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autoCompressPictures="0"/>
  <mc:AlternateContent xmlns:mc="http://schemas.openxmlformats.org/markup-compatibility/2006">
    <mc:Choice Requires="x15">
      <x15ac:absPath xmlns:x15ac="http://schemas.microsoft.com/office/spreadsheetml/2010/11/ac" url="C:\Users\Catalina\Dropbox\Hall's Cave\HC-Project Data\Actual PROJECT DATA\ALL COMMUNITY\"/>
    </mc:Choice>
  </mc:AlternateContent>
  <xr:revisionPtr revIDLastSave="0" documentId="13_ncr:1_{10753C1E-F878-4268-BC97-438F6BF7622B}" xr6:coauthVersionLast="43" xr6:coauthVersionMax="43" xr10:uidLastSave="{00000000-0000-0000-0000-000000000000}"/>
  <bookViews>
    <workbookView xWindow="-110" yWindow="-110" windowWidth="19420" windowHeight="10420" tabRatio="500" xr2:uid="{00000000-000D-0000-FFFF-FFFF00000000}"/>
  </bookViews>
  <sheets>
    <sheet name="Raw data" sheetId="1" r:id="rId1"/>
    <sheet name="Sheet1" sheetId="5" r:id="rId2"/>
    <sheet name="BS Equations" sheetId="3" r:id="rId3"/>
    <sheet name="METADATA" sheetId="2" r:id="rId4"/>
    <sheet name="Caves Examined" sheetId="4" r:id="rId5"/>
    <sheet name="Mel's Canid data" sheetId="6" r:id="rId6"/>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 l="1"/>
  <c r="W975" i="1"/>
  <c r="W976" i="1"/>
  <c r="W974" i="1"/>
  <c r="W955" i="1"/>
  <c r="W931" i="1"/>
  <c r="W770" i="1"/>
  <c r="W757" i="1"/>
  <c r="W756" i="1"/>
  <c r="W713" i="1"/>
  <c r="W540" i="1"/>
  <c r="W538" i="1"/>
  <c r="W539" i="1"/>
  <c r="W621" i="1"/>
  <c r="W694" i="1"/>
  <c r="W744" i="1"/>
  <c r="W527" i="1"/>
  <c r="W685" i="1"/>
  <c r="W686" i="1"/>
  <c r="W791" i="1"/>
  <c r="W790" i="1"/>
  <c r="W753" i="1"/>
  <c r="W748" i="1"/>
  <c r="W683" i="1"/>
  <c r="W682" i="1"/>
  <c r="W681" i="1"/>
  <c r="W680" i="1"/>
  <c r="W593" i="1"/>
  <c r="W580" i="1"/>
  <c r="W760" i="1"/>
  <c r="W759" i="1"/>
  <c r="W758" i="1"/>
  <c r="W789" i="1"/>
  <c r="W788" i="1"/>
  <c r="W752" i="1"/>
  <c r="W747" i="1"/>
  <c r="W746" i="1"/>
  <c r="W679" i="1"/>
  <c r="W646" i="1"/>
  <c r="W645" i="1"/>
  <c r="W622" i="1"/>
  <c r="W563" i="1"/>
  <c r="W562" i="1"/>
  <c r="W678" i="1"/>
  <c r="W677" i="1"/>
  <c r="W587" i="1"/>
  <c r="W586" i="1"/>
  <c r="W585" i="1"/>
  <c r="W561" i="1"/>
  <c r="W777" i="1"/>
  <c r="W776" i="1"/>
  <c r="W584" i="1"/>
  <c r="W676" i="1"/>
  <c r="W524" i="1"/>
  <c r="W523" i="1"/>
  <c r="W522" i="1"/>
  <c r="W521" i="1"/>
  <c r="W520" i="1"/>
  <c r="K519" i="1"/>
  <c r="K518" i="1"/>
  <c r="K508" i="1"/>
  <c r="K509" i="1"/>
  <c r="K506" i="1"/>
  <c r="K507" i="1"/>
  <c r="K512" i="1"/>
  <c r="K511" i="1"/>
  <c r="K513" i="1"/>
  <c r="K510" i="1"/>
  <c r="K497" i="1"/>
  <c r="K442" i="1"/>
  <c r="K419" i="1"/>
  <c r="K420" i="1"/>
  <c r="K421" i="1"/>
  <c r="K422" i="1"/>
  <c r="K418" i="1"/>
  <c r="K300" i="1"/>
  <c r="K299" i="1"/>
  <c r="K297" i="1"/>
  <c r="K296" i="1"/>
  <c r="K291" i="1"/>
  <c r="K290" i="1"/>
  <c r="K294" i="1"/>
  <c r="K295" i="1"/>
  <c r="K298" i="1"/>
  <c r="K293" i="1"/>
  <c r="K292" i="1"/>
  <c r="K276" i="1"/>
  <c r="K244" i="1"/>
  <c r="K238" i="1"/>
  <c r="K242" i="1"/>
  <c r="K237" i="1"/>
  <c r="K241" i="1"/>
  <c r="K246" i="1"/>
  <c r="K239" i="1"/>
  <c r="K243" i="1"/>
  <c r="K245" i="1"/>
  <c r="K248" i="1"/>
  <c r="K240" i="1"/>
  <c r="K247" i="1"/>
  <c r="K439" i="1"/>
  <c r="K416" i="1"/>
  <c r="K415" i="1"/>
  <c r="K414" i="1"/>
  <c r="K396" i="1"/>
  <c r="M39" i="2"/>
</calcChain>
</file>

<file path=xl/sharedStrings.xml><?xml version="1.0" encoding="utf-8"?>
<sst xmlns="http://schemas.openxmlformats.org/spreadsheetml/2006/main" count="20071" uniqueCount="2048">
  <si>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</si>
  <si>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</si>
  <si>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</si>
  <si>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</si>
  <si>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</si>
  <si>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</si>
  <si>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</si>
  <si>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</si>
  <si>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</si>
  <si>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</si>
  <si>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</si>
  <si>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</si>
  <si>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</si>
  <si>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</si>
  <si>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</si>
  <si>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</si>
  <si>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</si>
  <si>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</si>
  <si>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</si>
  <si>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</si>
  <si>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</si>
  <si>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</si>
  <si>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</si>
  <si>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</si>
  <si>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</si>
  <si>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</si>
  <si>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</si>
  <si>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</si>
  <si>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</si>
  <si>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</si>
  <si>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</si>
  <si>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</si>
  <si>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</si>
  <si>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</si>
  <si>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</si>
  <si>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</si>
  <si>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</si>
  <si>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</si>
  <si>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</si>
  <si>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</si>
  <si>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</si>
  <si>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</si>
  <si>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</si>
  <si>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</si>
  <si>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</si>
  <si>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</si>
  <si>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4th cheeck tooth</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</si>
  <si>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</si>
  <si>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</si>
  <si>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</si>
  <si>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</si>
  <si>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</si>
  <si>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</si>
  <si>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</si>
  <si>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</si>
  <si>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</si>
  <si>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</si>
  <si>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</si>
  <si>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</si>
  <si>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</si>
  <si>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</si>
  <si>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</si>
  <si>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</si>
  <si>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</si>
  <si>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</si>
  <si>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</si>
  <si>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</si>
  <si>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</si>
  <si>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</si>
  <si>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</si>
  <si>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</si>
  <si>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</si>
  <si>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</si>
  <si>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</si>
  <si>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</si>
  <si>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</si>
  <si>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</si>
  <si>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</si>
  <si>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</si>
  <si>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</si>
  <si>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</si>
  <si>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</si>
  <si>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</si>
  <si>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</si>
  <si>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</si>
  <si>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</si>
  <si>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</si>
  <si>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</si>
  <si>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</si>
  <si>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</si>
  <si>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</si>
  <si>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</si>
  <si>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</si>
  <si>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</si>
  <si>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</si>
  <si>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</si>
  <si>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</si>
  <si>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</si>
  <si>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</si>
  <si>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</si>
  <si>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</si>
  <si>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</si>
  <si>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</si>
  <si>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</si>
  <si>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</si>
  <si>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</si>
  <si>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</si>
  <si>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</si>
  <si>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</si>
  <si>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</si>
  <si>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</si>
  <si>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</si>
  <si>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</si>
  <si>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</si>
  <si>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</si>
  <si>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</si>
  <si>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</si>
  <si>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</si>
  <si>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</si>
  <si>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</si>
  <si>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</si>
  <si>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</si>
  <si>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</si>
  <si>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</si>
  <si>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</si>
  <si>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</si>
  <si>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</si>
  <si>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</si>
  <si>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</si>
  <si>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</si>
  <si>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</si>
  <si>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</si>
  <si>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</si>
  <si>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</si>
  <si>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</si>
  <si>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</si>
  <si>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</si>
  <si>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</si>
  <si>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</si>
  <si>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</si>
  <si>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</si>
  <si>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</si>
  <si>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</si>
  <si>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</si>
  <si>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</si>
  <si>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</si>
  <si>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</si>
  <si>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</si>
  <si>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</si>
  <si>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</si>
  <si>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</si>
  <si>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</si>
  <si>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</si>
  <si>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</si>
  <si>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</si>
  <si>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</si>
  <si>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</si>
  <si>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</si>
  <si>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</si>
  <si>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</si>
  <si>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</si>
  <si>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</si>
  <si>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</si>
  <si>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</si>
  <si>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</si>
  <si>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</si>
  <si>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</si>
  <si>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</si>
  <si>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</si>
  <si>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</si>
  <si>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</si>
  <si>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</si>
  <si>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</si>
  <si>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</si>
  <si>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</si>
  <si>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</si>
  <si>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</si>
  <si>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</si>
  <si>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Glossotherium</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</si>
  <si>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</si>
  <si>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</si>
  <si>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</si>
  <si>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</si>
  <si>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</si>
  <si>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</si>
  <si>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</si>
  <si>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</si>
  <si>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</si>
  <si>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</si>
  <si>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</si>
  <si>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</si>
  <si>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</si>
  <si>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</si>
  <si>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</si>
  <si>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</si>
  <si>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</si>
  <si>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</si>
  <si>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</si>
  <si>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</si>
  <si>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</si>
  <si>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</si>
  <si>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</si>
  <si>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</si>
  <si>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</si>
  <si>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</si>
  <si>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</si>
  <si>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</si>
  <si>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</si>
  <si>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</si>
  <si>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</si>
  <si>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</si>
  <si>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</si>
  <si>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</si>
  <si>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</si>
  <si>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</si>
  <si>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</si>
  <si>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</si>
  <si>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</si>
  <si>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</si>
  <si>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</si>
  <si>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</si>
  <si>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</si>
  <si>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</si>
  <si>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</si>
  <si>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</si>
  <si>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</si>
  <si>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</si>
  <si>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</si>
  <si>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</si>
  <si>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</si>
  <si>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</si>
  <si>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</si>
  <si>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</si>
  <si>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</si>
  <si>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</si>
  <si>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</si>
  <si>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</si>
  <si>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</si>
  <si>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</si>
  <si>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</si>
  <si>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</si>
  <si>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</si>
  <si>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</si>
  <si>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</si>
  <si>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</si>
  <si>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</si>
  <si>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</si>
  <si>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</si>
  <si>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</si>
  <si>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</si>
  <si>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</si>
  <si>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</si>
  <si>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</si>
  <si>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</si>
  <si>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</si>
  <si>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</si>
  <si>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Mastodon?</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</si>
  <si>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</si>
  <si>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</si>
  <si>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</si>
  <si>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</si>
  <si>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</si>
  <si>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</si>
  <si>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</si>
  <si>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</si>
  <si>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</si>
  <si>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</si>
  <si>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</si>
  <si>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</si>
  <si>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</si>
  <si>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</si>
  <si>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</si>
  <si>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</si>
  <si>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</si>
  <si>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</si>
  <si>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</si>
  <si>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</si>
  <si>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</si>
  <si>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</si>
  <si>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</si>
  <si>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</si>
  <si>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</si>
  <si>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</si>
  <si>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</si>
  <si>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</si>
  <si>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</si>
  <si>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</si>
  <si>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</si>
  <si>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</si>
  <si>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</si>
  <si>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</si>
  <si>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</si>
  <si>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</si>
  <si>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</si>
  <si>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</si>
  <si>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</si>
  <si>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</si>
  <si>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</si>
  <si>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</si>
  <si>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</si>
  <si>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</si>
  <si>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</si>
  <si>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</si>
  <si>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</si>
  <si>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</si>
  <si>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</si>
  <si>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</si>
  <si>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</si>
  <si>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</si>
  <si>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</si>
  <si>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</si>
  <si>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</si>
  <si>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</si>
  <si>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</si>
  <si>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</si>
  <si>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</si>
  <si>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</si>
  <si>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</si>
  <si>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</si>
  <si>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</si>
  <si>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</si>
  <si>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</si>
  <si>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</si>
  <si>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</si>
  <si>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</si>
  <si>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</si>
  <si>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</si>
  <si>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</si>
  <si>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</si>
  <si>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</si>
  <si>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</si>
  <si>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</si>
  <si>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Antilocapra?</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</si>
  <si>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</si>
  <si>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</si>
  <si>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</si>
  <si>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</si>
  <si>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</si>
  <si>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</si>
  <si>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</si>
  <si>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</si>
  <si>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</si>
  <si>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</si>
  <si>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</si>
  <si>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</si>
  <si>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</si>
  <si>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</si>
  <si>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</si>
  <si>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</si>
  <si>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</si>
  <si>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</si>
  <si>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</si>
  <si>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</si>
  <si>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</si>
  <si>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</si>
  <si>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</si>
  <si>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</si>
  <si>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</si>
  <si>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</si>
  <si>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</si>
  <si>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</si>
  <si>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</si>
  <si>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</si>
  <si>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</si>
  <si>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</si>
  <si>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</si>
  <si>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</si>
  <si>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</si>
  <si>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</si>
  <si>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</si>
  <si>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</si>
  <si>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</si>
  <si>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</si>
  <si>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</si>
  <si>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</si>
  <si>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</si>
  <si>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</si>
  <si>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</si>
  <si>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</si>
  <si>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</si>
  <si>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</si>
  <si>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</si>
  <si>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</si>
  <si>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</si>
  <si>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</si>
  <si>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</si>
  <si>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</si>
  <si>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</si>
  <si>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</si>
  <si>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</si>
  <si>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</si>
  <si>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</si>
  <si>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</si>
  <si>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</si>
  <si>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</si>
  <si>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</si>
  <si>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</si>
  <si>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Paleolama?</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</si>
  <si>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</si>
  <si>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</si>
  <si>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</si>
  <si>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</si>
  <si>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</si>
  <si>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</si>
  <si>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</si>
  <si>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</si>
  <si>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</si>
  <si>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</si>
  <si>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</si>
  <si>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</si>
  <si>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</si>
  <si>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</si>
  <si>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</si>
  <si>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</si>
  <si>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</si>
  <si>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</si>
  <si>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</si>
  <si>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</si>
  <si>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</si>
  <si>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</si>
  <si>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</si>
  <si>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</si>
  <si>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</si>
  <si>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</si>
  <si>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</si>
  <si>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</si>
  <si>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</si>
  <si>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</si>
  <si>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</si>
  <si>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</si>
  <si>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</si>
  <si>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</si>
  <si>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</si>
  <si>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</si>
  <si>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</si>
  <si>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</si>
  <si>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</si>
  <si>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</si>
  <si>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</si>
  <si>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</si>
  <si>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</si>
  <si>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</si>
  <si>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</si>
  <si>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</si>
  <si>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</si>
  <si>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</si>
  <si>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</si>
  <si>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</si>
  <si>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</si>
  <si>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</si>
  <si>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</si>
  <si>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</si>
  <si>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</si>
  <si>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</si>
  <si>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</si>
  <si>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</si>
  <si>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</si>
  <si>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</si>
  <si>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</si>
  <si>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</si>
  <si>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</si>
  <si>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</si>
  <si>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</si>
  <si>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</si>
  <si>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</si>
  <si>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</si>
  <si>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</si>
  <si>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</si>
  <si>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</si>
  <si>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</si>
  <si>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</si>
  <si>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</si>
  <si>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</si>
  <si>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</si>
  <si>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</si>
  <si>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</si>
  <si>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</si>
  <si>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</si>
  <si>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</si>
  <si>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</si>
  <si>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</si>
  <si>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</si>
  <si>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</si>
  <si>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</si>
  <si>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</si>
  <si>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</si>
  <si>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</si>
  <si>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</si>
  <si>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</si>
  <si>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</si>
  <si>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</si>
  <si>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</si>
  <si>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</si>
  <si>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</si>
  <si>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</si>
  <si>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</si>
  <si>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</si>
  <si>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</si>
  <si>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</si>
  <si>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</si>
  <si>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</si>
  <si>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</si>
  <si>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</si>
  <si>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</si>
  <si>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</si>
  <si>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</si>
  <si>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</si>
  <si>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</si>
  <si>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</si>
  <si>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</si>
  <si>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</si>
  <si>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</si>
  <si>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</si>
  <si>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</si>
  <si>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</si>
  <si>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</si>
  <si>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</si>
  <si>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</si>
  <si>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</si>
  <si>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</si>
  <si>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</si>
  <si>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</si>
  <si>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</si>
  <si>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</si>
  <si>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</si>
  <si>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</si>
  <si>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</si>
  <si>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</si>
  <si>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</si>
  <si>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</si>
  <si>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</si>
  <si>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</si>
  <si>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</si>
  <si>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</si>
  <si>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</si>
  <si>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</si>
  <si>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</si>
  <si>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</si>
  <si>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</si>
  <si>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</si>
  <si>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</si>
  <si>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</si>
  <si>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</si>
  <si>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</si>
  <si>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</si>
  <si>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</si>
  <si>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</si>
  <si>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</si>
  <si>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</si>
  <si>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</si>
  <si>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</si>
  <si>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</si>
  <si>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</si>
  <si>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</si>
  <si>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</si>
  <si>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</si>
  <si>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</si>
  <si>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</si>
  <si>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</si>
  <si>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</si>
  <si>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</si>
  <si>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</si>
  <si>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</si>
  <si>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</si>
  <si>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</si>
  <si>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</si>
  <si>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</si>
  <si>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</si>
  <si>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</si>
  <si>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</si>
  <si>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</si>
  <si>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</si>
  <si>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</si>
  <si>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</si>
  <si>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</si>
  <si>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</si>
  <si>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</si>
  <si>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</si>
  <si>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</si>
  <si>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</si>
  <si>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</si>
  <si>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</si>
  <si>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</si>
  <si>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</si>
  <si>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</si>
  <si>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</si>
  <si>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</si>
  <si>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</si>
  <si>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</si>
  <si>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</si>
  <si>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</si>
  <si>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</si>
  <si>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</si>
  <si>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</si>
  <si>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</si>
  <si>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</si>
  <si>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</si>
  <si>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</si>
  <si>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</si>
  <si>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</si>
  <si>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</si>
  <si>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</si>
  <si>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</si>
  <si>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</si>
  <si>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</si>
  <si>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</si>
  <si>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</si>
  <si>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</si>
  <si>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</si>
  <si>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</si>
  <si>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</si>
  <si>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</si>
  <si>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</si>
  <si>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</si>
  <si>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</si>
  <si>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</si>
  <si>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</si>
  <si>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</si>
  <si>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</si>
  <si>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</si>
  <si>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</si>
  <si>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</si>
  <si>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</si>
  <si>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</si>
  <si>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</si>
  <si>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</si>
  <si>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</si>
  <si>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</si>
  <si>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</si>
  <si>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</si>
  <si>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</si>
  <si>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</si>
  <si>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</si>
  <si>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</si>
  <si>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</si>
  <si>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</si>
  <si>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</si>
  <si>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</si>
  <si>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</si>
  <si>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</si>
  <si>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</si>
  <si>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</si>
  <si>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</si>
  <si>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</si>
  <si>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</si>
  <si>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</si>
  <si>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</si>
  <si>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</si>
  <si>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</si>
  <si>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</si>
  <si>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</si>
  <si>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</si>
  <si>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</si>
  <si>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</si>
  <si>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</si>
  <si>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</si>
  <si>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</si>
  <si>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</si>
  <si>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</si>
  <si>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</si>
  <si>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</si>
  <si>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</si>
  <si>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</si>
  <si>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</si>
  <si>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</si>
  <si>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</si>
  <si>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</si>
  <si>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</si>
  <si>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</si>
  <si>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</si>
  <si>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</si>
  <si>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</si>
  <si>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</si>
  <si>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</si>
  <si>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</si>
  <si>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</si>
  <si>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</si>
  <si>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</si>
  <si>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</si>
  <si>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</si>
  <si>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</si>
  <si>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</si>
  <si>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</si>
  <si>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</si>
  <si>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</si>
  <si>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</si>
  <si>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</si>
  <si>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</si>
  <si>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</si>
  <si>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</si>
  <si>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</si>
  <si>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</si>
  <si>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</si>
  <si>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</si>
  <si>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</si>
  <si>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</si>
  <si>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</si>
  <si>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</si>
  <si>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</si>
  <si>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</si>
  <si>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</si>
  <si>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</si>
  <si>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</si>
  <si>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</si>
  <si>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</si>
  <si>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</si>
  <si>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</si>
  <si>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</si>
  <si>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</si>
  <si>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</si>
  <si>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</si>
  <si>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</si>
  <si>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</si>
  <si>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</si>
  <si>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</si>
  <si>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</si>
  <si>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</si>
  <si>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</si>
  <si>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</si>
  <si>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</si>
  <si>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</si>
  <si>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</si>
  <si>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</si>
  <si>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</si>
  <si>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</si>
  <si>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</si>
  <si>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</si>
  <si>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</si>
  <si>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</si>
  <si>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</si>
  <si>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</si>
  <si>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</si>
  <si>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</si>
  <si>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</si>
  <si>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</si>
  <si>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</si>
  <si>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</si>
  <si>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</si>
  <si>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</si>
  <si>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</si>
  <si>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</si>
  <si>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</si>
  <si>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</si>
  <si>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</si>
  <si>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</si>
  <si>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</si>
  <si>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</si>
  <si>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</si>
  <si>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</si>
  <si>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</si>
  <si>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</si>
  <si>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</si>
  <si>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</si>
  <si>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</si>
  <si>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</si>
  <si>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</si>
  <si>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</si>
  <si>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</si>
  <si>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</si>
  <si>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</si>
  <si>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</si>
  <si>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</si>
  <si>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</si>
  <si>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</si>
  <si>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</si>
  <si>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</si>
  <si>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</si>
  <si>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</si>
  <si>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</si>
  <si>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</si>
  <si>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</si>
  <si>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</si>
  <si>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</si>
  <si>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</si>
  <si>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</si>
  <si>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</si>
  <si>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</si>
  <si>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</si>
  <si>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</si>
  <si>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</si>
  <si>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</si>
  <si>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</si>
  <si>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</si>
  <si>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</si>
  <si>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</si>
  <si>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</si>
  <si>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</si>
  <si>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</si>
  <si>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</si>
  <si>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</si>
  <si>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</si>
  <si>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</si>
  <si>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</si>
  <si>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</si>
  <si>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</si>
  <si>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</si>
  <si>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</si>
  <si>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</si>
  <si>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</si>
  <si>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</si>
  <si>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</si>
  <si>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</si>
  <si>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</si>
  <si>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</si>
  <si>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</si>
  <si>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</si>
  <si>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</si>
  <si>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</si>
  <si>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</si>
  <si>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</si>
  <si>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</si>
  <si>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</si>
  <si>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</si>
  <si>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</si>
  <si>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</si>
  <si>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</si>
  <si>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</si>
  <si>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</si>
  <si>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</si>
  <si>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</si>
  <si>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</si>
  <si>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</si>
  <si>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</si>
  <si>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</si>
  <si>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</si>
  <si>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</si>
  <si>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</si>
  <si>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</si>
  <si>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</si>
  <si>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</si>
  <si>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</si>
  <si>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</si>
  <si>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</si>
  <si>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</si>
  <si>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</si>
  <si>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</si>
  <si>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</si>
  <si>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</si>
  <si>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</si>
  <si>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</si>
  <si>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</si>
  <si>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</si>
  <si>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</si>
  <si>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</si>
  <si>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</si>
  <si>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</si>
  <si>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</si>
  <si>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</si>
  <si>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</si>
  <si>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</si>
  <si>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</si>
  <si>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</si>
  <si>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</si>
  <si>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</si>
  <si>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</si>
  <si>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</si>
  <si>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</si>
  <si>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</si>
  <si>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</si>
  <si>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</si>
  <si>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</si>
  <si>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</si>
  <si>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</si>
  <si>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</si>
  <si>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</si>
  <si>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</si>
  <si>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</si>
  <si>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</si>
  <si>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</si>
  <si>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</si>
  <si>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</si>
  <si>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</si>
  <si>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</si>
  <si>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</si>
  <si>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</si>
  <si>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</si>
  <si>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</si>
  <si>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</si>
  <si>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</si>
  <si>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</si>
  <si>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</si>
  <si>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</si>
  <si>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</si>
  <si>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</si>
  <si>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</si>
  <si>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</si>
  <si>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</si>
  <si>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</si>
  <si>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</si>
  <si>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</si>
  <si>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</si>
  <si>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</si>
  <si>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</si>
  <si>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</si>
  <si>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</si>
  <si>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</si>
  <si>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</si>
  <si>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</si>
  <si>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</si>
  <si>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</si>
  <si>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</si>
  <si>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</si>
  <si>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</si>
  <si>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</si>
  <si>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</si>
  <si>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</si>
  <si>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</si>
  <si>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</si>
  <si>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</si>
  <si>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</si>
  <si>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</si>
  <si>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</si>
  <si>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</si>
  <si>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</si>
  <si>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</si>
  <si>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</si>
  <si>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</si>
  <si>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</si>
  <si>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</si>
  <si>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</si>
  <si>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</si>
  <si>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</si>
  <si>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</si>
  <si>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</si>
  <si>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</si>
  <si>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</si>
  <si>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</si>
  <si>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</si>
  <si>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</si>
  <si>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</si>
  <si>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</si>
  <si>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</si>
  <si>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</si>
  <si>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</si>
  <si>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</si>
  <si>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</si>
  <si>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</si>
  <si>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</si>
  <si>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</si>
  <si>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</si>
  <si>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</si>
  <si>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</si>
  <si>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</si>
  <si>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</si>
  <si>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</si>
  <si>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</si>
  <si>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</si>
  <si>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</si>
  <si>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</si>
  <si>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</si>
  <si>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</si>
  <si>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</si>
  <si>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</si>
  <si>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</si>
  <si>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</si>
  <si>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</si>
  <si>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</si>
  <si>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</si>
  <si>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</si>
  <si>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</si>
  <si>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</si>
  <si>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</si>
  <si>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</si>
  <si>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</si>
  <si>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</si>
  <si>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</si>
  <si>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</si>
  <si>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</si>
  <si>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</si>
  <si>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</si>
  <si>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</si>
  <si>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</si>
  <si>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</si>
  <si>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</si>
  <si>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</si>
  <si>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</si>
  <si>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</si>
  <si>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</si>
  <si>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</si>
  <si>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</si>
  <si>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</si>
  <si>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</si>
  <si>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</si>
  <si>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</si>
  <si>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</si>
  <si>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</si>
  <si>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</si>
  <si>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</si>
  <si>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</si>
  <si>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</si>
  <si>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</si>
  <si>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</si>
  <si>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</si>
  <si>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</si>
  <si>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</si>
  <si>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</si>
  <si>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</si>
  <si>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</si>
  <si>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</si>
  <si>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</si>
  <si>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</si>
  <si>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</si>
  <si>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</si>
  <si>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</si>
  <si>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</si>
  <si>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</si>
  <si>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</si>
  <si>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</si>
  <si>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</si>
  <si>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</si>
  <si>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</si>
  <si>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</si>
  <si>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</si>
  <si>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</si>
  <si>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</si>
  <si>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</si>
  <si>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</si>
  <si>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</si>
  <si>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</si>
  <si>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</si>
  <si>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</si>
  <si>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</si>
  <si>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</si>
  <si>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</si>
  <si>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</si>
  <si>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</si>
  <si>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</si>
  <si>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</si>
  <si>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</si>
  <si>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</si>
  <si>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</si>
  <si>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</si>
  <si>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</si>
  <si>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</si>
  <si>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</si>
  <si>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</si>
  <si>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</si>
  <si>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</si>
  <si>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</si>
  <si>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</si>
  <si>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</si>
  <si>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</si>
  <si>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</si>
  <si>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</si>
  <si>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</si>
  <si>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</si>
  <si>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</si>
  <si>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</si>
  <si>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</si>
  <si>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</si>
  <si>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</si>
  <si>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</si>
  <si>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</si>
  <si>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</si>
  <si>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</si>
  <si>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</si>
  <si>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</si>
  <si>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</si>
  <si>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</si>
  <si>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</si>
  <si>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</si>
  <si>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</si>
  <si>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</si>
  <si>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</si>
  <si>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</si>
  <si>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</si>
  <si>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</si>
  <si>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</si>
  <si>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</si>
  <si>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</si>
  <si>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</si>
  <si>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</si>
  <si>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</si>
  <si>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</si>
  <si>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</si>
  <si>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</si>
  <si>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</si>
  <si>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</si>
  <si>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</si>
  <si>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</si>
  <si>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</si>
  <si>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</si>
  <si>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</si>
  <si>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</si>
  <si>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</si>
  <si>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</si>
  <si>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</si>
  <si>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</si>
  <si>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</si>
  <si>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</si>
  <si>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</si>
  <si>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</si>
  <si>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</si>
  <si>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</si>
  <si>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</si>
  <si>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</si>
  <si>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</si>
  <si>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</si>
  <si>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</si>
  <si>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</si>
  <si>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</si>
  <si>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</si>
  <si>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</si>
  <si>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</si>
  <si>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</si>
  <si>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</si>
  <si>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</si>
  <si>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</si>
  <si>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</si>
  <si>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</si>
  <si>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</si>
  <si>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</si>
  <si>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</si>
  <si>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</si>
  <si>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</si>
  <si>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</si>
  <si>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</si>
  <si>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</si>
  <si>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</si>
  <si>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</si>
  <si>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</si>
  <si>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</si>
  <si>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</si>
  <si>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</si>
  <si>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</si>
  <si>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</si>
  <si>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</si>
  <si>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</si>
  <si>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</si>
  <si>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</si>
  <si>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</si>
  <si>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</si>
  <si>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</si>
  <si>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</si>
  <si>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</si>
  <si>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</si>
  <si>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</si>
  <si>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</si>
  <si>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</si>
  <si>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</si>
  <si>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</si>
  <si>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</si>
  <si>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</si>
  <si>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</si>
  <si>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</si>
  <si>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</si>
  <si>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</si>
  <si>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</si>
  <si>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</si>
  <si>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</si>
  <si>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</si>
  <si>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</si>
  <si>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</si>
  <si>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</si>
  <si>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</si>
  <si>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</si>
  <si>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</si>
  <si>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</si>
  <si>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</si>
  <si>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</si>
  <si>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</si>
  <si>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</si>
  <si>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</si>
  <si>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</si>
  <si>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</si>
  <si>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</si>
  <si>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</si>
  <si>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</si>
  <si>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</si>
  <si>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</si>
  <si>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</si>
  <si>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</si>
  <si>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</si>
  <si>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</si>
  <si>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</si>
  <si>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</si>
  <si>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</si>
  <si>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</si>
  <si>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</si>
  <si>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</si>
  <si>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</si>
  <si>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</si>
  <si>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</si>
  <si>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</si>
  <si>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</si>
  <si>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</si>
  <si>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</si>
  <si>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</si>
  <si>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</si>
  <si>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</si>
  <si>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</si>
  <si>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</si>
  <si>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</si>
  <si>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</si>
  <si>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</si>
  <si>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</si>
  <si>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</si>
  <si>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</si>
  <si>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</si>
  <si>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</si>
  <si>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</si>
  <si>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</si>
  <si>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</si>
  <si>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</si>
  <si>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</si>
  <si>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</si>
  <si>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</si>
  <si>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</si>
  <si>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Hearne Gravel Pit</t>
  </si>
  <si>
    <t>Texas A&amp;M Collection,</t>
  </si>
  <si>
    <t>Odocoileus?</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</si>
  <si>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</si>
  <si>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</si>
  <si>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</si>
  <si>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</si>
  <si>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</si>
  <si>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</si>
  <si>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</si>
  <si>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</si>
  <si>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</si>
  <si>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</si>
  <si>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</si>
  <si>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</si>
  <si>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</si>
  <si>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</si>
  <si>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</si>
  <si>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</si>
  <si>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</si>
  <si>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</si>
  <si>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</si>
  <si>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</si>
  <si>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</si>
  <si>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</si>
  <si>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</si>
  <si>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</si>
  <si>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</si>
  <si>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</si>
  <si>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</si>
  <si>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</si>
  <si>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</si>
  <si>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</si>
  <si>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</si>
  <si>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</si>
  <si>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</si>
  <si>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</si>
  <si>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</si>
  <si>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</si>
  <si>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</si>
  <si>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</si>
  <si>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</si>
  <si>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</si>
  <si>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</si>
  <si>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</si>
  <si>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</si>
  <si>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</si>
  <si>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</si>
  <si>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</si>
  <si>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</si>
  <si>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</si>
  <si>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</si>
  <si>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</si>
  <si>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</si>
  <si>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</si>
  <si>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</si>
  <si>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</si>
  <si>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</si>
  <si>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</si>
  <si>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</si>
  <si>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</si>
  <si>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</si>
  <si>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</si>
  <si>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</si>
  <si>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</si>
  <si>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</si>
  <si>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</si>
  <si>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</si>
  <si>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</si>
  <si>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</si>
  <si>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</si>
  <si>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</si>
  <si>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</si>
  <si>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</si>
  <si>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</si>
  <si>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</si>
  <si>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</si>
  <si>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</si>
  <si>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</si>
  <si>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</si>
  <si>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</si>
  <si>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</si>
  <si>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</si>
  <si>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</si>
  <si>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</si>
  <si>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</si>
  <si>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</si>
  <si>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</si>
  <si>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</si>
  <si>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</si>
  <si>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</si>
  <si>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</si>
  <si>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</si>
  <si>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</si>
  <si>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</si>
  <si>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</si>
  <si>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</si>
  <si>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</si>
  <si>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</si>
  <si>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</si>
  <si>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</si>
  <si>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</si>
  <si>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</si>
  <si>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</si>
  <si>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</si>
  <si>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</si>
  <si>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</si>
  <si>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</si>
  <si>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</si>
  <si>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</si>
  <si>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</si>
  <si>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</si>
  <si>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</si>
  <si>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</si>
  <si>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</si>
  <si>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</si>
  <si>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</si>
  <si>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</si>
  <si>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</si>
  <si>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</si>
  <si>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</si>
  <si>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</si>
  <si>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</si>
  <si>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</si>
  <si>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</si>
  <si>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</si>
  <si>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</si>
  <si>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</si>
  <si>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</si>
  <si>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</si>
  <si>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</si>
  <si>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</si>
  <si>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</si>
  <si>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</si>
  <si>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</si>
  <si>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</si>
  <si>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</si>
  <si>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</si>
  <si>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</si>
  <si>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</si>
  <si>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</si>
  <si>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</si>
  <si>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</si>
  <si>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</si>
  <si>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</si>
  <si>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</si>
  <si>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</si>
  <si>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</si>
  <si>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</si>
  <si>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</si>
  <si>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</si>
  <si>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</si>
  <si>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</si>
  <si>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</si>
  <si>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</si>
  <si>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</si>
  <si>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</si>
  <si>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</si>
  <si>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</si>
  <si>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</si>
  <si>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</si>
  <si>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</si>
  <si>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</si>
  <si>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</si>
  <si>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</si>
  <si>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</si>
  <si>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</si>
  <si>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</si>
  <si>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</si>
  <si>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</si>
  <si>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</si>
  <si>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</si>
  <si>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</si>
  <si>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</si>
  <si>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</si>
  <si>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</si>
  <si>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</si>
  <si>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</si>
  <si>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</si>
  <si>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</si>
  <si>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</si>
  <si>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</si>
  <si>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</si>
  <si>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</si>
  <si>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</si>
  <si>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</si>
  <si>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</si>
  <si>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</si>
  <si>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</si>
  <si>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</si>
  <si>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</si>
  <si>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</si>
  <si>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</si>
  <si>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</si>
  <si>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</si>
  <si>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</si>
  <si>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</si>
  <si>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</si>
  <si>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</si>
  <si>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</si>
  <si>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</si>
  <si>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</si>
  <si>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</si>
  <si>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</si>
  <si>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</si>
  <si>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</si>
  <si>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</si>
  <si>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</si>
  <si>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</si>
  <si>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</si>
  <si>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</si>
  <si>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</si>
  <si>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</si>
  <si>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</si>
  <si>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</si>
  <si>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</si>
  <si>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</si>
  <si>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</si>
  <si>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</si>
  <si>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</si>
  <si>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</si>
  <si>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</si>
  <si>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</si>
  <si>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</si>
  <si>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</si>
  <si>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</si>
  <si>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</si>
  <si>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</si>
  <si>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</si>
  <si>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</si>
  <si>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</si>
  <si>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</si>
  <si>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</si>
  <si>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</si>
  <si>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</si>
  <si>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</si>
  <si>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</si>
  <si>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</si>
  <si>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</si>
  <si>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</si>
  <si>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</si>
  <si>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</si>
  <si>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</si>
  <si>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</si>
  <si>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</si>
  <si>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</si>
  <si>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</si>
  <si>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</si>
  <si>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</si>
  <si>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</si>
  <si>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</si>
  <si>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</si>
  <si>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</si>
  <si>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</si>
  <si>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</si>
  <si>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</si>
  <si>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</si>
  <si>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</si>
  <si>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</si>
  <si>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</si>
  <si>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</si>
  <si>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</si>
  <si>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</si>
  <si>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</si>
  <si>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</si>
  <si>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</si>
  <si>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</si>
  <si>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</si>
  <si>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</si>
  <si>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</si>
  <si>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</si>
  <si>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</si>
  <si>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</si>
  <si>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</si>
  <si>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</si>
  <si>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</si>
  <si>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</si>
  <si>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</si>
  <si>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</si>
  <si>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</si>
  <si>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</si>
  <si>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</si>
  <si>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</si>
  <si>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</si>
  <si>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</si>
  <si>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</si>
  <si>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</si>
  <si>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</si>
  <si>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</si>
  <si>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</si>
  <si>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</si>
  <si>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</si>
  <si>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</si>
  <si>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</si>
  <si>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</si>
  <si>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</si>
  <si>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</si>
  <si>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</si>
  <si>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</si>
  <si>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</si>
  <si>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</si>
  <si>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</si>
  <si>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</si>
  <si>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</si>
  <si>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</si>
  <si>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</si>
  <si>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</si>
  <si>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</si>
  <si>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</si>
  <si>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</si>
  <si>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</si>
  <si>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</si>
  <si>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</si>
  <si>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</si>
  <si>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</si>
  <si>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</si>
  <si>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</si>
  <si>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</si>
  <si>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</si>
  <si>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</si>
  <si>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</si>
  <si>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</si>
  <si>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</si>
  <si>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</si>
  <si>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</si>
  <si>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</si>
  <si>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</si>
  <si>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</si>
  <si>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</si>
  <si>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</si>
  <si>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</si>
  <si>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</si>
  <si>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</si>
  <si>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</si>
  <si>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</si>
  <si>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</si>
  <si>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</si>
  <si>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</si>
  <si>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</si>
  <si>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</si>
  <si>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</si>
  <si>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</si>
  <si>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</si>
  <si>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</si>
  <si>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</si>
  <si>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</si>
  <si>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</si>
  <si>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</si>
  <si>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</si>
  <si>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</si>
  <si>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</si>
  <si>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</si>
  <si>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</si>
  <si>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</si>
  <si>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</si>
  <si>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</si>
  <si>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</si>
  <si>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</si>
  <si>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</si>
  <si>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</si>
  <si>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</si>
  <si>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</si>
  <si>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</si>
  <si>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</si>
  <si>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</si>
  <si>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</si>
  <si>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</si>
  <si>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</si>
  <si>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</si>
  <si>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</si>
  <si>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</si>
  <si>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Artiodactyla</t>
  </si>
  <si>
    <t>entire dentary</t>
  </si>
  <si>
    <t>385-1</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</si>
  <si>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</si>
  <si>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</si>
  <si>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</si>
  <si>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</si>
  <si>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</si>
  <si>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</si>
  <si>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</si>
  <si>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</si>
  <si>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</si>
  <si>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</si>
  <si>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</si>
  <si>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</si>
  <si>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</si>
  <si>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</si>
  <si>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</si>
  <si>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</si>
  <si>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</si>
  <si>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</si>
  <si>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</si>
  <si>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</si>
  <si>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</si>
  <si>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</si>
  <si>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</si>
  <si>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</si>
  <si>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</si>
  <si>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</si>
  <si>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</si>
  <si>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</si>
  <si>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</si>
  <si>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</si>
  <si>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</si>
  <si>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</si>
  <si>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</si>
  <si>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</si>
  <si>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</si>
  <si>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</si>
  <si>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</si>
  <si>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</si>
  <si>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</si>
  <si>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</si>
  <si>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</si>
  <si>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</si>
  <si>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</si>
  <si>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</si>
  <si>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</si>
  <si>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</si>
  <si>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</si>
  <si>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Urocyon?</t>
  </si>
  <si>
    <t>looks like it says site 891, but such a site doesn't exist. It was found in the lubbock lake drawer with a wolf as well</t>
  </si>
  <si>
    <t>3F14</t>
  </si>
  <si>
    <t>minor</t>
  </si>
  <si>
    <t>metatpodial, distal end</t>
  </si>
  <si>
    <t>3F16</t>
  </si>
  <si>
    <t>Perrisodactyla</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</si>
  <si>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</si>
  <si>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</si>
  <si>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</si>
  <si>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</si>
  <si>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</si>
  <si>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</si>
  <si>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</si>
  <si>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</si>
  <si>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</si>
  <si>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</si>
  <si>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</si>
  <si>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</si>
  <si>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</si>
  <si>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</si>
  <si>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</si>
  <si>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</si>
  <si>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</si>
  <si>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</si>
  <si>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</si>
  <si>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</si>
  <si>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</si>
  <si>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</si>
  <si>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</si>
  <si>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SITE NUMBER ON SPECIMEN IS 933</t>
  </si>
  <si>
    <t>3L17</t>
  </si>
  <si>
    <t>Mylohyus</t>
  </si>
  <si>
    <t>nasutus</t>
  </si>
  <si>
    <t>Long-nosed peccary</t>
  </si>
  <si>
    <t>compressus</t>
  </si>
  <si>
    <t>1ST METATARSAL, DISTAL HEAD</t>
  </si>
  <si>
    <t>ENTIRE RECONSTRUCTED LOWER JAW</t>
  </si>
  <si>
    <t>3L8</t>
  </si>
  <si>
    <t>Smilodon</t>
  </si>
  <si>
    <t xml:space="preserve">Procyon </t>
  </si>
  <si>
    <t>lotor</t>
  </si>
  <si>
    <t>ERUPTING TOOTH JUVENILE?LOWER RIGHT DENTARY</t>
  </si>
  <si>
    <t>LOWER LEFT DENTARY (measured largest molar  is that the M2?)</t>
  </si>
  <si>
    <t>dentary right (1)</t>
  </si>
  <si>
    <t>distal head</t>
  </si>
  <si>
    <t>Metacarpal-4TH</t>
  </si>
  <si>
    <t>Femur</t>
  </si>
  <si>
    <t>Femur-distal head</t>
  </si>
  <si>
    <t>broken, so may be an underestimate</t>
  </si>
  <si>
    <t>3L4</t>
  </si>
  <si>
    <t>3L7</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</si>
  <si>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</si>
  <si>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</si>
  <si>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</si>
  <si>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</si>
  <si>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</si>
  <si>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</si>
  <si>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</si>
  <si>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</si>
  <si>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</si>
  <si>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</si>
  <si>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</si>
  <si>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</si>
  <si>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</si>
  <si>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</si>
  <si>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</si>
  <si>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</si>
  <si>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</si>
  <si>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</si>
  <si>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</si>
  <si>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</si>
  <si>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</si>
  <si>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</si>
  <si>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</si>
  <si>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</si>
  <si>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</si>
  <si>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</si>
  <si>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</si>
  <si>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</si>
  <si>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</si>
  <si>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</si>
  <si>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</si>
  <si>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</si>
  <si>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</si>
  <si>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</si>
  <si>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</si>
  <si>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</si>
  <si>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</si>
  <si>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</si>
  <si>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</si>
  <si>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</si>
  <si>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</si>
  <si>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</si>
  <si>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</si>
  <si>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</si>
  <si>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</si>
  <si>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</si>
  <si>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</si>
  <si>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</si>
  <si>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</si>
  <si>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</si>
  <si>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</si>
  <si>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</si>
  <si>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</si>
  <si>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</si>
  <si>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</si>
  <si>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</si>
  <si>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</si>
  <si>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</si>
  <si>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</si>
  <si>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</si>
  <si>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</si>
  <si>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</si>
  <si>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</si>
  <si>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</si>
  <si>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</si>
  <si>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</si>
  <si>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</si>
  <si>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</si>
  <si>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</si>
  <si>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</si>
  <si>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</si>
  <si>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</si>
  <si>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</si>
  <si>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</si>
  <si>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</si>
  <si>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</si>
  <si>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</si>
  <si>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</si>
  <si>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</si>
  <si>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</si>
  <si>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</si>
  <si>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</si>
  <si>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</si>
  <si>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</si>
  <si>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</si>
  <si>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</si>
  <si>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</si>
  <si>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</si>
  <si>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</si>
  <si>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</si>
  <si>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</si>
  <si>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</si>
  <si>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</si>
  <si>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</si>
  <si>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</si>
  <si>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</si>
  <si>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</si>
  <si>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</si>
  <si>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</si>
  <si>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</si>
  <si>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</si>
  <si>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</si>
  <si>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</si>
  <si>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</si>
  <si>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</si>
  <si>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</si>
  <si>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</si>
  <si>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</si>
  <si>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</si>
  <si>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</si>
  <si>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</si>
  <si>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</si>
  <si>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</si>
  <si>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</si>
  <si>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</si>
  <si>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</si>
  <si>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</si>
  <si>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</si>
  <si>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</si>
  <si>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</si>
  <si>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</si>
  <si>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</si>
  <si>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</si>
  <si>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</si>
  <si>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</si>
  <si>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</si>
  <si>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</si>
  <si>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</si>
  <si>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Antilocapradae</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</si>
  <si>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</si>
  <si>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</si>
  <si>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</si>
  <si>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</si>
  <si>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</si>
  <si>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</si>
  <si>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</si>
  <si>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</si>
  <si>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</si>
  <si>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</si>
  <si>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</si>
  <si>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</si>
  <si>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</si>
  <si>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</si>
  <si>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</si>
  <si>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</si>
  <si>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</si>
  <si>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</si>
  <si>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</si>
  <si>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</si>
  <si>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</si>
  <si>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</si>
  <si>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</si>
  <si>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</si>
  <si>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</si>
  <si>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</si>
  <si>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</si>
  <si>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</si>
  <si>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</si>
  <si>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</si>
  <si>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Same individual as TMM 933-1962?, this is  TMM number for Hall's Cave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</si>
  <si>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</si>
  <si>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</si>
  <si>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</si>
  <si>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</si>
  <si>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</si>
  <si>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</si>
  <si>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</si>
  <si>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</si>
  <si>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</si>
  <si>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</si>
  <si>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</si>
  <si>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</si>
  <si>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</si>
  <si>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Lynx (Felis)</t>
  </si>
  <si>
    <t>7389b</t>
  </si>
  <si>
    <t>7389a</t>
  </si>
  <si>
    <t>c-1 =11,093 +993 cal</t>
  </si>
  <si>
    <t>Level B=4223 +293 cal</t>
  </si>
  <si>
    <t>Unit C-2 9.31 +0.3 (14C) or 10,535 +413, but older?</t>
  </si>
  <si>
    <t>Felis yagouaroundi present! Also really, a grizzly cub? How did horse and mammoth fragments get there? Didn't measure skunks or bunnies, but there are lots that could be measured. Mel got canids</t>
  </si>
  <si>
    <t>c-1 =11,093 +993 cal +2ka?</t>
  </si>
  <si>
    <t>5K-14</t>
  </si>
  <si>
    <t>5K-15</t>
  </si>
  <si>
    <t>172B</t>
  </si>
  <si>
    <t>COMPLETE SKULL (RECONSTRUCTED - ALL TEETH)</t>
  </si>
  <si>
    <t>Tremarctos (Arctodos</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</si>
  <si>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</si>
  <si>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</si>
  <si>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</si>
  <si>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</si>
  <si>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</si>
  <si>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</si>
  <si>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</si>
  <si>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</si>
  <si>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</si>
  <si>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</si>
  <si>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</si>
  <si>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</si>
  <si>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</si>
  <si>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</si>
  <si>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</si>
  <si>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</si>
  <si>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</si>
  <si>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</si>
  <si>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</si>
  <si>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</si>
  <si>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</si>
  <si>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</si>
  <si>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</si>
  <si>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</si>
  <si>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</si>
  <si>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</si>
  <si>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</si>
  <si>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</si>
  <si>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</si>
  <si>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</si>
  <si>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</si>
  <si>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</si>
  <si>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</si>
  <si>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</si>
  <si>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</si>
  <si>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</si>
  <si>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</si>
  <si>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</si>
  <si>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</si>
  <si>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</si>
  <si>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</si>
  <si>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</si>
  <si>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</si>
  <si>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</si>
  <si>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</si>
  <si>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</si>
  <si>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</si>
  <si>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</si>
  <si>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</si>
  <si>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</si>
  <si>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 xml:space="preserve"> Valley Farms</t>
  </si>
  <si>
    <t>Navarro</t>
  </si>
  <si>
    <t>distal head; min diameter</t>
  </si>
  <si>
    <t>Right lower jaw with 2 teeth, on shelf that says Hall's cave, tooth 1 is closest to front of jaw, BM-tooth two is in back of jaw</t>
  </si>
  <si>
    <t>Mammuthus?</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</si>
  <si>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</si>
  <si>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</si>
  <si>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</si>
  <si>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</si>
  <si>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</si>
  <si>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</si>
  <si>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</si>
  <si>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</si>
  <si>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</si>
  <si>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</si>
  <si>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</si>
  <si>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</si>
  <si>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</si>
  <si>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</si>
  <si>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</si>
  <si>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</si>
  <si>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</si>
  <si>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</si>
  <si>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</si>
  <si>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</si>
  <si>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</si>
  <si>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</si>
  <si>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</si>
  <si>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</si>
  <si>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</si>
  <si>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</si>
  <si>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</si>
  <si>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</si>
  <si>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</si>
  <si>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</si>
  <si>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</si>
  <si>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</si>
  <si>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</si>
  <si>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</si>
  <si>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</si>
  <si>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</si>
  <si>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</si>
  <si>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</si>
  <si>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</si>
  <si>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</si>
  <si>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</si>
  <si>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</si>
  <si>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</si>
  <si>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</si>
  <si>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</si>
  <si>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</si>
  <si>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</si>
  <si>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</si>
  <si>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</si>
  <si>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</si>
  <si>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</si>
  <si>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</si>
  <si>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</si>
  <si>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</si>
  <si>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</si>
  <si>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</si>
  <si>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</si>
  <si>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</si>
  <si>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</si>
  <si>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</si>
  <si>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layer B; radiocarbon date = 3826+208 on charcoal</t>
  </si>
  <si>
    <t>Upper fill;  East wall, south end</t>
  </si>
  <si>
    <t>Upper fill, , East wall, south end</t>
  </si>
  <si>
    <t xml:space="preserve">c-1; per Parmley 1986; C1&amp;C2 are 11-8 calendary yr; but Toomey 1993 says dates are different and a minimum. C1=9680 +700 radiocarbon; C2=9310+300 radiocarbon. Both contain horses </t>
  </si>
  <si>
    <t>C3; Parmley 1986 says C3 is probably 12-13 ka</t>
  </si>
  <si>
    <t>Schulze Cave;</t>
  </si>
  <si>
    <t>c-1; C1=9680 +700 radiocarbon, or Calendric Age calBC: 9221 ± 977</t>
  </si>
  <si>
    <t>c-2; C2=9310+300 radiocarbon</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</si>
  <si>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</si>
  <si>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</si>
  <si>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</si>
  <si>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</si>
  <si>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</si>
  <si>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</si>
  <si>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</si>
  <si>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</si>
  <si>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</si>
  <si>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</si>
  <si>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</si>
  <si>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</si>
  <si>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</si>
  <si>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</si>
  <si>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</si>
  <si>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</si>
  <si>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</si>
  <si>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</si>
  <si>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</si>
  <si>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</si>
  <si>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</si>
  <si>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Taxon/Clade</t>
  </si>
  <si>
    <t>Element (mm)</t>
  </si>
  <si>
    <t>Slope</t>
  </si>
  <si>
    <t>Intercept</t>
  </si>
  <si>
    <t>Type</t>
  </si>
  <si>
    <t>Reference</t>
  </si>
  <si>
    <t xml:space="preserve"> Order</t>
  </si>
  <si>
    <t>Canids</t>
  </si>
  <si>
    <t>log-log</t>
  </si>
  <si>
    <t>Astragalus length (AsL)</t>
  </si>
  <si>
    <t>r2</t>
  </si>
  <si>
    <t>df</t>
  </si>
  <si>
    <t>Pardi 2016 phd</t>
  </si>
  <si>
    <t>Femur Length (FeL)</t>
  </si>
  <si>
    <t>Femur Breadth (distal; FeB)</t>
  </si>
  <si>
    <t>Femur min diameter (FeMLD)</t>
  </si>
  <si>
    <t>Humerus width of distal end (HuHTL)</t>
  </si>
  <si>
    <t>Humerus min diameter (HuMLD)</t>
  </si>
  <si>
    <t>Ulna length (UiL)</t>
  </si>
  <si>
    <t>a few other measures also available</t>
  </si>
  <si>
    <t>M1 length</t>
  </si>
  <si>
    <t>W in grams</t>
  </si>
  <si>
    <t>Rodent</t>
  </si>
  <si>
    <t xml:space="preserve"> Holocene</t>
  </si>
  <si>
    <t>???</t>
  </si>
  <si>
    <t>2 2351</t>
  </si>
  <si>
    <t>a-a</t>
  </si>
  <si>
    <t>TMM ID (if no id, use first letter of genus-abc …)</t>
  </si>
  <si>
    <t xml:space="preserve">Pleistocene </t>
  </si>
  <si>
    <t xml:space="preserve">Holocene </t>
  </si>
  <si>
    <t>Pleistocene?</t>
  </si>
  <si>
    <t>leo atrox</t>
  </si>
  <si>
    <t>Hemiauchenia</t>
  </si>
  <si>
    <t>upper left M1</t>
  </si>
  <si>
    <t>macrocephala</t>
  </si>
  <si>
    <t>Zesch</t>
  </si>
  <si>
    <t>unique 108230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</si>
</sst>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0_);_(* \(#,##0\);_(* &quot;-&quot;??_);_(@_)"/>
  </numFmts>
  <fonts count="38">
    <font>
      <sz val="12"/>
      <color theme="1"/>
      <name val="Calibri"/>
      <family val="2"/>
      <scheme val="minor"/>
    </font>
    <font>
      <sz val="12"/>
      <color theme="1"/>
      <name val="Calibri"/>
      <family val="2"/>
      <scheme val="minor"/>
    </font>
    <font>
      <sz val="12"/>
      <color rgb="FFFF0000"/>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2"/>
      <color rgb="FF0070C0"/>
      <name val="Calibri"/>
      <family val="2"/>
      <scheme val="minor"/>
    </font>
    <font>
      <b/>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sz val="12"/>
      <color rgb="FF222222"/>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2"/>
      <color rgb="FF222222"/>
      <name val="Calibri"/>
      <family val="2"/>
      <scheme val="minor"/>
    </font>
    <font>
      <sz val="9"/>
      <color theme="1"/>
      <name val="Calibri"/>
      <family val="2"/>
      <scheme val="minor"/>
    </font>
    <font>
      <i/>
      <sz val="12"/>
      <color rgb="FFFF0000"/>
      <name val="Calibri"/>
      <family val="2"/>
      <scheme val="minor"/>
    </font>
    <font>
      <sz val="9"/>
      <color rgb="FFFF0000"/>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9" fontId="1" fillId="0" borderId="0" applyFont="0" applyFill="0" applyBorder="0" applyAlignment="0" applyProtection="0"/>
    <xf numFmtId="0" fontId="9" fillId="0" borderId="0"/>
    <xf numFmtId="43" fontId="9"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9">
    <xf numFmtId="0" fontId="0" fillId="0" borderId="0" xfId="0"/>
    <xf numFmtId="0" fontId="3" fillId="2" borderId="0" xfId="0" applyFont="1" applyFill="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3" borderId="0" xfId="0" applyFill="1"/>
    <xf numFmtId="0" fontId="10" fillId="0" borderId="0" xfId="0" applyFont="1" applyAlignment="1">
      <alignment horizontal="center" vertical="center"/>
    </xf>
    <xf numFmtId="0" fontId="10" fillId="0" borderId="0" xfId="0" applyFont="1" applyAlignment="1">
      <alignment horizontal="center" vertic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1" fillId="0" borderId="0" xfId="0" applyFont="1" applyAlignment="1">
      <alignment horizontal="center" vertical="center"/>
    </xf>
    <xf numFmtId="11" fontId="1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12" fillId="0" borderId="0" xfId="0" applyFont="1" applyAlignment="1">
      <alignment vertical="center" wrapText="1"/>
    </xf>
    <xf numFmtId="0" fontId="12" fillId="0" borderId="0" xfId="0" applyFont="1" applyAlignment="1">
      <alignment vertical="center"/>
    </xf>
    <xf numFmtId="0" fontId="13" fillId="0" borderId="0" xfId="0" applyFont="1" applyAlignment="1">
      <alignment horizontal="center" vertical="center" wrapText="1"/>
    </xf>
    <xf numFmtId="3" fontId="13" fillId="0" borderId="0" xfId="44" applyNumberFormat="1" applyFont="1" applyBorder="1" applyAlignment="1">
      <alignment horizontal="center" vertical="center" wrapText="1"/>
    </xf>
    <xf numFmtId="0" fontId="13" fillId="0" borderId="0" xfId="44" applyFont="1" applyBorder="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0" fontId="16"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12" fillId="0" borderId="0" xfId="0" applyFont="1" applyAlignment="1">
      <alignment wrapText="1"/>
    </xf>
    <xf numFmtId="0" fontId="12" fillId="0" borderId="0" xfId="0" applyFont="1"/>
    <xf numFmtId="0" fontId="19" fillId="0" borderId="0" xfId="0" applyFont="1" applyAlignment="1">
      <alignment horizontal="center" vertical="center" wrapText="1"/>
    </xf>
    <xf numFmtId="0" fontId="19" fillId="0" borderId="0" xfId="0" applyFont="1" applyBorder="1" applyAlignment="1">
      <alignment horizontal="center" vertical="center" wrapText="1"/>
    </xf>
    <xf numFmtId="3" fontId="19" fillId="0" borderId="0" xfId="44" applyNumberFormat="1" applyFont="1" applyBorder="1" applyAlignment="1">
      <alignment horizontal="center" vertical="center" wrapText="1"/>
    </xf>
    <xf numFmtId="0" fontId="19" fillId="0" borderId="0" xfId="44" applyFont="1" applyBorder="1" applyAlignment="1">
      <alignment horizontal="center" vertical="center" wrapText="1"/>
    </xf>
    <xf numFmtId="0" fontId="20" fillId="0" borderId="0" xfId="44" applyFont="1" applyBorder="1" applyAlignment="1">
      <alignment horizontal="center" vertical="center" wrapText="1"/>
    </xf>
    <xf numFmtId="1" fontId="19" fillId="0" borderId="0" xfId="0" applyNumberFormat="1" applyFont="1" applyFill="1" applyBorder="1" applyAlignment="1">
      <alignment horizontal="center" vertical="center" wrapText="1"/>
    </xf>
    <xf numFmtId="0" fontId="19" fillId="0" borderId="0" xfId="44" applyNumberFormat="1" applyFont="1" applyBorder="1" applyAlignment="1">
      <alignment horizontal="center" vertical="center" wrapText="1"/>
    </xf>
    <xf numFmtId="15" fontId="21" fillId="0" borderId="0" xfId="0" applyNumberFormat="1" applyFont="1" applyAlignment="1">
      <alignment horizontal="center" vertical="top"/>
    </xf>
    <xf numFmtId="0" fontId="21" fillId="0" borderId="0" xfId="0" applyFont="1"/>
    <xf numFmtId="0" fontId="21" fillId="0" borderId="0" xfId="0" applyFont="1" applyAlignment="1">
      <alignment wrapText="1"/>
    </xf>
    <xf numFmtId="0" fontId="19" fillId="0" borderId="0" xfId="44" applyFont="1" applyFill="1" applyBorder="1" applyAlignment="1">
      <alignment horizontal="center" vertical="center" wrapText="1"/>
    </xf>
    <xf numFmtId="1" fontId="21" fillId="0" borderId="0" xfId="0" applyNumberFormat="1"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wrapText="1"/>
    </xf>
    <xf numFmtId="0" fontId="0" fillId="0" borderId="0" xfId="0" applyFill="1" applyAlignment="1">
      <alignment vertical="center"/>
    </xf>
    <xf numFmtId="0" fontId="0" fillId="0" borderId="0" xfId="0" applyFill="1" applyAlignment="1">
      <alignment horizontal="center" vertical="center" wrapText="1"/>
    </xf>
    <xf numFmtId="0" fontId="10" fillId="0" borderId="0" xfId="0" applyFont="1" applyAlignment="1">
      <alignment vertical="center"/>
    </xf>
    <xf numFmtId="0" fontId="10" fillId="0" borderId="0" xfId="0" applyFont="1"/>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23" fillId="0" borderId="0" xfId="0" applyFont="1"/>
    <xf numFmtId="0" fontId="23" fillId="0" borderId="0" xfId="0" applyFont="1" applyFill="1" applyAlignment="1">
      <alignment vertical="center" wrapText="1"/>
    </xf>
    <xf numFmtId="0" fontId="24" fillId="4" borderId="0" xfId="0" applyFont="1" applyFill="1" applyAlignment="1">
      <alignment horizontal="center" vertical="center" wrapText="1"/>
    </xf>
    <xf numFmtId="2" fontId="24" fillId="4" borderId="0" xfId="0" applyNumberFormat="1" applyFont="1" applyFill="1" applyAlignment="1">
      <alignment horizontal="center" vertical="center" wrapText="1"/>
    </xf>
    <xf numFmtId="164" fontId="24" fillId="4" borderId="0" xfId="0" applyNumberFormat="1" applyFont="1" applyFill="1" applyAlignment="1">
      <alignment horizontal="center" vertical="center" wrapText="1"/>
    </xf>
    <xf numFmtId="0" fontId="24" fillId="4" borderId="0" xfId="0" applyFont="1" applyFill="1" applyAlignment="1">
      <alignment horizontal="center" vertical="center" textRotation="90" wrapText="1"/>
    </xf>
    <xf numFmtId="0" fontId="24" fillId="4" borderId="0" xfId="0" applyFont="1" applyFill="1" applyAlignment="1">
      <alignment horizontal="left" vertical="center" wrapText="1"/>
    </xf>
    <xf numFmtId="49" fontId="24"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5" fillId="0" borderId="0" xfId="0" applyFont="1"/>
    <xf numFmtId="0" fontId="25" fillId="0" borderId="0" xfId="0" applyFont="1" applyAlignment="1">
      <alignment vertical="center"/>
    </xf>
    <xf numFmtId="0" fontId="0" fillId="3" borderId="0" xfId="0" applyFill="1" applyAlignment="1">
      <alignment vertical="center"/>
    </xf>
    <xf numFmtId="0" fontId="0" fillId="0" borderId="0" xfId="0" applyFill="1"/>
    <xf numFmtId="0" fontId="26" fillId="0" borderId="0" xfId="0" applyFont="1" applyFill="1"/>
    <xf numFmtId="0" fontId="26"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4" fillId="0" borderId="0" xfId="0" applyFont="1" applyFill="1" applyAlignment="1">
      <alignment horizontal="center" vertical="center" textRotation="90" wrapText="1"/>
    </xf>
    <xf numFmtId="0" fontId="3" fillId="0" borderId="0" xfId="0" applyFont="1" applyFill="1" applyAlignment="1">
      <alignment horizontal="center" vertical="center" wrapText="1"/>
    </xf>
    <xf numFmtId="0" fontId="3" fillId="0" borderId="0" xfId="0" applyFont="1" applyFill="1" applyAlignment="1">
      <alignment horizontal="center" vertical="center" textRotation="90" wrapText="1"/>
    </xf>
    <xf numFmtId="2"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7" fontId="3"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8" fillId="0" borderId="0" xfId="0" applyFont="1" applyAlignment="1">
      <alignment horizontal="center" vertical="center"/>
    </xf>
    <xf numFmtId="9" fontId="0" fillId="0" borderId="0" xfId="45" applyFont="1" applyAlignment="1">
      <alignment horizontal="center" vertical="center"/>
    </xf>
    <xf numFmtId="0" fontId="25" fillId="3" borderId="0" xfId="0" applyFont="1" applyFill="1" applyAlignment="1">
      <alignment vertical="center"/>
    </xf>
    <xf numFmtId="0" fontId="25" fillId="3" borderId="0" xfId="0" applyFont="1" applyFill="1" applyAlignment="1">
      <alignment vertical="center" wrapText="1"/>
    </xf>
    <xf numFmtId="0" fontId="27" fillId="3" borderId="0" xfId="0" applyFont="1" applyFill="1" applyAlignment="1">
      <alignment vertical="center"/>
    </xf>
    <xf numFmtId="0" fontId="0" fillId="0" borderId="0" xfId="0" applyFont="1" applyFill="1" applyAlignment="1">
      <alignment horizontal="center" vertical="center" textRotation="90"/>
    </xf>
    <xf numFmtId="0" fontId="8"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0" fontId="10" fillId="0" borderId="0" xfId="0" applyFont="1" applyFill="1" applyAlignment="1">
      <alignment horizontal="center" vertical="center" textRotation="90"/>
    </xf>
    <xf numFmtId="2" fontId="3" fillId="2" borderId="0" xfId="27" applyNumberFormat="1" applyFont="1" applyFill="1" applyAlignment="1">
      <alignment horizontal="center" vertical="center" wrapText="1"/>
    </xf>
    <xf numFmtId="2" fontId="10"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3" fillId="5" borderId="0" xfId="0" applyFont="1" applyFill="1" applyAlignment="1">
      <alignment vertical="center"/>
    </xf>
    <xf numFmtId="0" fontId="0" fillId="5" borderId="0" xfId="0" applyFill="1" applyAlignment="1">
      <alignment vertical="center"/>
    </xf>
    <xf numFmtId="0" fontId="0" fillId="5" borderId="0" xfId="0" applyFill="1"/>
    <xf numFmtId="0" fontId="23" fillId="5" borderId="0" xfId="0" applyFont="1" applyFill="1"/>
    <xf numFmtId="0" fontId="25"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17" fontId="25"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0" fillId="0" borderId="0" xfId="0" applyFont="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22" fillId="0" borderId="0" xfId="0" applyFont="1" applyFill="1" applyAlignment="1">
      <alignment horizontal="center" vertical="center" textRotation="90" wrapText="1"/>
    </xf>
    <xf numFmtId="0" fontId="25" fillId="3" borderId="0" xfId="0" applyFont="1" applyFill="1" applyAlignment="1">
      <alignment horizontal="center" vertical="center" wrapText="1"/>
    </xf>
    <xf numFmtId="0" fontId="8"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8"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0" fontId="28" fillId="0" borderId="0" xfId="0" applyFont="1" applyFill="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2" fontId="0" fillId="0" borderId="0" xfId="0" applyNumberFormat="1" applyFont="1" applyFill="1" applyAlignment="1">
      <alignment horizontal="center" vertical="center" textRotation="90"/>
    </xf>
    <xf numFmtId="2" fontId="8"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textRotation="90"/>
    </xf>
    <xf numFmtId="166" fontId="8" fillId="6" borderId="0" xfId="27" applyNumberFormat="1" applyFont="1" applyFill="1" applyAlignment="1">
      <alignment horizontal="center" vertical="center" wrapText="1"/>
    </xf>
    <xf numFmtId="0" fontId="9" fillId="0" borderId="0" xfId="46" applyAlignment="1">
      <alignment horizontal="center" vertical="center" wrapText="1"/>
    </xf>
    <xf numFmtId="164" fontId="7" fillId="2" borderId="0" xfId="46" applyNumberFormat="1" applyFont="1" applyFill="1" applyAlignment="1">
      <alignment horizontal="center" vertical="center" wrapText="1"/>
    </xf>
    <xf numFmtId="0" fontId="3" fillId="2" borderId="0" xfId="46" applyFont="1" applyFill="1" applyAlignment="1">
      <alignment horizontal="center" vertical="center" textRotation="90" wrapText="1"/>
    </xf>
    <xf numFmtId="0" fontId="3" fillId="2" borderId="0" xfId="46" applyFont="1" applyFill="1" applyAlignment="1">
      <alignment horizontal="center" vertical="center" wrapText="1"/>
    </xf>
    <xf numFmtId="2" fontId="3" fillId="2" borderId="0" xfId="47" applyNumberFormat="1" applyFont="1" applyFill="1" applyAlignment="1">
      <alignment horizontal="center" vertical="center" wrapText="1"/>
    </xf>
    <xf numFmtId="0" fontId="3" fillId="0" borderId="0" xfId="46" applyFont="1" applyAlignment="1">
      <alignment horizontal="center" vertical="center" wrapText="1"/>
    </xf>
    <xf numFmtId="0" fontId="3" fillId="0" borderId="0" xfId="46" applyFont="1" applyAlignment="1">
      <alignment horizontal="center" vertical="center" textRotation="90" wrapText="1"/>
    </xf>
    <xf numFmtId="0" fontId="9" fillId="0" borderId="0" xfId="46" applyAlignment="1">
      <alignment horizontal="center" vertical="center" textRotation="90" wrapText="1"/>
    </xf>
    <xf numFmtId="2" fontId="9" fillId="0" borderId="0" xfId="46" applyNumberFormat="1" applyAlignment="1">
      <alignment horizontal="center" vertical="center" wrapText="1"/>
    </xf>
    <xf numFmtId="165" fontId="9" fillId="0" borderId="0" xfId="46" applyNumberFormat="1" applyAlignment="1">
      <alignment horizontal="center" vertical="center" wrapText="1"/>
    </xf>
    <xf numFmtId="0" fontId="9" fillId="0" borderId="0" xfId="46"/>
    <xf numFmtId="0" fontId="9" fillId="0" borderId="0" xfId="46" applyAlignment="1">
      <alignment wrapText="1"/>
    </xf>
    <xf numFmtId="0" fontId="9" fillId="0" borderId="0" xfId="46" applyAlignment="1">
      <alignment horizontal="center"/>
    </xf>
    <xf numFmtId="2" fontId="9" fillId="0" borderId="0" xfId="46" applyNumberFormat="1"/>
    <xf numFmtId="165" fontId="9" fillId="0" borderId="0" xfId="46" applyNumberFormat="1" applyFill="1"/>
    <xf numFmtId="0" fontId="9" fillId="3" borderId="0" xfId="46" applyFill="1"/>
    <xf numFmtId="0" fontId="9" fillId="3" borderId="0" xfId="46" applyFill="1" applyAlignment="1">
      <alignment wrapText="1"/>
    </xf>
    <xf numFmtId="0" fontId="9" fillId="3" borderId="0" xfId="46" applyFill="1" applyAlignment="1">
      <alignment horizontal="center"/>
    </xf>
    <xf numFmtId="2" fontId="9" fillId="3" borderId="0" xfId="46" applyNumberFormat="1" applyFill="1"/>
    <xf numFmtId="165" fontId="9" fillId="0" borderId="0" xfId="46" applyNumberFormat="1"/>
    <xf numFmtId="0" fontId="9" fillId="0" borderId="0" xfId="46" applyFill="1"/>
    <xf numFmtId="165" fontId="29" fillId="0" borderId="0" xfId="46" applyNumberFormat="1" applyFont="1" applyFill="1"/>
    <xf numFmtId="165" fontId="29" fillId="0" borderId="0" xfId="46" applyNumberFormat="1" applyFont="1"/>
    <xf numFmtId="165" fontId="30" fillId="0" borderId="0" xfId="46" applyNumberFormat="1" applyFont="1"/>
    <xf numFmtId="165" fontId="31" fillId="0" borderId="0" xfId="46" applyNumberFormat="1" applyFont="1"/>
    <xf numFmtId="0" fontId="9" fillId="0" borderId="0" xfId="46" applyFill="1" applyAlignment="1">
      <alignment wrapText="1"/>
    </xf>
    <xf numFmtId="0" fontId="9" fillId="0" borderId="0" xfId="46" applyFill="1" applyAlignment="1">
      <alignment horizontal="center"/>
    </xf>
    <xf numFmtId="2" fontId="9" fillId="0" borderId="0" xfId="46" applyNumberFormat="1" applyFill="1"/>
    <xf numFmtId="165" fontId="31" fillId="0" borderId="0" xfId="46" applyNumberFormat="1" applyFont="1" applyFill="1"/>
    <xf numFmtId="165" fontId="32" fillId="0" borderId="0" xfId="46" applyNumberFormat="1" applyFont="1"/>
    <xf numFmtId="165" fontId="33" fillId="0" borderId="0" xfId="46" applyNumberFormat="1" applyFont="1"/>
    <xf numFmtId="165" fontId="30" fillId="0" borderId="0" xfId="46" applyNumberFormat="1" applyFont="1" applyFill="1"/>
    <xf numFmtId="166" fontId="0" fillId="0" borderId="0" xfId="27" applyNumberFormat="1" applyFont="1" applyFill="1" applyAlignment="1">
      <alignment horizontal="center" vertical="center" textRotation="90"/>
    </xf>
    <xf numFmtId="0" fontId="8" fillId="0" borderId="0" xfId="0" applyFont="1" applyFill="1" applyAlignment="1">
      <alignment horizontal="center" vertical="center"/>
    </xf>
    <xf numFmtId="0" fontId="2" fillId="0" borderId="0" xfId="0" applyFont="1" applyFill="1" applyAlignment="1">
      <alignment horizontal="center" vertical="center" wrapText="1"/>
    </xf>
    <xf numFmtId="0" fontId="34" fillId="0" borderId="0" xfId="0" applyFont="1" applyFill="1" applyAlignment="1">
      <alignment horizontal="center" vertical="center"/>
    </xf>
    <xf numFmtId="166" fontId="3" fillId="2" borderId="0" xfId="27" applyNumberFormat="1" applyFont="1" applyFill="1" applyAlignment="1">
      <alignment horizontal="center" vertical="center" textRotation="90" wrapText="1"/>
    </xf>
    <xf numFmtId="0" fontId="0" fillId="2" borderId="0" xfId="0" applyFill="1" applyAlignment="1">
      <alignment horizontal="center" vertical="center" wrapText="1"/>
    </xf>
    <xf numFmtId="0" fontId="35" fillId="2" borderId="0" xfId="0" applyFont="1" applyFill="1" applyAlignment="1">
      <alignment horizontal="center" vertical="center" wrapText="1"/>
    </xf>
    <xf numFmtId="0" fontId="35" fillId="0" borderId="0" xfId="0" applyFont="1" applyFill="1" applyAlignment="1">
      <alignment horizontal="center" vertical="center" wrapText="1"/>
    </xf>
    <xf numFmtId="11" fontId="35" fillId="0" borderId="0" xfId="0" applyNumberFormat="1" applyFont="1" applyFill="1" applyAlignment="1">
      <alignment horizontal="center" vertical="center" wrapText="1"/>
    </xf>
    <xf numFmtId="3" fontId="35" fillId="0" borderId="0" xfId="0" applyNumberFormat="1" applyFont="1" applyFill="1" applyAlignment="1">
      <alignment horizontal="center" vertical="center" wrapText="1"/>
    </xf>
    <xf numFmtId="49" fontId="35"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wrapText="1"/>
    </xf>
    <xf numFmtId="0" fontId="0" fillId="0" borderId="0" xfId="0" applyFill="1" applyAlignment="1">
      <alignment horizontal="center" vertical="center"/>
    </xf>
    <xf numFmtId="166" fontId="0" fillId="0" borderId="0" xfId="27" applyNumberFormat="1" applyFont="1" applyFill="1" applyAlignment="1">
      <alignment horizontal="center" vertical="center" wrapText="1"/>
    </xf>
    <xf numFmtId="2" fontId="10"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xf>
    <xf numFmtId="166" fontId="0" fillId="0" borderId="0" xfId="27" applyNumberFormat="1" applyFont="1" applyFill="1" applyAlignment="1">
      <alignment horizontal="center" vertical="center"/>
    </xf>
    <xf numFmtId="2" fontId="0" fillId="0" borderId="0" xfId="0" applyNumberFormat="1" applyFill="1" applyAlignment="1">
      <alignment horizontal="center" vertical="center"/>
    </xf>
    <xf numFmtId="0" fontId="9" fillId="0" borderId="0" xfId="0" applyFont="1" applyFill="1" applyAlignment="1">
      <alignment horizontal="center" vertical="center"/>
    </xf>
    <xf numFmtId="2" fontId="3" fillId="0" borderId="0" xfId="0" applyNumberFormat="1" applyFont="1" applyFill="1" applyAlignment="1">
      <alignment horizontal="center" vertical="center" textRotation="90" wrapText="1"/>
    </xf>
    <xf numFmtId="0" fontId="1" fillId="0" borderId="0" xfId="0" applyFont="1" applyFill="1" applyAlignment="1">
      <alignment horizontal="center" vertical="center" wrapText="1"/>
    </xf>
    <xf numFmtId="0" fontId="35"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6"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xf>
    <xf numFmtId="0" fontId="0" fillId="2" borderId="0" xfId="0" applyFill="1" applyAlignment="1">
      <alignment horizontal="center" vertical="center"/>
    </xf>
    <xf numFmtId="0" fontId="0" fillId="2"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36" fillId="0" borderId="0" xfId="0" applyFont="1" applyAlignment="1">
      <alignment horizontal="center" vertical="center" wrapText="1"/>
    </xf>
    <xf numFmtId="0" fontId="37" fillId="0" borderId="0" xfId="0" applyFont="1" applyFill="1" applyAlignment="1">
      <alignment horizontal="center" vertical="center" wrapText="1"/>
    </xf>
    <xf numFmtId="164" fontId="2" fillId="0" borderId="0" xfId="0" applyNumberFormat="1" applyFont="1" applyFill="1" applyAlignment="1">
      <alignment horizontal="center" vertical="center" wrapText="1"/>
    </xf>
    <xf numFmtId="2"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Fill="1" applyAlignment="1">
      <alignment horizontal="center" vertical="center"/>
    </xf>
    <xf numFmtId="2" fontId="2" fillId="0" borderId="0" xfId="27" applyNumberFormat="1" applyFont="1" applyFill="1" applyAlignment="1">
      <alignment horizontal="center" vertical="center"/>
    </xf>
    <xf numFmtId="166" fontId="2" fillId="6" borderId="0" xfId="27"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0" fontId="2" fillId="0" borderId="0" xfId="0" applyFont="1" applyFill="1"/>
    <xf numFmtId="0" fontId="2" fillId="0" borderId="0" xfId="0" applyFont="1"/>
    <xf numFmtId="0" fontId="12" fillId="0" borderId="0" xfId="0" applyFont="1" applyAlignment="1">
      <alignment horizontal="center" vertical="center" wrapText="1"/>
    </xf>
  </cellXfs>
  <cellStyles count="50">
    <cellStyle name="Comma" xfId="27" builtinId="3"/>
    <cellStyle name="Comma 2" xfId="47"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8" builtinId="8" hidden="1"/>
    <cellStyle name="Normal" xfId="0" builtinId="0"/>
    <cellStyle name="Normal 2" xfId="46" xr:uid="{00000000-0005-0000-0000-00002F000000}"/>
    <cellStyle name="Normal_Sheet1" xfId="44" xr:uid="{00000000-0005-0000-0000-000030000000}"/>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1578"/>
  <sheetViews>
    <sheetView tabSelected="1" topLeftCell="F1" zoomScale="108" zoomScaleNormal="108" zoomScalePageLayoutView="108" workbookViewId="0">
      <pane ySplit="1" topLeftCell="A1387" activePane="bottomLeft" state="frozen"/>
      <selection activeCell="J1" sqref="J1"/>
      <selection pane="bottomLeft" activeCell="K1390" sqref="K1390"/>
    </sheetView>
  </sheetViews>
  <sheetFormatPr defaultColWidth="10.83203125" defaultRowHeight="15.5"/>
  <cols>
    <col min="1" max="1" width="10.83203125" style="14" customWidth="1"/>
    <col min="2" max="2" width="12.83203125" style="13" customWidth="1"/>
    <col min="3" max="3" width="14.1640625" style="2" customWidth="1"/>
    <col min="4" max="4" width="14.83203125" style="2" customWidth="1"/>
    <col min="5" max="5" width="11.83203125" style="8" customWidth="1"/>
    <col min="6" max="6" width="11.5" style="7" customWidth="1"/>
    <col min="7" max="7" width="19" style="8" customWidth="1"/>
    <col min="8" max="8" width="15" style="7" hidden="1" customWidth="1"/>
    <col min="9" max="9" width="13.6640625" style="76" customWidth="1"/>
    <col min="10" max="10" width="16.33203125" style="191" customWidth="1"/>
    <col min="11" max="11" width="10.5" style="143" customWidth="1"/>
    <col min="12" max="13" width="9.33203125" style="115" customWidth="1"/>
    <col min="14" max="14" width="10.33203125" style="57" customWidth="1"/>
    <col min="15" max="15" width="15.1640625" style="58" customWidth="1"/>
    <col min="16" max="16" width="6.33203125" style="57" customWidth="1"/>
    <col min="17" max="17" width="9.1640625" style="57" customWidth="1"/>
    <col min="18" max="18" width="7.1640625" style="57" customWidth="1"/>
    <col min="19" max="19" width="6.33203125" style="57" customWidth="1"/>
    <col min="20" max="21" width="7.83203125" style="117" customWidth="1"/>
    <col min="22" max="22" width="7.83203125" style="58" customWidth="1"/>
    <col min="23" max="23" width="15.5" style="195" customWidth="1"/>
    <col min="24" max="24" width="6.33203125" style="198" customWidth="1"/>
    <col min="25" max="25" width="6.33203125" style="8" customWidth="1"/>
    <col min="26" max="26" width="58.6640625" style="8" customWidth="1"/>
    <col min="27" max="27" width="18" style="54" customWidth="1"/>
    <col min="28" max="28" width="50.1640625" style="76" customWidth="1"/>
    <col min="29" max="29" width="18" style="76" customWidth="1"/>
    <col min="30" max="31" width="10.83203125" style="70"/>
    <col min="32" max="61" width="10.83203125" style="83"/>
    <col min="62" max="16384" width="10.83203125" style="15"/>
  </cols>
  <sheetData>
    <row r="1" spans="1:129" s="1" customFormat="1" ht="147" customHeight="1">
      <c r="A1" s="1" t="s">
        <v>1258</v>
      </c>
      <c r="B1" s="1" t="s">
        <v>1578</v>
      </c>
      <c r="C1" s="1" t="s">
        <v>9</v>
      </c>
      <c r="D1" s="1" t="s">
        <v>481</v>
      </c>
      <c r="E1" s="1" t="s">
        <v>1977</v>
      </c>
      <c r="F1" s="1" t="s">
        <v>2038</v>
      </c>
      <c r="G1" s="1" t="s">
        <v>1</v>
      </c>
      <c r="H1" s="1" t="s">
        <v>26</v>
      </c>
      <c r="I1" s="1" t="s">
        <v>1259</v>
      </c>
      <c r="J1" s="190" t="s">
        <v>1826</v>
      </c>
      <c r="K1" s="142" t="s">
        <v>1871</v>
      </c>
      <c r="L1" s="3" t="s">
        <v>2</v>
      </c>
      <c r="M1" s="3" t="s">
        <v>3</v>
      </c>
      <c r="N1" s="1" t="s">
        <v>4</v>
      </c>
      <c r="O1" s="1" t="s">
        <v>5</v>
      </c>
      <c r="P1" s="1" t="s">
        <v>166</v>
      </c>
      <c r="Q1" s="3" t="s">
        <v>6</v>
      </c>
      <c r="R1" s="3" t="s">
        <v>1897</v>
      </c>
      <c r="S1" s="3" t="s">
        <v>1898</v>
      </c>
      <c r="T1" s="116" t="s">
        <v>7</v>
      </c>
      <c r="U1" s="116" t="s">
        <v>8</v>
      </c>
      <c r="V1" s="97" t="s">
        <v>482</v>
      </c>
      <c r="W1" s="188" t="s">
        <v>2008</v>
      </c>
      <c r="X1" s="203" t="s">
        <v>1980</v>
      </c>
      <c r="Y1" s="3" t="s">
        <v>1261</v>
      </c>
      <c r="Z1" s="1" t="s">
        <v>577</v>
      </c>
      <c r="AA1" s="97"/>
      <c r="AB1" s="204" t="s">
        <v>1573</v>
      </c>
      <c r="AC1" s="204" t="s">
        <v>1574</v>
      </c>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189"/>
      <c r="BK1" s="189"/>
      <c r="BL1" s="189"/>
      <c r="BM1" s="189"/>
      <c r="BN1" s="189"/>
      <c r="BO1" s="189"/>
      <c r="BP1" s="189"/>
      <c r="BQ1" s="189"/>
      <c r="BR1" s="189"/>
      <c r="BS1" s="189"/>
      <c r="BT1" s="189"/>
      <c r="BU1" s="189"/>
      <c r="BV1" s="189"/>
      <c r="BW1" s="189"/>
      <c r="BX1" s="189"/>
      <c r="BY1" s="189"/>
      <c r="BZ1" s="189"/>
      <c r="CA1" s="189"/>
      <c r="CB1" s="189"/>
      <c r="CC1" s="189"/>
      <c r="CD1" s="189"/>
      <c r="CE1" s="189"/>
      <c r="CF1" s="189"/>
      <c r="CG1" s="189"/>
      <c r="CH1" s="189"/>
      <c r="CI1" s="189"/>
      <c r="CJ1" s="189"/>
      <c r="CK1" s="189"/>
      <c r="CL1" s="189"/>
      <c r="CM1" s="189"/>
      <c r="CN1" s="189"/>
      <c r="CO1" s="189"/>
      <c r="CP1" s="189"/>
      <c r="CQ1" s="189"/>
      <c r="CR1" s="189"/>
      <c r="CS1" s="189"/>
      <c r="CT1" s="189"/>
      <c r="CU1" s="189"/>
      <c r="CV1" s="189"/>
      <c r="CW1" s="189"/>
      <c r="CX1" s="189"/>
      <c r="CY1" s="189"/>
      <c r="CZ1" s="189"/>
      <c r="DA1" s="189"/>
      <c r="DB1" s="189"/>
      <c r="DC1" s="189"/>
      <c r="DD1" s="189"/>
      <c r="DE1" s="189"/>
      <c r="DF1" s="189"/>
      <c r="DG1" s="189"/>
      <c r="DH1" s="189"/>
      <c r="DI1" s="189"/>
      <c r="DJ1" s="189"/>
      <c r="DK1" s="189"/>
      <c r="DL1" s="189"/>
      <c r="DM1" s="189"/>
      <c r="DN1" s="189"/>
      <c r="DO1" s="189"/>
      <c r="DP1" s="189"/>
      <c r="DQ1" s="189"/>
      <c r="DR1" s="189"/>
      <c r="DS1" s="189"/>
      <c r="DT1" s="189"/>
      <c r="DU1" s="189"/>
      <c r="DV1" s="189"/>
      <c r="DW1" s="189"/>
      <c r="DX1" s="189"/>
      <c r="DY1" s="189"/>
    </row>
    <row r="2" spans="1:129">
      <c r="B2" s="13" t="s">
        <v>1579</v>
      </c>
      <c r="C2" s="2" t="s">
        <v>60</v>
      </c>
      <c r="D2" s="2" t="s">
        <v>56</v>
      </c>
      <c r="E2" s="8">
        <v>908</v>
      </c>
      <c r="F2" s="7">
        <v>4187</v>
      </c>
      <c r="G2" s="8" t="s">
        <v>101</v>
      </c>
      <c r="H2" s="7" t="s">
        <v>395</v>
      </c>
      <c r="I2" s="76" t="s">
        <v>475</v>
      </c>
      <c r="J2" s="191" t="s">
        <v>114</v>
      </c>
      <c r="K2" s="106"/>
      <c r="L2" s="68">
        <v>29.366667</v>
      </c>
      <c r="M2" s="68">
        <v>-99.466667000000001</v>
      </c>
      <c r="N2" s="106">
        <v>85.268902538297496</v>
      </c>
      <c r="O2" s="58" t="s">
        <v>112</v>
      </c>
      <c r="P2" s="57" t="s">
        <v>339</v>
      </c>
      <c r="Q2" s="57" t="s">
        <v>13</v>
      </c>
      <c r="T2" s="117">
        <v>34.409999999999997</v>
      </c>
      <c r="U2" s="117">
        <v>20.28</v>
      </c>
    </row>
    <row r="3" spans="1:129">
      <c r="B3" s="13" t="s">
        <v>1579</v>
      </c>
      <c r="C3" s="2" t="s">
        <v>60</v>
      </c>
      <c r="D3" s="2" t="s">
        <v>56</v>
      </c>
      <c r="E3" s="8">
        <v>908</v>
      </c>
      <c r="F3" s="7">
        <v>4188</v>
      </c>
      <c r="G3" s="8" t="s">
        <v>101</v>
      </c>
      <c r="H3" s="7" t="s">
        <v>395</v>
      </c>
      <c r="I3" s="76" t="s">
        <v>475</v>
      </c>
      <c r="J3" s="191" t="s">
        <v>114</v>
      </c>
      <c r="K3" s="106"/>
      <c r="L3" s="68">
        <v>29.366667</v>
      </c>
      <c r="M3" s="68">
        <v>-99.466667000000001</v>
      </c>
      <c r="N3" s="106">
        <v>85.268902538297496</v>
      </c>
      <c r="O3" s="58" t="s">
        <v>112</v>
      </c>
      <c r="P3" s="57" t="s">
        <v>339</v>
      </c>
      <c r="Q3" s="57" t="s">
        <v>13</v>
      </c>
      <c r="T3" s="117">
        <v>34.76</v>
      </c>
      <c r="U3" s="117">
        <v>21.12</v>
      </c>
    </row>
    <row r="4" spans="1:129">
      <c r="B4" s="13" t="s">
        <v>1579</v>
      </c>
      <c r="C4" s="2" t="s">
        <v>60</v>
      </c>
      <c r="D4" s="2" t="s">
        <v>56</v>
      </c>
      <c r="E4" s="8">
        <v>908</v>
      </c>
      <c r="F4" s="7">
        <v>4189</v>
      </c>
      <c r="G4" s="8" t="s">
        <v>101</v>
      </c>
      <c r="H4" s="7" t="s">
        <v>395</v>
      </c>
      <c r="I4" s="76" t="s">
        <v>475</v>
      </c>
      <c r="J4" s="191" t="s">
        <v>114</v>
      </c>
      <c r="K4" s="106"/>
      <c r="L4" s="68">
        <v>29.366667</v>
      </c>
      <c r="M4" s="68">
        <v>-99.466667000000001</v>
      </c>
      <c r="N4" s="106">
        <v>85.268902538297496</v>
      </c>
      <c r="O4" s="58" t="s">
        <v>112</v>
      </c>
      <c r="P4" s="57" t="s">
        <v>339</v>
      </c>
      <c r="Q4" s="57" t="s">
        <v>13</v>
      </c>
      <c r="T4" s="117">
        <v>34.85</v>
      </c>
      <c r="U4" s="117">
        <v>19.23</v>
      </c>
    </row>
    <row r="5" spans="1:129" s="91" customFormat="1">
      <c r="A5" s="76" t="s">
        <v>1610</v>
      </c>
      <c r="B5" s="13" t="s">
        <v>1579</v>
      </c>
      <c r="C5" s="2" t="s">
        <v>60</v>
      </c>
      <c r="D5" s="113" t="s">
        <v>56</v>
      </c>
      <c r="E5" s="76">
        <v>40541</v>
      </c>
      <c r="F5" s="76">
        <v>101</v>
      </c>
      <c r="G5" s="76" t="s">
        <v>1239</v>
      </c>
      <c r="H5" s="70" t="s">
        <v>1240</v>
      </c>
      <c r="I5" s="76" t="s">
        <v>475</v>
      </c>
      <c r="J5" s="191"/>
      <c r="K5" s="106"/>
      <c r="L5" s="114"/>
      <c r="M5" s="114"/>
      <c r="N5" s="76"/>
      <c r="O5" s="76" t="s">
        <v>381</v>
      </c>
      <c r="P5" s="76" t="s">
        <v>172</v>
      </c>
      <c r="Q5" s="70" t="s">
        <v>13</v>
      </c>
      <c r="R5" s="70"/>
      <c r="S5" s="112"/>
      <c r="T5" s="68">
        <v>10.3</v>
      </c>
      <c r="U5" s="68">
        <v>6.51</v>
      </c>
      <c r="V5" s="70"/>
      <c r="W5" s="150"/>
      <c r="X5" s="148"/>
      <c r="Y5" s="112"/>
      <c r="Z5" s="76" t="s">
        <v>1611</v>
      </c>
      <c r="AA5" s="76"/>
      <c r="AB5" s="76"/>
      <c r="AC5" s="76"/>
      <c r="AD5" s="70"/>
      <c r="AE5" s="70"/>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row>
    <row r="6" spans="1:129">
      <c r="A6" s="76" t="s">
        <v>1610</v>
      </c>
      <c r="B6" s="13" t="s">
        <v>1579</v>
      </c>
      <c r="C6" s="2" t="s">
        <v>60</v>
      </c>
      <c r="D6" s="113" t="s">
        <v>56</v>
      </c>
      <c r="E6" s="76">
        <v>40541</v>
      </c>
      <c r="F6" s="76">
        <v>110</v>
      </c>
      <c r="G6" s="76" t="s">
        <v>1239</v>
      </c>
      <c r="H6" s="70" t="s">
        <v>1240</v>
      </c>
      <c r="I6" s="76" t="s">
        <v>475</v>
      </c>
      <c r="K6" s="106"/>
      <c r="L6" s="114"/>
      <c r="M6" s="114"/>
      <c r="N6" s="76"/>
      <c r="O6" s="76" t="s">
        <v>208</v>
      </c>
      <c r="P6" s="76" t="s">
        <v>167</v>
      </c>
      <c r="Q6" s="70" t="s">
        <v>13</v>
      </c>
      <c r="R6" s="70"/>
      <c r="S6" s="112"/>
      <c r="T6" s="68">
        <v>11.8</v>
      </c>
      <c r="U6" s="68">
        <v>6.44</v>
      </c>
      <c r="V6" s="70"/>
      <c r="W6" s="150"/>
      <c r="X6" s="148"/>
      <c r="Y6" s="112"/>
      <c r="Z6" s="76" t="s">
        <v>1608</v>
      </c>
    </row>
    <row r="7" spans="1:129">
      <c r="A7" s="76" t="s">
        <v>1610</v>
      </c>
      <c r="B7" s="13" t="s">
        <v>1579</v>
      </c>
      <c r="C7" s="2" t="s">
        <v>60</v>
      </c>
      <c r="D7" s="113" t="s">
        <v>56</v>
      </c>
      <c r="E7" s="76">
        <v>40541</v>
      </c>
      <c r="F7" s="76">
        <v>110</v>
      </c>
      <c r="G7" s="76" t="s">
        <v>1239</v>
      </c>
      <c r="H7" s="70" t="s">
        <v>1240</v>
      </c>
      <c r="I7" s="76" t="s">
        <v>475</v>
      </c>
      <c r="K7" s="106"/>
      <c r="L7" s="114"/>
      <c r="M7" s="114"/>
      <c r="N7" s="76"/>
      <c r="O7" s="76" t="s">
        <v>209</v>
      </c>
      <c r="P7" s="76" t="s">
        <v>167</v>
      </c>
      <c r="Q7" s="70" t="s">
        <v>13</v>
      </c>
      <c r="R7" s="70"/>
      <c r="S7" s="112"/>
      <c r="T7" s="68">
        <v>15.23</v>
      </c>
      <c r="U7" s="68">
        <v>8.34</v>
      </c>
      <c r="V7" s="70"/>
      <c r="W7" s="150"/>
      <c r="X7" s="148"/>
      <c r="Y7" s="112"/>
      <c r="Z7" s="76" t="s">
        <v>1604</v>
      </c>
    </row>
    <row r="8" spans="1:129">
      <c r="A8" s="76" t="s">
        <v>1610</v>
      </c>
      <c r="B8" s="13" t="s">
        <v>1579</v>
      </c>
      <c r="C8" s="2" t="s">
        <v>60</v>
      </c>
      <c r="D8" s="113" t="s">
        <v>56</v>
      </c>
      <c r="E8" s="76">
        <v>40541</v>
      </c>
      <c r="F8" s="76">
        <v>112</v>
      </c>
      <c r="G8" s="76" t="s">
        <v>1239</v>
      </c>
      <c r="H8" s="70" t="s">
        <v>1240</v>
      </c>
      <c r="I8" s="76" t="s">
        <v>475</v>
      </c>
      <c r="K8" s="106"/>
      <c r="L8" s="114"/>
      <c r="M8" s="114"/>
      <c r="N8" s="76"/>
      <c r="O8" s="76" t="s">
        <v>153</v>
      </c>
      <c r="P8" s="76" t="s">
        <v>167</v>
      </c>
      <c r="Q8" s="70" t="s">
        <v>13</v>
      </c>
      <c r="R8" s="70"/>
      <c r="S8" s="112"/>
      <c r="T8" s="68">
        <v>23.01</v>
      </c>
      <c r="U8" s="68">
        <v>7.4</v>
      </c>
      <c r="V8" s="70"/>
      <c r="W8" s="150"/>
      <c r="X8" s="148"/>
      <c r="Y8" s="112"/>
      <c r="Z8" s="76"/>
    </row>
    <row r="9" spans="1:129">
      <c r="A9" s="76" t="s">
        <v>1610</v>
      </c>
      <c r="B9" s="13" t="s">
        <v>1579</v>
      </c>
      <c r="C9" s="2" t="s">
        <v>60</v>
      </c>
      <c r="D9" s="113" t="s">
        <v>56</v>
      </c>
      <c r="E9" s="76">
        <v>40541</v>
      </c>
      <c r="F9" s="76">
        <v>221</v>
      </c>
      <c r="G9" s="76" t="s">
        <v>1239</v>
      </c>
      <c r="H9" s="70" t="s">
        <v>1240</v>
      </c>
      <c r="I9" s="76" t="s">
        <v>475</v>
      </c>
      <c r="K9" s="106"/>
      <c r="L9" s="114"/>
      <c r="M9" s="114"/>
      <c r="N9" s="76"/>
      <c r="O9" s="76" t="s">
        <v>153</v>
      </c>
      <c r="P9" s="76" t="s">
        <v>167</v>
      </c>
      <c r="Q9" s="70" t="s">
        <v>13</v>
      </c>
      <c r="R9" s="70"/>
      <c r="S9" s="112"/>
      <c r="T9" s="68">
        <v>15.32</v>
      </c>
      <c r="U9" s="68">
        <v>5.75</v>
      </c>
      <c r="V9" s="70"/>
      <c r="W9" s="150"/>
      <c r="X9" s="148"/>
      <c r="Y9" s="112"/>
      <c r="Z9" s="76" t="s">
        <v>1607</v>
      </c>
    </row>
    <row r="10" spans="1:129">
      <c r="A10" s="76" t="s">
        <v>1610</v>
      </c>
      <c r="B10" s="13" t="s">
        <v>1579</v>
      </c>
      <c r="C10" s="2" t="s">
        <v>60</v>
      </c>
      <c r="D10" s="113" t="s">
        <v>56</v>
      </c>
      <c r="E10" s="76">
        <v>40541</v>
      </c>
      <c r="F10" s="76">
        <v>1229</v>
      </c>
      <c r="G10" s="76" t="s">
        <v>1239</v>
      </c>
      <c r="H10" s="70" t="s">
        <v>1240</v>
      </c>
      <c r="I10" s="76" t="s">
        <v>475</v>
      </c>
      <c r="K10" s="106"/>
      <c r="L10" s="114"/>
      <c r="M10" s="114"/>
      <c r="N10" s="76"/>
      <c r="O10" s="76" t="s">
        <v>381</v>
      </c>
      <c r="P10" s="76" t="s">
        <v>167</v>
      </c>
      <c r="Q10" s="70" t="s">
        <v>13</v>
      </c>
      <c r="R10" s="70"/>
      <c r="S10" s="112"/>
      <c r="T10" s="68">
        <v>11.32</v>
      </c>
      <c r="U10" s="68">
        <v>6.48</v>
      </c>
      <c r="V10" s="70"/>
      <c r="W10" s="150"/>
      <c r="X10" s="148"/>
      <c r="Y10" s="112"/>
      <c r="Z10" s="76" t="s">
        <v>1606</v>
      </c>
    </row>
    <row r="11" spans="1:129">
      <c r="A11" s="76" t="s">
        <v>1610</v>
      </c>
      <c r="B11" s="13" t="s">
        <v>1579</v>
      </c>
      <c r="C11" s="2" t="s">
        <v>60</v>
      </c>
      <c r="D11" s="113" t="s">
        <v>56</v>
      </c>
      <c r="E11" s="76">
        <v>40541</v>
      </c>
      <c r="F11" s="76">
        <v>1232</v>
      </c>
      <c r="G11" s="76" t="s">
        <v>1239</v>
      </c>
      <c r="H11" s="70" t="s">
        <v>1240</v>
      </c>
      <c r="I11" s="76" t="s">
        <v>475</v>
      </c>
      <c r="K11" s="106"/>
      <c r="L11" s="114"/>
      <c r="M11" s="114"/>
      <c r="N11" s="76"/>
      <c r="O11" s="76" t="s">
        <v>155</v>
      </c>
      <c r="P11" s="76" t="s">
        <v>172</v>
      </c>
      <c r="Q11" s="70" t="s">
        <v>13</v>
      </c>
      <c r="R11" s="70"/>
      <c r="S11" s="112"/>
      <c r="T11" s="68">
        <v>14.24</v>
      </c>
      <c r="U11" s="68">
        <v>9.6</v>
      </c>
      <c r="V11" s="70"/>
      <c r="W11" s="150"/>
      <c r="X11" s="148"/>
      <c r="Y11" s="112"/>
      <c r="Z11" s="76" t="s">
        <v>1609</v>
      </c>
    </row>
    <row r="12" spans="1:129">
      <c r="A12" s="76" t="s">
        <v>1610</v>
      </c>
      <c r="B12" s="13" t="s">
        <v>1579</v>
      </c>
      <c r="C12" s="2" t="s">
        <v>60</v>
      </c>
      <c r="D12" s="113" t="s">
        <v>56</v>
      </c>
      <c r="E12" s="76">
        <v>40541</v>
      </c>
      <c r="F12" s="76">
        <v>1233</v>
      </c>
      <c r="G12" s="76" t="s">
        <v>1239</v>
      </c>
      <c r="H12" s="70" t="s">
        <v>1240</v>
      </c>
      <c r="I12" s="76" t="s">
        <v>475</v>
      </c>
      <c r="K12" s="106"/>
      <c r="L12" s="114"/>
      <c r="M12" s="114"/>
      <c r="N12" s="76"/>
      <c r="O12" s="76" t="s">
        <v>155</v>
      </c>
      <c r="P12" s="76" t="s">
        <v>1605</v>
      </c>
      <c r="Q12" s="70" t="s">
        <v>13</v>
      </c>
      <c r="R12" s="70"/>
      <c r="S12" s="112"/>
      <c r="T12" s="68">
        <v>14.25</v>
      </c>
      <c r="U12" s="68">
        <v>11.18</v>
      </c>
      <c r="V12" s="70"/>
      <c r="W12" s="150"/>
      <c r="X12" s="148"/>
      <c r="Y12" s="112"/>
      <c r="Z12" s="76" t="s">
        <v>1609</v>
      </c>
    </row>
    <row r="13" spans="1:129">
      <c r="A13" s="76"/>
      <c r="B13" s="70" t="s">
        <v>1579</v>
      </c>
      <c r="C13" s="113" t="s">
        <v>60</v>
      </c>
      <c r="D13" s="113" t="s">
        <v>56</v>
      </c>
      <c r="E13" s="58">
        <v>908</v>
      </c>
      <c r="F13" s="57">
        <v>3829</v>
      </c>
      <c r="G13" s="58" t="s">
        <v>101</v>
      </c>
      <c r="H13" s="57" t="s">
        <v>395</v>
      </c>
      <c r="I13" s="70" t="s">
        <v>1255</v>
      </c>
      <c r="J13" s="191" t="s">
        <v>1821</v>
      </c>
      <c r="K13" s="106"/>
      <c r="L13" s="68">
        <v>29.366667</v>
      </c>
      <c r="M13" s="68">
        <v>-99.466667000000001</v>
      </c>
      <c r="N13" s="106">
        <v>85.268902538297496</v>
      </c>
      <c r="O13" s="58" t="s">
        <v>1822</v>
      </c>
      <c r="P13" s="57" t="s">
        <v>172</v>
      </c>
      <c r="Q13" s="57" t="s">
        <v>13</v>
      </c>
      <c r="T13" s="117">
        <v>29.59</v>
      </c>
      <c r="U13" s="117">
        <v>23.19</v>
      </c>
      <c r="Y13" s="58"/>
      <c r="Z13" s="58"/>
    </row>
    <row r="14" spans="1:129">
      <c r="B14" s="13" t="s">
        <v>1579</v>
      </c>
      <c r="C14" s="2" t="s">
        <v>60</v>
      </c>
      <c r="D14" s="2" t="s">
        <v>56</v>
      </c>
      <c r="E14" s="8">
        <v>998</v>
      </c>
      <c r="F14" s="7">
        <v>40</v>
      </c>
      <c r="G14" s="8" t="s">
        <v>326</v>
      </c>
      <c r="H14" s="7" t="s">
        <v>327</v>
      </c>
      <c r="I14" s="76" t="s">
        <v>176</v>
      </c>
      <c r="O14" s="58" t="s">
        <v>24</v>
      </c>
      <c r="P14" s="57" t="s">
        <v>167</v>
      </c>
      <c r="Q14" s="57" t="s">
        <v>13</v>
      </c>
      <c r="T14" s="117">
        <v>22.01</v>
      </c>
      <c r="U14" s="117">
        <v>7</v>
      </c>
      <c r="Z14" s="8" t="s">
        <v>331</v>
      </c>
    </row>
    <row r="15" spans="1:129" ht="31">
      <c r="B15" s="13" t="s">
        <v>1579</v>
      </c>
      <c r="C15" s="2" t="s">
        <v>60</v>
      </c>
      <c r="D15" s="2" t="s">
        <v>56</v>
      </c>
      <c r="E15" s="14" t="s">
        <v>1797</v>
      </c>
      <c r="F15" s="13" t="s">
        <v>2037</v>
      </c>
      <c r="G15" s="14" t="s">
        <v>409</v>
      </c>
      <c r="H15" s="13" t="s">
        <v>402</v>
      </c>
      <c r="I15" s="76" t="s">
        <v>2041</v>
      </c>
      <c r="L15" s="70"/>
      <c r="M15" s="112"/>
      <c r="N15" s="70"/>
      <c r="O15" s="76" t="s">
        <v>153</v>
      </c>
      <c r="P15" s="70" t="s">
        <v>172</v>
      </c>
      <c r="Q15" s="70" t="s">
        <v>13</v>
      </c>
      <c r="R15" s="70"/>
      <c r="S15" s="70"/>
      <c r="T15" s="128">
        <v>15.87</v>
      </c>
      <c r="U15" s="128">
        <v>8.2799999999999994</v>
      </c>
      <c r="V15" s="76"/>
      <c r="X15" s="105"/>
      <c r="Y15" s="14"/>
      <c r="Z15" s="14" t="s">
        <v>1206</v>
      </c>
    </row>
    <row r="16" spans="1:129" s="227" customFormat="1" ht="31">
      <c r="A16" s="146"/>
      <c r="B16" s="216" t="s">
        <v>1579</v>
      </c>
      <c r="C16" s="217" t="s">
        <v>332</v>
      </c>
      <c r="D16" s="217" t="s">
        <v>15</v>
      </c>
      <c r="E16" s="146">
        <v>892</v>
      </c>
      <c r="F16" s="216" t="s">
        <v>2037</v>
      </c>
      <c r="G16" s="146" t="s">
        <v>273</v>
      </c>
      <c r="H16" s="216" t="s">
        <v>214</v>
      </c>
      <c r="I16" s="216" t="s">
        <v>176</v>
      </c>
      <c r="J16" s="218" t="s">
        <v>333</v>
      </c>
      <c r="K16" s="219"/>
      <c r="L16" s="220">
        <v>33.620556000000001</v>
      </c>
      <c r="M16" s="220">
        <v>-101.892222</v>
      </c>
      <c r="N16" s="221">
        <v>447.65370878447101</v>
      </c>
      <c r="O16" s="186" t="s">
        <v>16</v>
      </c>
      <c r="P16" s="222" t="s">
        <v>167</v>
      </c>
      <c r="Q16" s="222" t="s">
        <v>13</v>
      </c>
      <c r="R16" s="222"/>
      <c r="S16" s="222"/>
      <c r="T16" s="223">
        <v>13.05</v>
      </c>
      <c r="U16" s="223">
        <v>6.53</v>
      </c>
      <c r="V16" s="186"/>
      <c r="W16" s="224"/>
      <c r="X16" s="225"/>
      <c r="Y16" s="146"/>
      <c r="Z16" s="146" t="s">
        <v>468</v>
      </c>
      <c r="AA16" s="186"/>
      <c r="AB16" s="186"/>
      <c r="AC16" s="186"/>
      <c r="AD16" s="222"/>
      <c r="AE16" s="222"/>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row>
    <row r="17" spans="1:61" s="227" customFormat="1">
      <c r="A17" s="146"/>
      <c r="B17" s="216" t="s">
        <v>1579</v>
      </c>
      <c r="C17" s="217" t="s">
        <v>332</v>
      </c>
      <c r="D17" s="217" t="s">
        <v>15</v>
      </c>
      <c r="E17" s="146">
        <v>892</v>
      </c>
      <c r="F17" s="216" t="s">
        <v>2037</v>
      </c>
      <c r="G17" s="146" t="s">
        <v>273</v>
      </c>
      <c r="H17" s="216" t="s">
        <v>214</v>
      </c>
      <c r="I17" s="216" t="s">
        <v>176</v>
      </c>
      <c r="J17" s="218" t="s">
        <v>333</v>
      </c>
      <c r="K17" s="219"/>
      <c r="L17" s="220">
        <v>33.620556000000001</v>
      </c>
      <c r="M17" s="220">
        <v>-101.892222</v>
      </c>
      <c r="N17" s="221">
        <v>447.65370878447101</v>
      </c>
      <c r="O17" s="186" t="s">
        <v>31</v>
      </c>
      <c r="P17" s="222" t="s">
        <v>167</v>
      </c>
      <c r="Q17" s="222" t="s">
        <v>13</v>
      </c>
      <c r="R17" s="222"/>
      <c r="S17" s="222"/>
      <c r="T17" s="223">
        <v>12.51</v>
      </c>
      <c r="U17" s="223">
        <v>7.27</v>
      </c>
      <c r="V17" s="186"/>
      <c r="W17" s="224"/>
      <c r="X17" s="225"/>
      <c r="Y17" s="146"/>
      <c r="Z17" s="146" t="s">
        <v>334</v>
      </c>
      <c r="AA17" s="186"/>
      <c r="AB17" s="186"/>
      <c r="AC17" s="186"/>
      <c r="AD17" s="222"/>
      <c r="AE17" s="222"/>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row>
    <row r="18" spans="1:61" s="227" customFormat="1">
      <c r="A18" s="146"/>
      <c r="B18" s="216" t="s">
        <v>1579</v>
      </c>
      <c r="C18" s="217" t="s">
        <v>332</v>
      </c>
      <c r="D18" s="217" t="s">
        <v>15</v>
      </c>
      <c r="E18" s="146">
        <v>892</v>
      </c>
      <c r="F18" s="216" t="s">
        <v>2037</v>
      </c>
      <c r="G18" s="146" t="s">
        <v>273</v>
      </c>
      <c r="H18" s="216" t="s">
        <v>214</v>
      </c>
      <c r="I18" s="222" t="s">
        <v>176</v>
      </c>
      <c r="J18" s="218" t="s">
        <v>333</v>
      </c>
      <c r="K18" s="219"/>
      <c r="L18" s="220">
        <v>33.620556000000001</v>
      </c>
      <c r="M18" s="220">
        <v>-101.892222</v>
      </c>
      <c r="N18" s="221">
        <v>447.65370878447101</v>
      </c>
      <c r="O18" s="186" t="s">
        <v>24</v>
      </c>
      <c r="P18" s="222" t="s">
        <v>167</v>
      </c>
      <c r="Q18" s="222" t="s">
        <v>13</v>
      </c>
      <c r="R18" s="222"/>
      <c r="S18" s="222"/>
      <c r="T18" s="223">
        <v>20.74</v>
      </c>
      <c r="U18" s="223">
        <v>6.91</v>
      </c>
      <c r="V18" s="186"/>
      <c r="W18" s="224"/>
      <c r="X18" s="225"/>
      <c r="Y18" s="146"/>
      <c r="Z18" s="146" t="s">
        <v>334</v>
      </c>
      <c r="AA18" s="186"/>
      <c r="AB18" s="186"/>
      <c r="AC18" s="186"/>
      <c r="AD18" s="222"/>
      <c r="AE18" s="222"/>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6"/>
      <c r="BF18" s="226"/>
      <c r="BG18" s="226"/>
      <c r="BH18" s="226"/>
      <c r="BI18" s="226"/>
    </row>
    <row r="19" spans="1:61">
      <c r="B19" s="13" t="s">
        <v>1579</v>
      </c>
      <c r="C19" s="2" t="s">
        <v>332</v>
      </c>
      <c r="D19" s="2" t="s">
        <v>15</v>
      </c>
      <c r="E19" s="8">
        <v>892</v>
      </c>
      <c r="F19" s="7">
        <v>292</v>
      </c>
      <c r="G19" s="8" t="s">
        <v>273</v>
      </c>
      <c r="H19" s="7" t="s">
        <v>214</v>
      </c>
      <c r="I19" s="70" t="s">
        <v>176</v>
      </c>
      <c r="J19" s="191" t="s">
        <v>335</v>
      </c>
      <c r="K19" s="106"/>
      <c r="L19" s="84">
        <v>33.620556000000001</v>
      </c>
      <c r="M19" s="84">
        <v>-101.892222</v>
      </c>
      <c r="N19" s="69">
        <v>447.65370878447101</v>
      </c>
      <c r="O19" s="58" t="s">
        <v>115</v>
      </c>
      <c r="Q19" s="57" t="s">
        <v>13</v>
      </c>
      <c r="T19" s="117">
        <v>29.6</v>
      </c>
      <c r="U19" s="117">
        <v>20.8</v>
      </c>
    </row>
    <row r="20" spans="1:61">
      <c r="A20" s="14" t="s">
        <v>1990</v>
      </c>
      <c r="B20" s="13" t="s">
        <v>1579</v>
      </c>
      <c r="C20" s="2" t="s">
        <v>1809</v>
      </c>
      <c r="D20" s="2" t="s">
        <v>15</v>
      </c>
      <c r="E20" s="14">
        <v>31141</v>
      </c>
      <c r="F20" s="13">
        <v>22</v>
      </c>
      <c r="G20" s="14" t="s">
        <v>242</v>
      </c>
      <c r="H20" s="13" t="s">
        <v>243</v>
      </c>
      <c r="I20" s="76" t="s">
        <v>176</v>
      </c>
      <c r="J20" s="191" t="s">
        <v>476</v>
      </c>
      <c r="L20" s="112"/>
      <c r="M20" s="112"/>
      <c r="N20" s="70"/>
      <c r="O20" s="76" t="s">
        <v>153</v>
      </c>
      <c r="P20" s="70" t="s">
        <v>172</v>
      </c>
      <c r="Q20" s="70" t="s">
        <v>13</v>
      </c>
      <c r="R20" s="70"/>
      <c r="S20" s="70"/>
      <c r="T20" s="128">
        <v>19.16</v>
      </c>
      <c r="U20" s="128">
        <v>9.4700000000000006</v>
      </c>
      <c r="V20" s="76"/>
      <c r="X20" s="105"/>
      <c r="Y20" s="14"/>
      <c r="Z20" s="14"/>
    </row>
    <row r="21" spans="1:61">
      <c r="A21" s="14" t="s">
        <v>1990</v>
      </c>
      <c r="B21" s="13" t="s">
        <v>1579</v>
      </c>
      <c r="C21" s="2" t="s">
        <v>1809</v>
      </c>
      <c r="D21" s="2" t="s">
        <v>15</v>
      </c>
      <c r="E21" s="14">
        <v>31141</v>
      </c>
      <c r="F21" s="13">
        <v>34</v>
      </c>
      <c r="G21" s="14" t="s">
        <v>242</v>
      </c>
      <c r="H21" s="13" t="s">
        <v>243</v>
      </c>
      <c r="I21" s="76" t="s">
        <v>176</v>
      </c>
      <c r="J21" s="191" t="s">
        <v>476</v>
      </c>
      <c r="L21" s="112"/>
      <c r="M21" s="112"/>
      <c r="N21" s="70"/>
      <c r="O21" s="76" t="s">
        <v>213</v>
      </c>
      <c r="P21" s="70" t="s">
        <v>167</v>
      </c>
      <c r="Q21" s="70" t="s">
        <v>13</v>
      </c>
      <c r="R21" s="70"/>
      <c r="S21" s="70"/>
      <c r="T21" s="128">
        <v>17.739999999999998</v>
      </c>
      <c r="U21" s="128">
        <v>11.05</v>
      </c>
      <c r="V21" s="76"/>
      <c r="X21" s="105"/>
      <c r="Y21" s="14"/>
      <c r="Z21" s="14"/>
    </row>
    <row r="22" spans="1:61">
      <c r="A22" s="90"/>
      <c r="B22" s="13" t="s">
        <v>1579</v>
      </c>
      <c r="C22" s="2" t="s">
        <v>106</v>
      </c>
      <c r="D22" s="2" t="s">
        <v>260</v>
      </c>
      <c r="E22" s="8">
        <v>937</v>
      </c>
      <c r="F22" s="7">
        <v>492</v>
      </c>
      <c r="G22" s="8" t="s">
        <v>443</v>
      </c>
      <c r="H22" s="7" t="s">
        <v>392</v>
      </c>
      <c r="I22" s="76" t="s">
        <v>176</v>
      </c>
      <c r="O22" s="58" t="s">
        <v>31</v>
      </c>
      <c r="P22" s="57" t="s">
        <v>167</v>
      </c>
      <c r="Q22" s="57" t="s">
        <v>13</v>
      </c>
      <c r="T22" s="117">
        <v>39.020000000000003</v>
      </c>
      <c r="U22" s="117">
        <v>34.700000000000003</v>
      </c>
      <c r="Z22" s="8" t="s">
        <v>271</v>
      </c>
    </row>
    <row r="23" spans="1:61">
      <c r="B23" s="13" t="s">
        <v>1579</v>
      </c>
      <c r="C23" s="2" t="s">
        <v>106</v>
      </c>
      <c r="D23" s="2" t="s">
        <v>260</v>
      </c>
      <c r="E23" s="8">
        <v>937</v>
      </c>
      <c r="F23" s="7">
        <v>492</v>
      </c>
      <c r="G23" s="8" t="s">
        <v>443</v>
      </c>
      <c r="H23" s="7" t="s">
        <v>392</v>
      </c>
      <c r="I23" s="76" t="s">
        <v>176</v>
      </c>
      <c r="O23" s="58" t="s">
        <v>31</v>
      </c>
      <c r="P23" s="57" t="s">
        <v>172</v>
      </c>
      <c r="Q23" s="57" t="s">
        <v>13</v>
      </c>
      <c r="T23" s="117">
        <v>34.51</v>
      </c>
      <c r="U23" s="117">
        <v>34.4</v>
      </c>
      <c r="Z23" s="8" t="s">
        <v>271</v>
      </c>
    </row>
    <row r="24" spans="1:61">
      <c r="B24" s="13" t="s">
        <v>1579</v>
      </c>
      <c r="C24" s="2" t="s">
        <v>106</v>
      </c>
      <c r="D24" s="2" t="s">
        <v>260</v>
      </c>
      <c r="E24" s="8">
        <v>937</v>
      </c>
      <c r="F24" s="7">
        <v>492</v>
      </c>
      <c r="G24" s="8" t="s">
        <v>443</v>
      </c>
      <c r="H24" s="7" t="s">
        <v>392</v>
      </c>
      <c r="I24" s="76" t="s">
        <v>176</v>
      </c>
      <c r="O24" s="58" t="s">
        <v>24</v>
      </c>
      <c r="P24" s="57" t="s">
        <v>167</v>
      </c>
      <c r="Q24" s="57" t="s">
        <v>13</v>
      </c>
      <c r="T24" s="117">
        <v>40.200000000000003</v>
      </c>
      <c r="U24" s="117">
        <v>29.36</v>
      </c>
      <c r="Z24" s="8" t="s">
        <v>271</v>
      </c>
    </row>
    <row r="25" spans="1:61">
      <c r="B25" s="13" t="s">
        <v>1579</v>
      </c>
      <c r="C25" s="2" t="s">
        <v>106</v>
      </c>
      <c r="D25" s="2" t="s">
        <v>260</v>
      </c>
      <c r="E25" s="8">
        <v>937</v>
      </c>
      <c r="F25" s="7">
        <v>492</v>
      </c>
      <c r="G25" s="8" t="s">
        <v>443</v>
      </c>
      <c r="H25" s="7" t="s">
        <v>392</v>
      </c>
      <c r="I25" s="76" t="s">
        <v>176</v>
      </c>
      <c r="O25" s="58" t="s">
        <v>24</v>
      </c>
      <c r="P25" s="57" t="s">
        <v>172</v>
      </c>
      <c r="Q25" s="57" t="s">
        <v>13</v>
      </c>
      <c r="T25" s="117">
        <v>39.700000000000003</v>
      </c>
      <c r="U25" s="117">
        <v>33.5</v>
      </c>
      <c r="Z25" s="8" t="s">
        <v>271</v>
      </c>
      <c r="AB25" s="76" t="s">
        <v>1267</v>
      </c>
    </row>
    <row r="26" spans="1:61">
      <c r="B26" s="13" t="s">
        <v>1579</v>
      </c>
      <c r="C26" s="2" t="s">
        <v>106</v>
      </c>
      <c r="D26" s="2" t="s">
        <v>260</v>
      </c>
      <c r="E26" s="8">
        <v>937</v>
      </c>
      <c r="F26" s="7">
        <v>764</v>
      </c>
      <c r="G26" s="8" t="s">
        <v>443</v>
      </c>
      <c r="H26" s="7" t="s">
        <v>392</v>
      </c>
      <c r="I26" s="76" t="s">
        <v>176</v>
      </c>
      <c r="O26" s="58" t="s">
        <v>16</v>
      </c>
      <c r="P26" s="57" t="s">
        <v>172</v>
      </c>
      <c r="Q26" s="57" t="s">
        <v>13</v>
      </c>
      <c r="T26" s="117">
        <v>27.41</v>
      </c>
      <c r="U26" s="117">
        <v>27.17</v>
      </c>
      <c r="Z26" s="8" t="s">
        <v>271</v>
      </c>
    </row>
    <row r="27" spans="1:61">
      <c r="B27" s="13" t="s">
        <v>1579</v>
      </c>
      <c r="C27" s="2" t="s">
        <v>106</v>
      </c>
      <c r="D27" s="2" t="s">
        <v>260</v>
      </c>
      <c r="E27" s="8">
        <v>937</v>
      </c>
      <c r="F27" s="7">
        <v>764</v>
      </c>
      <c r="G27" s="8" t="s">
        <v>443</v>
      </c>
      <c r="H27" s="7" t="s">
        <v>392</v>
      </c>
      <c r="I27" s="76" t="s">
        <v>176</v>
      </c>
      <c r="O27" s="58" t="s">
        <v>16</v>
      </c>
      <c r="P27" s="57" t="s">
        <v>167</v>
      </c>
      <c r="Q27" s="57" t="s">
        <v>13</v>
      </c>
      <c r="T27" s="117">
        <v>27</v>
      </c>
      <c r="U27" s="117">
        <v>25.2</v>
      </c>
      <c r="Z27" s="8" t="s">
        <v>272</v>
      </c>
    </row>
    <row r="28" spans="1:61">
      <c r="B28" s="13" t="s">
        <v>1579</v>
      </c>
      <c r="C28" s="2" t="s">
        <v>106</v>
      </c>
      <c r="D28" s="2" t="s">
        <v>260</v>
      </c>
      <c r="E28" s="8">
        <v>937</v>
      </c>
      <c r="F28" s="7">
        <v>764</v>
      </c>
      <c r="G28" s="8" t="s">
        <v>443</v>
      </c>
      <c r="H28" s="7" t="s">
        <v>392</v>
      </c>
      <c r="I28" s="76" t="s">
        <v>176</v>
      </c>
      <c r="O28" s="58" t="s">
        <v>31</v>
      </c>
      <c r="P28" s="57" t="s">
        <v>172</v>
      </c>
      <c r="Q28" s="57" t="s">
        <v>13</v>
      </c>
      <c r="T28" s="117">
        <v>30.19</v>
      </c>
      <c r="U28" s="117">
        <v>26.7</v>
      </c>
    </row>
    <row r="29" spans="1:61">
      <c r="A29" s="90"/>
      <c r="B29" s="13" t="s">
        <v>1579</v>
      </c>
      <c r="C29" s="2" t="s">
        <v>106</v>
      </c>
      <c r="D29" s="2" t="s">
        <v>260</v>
      </c>
      <c r="E29" s="8">
        <v>937</v>
      </c>
      <c r="F29" s="7">
        <v>764</v>
      </c>
      <c r="G29" s="8" t="s">
        <v>443</v>
      </c>
      <c r="H29" s="7" t="s">
        <v>392</v>
      </c>
      <c r="I29" s="76" t="s">
        <v>176</v>
      </c>
      <c r="O29" s="58" t="s">
        <v>31</v>
      </c>
      <c r="P29" s="57" t="s">
        <v>167</v>
      </c>
      <c r="Q29" s="57" t="s">
        <v>13</v>
      </c>
      <c r="T29" s="117">
        <v>29.46</v>
      </c>
      <c r="U29" s="117">
        <v>22</v>
      </c>
      <c r="Z29" s="8" t="s">
        <v>272</v>
      </c>
    </row>
    <row r="30" spans="1:61">
      <c r="A30" s="90"/>
      <c r="B30" s="13" t="s">
        <v>1579</v>
      </c>
      <c r="C30" s="138" t="s">
        <v>106</v>
      </c>
      <c r="D30" s="138" t="s">
        <v>260</v>
      </c>
      <c r="E30" s="10">
        <v>30967</v>
      </c>
      <c r="F30" s="9">
        <v>97</v>
      </c>
      <c r="G30" s="10" t="s">
        <v>251</v>
      </c>
      <c r="H30" s="9" t="s">
        <v>243</v>
      </c>
      <c r="I30" s="76" t="s">
        <v>176</v>
      </c>
      <c r="J30" s="191" t="s">
        <v>1875</v>
      </c>
      <c r="K30" s="143">
        <v>30</v>
      </c>
      <c r="L30" s="68">
        <v>27.867000000000001</v>
      </c>
      <c r="M30" s="68">
        <v>-97.2</v>
      </c>
      <c r="O30" s="58" t="s">
        <v>171</v>
      </c>
      <c r="P30" s="57" t="s">
        <v>167</v>
      </c>
      <c r="Q30" s="57" t="s">
        <v>13</v>
      </c>
      <c r="S30" s="57">
        <v>215</v>
      </c>
      <c r="Y30" s="10"/>
      <c r="Z30" s="10"/>
    </row>
    <row r="31" spans="1:61">
      <c r="A31" s="90"/>
      <c r="B31" s="13" t="s">
        <v>1579</v>
      </c>
      <c r="C31" s="138" t="s">
        <v>106</v>
      </c>
      <c r="D31" s="138" t="s">
        <v>260</v>
      </c>
      <c r="E31" s="10">
        <v>30967</v>
      </c>
      <c r="F31" s="9">
        <v>329</v>
      </c>
      <c r="G31" s="10" t="s">
        <v>251</v>
      </c>
      <c r="H31" s="9" t="s">
        <v>243</v>
      </c>
      <c r="I31" s="76" t="s">
        <v>176</v>
      </c>
      <c r="K31" s="143">
        <v>30</v>
      </c>
      <c r="L31" s="68">
        <v>27.867000000000001</v>
      </c>
      <c r="M31" s="68">
        <v>-97.2</v>
      </c>
      <c r="O31" s="58" t="s">
        <v>171</v>
      </c>
      <c r="P31" s="57" t="s">
        <v>172</v>
      </c>
      <c r="Q31" s="57" t="s">
        <v>13</v>
      </c>
      <c r="S31" s="57">
        <v>212</v>
      </c>
      <c r="Y31" s="10"/>
      <c r="Z31" s="10"/>
    </row>
    <row r="32" spans="1:61">
      <c r="B32" s="13" t="s">
        <v>1579</v>
      </c>
      <c r="C32" s="2" t="s">
        <v>106</v>
      </c>
      <c r="D32" s="2" t="s">
        <v>260</v>
      </c>
      <c r="E32" s="8">
        <v>725</v>
      </c>
      <c r="F32" s="7">
        <v>398</v>
      </c>
      <c r="G32" s="8" t="s">
        <v>276</v>
      </c>
      <c r="H32" s="7" t="s">
        <v>277</v>
      </c>
      <c r="I32" s="76" t="s">
        <v>176</v>
      </c>
      <c r="K32" s="106"/>
      <c r="O32" s="58" t="s">
        <v>155</v>
      </c>
      <c r="P32" s="57" t="s">
        <v>172</v>
      </c>
      <c r="Q32" s="57" t="s">
        <v>13</v>
      </c>
      <c r="T32" s="117">
        <v>27</v>
      </c>
      <c r="U32" s="117">
        <v>19.399999999999999</v>
      </c>
      <c r="Z32" s="8" t="s">
        <v>278</v>
      </c>
    </row>
    <row r="33" spans="1:29">
      <c r="B33" s="13" t="s">
        <v>1579</v>
      </c>
      <c r="C33" s="2" t="s">
        <v>106</v>
      </c>
      <c r="D33" s="2" t="s">
        <v>260</v>
      </c>
      <c r="E33" s="8">
        <v>725</v>
      </c>
      <c r="F33" s="7">
        <v>398</v>
      </c>
      <c r="G33" s="8" t="s">
        <v>276</v>
      </c>
      <c r="H33" s="7" t="s">
        <v>277</v>
      </c>
      <c r="I33" s="76" t="s">
        <v>176</v>
      </c>
      <c r="K33" s="106"/>
      <c r="O33" s="58" t="s">
        <v>213</v>
      </c>
      <c r="P33" s="57" t="s">
        <v>172</v>
      </c>
      <c r="Q33" s="57" t="s">
        <v>13</v>
      </c>
      <c r="T33" s="117">
        <v>33.4</v>
      </c>
      <c r="U33" s="117">
        <v>20.5</v>
      </c>
      <c r="Z33" s="8" t="s">
        <v>279</v>
      </c>
    </row>
    <row r="34" spans="1:29">
      <c r="B34" s="13" t="s">
        <v>1579</v>
      </c>
      <c r="C34" s="2" t="s">
        <v>106</v>
      </c>
      <c r="D34" s="2" t="s">
        <v>260</v>
      </c>
      <c r="E34" s="8">
        <v>892</v>
      </c>
      <c r="F34" s="7">
        <v>449</v>
      </c>
      <c r="G34" s="8" t="s">
        <v>273</v>
      </c>
      <c r="H34" s="7" t="s">
        <v>214</v>
      </c>
      <c r="I34" s="76" t="s">
        <v>176</v>
      </c>
      <c r="K34" s="106"/>
      <c r="L34" s="84">
        <v>33.620556000000001</v>
      </c>
      <c r="M34" s="84">
        <v>-101.892222</v>
      </c>
      <c r="N34" s="69">
        <v>447.65370878447101</v>
      </c>
      <c r="O34" s="58" t="s">
        <v>16</v>
      </c>
      <c r="P34" s="57" t="s">
        <v>167</v>
      </c>
      <c r="Q34" s="57" t="s">
        <v>13</v>
      </c>
      <c r="T34" s="117">
        <v>27.37</v>
      </c>
      <c r="U34" s="117">
        <v>15.09</v>
      </c>
      <c r="Z34" s="8" t="s">
        <v>345</v>
      </c>
    </row>
    <row r="35" spans="1:29">
      <c r="B35" s="13" t="s">
        <v>1579</v>
      </c>
      <c r="C35" s="2" t="s">
        <v>106</v>
      </c>
      <c r="D35" s="2" t="s">
        <v>260</v>
      </c>
      <c r="E35" s="8">
        <v>892</v>
      </c>
      <c r="F35" s="7">
        <v>449</v>
      </c>
      <c r="G35" s="8" t="s">
        <v>273</v>
      </c>
      <c r="H35" s="7" t="s">
        <v>214</v>
      </c>
      <c r="I35" s="76" t="s">
        <v>176</v>
      </c>
      <c r="K35" s="106"/>
      <c r="L35" s="84">
        <v>33.620556000000001</v>
      </c>
      <c r="M35" s="84">
        <v>-101.892222</v>
      </c>
      <c r="N35" s="69">
        <v>447.65370878447101</v>
      </c>
      <c r="O35" s="58" t="s">
        <v>31</v>
      </c>
      <c r="P35" s="57" t="s">
        <v>167</v>
      </c>
      <c r="Q35" s="57" t="s">
        <v>13</v>
      </c>
      <c r="T35" s="117">
        <v>35</v>
      </c>
      <c r="U35" s="117">
        <v>17.059999999999999</v>
      </c>
      <c r="Z35" s="8" t="s">
        <v>345</v>
      </c>
    </row>
    <row r="36" spans="1:29">
      <c r="B36" s="13" t="s">
        <v>1579</v>
      </c>
      <c r="C36" s="2" t="s">
        <v>106</v>
      </c>
      <c r="D36" s="2" t="s">
        <v>260</v>
      </c>
      <c r="E36" s="8">
        <v>892</v>
      </c>
      <c r="F36" s="7">
        <v>449</v>
      </c>
      <c r="G36" s="8" t="s">
        <v>273</v>
      </c>
      <c r="H36" s="7" t="s">
        <v>214</v>
      </c>
      <c r="I36" s="76" t="s">
        <v>176</v>
      </c>
      <c r="K36" s="106"/>
      <c r="L36" s="84">
        <v>33.620556000000001</v>
      </c>
      <c r="M36" s="84">
        <v>-101.892222</v>
      </c>
      <c r="N36" s="69">
        <v>447.65370878447101</v>
      </c>
      <c r="O36" s="58" t="s">
        <v>24</v>
      </c>
      <c r="P36" s="57" t="s">
        <v>167</v>
      </c>
      <c r="Q36" s="57" t="s">
        <v>13</v>
      </c>
      <c r="T36" s="117">
        <v>48.39</v>
      </c>
      <c r="U36" s="117">
        <v>15.91</v>
      </c>
      <c r="Z36" s="8" t="s">
        <v>345</v>
      </c>
    </row>
    <row r="37" spans="1:29">
      <c r="B37" s="13" t="s">
        <v>1579</v>
      </c>
      <c r="C37" s="2" t="s">
        <v>106</v>
      </c>
      <c r="D37" s="2" t="s">
        <v>260</v>
      </c>
      <c r="E37" s="8">
        <v>892</v>
      </c>
      <c r="F37" s="7">
        <v>481</v>
      </c>
      <c r="G37" s="8" t="s">
        <v>273</v>
      </c>
      <c r="H37" s="7" t="s">
        <v>214</v>
      </c>
      <c r="I37" s="76" t="s">
        <v>176</v>
      </c>
      <c r="K37" s="106"/>
      <c r="L37" s="84">
        <v>33.620556000000001</v>
      </c>
      <c r="M37" s="84">
        <v>-101.892222</v>
      </c>
      <c r="N37" s="69">
        <v>447.65370878447101</v>
      </c>
      <c r="O37" s="58" t="s">
        <v>31</v>
      </c>
      <c r="P37" s="57" t="s">
        <v>167</v>
      </c>
      <c r="Q37" s="57" t="s">
        <v>13</v>
      </c>
      <c r="T37" s="117">
        <v>33.159999999999997</v>
      </c>
      <c r="U37" s="117">
        <v>26.9</v>
      </c>
      <c r="Z37" s="8" t="s">
        <v>271</v>
      </c>
      <c r="AB37" s="76" t="s">
        <v>1267</v>
      </c>
    </row>
    <row r="38" spans="1:29">
      <c r="B38" s="13" t="s">
        <v>1579</v>
      </c>
      <c r="C38" s="2" t="s">
        <v>106</v>
      </c>
      <c r="D38" s="2" t="s">
        <v>260</v>
      </c>
      <c r="E38" s="8">
        <v>892</v>
      </c>
      <c r="F38" s="7">
        <v>481</v>
      </c>
      <c r="G38" s="8" t="s">
        <v>273</v>
      </c>
      <c r="H38" s="7" t="s">
        <v>214</v>
      </c>
      <c r="I38" s="76" t="s">
        <v>176</v>
      </c>
      <c r="K38" s="106"/>
      <c r="L38" s="84">
        <v>33.620556000000001</v>
      </c>
      <c r="M38" s="84">
        <v>-101.892222</v>
      </c>
      <c r="N38" s="69">
        <v>447.65370878447101</v>
      </c>
      <c r="O38" s="58" t="s">
        <v>31</v>
      </c>
      <c r="P38" s="57" t="s">
        <v>172</v>
      </c>
      <c r="Q38" s="57" t="s">
        <v>13</v>
      </c>
      <c r="T38" s="117">
        <v>33.340000000000003</v>
      </c>
      <c r="U38" s="117">
        <v>26.9</v>
      </c>
      <c r="Z38" s="8" t="s">
        <v>271</v>
      </c>
      <c r="AB38" s="76" t="s">
        <v>1267</v>
      </c>
    </row>
    <row r="39" spans="1:29" ht="46.5">
      <c r="B39" s="13" t="s">
        <v>1579</v>
      </c>
      <c r="C39" s="2" t="s">
        <v>106</v>
      </c>
      <c r="D39" s="2" t="s">
        <v>260</v>
      </c>
      <c r="E39" s="8">
        <v>892</v>
      </c>
      <c r="F39" s="7">
        <v>481</v>
      </c>
      <c r="G39" s="8" t="s">
        <v>273</v>
      </c>
      <c r="H39" s="7" t="s">
        <v>214</v>
      </c>
      <c r="I39" s="76" t="s">
        <v>176</v>
      </c>
      <c r="K39" s="106"/>
      <c r="L39" s="84">
        <v>33.620556000000001</v>
      </c>
      <c r="M39" s="84">
        <v>-101.892222</v>
      </c>
      <c r="N39" s="69">
        <v>447.65370878447101</v>
      </c>
      <c r="O39" s="58" t="s">
        <v>24</v>
      </c>
      <c r="P39" s="57" t="s">
        <v>167</v>
      </c>
      <c r="Q39" s="57" t="s">
        <v>13</v>
      </c>
      <c r="T39" s="117">
        <v>33.85</v>
      </c>
      <c r="U39" s="117">
        <v>25.08</v>
      </c>
      <c r="Z39" s="8" t="s">
        <v>271</v>
      </c>
      <c r="AB39" s="76" t="s">
        <v>1267</v>
      </c>
      <c r="AC39" s="76" t="s">
        <v>1275</v>
      </c>
    </row>
    <row r="40" spans="1:29" ht="46.5">
      <c r="B40" s="13" t="s">
        <v>1579</v>
      </c>
      <c r="C40" s="2" t="s">
        <v>106</v>
      </c>
      <c r="D40" s="2" t="s">
        <v>260</v>
      </c>
      <c r="E40" s="8">
        <v>892</v>
      </c>
      <c r="F40" s="7">
        <v>481</v>
      </c>
      <c r="G40" s="8" t="s">
        <v>273</v>
      </c>
      <c r="H40" s="7" t="s">
        <v>214</v>
      </c>
      <c r="I40" s="76" t="s">
        <v>176</v>
      </c>
      <c r="K40" s="106"/>
      <c r="L40" s="84">
        <v>33.620556000000001</v>
      </c>
      <c r="M40" s="84">
        <v>-101.892222</v>
      </c>
      <c r="N40" s="69">
        <v>447.65370878447101</v>
      </c>
      <c r="O40" s="58" t="s">
        <v>24</v>
      </c>
      <c r="P40" s="57" t="s">
        <v>172</v>
      </c>
      <c r="Q40" s="57" t="s">
        <v>13</v>
      </c>
      <c r="T40" s="117">
        <v>34.33</v>
      </c>
      <c r="U40" s="117">
        <v>25.6</v>
      </c>
      <c r="Z40" s="8" t="s">
        <v>271</v>
      </c>
      <c r="AB40" s="76" t="s">
        <v>1267</v>
      </c>
      <c r="AC40" s="76" t="s">
        <v>1277</v>
      </c>
    </row>
    <row r="41" spans="1:29">
      <c r="B41" s="13" t="s">
        <v>1579</v>
      </c>
      <c r="C41" s="2" t="s">
        <v>106</v>
      </c>
      <c r="D41" s="2" t="s">
        <v>260</v>
      </c>
      <c r="E41" s="8">
        <v>892</v>
      </c>
      <c r="F41" s="7">
        <v>482</v>
      </c>
      <c r="G41" s="8" t="s">
        <v>273</v>
      </c>
      <c r="H41" s="7" t="s">
        <v>214</v>
      </c>
      <c r="I41" s="76" t="s">
        <v>176</v>
      </c>
      <c r="J41" s="191" t="s">
        <v>274</v>
      </c>
      <c r="K41" s="106"/>
      <c r="L41" s="84">
        <v>33.620556000000001</v>
      </c>
      <c r="M41" s="84">
        <v>-101.892222</v>
      </c>
      <c r="N41" s="69">
        <v>447.65370878447101</v>
      </c>
      <c r="O41" s="58" t="s">
        <v>16</v>
      </c>
      <c r="P41" s="57" t="s">
        <v>167</v>
      </c>
      <c r="Q41" s="57" t="s">
        <v>13</v>
      </c>
      <c r="T41" s="117">
        <v>29.83</v>
      </c>
      <c r="U41" s="117">
        <v>27.49</v>
      </c>
      <c r="Z41" s="8" t="s">
        <v>275</v>
      </c>
      <c r="AB41" s="76" t="s">
        <v>1267</v>
      </c>
    </row>
    <row r="42" spans="1:29">
      <c r="B42" s="13" t="s">
        <v>1579</v>
      </c>
      <c r="C42" s="2" t="s">
        <v>106</v>
      </c>
      <c r="D42" s="2" t="s">
        <v>260</v>
      </c>
      <c r="E42" s="8">
        <v>892</v>
      </c>
      <c r="F42" s="7">
        <v>482</v>
      </c>
      <c r="G42" s="8" t="s">
        <v>273</v>
      </c>
      <c r="H42" s="7" t="s">
        <v>214</v>
      </c>
      <c r="I42" s="76" t="s">
        <v>176</v>
      </c>
      <c r="J42" s="191" t="s">
        <v>274</v>
      </c>
      <c r="K42" s="106"/>
      <c r="L42" s="84">
        <v>33.620556000000001</v>
      </c>
      <c r="M42" s="84">
        <v>-101.892222</v>
      </c>
      <c r="N42" s="69">
        <v>447.65370878447101</v>
      </c>
      <c r="O42" s="58" t="s">
        <v>16</v>
      </c>
      <c r="P42" s="57" t="s">
        <v>172</v>
      </c>
      <c r="Q42" s="57" t="s">
        <v>13</v>
      </c>
      <c r="T42" s="117">
        <v>31.28</v>
      </c>
      <c r="U42" s="117">
        <v>27.8</v>
      </c>
      <c r="Z42" s="8" t="s">
        <v>275</v>
      </c>
    </row>
    <row r="43" spans="1:29">
      <c r="B43" s="13" t="s">
        <v>1579</v>
      </c>
      <c r="C43" s="2" t="s">
        <v>106</v>
      </c>
      <c r="D43" s="2" t="s">
        <v>260</v>
      </c>
      <c r="E43" s="8">
        <v>892</v>
      </c>
      <c r="F43" s="7">
        <v>482</v>
      </c>
      <c r="G43" s="8" t="s">
        <v>273</v>
      </c>
      <c r="H43" s="7" t="s">
        <v>214</v>
      </c>
      <c r="I43" s="76" t="s">
        <v>176</v>
      </c>
      <c r="J43" s="191" t="s">
        <v>274</v>
      </c>
      <c r="K43" s="106"/>
      <c r="L43" s="84">
        <v>33.620556000000001</v>
      </c>
      <c r="M43" s="84">
        <v>-101.892222</v>
      </c>
      <c r="N43" s="69">
        <v>447.65370878447101</v>
      </c>
      <c r="O43" s="58" t="s">
        <v>31</v>
      </c>
      <c r="P43" s="57" t="s">
        <v>167</v>
      </c>
      <c r="Q43" s="57" t="s">
        <v>13</v>
      </c>
      <c r="T43" s="117">
        <v>36.049999999999997</v>
      </c>
      <c r="U43" s="117">
        <v>26.6</v>
      </c>
      <c r="Z43" s="8" t="s">
        <v>275</v>
      </c>
    </row>
    <row r="44" spans="1:29">
      <c r="B44" s="13" t="s">
        <v>1579</v>
      </c>
      <c r="C44" s="2" t="s">
        <v>106</v>
      </c>
      <c r="D44" s="2" t="s">
        <v>260</v>
      </c>
      <c r="E44" s="8">
        <v>892</v>
      </c>
      <c r="F44" s="7">
        <v>482</v>
      </c>
      <c r="G44" s="8" t="s">
        <v>273</v>
      </c>
      <c r="H44" s="7" t="s">
        <v>214</v>
      </c>
      <c r="I44" s="76" t="s">
        <v>176</v>
      </c>
      <c r="J44" s="191" t="s">
        <v>274</v>
      </c>
      <c r="K44" s="106"/>
      <c r="L44" s="84">
        <v>33.620556000000001</v>
      </c>
      <c r="M44" s="84">
        <v>-101.892222</v>
      </c>
      <c r="N44" s="69">
        <v>447.65370878447101</v>
      </c>
      <c r="O44" s="58" t="s">
        <v>31</v>
      </c>
      <c r="P44" s="57" t="s">
        <v>172</v>
      </c>
      <c r="Q44" s="57" t="s">
        <v>13</v>
      </c>
      <c r="T44" s="117">
        <v>37.619999999999997</v>
      </c>
      <c r="U44" s="117">
        <v>27.6</v>
      </c>
      <c r="Z44" s="8" t="s">
        <v>275</v>
      </c>
    </row>
    <row r="45" spans="1:29">
      <c r="B45" s="13" t="s">
        <v>1579</v>
      </c>
      <c r="C45" s="2" t="s">
        <v>106</v>
      </c>
      <c r="D45" s="2" t="s">
        <v>260</v>
      </c>
      <c r="E45" s="8">
        <v>892</v>
      </c>
      <c r="F45" s="7">
        <v>482</v>
      </c>
      <c r="G45" s="8" t="s">
        <v>273</v>
      </c>
      <c r="H45" s="7" t="s">
        <v>214</v>
      </c>
      <c r="I45" s="76" t="s">
        <v>176</v>
      </c>
      <c r="J45" s="191" t="s">
        <v>274</v>
      </c>
      <c r="K45" s="106"/>
      <c r="L45" s="84">
        <v>33.620556000000001</v>
      </c>
      <c r="M45" s="84">
        <v>-101.892222</v>
      </c>
      <c r="N45" s="69">
        <v>447.65370878447101</v>
      </c>
      <c r="O45" s="58" t="s">
        <v>24</v>
      </c>
      <c r="P45" s="57" t="s">
        <v>167</v>
      </c>
      <c r="Q45" s="57" t="s">
        <v>13</v>
      </c>
      <c r="T45" s="117">
        <v>38.25</v>
      </c>
      <c r="U45" s="117">
        <v>25.45</v>
      </c>
      <c r="Z45" s="8" t="s">
        <v>275</v>
      </c>
    </row>
    <row r="46" spans="1:29">
      <c r="B46" s="13" t="s">
        <v>1579</v>
      </c>
      <c r="C46" s="2" t="s">
        <v>106</v>
      </c>
      <c r="D46" s="2" t="s">
        <v>260</v>
      </c>
      <c r="E46" s="8">
        <v>892</v>
      </c>
      <c r="F46" s="7">
        <v>482</v>
      </c>
      <c r="G46" s="8" t="s">
        <v>273</v>
      </c>
      <c r="H46" s="7" t="s">
        <v>214</v>
      </c>
      <c r="I46" s="76" t="s">
        <v>176</v>
      </c>
      <c r="J46" s="191" t="s">
        <v>274</v>
      </c>
      <c r="K46" s="106"/>
      <c r="L46" s="84">
        <v>33.620556000000001</v>
      </c>
      <c r="M46" s="84">
        <v>-101.892222</v>
      </c>
      <c r="N46" s="69">
        <v>447.65370878447101</v>
      </c>
      <c r="O46" s="58" t="s">
        <v>24</v>
      </c>
      <c r="P46" s="57" t="s">
        <v>172</v>
      </c>
      <c r="Q46" s="57" t="s">
        <v>13</v>
      </c>
      <c r="T46" s="117">
        <v>38.08</v>
      </c>
      <c r="U46" s="117">
        <v>25.7</v>
      </c>
      <c r="Z46" s="8" t="s">
        <v>275</v>
      </c>
      <c r="AB46" s="76" t="s">
        <v>1267</v>
      </c>
    </row>
    <row r="47" spans="1:29">
      <c r="A47" s="90"/>
      <c r="B47" s="13" t="s">
        <v>1579</v>
      </c>
      <c r="C47" s="2" t="s">
        <v>106</v>
      </c>
      <c r="D47" s="2" t="s">
        <v>268</v>
      </c>
      <c r="E47" s="8">
        <v>30967</v>
      </c>
      <c r="F47" s="7">
        <v>1230</v>
      </c>
      <c r="G47" s="8" t="s">
        <v>251</v>
      </c>
      <c r="H47" s="7" t="s">
        <v>243</v>
      </c>
      <c r="I47" s="76" t="s">
        <v>176</v>
      </c>
      <c r="K47" s="143">
        <v>30</v>
      </c>
      <c r="L47" s="68">
        <v>27.867000000000001</v>
      </c>
      <c r="M47" s="68">
        <v>-97.2</v>
      </c>
      <c r="O47" s="58" t="s">
        <v>16</v>
      </c>
      <c r="P47" s="57" t="s">
        <v>172</v>
      </c>
      <c r="Q47" s="57" t="s">
        <v>13</v>
      </c>
      <c r="T47" s="117">
        <v>26.61</v>
      </c>
      <c r="U47" s="117">
        <v>30.9</v>
      </c>
      <c r="AB47" s="76" t="s">
        <v>1267</v>
      </c>
    </row>
    <row r="48" spans="1:29">
      <c r="A48" s="90"/>
      <c r="B48" s="13" t="s">
        <v>1579</v>
      </c>
      <c r="C48" s="2" t="s">
        <v>106</v>
      </c>
      <c r="D48" s="2" t="s">
        <v>268</v>
      </c>
      <c r="E48" s="8">
        <v>30967</v>
      </c>
      <c r="F48" s="7">
        <v>1230</v>
      </c>
      <c r="G48" s="8" t="s">
        <v>251</v>
      </c>
      <c r="H48" s="7" t="s">
        <v>243</v>
      </c>
      <c r="I48" s="76" t="s">
        <v>176</v>
      </c>
      <c r="K48" s="143">
        <v>30</v>
      </c>
      <c r="L48" s="68">
        <v>27.867000000000001</v>
      </c>
      <c r="M48" s="68">
        <v>-97.2</v>
      </c>
      <c r="O48" s="58" t="s">
        <v>16</v>
      </c>
      <c r="P48" s="57" t="s">
        <v>167</v>
      </c>
      <c r="Q48" s="57" t="s">
        <v>13</v>
      </c>
      <c r="T48" s="117">
        <v>28.89</v>
      </c>
      <c r="U48" s="117">
        <v>30.28</v>
      </c>
      <c r="AB48" s="76" t="s">
        <v>1267</v>
      </c>
    </row>
    <row r="49" spans="1:61">
      <c r="B49" s="13" t="s">
        <v>1579</v>
      </c>
      <c r="C49" s="2" t="s">
        <v>106</v>
      </c>
      <c r="D49" s="2" t="s">
        <v>268</v>
      </c>
      <c r="E49" s="8">
        <v>30967</v>
      </c>
      <c r="F49" s="7">
        <v>1230</v>
      </c>
      <c r="G49" s="8" t="s">
        <v>251</v>
      </c>
      <c r="H49" s="7" t="s">
        <v>243</v>
      </c>
      <c r="I49" s="76" t="s">
        <v>176</v>
      </c>
      <c r="K49" s="143">
        <v>30</v>
      </c>
      <c r="L49" s="68">
        <v>27.867000000000001</v>
      </c>
      <c r="M49" s="68">
        <v>-97.2</v>
      </c>
      <c r="O49" s="58" t="s">
        <v>31</v>
      </c>
      <c r="P49" s="57" t="s">
        <v>172</v>
      </c>
      <c r="Q49" s="57" t="s">
        <v>13</v>
      </c>
      <c r="T49" s="117">
        <v>32.479999999999997</v>
      </c>
      <c r="U49" s="117">
        <v>30.58</v>
      </c>
      <c r="AB49" s="76" t="s">
        <v>1267</v>
      </c>
    </row>
    <row r="50" spans="1:61">
      <c r="B50" s="13" t="s">
        <v>1579</v>
      </c>
      <c r="C50" s="2" t="s">
        <v>106</v>
      </c>
      <c r="D50" s="2" t="s">
        <v>268</v>
      </c>
      <c r="E50" s="8">
        <v>30967</v>
      </c>
      <c r="F50" s="7">
        <v>1230</v>
      </c>
      <c r="G50" s="8" t="s">
        <v>251</v>
      </c>
      <c r="H50" s="7" t="s">
        <v>243</v>
      </c>
      <c r="I50" s="76" t="s">
        <v>176</v>
      </c>
      <c r="K50" s="143">
        <v>30</v>
      </c>
      <c r="L50" s="68">
        <v>27.867000000000001</v>
      </c>
      <c r="M50" s="68">
        <v>-97.2</v>
      </c>
      <c r="O50" s="58" t="s">
        <v>31</v>
      </c>
      <c r="P50" s="57" t="s">
        <v>167</v>
      </c>
      <c r="Q50" s="57" t="s">
        <v>13</v>
      </c>
      <c r="T50" s="117">
        <v>33.54</v>
      </c>
      <c r="U50" s="117">
        <v>30.25</v>
      </c>
      <c r="AB50" s="76" t="s">
        <v>1267</v>
      </c>
    </row>
    <row r="51" spans="1:61" ht="31">
      <c r="B51" s="13" t="s">
        <v>1579</v>
      </c>
      <c r="C51" s="2" t="s">
        <v>106</v>
      </c>
      <c r="D51" s="2" t="s">
        <v>268</v>
      </c>
      <c r="E51" s="8">
        <v>30967</v>
      </c>
      <c r="F51" s="7">
        <v>1230</v>
      </c>
      <c r="G51" s="8" t="s">
        <v>251</v>
      </c>
      <c r="H51" s="7" t="s">
        <v>243</v>
      </c>
      <c r="I51" s="76" t="s">
        <v>176</v>
      </c>
      <c r="K51" s="143">
        <v>30</v>
      </c>
      <c r="L51" s="68">
        <v>27.867000000000001</v>
      </c>
      <c r="M51" s="68">
        <v>-97.2</v>
      </c>
      <c r="O51" s="58" t="s">
        <v>24</v>
      </c>
      <c r="P51" s="57" t="s">
        <v>172</v>
      </c>
      <c r="Q51" s="57" t="s">
        <v>13</v>
      </c>
      <c r="T51" s="117">
        <v>36.56</v>
      </c>
      <c r="U51" s="117">
        <v>29.5</v>
      </c>
      <c r="Z51" s="8" t="s">
        <v>269</v>
      </c>
    </row>
    <row r="52" spans="1:61" s="91" customFormat="1">
      <c r="A52" s="14" t="s">
        <v>1991</v>
      </c>
      <c r="B52" s="13" t="s">
        <v>1579</v>
      </c>
      <c r="C52" s="2" t="s">
        <v>106</v>
      </c>
      <c r="D52" s="2" t="s">
        <v>1225</v>
      </c>
      <c r="E52" s="14">
        <v>1018</v>
      </c>
      <c r="F52" s="13">
        <v>2</v>
      </c>
      <c r="G52" s="14" t="s">
        <v>1575</v>
      </c>
      <c r="H52" s="13" t="s">
        <v>1576</v>
      </c>
      <c r="I52" s="76" t="s">
        <v>475</v>
      </c>
      <c r="J52" s="191"/>
      <c r="K52" s="143"/>
      <c r="L52" s="112"/>
      <c r="M52" s="112"/>
      <c r="N52" s="70"/>
      <c r="O52" s="76" t="s">
        <v>209</v>
      </c>
      <c r="P52" s="70" t="s">
        <v>172</v>
      </c>
      <c r="Q52" s="70" t="s">
        <v>13</v>
      </c>
      <c r="R52" s="70"/>
      <c r="S52" s="70"/>
      <c r="T52" s="128">
        <v>29.8</v>
      </c>
      <c r="U52" s="128">
        <v>15.34</v>
      </c>
      <c r="V52" s="76"/>
      <c r="W52" s="195"/>
      <c r="X52" s="105"/>
      <c r="Y52" s="14"/>
      <c r="Z52" s="14"/>
      <c r="AA52" s="76"/>
      <c r="AB52" s="76"/>
      <c r="AC52" s="76"/>
      <c r="AD52" s="70"/>
      <c r="AE52" s="70"/>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row>
    <row r="53" spans="1:61" s="91" customFormat="1">
      <c r="A53" s="14" t="s">
        <v>1991</v>
      </c>
      <c r="B53" s="13" t="s">
        <v>1579</v>
      </c>
      <c r="C53" s="2" t="s">
        <v>106</v>
      </c>
      <c r="D53" s="2" t="s">
        <v>1225</v>
      </c>
      <c r="E53" s="14">
        <v>1018</v>
      </c>
      <c r="F53" s="13">
        <v>2</v>
      </c>
      <c r="G53" s="14" t="s">
        <v>1575</v>
      </c>
      <c r="H53" s="13" t="s">
        <v>1576</v>
      </c>
      <c r="I53" s="76" t="s">
        <v>475</v>
      </c>
      <c r="J53" s="191"/>
      <c r="K53" s="106"/>
      <c r="L53" s="112"/>
      <c r="M53" s="112"/>
      <c r="N53" s="70"/>
      <c r="O53" s="76" t="s">
        <v>24</v>
      </c>
      <c r="P53" s="70"/>
      <c r="Q53" s="70" t="s">
        <v>13</v>
      </c>
      <c r="R53" s="70"/>
      <c r="S53" s="112"/>
      <c r="T53" s="68">
        <v>43.83</v>
      </c>
      <c r="U53" s="68">
        <v>14.82</v>
      </c>
      <c r="V53" s="70"/>
      <c r="W53" s="150"/>
      <c r="X53" s="148"/>
      <c r="Y53" s="112"/>
      <c r="Z53" s="76"/>
      <c r="AA53" s="76"/>
      <c r="AB53" s="76"/>
      <c r="AC53" s="76"/>
      <c r="AD53" s="70"/>
      <c r="AE53" s="70"/>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row>
    <row r="54" spans="1:61">
      <c r="A54" s="14" t="s">
        <v>1991</v>
      </c>
      <c r="B54" s="13" t="s">
        <v>1579</v>
      </c>
      <c r="C54" s="2" t="s">
        <v>106</v>
      </c>
      <c r="D54" s="2" t="s">
        <v>1225</v>
      </c>
      <c r="E54" s="14">
        <v>1018</v>
      </c>
      <c r="F54" s="13">
        <v>3</v>
      </c>
      <c r="G54" s="14" t="s">
        <v>1575</v>
      </c>
      <c r="H54" s="13" t="s">
        <v>1576</v>
      </c>
      <c r="I54" s="76" t="s">
        <v>475</v>
      </c>
      <c r="L54" s="112"/>
      <c r="M54" s="112"/>
      <c r="N54" s="70"/>
      <c r="O54" s="76" t="s">
        <v>209</v>
      </c>
      <c r="P54" s="70" t="s">
        <v>172</v>
      </c>
      <c r="Q54" s="70" t="s">
        <v>13</v>
      </c>
      <c r="R54" s="70"/>
      <c r="S54" s="70"/>
      <c r="T54" s="128">
        <v>32.4</v>
      </c>
      <c r="U54" s="128">
        <v>21.15</v>
      </c>
      <c r="V54" s="76"/>
      <c r="X54" s="105"/>
      <c r="Y54" s="14"/>
      <c r="Z54" s="14"/>
    </row>
    <row r="55" spans="1:61">
      <c r="A55" s="14" t="s">
        <v>1991</v>
      </c>
      <c r="B55" s="13" t="s">
        <v>1579</v>
      </c>
      <c r="C55" s="2" t="s">
        <v>106</v>
      </c>
      <c r="D55" s="2" t="s">
        <v>1225</v>
      </c>
      <c r="E55" s="14">
        <v>1018</v>
      </c>
      <c r="F55" s="13">
        <v>3</v>
      </c>
      <c r="G55" s="14" t="s">
        <v>1575</v>
      </c>
      <c r="H55" s="13" t="s">
        <v>1576</v>
      </c>
      <c r="I55" s="76" t="s">
        <v>475</v>
      </c>
      <c r="K55" s="106"/>
      <c r="L55" s="112"/>
      <c r="M55" s="112"/>
      <c r="N55" s="70"/>
      <c r="O55" s="76" t="s">
        <v>24</v>
      </c>
      <c r="P55" s="70"/>
      <c r="Q55" s="70" t="s">
        <v>13</v>
      </c>
      <c r="R55" s="70"/>
      <c r="S55" s="112"/>
      <c r="T55" s="68">
        <v>42.23</v>
      </c>
      <c r="U55" s="68">
        <v>18.45</v>
      </c>
      <c r="V55" s="70"/>
      <c r="W55" s="150"/>
      <c r="X55" s="148"/>
      <c r="Y55" s="112"/>
      <c r="Z55" s="76"/>
    </row>
    <row r="56" spans="1:61">
      <c r="A56" s="14" t="s">
        <v>1991</v>
      </c>
      <c r="B56" s="13" t="s">
        <v>1579</v>
      </c>
      <c r="C56" s="2" t="s">
        <v>106</v>
      </c>
      <c r="D56" s="2" t="s">
        <v>1225</v>
      </c>
      <c r="E56" s="14">
        <v>1018</v>
      </c>
      <c r="F56" s="13">
        <v>4</v>
      </c>
      <c r="G56" s="14" t="s">
        <v>1575</v>
      </c>
      <c r="H56" s="13" t="s">
        <v>1576</v>
      </c>
      <c r="I56" s="76" t="s">
        <v>475</v>
      </c>
      <c r="K56" s="106"/>
      <c r="L56" s="112"/>
      <c r="M56" s="112"/>
      <c r="N56" s="70"/>
      <c r="O56" s="76" t="s">
        <v>24</v>
      </c>
      <c r="P56" s="70"/>
      <c r="Q56" s="70" t="s">
        <v>13</v>
      </c>
      <c r="R56" s="70"/>
      <c r="S56" s="112"/>
      <c r="T56" s="68">
        <v>45.81</v>
      </c>
      <c r="U56" s="68">
        <v>14.5</v>
      </c>
      <c r="V56" s="70"/>
      <c r="W56" s="150"/>
      <c r="X56" s="148"/>
      <c r="Y56" s="112"/>
      <c r="Z56" s="76"/>
    </row>
    <row r="57" spans="1:61">
      <c r="A57" s="14" t="s">
        <v>1991</v>
      </c>
      <c r="B57" s="13" t="s">
        <v>1579</v>
      </c>
      <c r="C57" s="2" t="s">
        <v>106</v>
      </c>
      <c r="D57" s="2" t="s">
        <v>1225</v>
      </c>
      <c r="E57" s="14">
        <v>1018</v>
      </c>
      <c r="F57" s="13">
        <v>5</v>
      </c>
      <c r="G57" s="14" t="s">
        <v>1575</v>
      </c>
      <c r="H57" s="13" t="s">
        <v>1576</v>
      </c>
      <c r="I57" s="76" t="s">
        <v>475</v>
      </c>
      <c r="K57" s="106"/>
      <c r="L57" s="112"/>
      <c r="M57" s="112"/>
      <c r="N57" s="70"/>
      <c r="O57" s="76" t="s">
        <v>24</v>
      </c>
      <c r="P57" s="70"/>
      <c r="Q57" s="70" t="s">
        <v>13</v>
      </c>
      <c r="R57" s="70"/>
      <c r="S57" s="112"/>
      <c r="T57" s="68">
        <v>44.24</v>
      </c>
      <c r="U57" s="68">
        <v>13.93</v>
      </c>
      <c r="V57" s="70"/>
      <c r="W57" s="150"/>
      <c r="X57" s="148"/>
      <c r="Y57" s="112"/>
      <c r="Z57" s="76"/>
    </row>
    <row r="58" spans="1:61">
      <c r="A58" s="14" t="s">
        <v>1991</v>
      </c>
      <c r="B58" s="13" t="s">
        <v>1579</v>
      </c>
      <c r="C58" s="2" t="s">
        <v>106</v>
      </c>
      <c r="D58" s="2" t="s">
        <v>1225</v>
      </c>
      <c r="E58" s="14">
        <v>1018</v>
      </c>
      <c r="F58" s="13">
        <v>6</v>
      </c>
      <c r="G58" s="14" t="s">
        <v>1575</v>
      </c>
      <c r="H58" s="13" t="s">
        <v>1576</v>
      </c>
      <c r="I58" s="76" t="s">
        <v>475</v>
      </c>
      <c r="K58" s="106"/>
      <c r="L58" s="112"/>
      <c r="M58" s="112"/>
      <c r="N58" s="70"/>
      <c r="O58" s="76" t="s">
        <v>24</v>
      </c>
      <c r="P58" s="70"/>
      <c r="Q58" s="70" t="s">
        <v>13</v>
      </c>
      <c r="R58" s="70"/>
      <c r="S58" s="112"/>
      <c r="T58" s="68">
        <v>43.77</v>
      </c>
      <c r="U58" s="68">
        <v>14.54</v>
      </c>
      <c r="V58" s="70"/>
      <c r="W58" s="150"/>
      <c r="X58" s="148"/>
      <c r="Y58" s="112"/>
      <c r="Z58" s="76"/>
    </row>
    <row r="59" spans="1:61">
      <c r="A59" s="14" t="s">
        <v>1991</v>
      </c>
      <c r="B59" s="13" t="s">
        <v>1579</v>
      </c>
      <c r="C59" s="2" t="s">
        <v>106</v>
      </c>
      <c r="D59" s="2" t="s">
        <v>1225</v>
      </c>
      <c r="E59" s="14">
        <v>1018</v>
      </c>
      <c r="F59" s="13">
        <v>8</v>
      </c>
      <c r="G59" s="14" t="s">
        <v>1575</v>
      </c>
      <c r="H59" s="13" t="s">
        <v>1576</v>
      </c>
      <c r="I59" s="76" t="s">
        <v>475</v>
      </c>
      <c r="L59" s="112"/>
      <c r="M59" s="112"/>
      <c r="N59" s="70"/>
      <c r="O59" s="76" t="s">
        <v>209</v>
      </c>
      <c r="P59" s="70" t="s">
        <v>167</v>
      </c>
      <c r="Q59" s="70" t="s">
        <v>13</v>
      </c>
      <c r="R59" s="70"/>
      <c r="S59" s="70"/>
      <c r="T59" s="128">
        <v>29.6</v>
      </c>
      <c r="U59" s="128">
        <v>17.3</v>
      </c>
      <c r="V59" s="76"/>
      <c r="X59" s="105"/>
      <c r="Y59" s="14"/>
      <c r="Z59" s="14" t="s">
        <v>1580</v>
      </c>
    </row>
    <row r="60" spans="1:61">
      <c r="A60" s="14" t="s">
        <v>1991</v>
      </c>
      <c r="B60" s="13" t="s">
        <v>1579</v>
      </c>
      <c r="C60" s="2" t="s">
        <v>106</v>
      </c>
      <c r="D60" s="2" t="s">
        <v>1225</v>
      </c>
      <c r="E60" s="14">
        <v>1018</v>
      </c>
      <c r="F60" s="13">
        <v>8</v>
      </c>
      <c r="G60" s="14" t="s">
        <v>1575</v>
      </c>
      <c r="H60" s="13" t="s">
        <v>1576</v>
      </c>
      <c r="I60" s="76" t="s">
        <v>475</v>
      </c>
      <c r="L60" s="112"/>
      <c r="M60" s="112"/>
      <c r="N60" s="70"/>
      <c r="O60" s="76" t="s">
        <v>153</v>
      </c>
      <c r="P60" s="70" t="s">
        <v>167</v>
      </c>
      <c r="Q60" s="70" t="s">
        <v>13</v>
      </c>
      <c r="R60" s="70"/>
      <c r="T60" s="117">
        <v>50.4</v>
      </c>
      <c r="U60" s="117">
        <v>15</v>
      </c>
      <c r="Y60" s="10"/>
      <c r="Z60" s="14" t="s">
        <v>1580</v>
      </c>
    </row>
    <row r="61" spans="1:61">
      <c r="A61" s="14" t="s">
        <v>1992</v>
      </c>
      <c r="B61" s="13" t="s">
        <v>1579</v>
      </c>
      <c r="C61" s="2" t="s">
        <v>106</v>
      </c>
      <c r="D61" s="2" t="s">
        <v>1225</v>
      </c>
      <c r="E61" s="14">
        <v>1018</v>
      </c>
      <c r="F61" s="13">
        <v>11</v>
      </c>
      <c r="G61" s="14" t="s">
        <v>1575</v>
      </c>
      <c r="H61" s="13" t="s">
        <v>1576</v>
      </c>
      <c r="I61" s="76" t="s">
        <v>475</v>
      </c>
      <c r="K61" s="106"/>
      <c r="L61" s="112"/>
      <c r="M61" s="112"/>
      <c r="N61" s="70"/>
      <c r="O61" s="76" t="s">
        <v>209</v>
      </c>
      <c r="P61" s="70" t="s">
        <v>167</v>
      </c>
      <c r="Q61" s="70" t="s">
        <v>13</v>
      </c>
      <c r="R61" s="70"/>
      <c r="S61" s="112"/>
      <c r="T61" s="68">
        <v>31.07</v>
      </c>
      <c r="U61" s="68">
        <v>18.54</v>
      </c>
      <c r="V61" s="70"/>
      <c r="W61" s="150"/>
      <c r="X61" s="148"/>
      <c r="Y61" s="112"/>
      <c r="Z61" s="76"/>
    </row>
    <row r="62" spans="1:61">
      <c r="A62" s="14" t="s">
        <v>1991</v>
      </c>
      <c r="B62" s="13" t="s">
        <v>1579</v>
      </c>
      <c r="C62" s="2" t="s">
        <v>106</v>
      </c>
      <c r="D62" s="2" t="s">
        <v>1225</v>
      </c>
      <c r="E62" s="14">
        <v>1018</v>
      </c>
      <c r="F62" s="13">
        <v>12</v>
      </c>
      <c r="G62" s="14" t="s">
        <v>1575</v>
      </c>
      <c r="H62" s="13" t="s">
        <v>1576</v>
      </c>
      <c r="I62" s="76" t="s">
        <v>475</v>
      </c>
      <c r="L62" s="112"/>
      <c r="M62" s="112"/>
      <c r="N62" s="70"/>
      <c r="O62" s="76" t="s">
        <v>153</v>
      </c>
      <c r="P62" s="70" t="s">
        <v>172</v>
      </c>
      <c r="Q62" s="70" t="s">
        <v>13</v>
      </c>
      <c r="R62" s="70"/>
      <c r="S62" s="70"/>
      <c r="T62" s="128">
        <v>40.85</v>
      </c>
      <c r="U62" s="128">
        <v>14.8</v>
      </c>
      <c r="V62" s="76"/>
      <c r="X62" s="105"/>
      <c r="Y62" s="14"/>
      <c r="Z62" s="14"/>
    </row>
    <row r="63" spans="1:61">
      <c r="A63" s="14" t="s">
        <v>1991</v>
      </c>
      <c r="B63" s="13" t="s">
        <v>1579</v>
      </c>
      <c r="C63" s="2" t="s">
        <v>106</v>
      </c>
      <c r="D63" s="2" t="s">
        <v>1225</v>
      </c>
      <c r="E63" s="14">
        <v>1018</v>
      </c>
      <c r="F63" s="13">
        <v>12</v>
      </c>
      <c r="G63" s="14" t="s">
        <v>1575</v>
      </c>
      <c r="H63" s="13" t="s">
        <v>1576</v>
      </c>
      <c r="I63" s="76" t="s">
        <v>475</v>
      </c>
      <c r="L63" s="112"/>
      <c r="M63" s="112"/>
      <c r="N63" s="70"/>
      <c r="O63" s="76" t="s">
        <v>209</v>
      </c>
      <c r="P63" s="70" t="s">
        <v>172</v>
      </c>
      <c r="Q63" s="70" t="s">
        <v>13</v>
      </c>
      <c r="R63" s="70"/>
      <c r="S63" s="70"/>
      <c r="T63" s="128">
        <v>25.2</v>
      </c>
      <c r="U63" s="128">
        <v>16.5</v>
      </c>
      <c r="V63" s="76"/>
      <c r="X63" s="105"/>
      <c r="Y63" s="14"/>
      <c r="Z63" s="14"/>
    </row>
    <row r="64" spans="1:61">
      <c r="A64" s="14" t="s">
        <v>1992</v>
      </c>
      <c r="B64" s="13" t="s">
        <v>1579</v>
      </c>
      <c r="C64" s="2" t="s">
        <v>106</v>
      </c>
      <c r="D64" s="2" t="s">
        <v>1225</v>
      </c>
      <c r="E64" s="14">
        <v>1018</v>
      </c>
      <c r="F64" s="13">
        <v>13</v>
      </c>
      <c r="G64" s="14" t="s">
        <v>1575</v>
      </c>
      <c r="H64" s="13" t="s">
        <v>1576</v>
      </c>
      <c r="I64" s="76" t="s">
        <v>475</v>
      </c>
      <c r="K64" s="106"/>
      <c r="L64" s="112"/>
      <c r="M64" s="112"/>
      <c r="N64" s="70"/>
      <c r="O64" s="76" t="s">
        <v>209</v>
      </c>
      <c r="P64" s="70" t="s">
        <v>167</v>
      </c>
      <c r="Q64" s="70" t="s">
        <v>13</v>
      </c>
      <c r="R64" s="70"/>
      <c r="S64" s="112"/>
      <c r="T64" s="68">
        <v>30.3</v>
      </c>
      <c r="U64" s="68">
        <v>19.41</v>
      </c>
      <c r="V64" s="70"/>
      <c r="W64" s="150"/>
      <c r="X64" s="148"/>
      <c r="Y64" s="112"/>
      <c r="Z64" s="76"/>
    </row>
    <row r="65" spans="1:28">
      <c r="A65" s="14" t="s">
        <v>1992</v>
      </c>
      <c r="B65" s="13" t="s">
        <v>1579</v>
      </c>
      <c r="C65" s="2" t="s">
        <v>106</v>
      </c>
      <c r="D65" s="2" t="s">
        <v>1225</v>
      </c>
      <c r="E65" s="14">
        <v>1018</v>
      </c>
      <c r="F65" s="13">
        <v>70</v>
      </c>
      <c r="G65" s="14" t="s">
        <v>1575</v>
      </c>
      <c r="H65" s="13" t="s">
        <v>1576</v>
      </c>
      <c r="I65" s="76" t="s">
        <v>475</v>
      </c>
      <c r="K65" s="106"/>
      <c r="L65" s="112"/>
      <c r="M65" s="112"/>
      <c r="N65" s="70"/>
      <c r="O65" s="76" t="s">
        <v>209</v>
      </c>
      <c r="P65" s="70" t="s">
        <v>167</v>
      </c>
      <c r="Q65" s="70" t="s">
        <v>13</v>
      </c>
      <c r="R65" s="70"/>
      <c r="S65" s="112"/>
      <c r="T65" s="68">
        <v>31.22</v>
      </c>
      <c r="U65" s="68">
        <v>19.3</v>
      </c>
      <c r="V65" s="70"/>
      <c r="W65" s="150"/>
      <c r="X65" s="148"/>
      <c r="Y65" s="112"/>
      <c r="Z65" s="76"/>
    </row>
    <row r="66" spans="1:28">
      <c r="A66" s="14" t="s">
        <v>1992</v>
      </c>
      <c r="B66" s="13" t="s">
        <v>1579</v>
      </c>
      <c r="C66" s="2" t="s">
        <v>106</v>
      </c>
      <c r="D66" s="2" t="s">
        <v>1225</v>
      </c>
      <c r="E66" s="14">
        <v>1018</v>
      </c>
      <c r="F66" s="13">
        <v>71</v>
      </c>
      <c r="G66" s="14" t="s">
        <v>1575</v>
      </c>
      <c r="H66" s="13" t="s">
        <v>1576</v>
      </c>
      <c r="I66" s="76" t="s">
        <v>475</v>
      </c>
      <c r="K66" s="106"/>
      <c r="L66" s="112"/>
      <c r="M66" s="112"/>
      <c r="N66" s="70"/>
      <c r="O66" s="76" t="s">
        <v>209</v>
      </c>
      <c r="P66" s="70" t="s">
        <v>167</v>
      </c>
      <c r="Q66" s="70" t="s">
        <v>13</v>
      </c>
      <c r="R66" s="70"/>
      <c r="S66" s="112"/>
      <c r="T66" s="68">
        <v>26.88</v>
      </c>
      <c r="U66" s="68">
        <v>16.670000000000002</v>
      </c>
      <c r="V66" s="70"/>
      <c r="W66" s="150"/>
      <c r="X66" s="148"/>
      <c r="Y66" s="112"/>
      <c r="Z66" s="76"/>
    </row>
    <row r="67" spans="1:28">
      <c r="A67" s="14" t="s">
        <v>1991</v>
      </c>
      <c r="B67" s="13" t="s">
        <v>1579</v>
      </c>
      <c r="C67" s="2" t="s">
        <v>106</v>
      </c>
      <c r="D67" s="2" t="s">
        <v>1225</v>
      </c>
      <c r="E67" s="14">
        <v>1018</v>
      </c>
      <c r="F67" s="13" t="s">
        <v>1581</v>
      </c>
      <c r="G67" s="14" t="s">
        <v>1575</v>
      </c>
      <c r="H67" s="13" t="s">
        <v>1576</v>
      </c>
      <c r="I67" s="76" t="s">
        <v>475</v>
      </c>
      <c r="L67" s="112"/>
      <c r="M67" s="112"/>
      <c r="N67" s="70"/>
      <c r="O67" s="76" t="s">
        <v>16</v>
      </c>
      <c r="P67" s="70"/>
      <c r="Q67" s="70" t="s">
        <v>13</v>
      </c>
      <c r="R67" s="70"/>
      <c r="S67" s="70"/>
      <c r="T67" s="128">
        <v>33.61</v>
      </c>
      <c r="U67" s="128">
        <v>19.7</v>
      </c>
      <c r="V67" s="76"/>
      <c r="X67" s="105"/>
      <c r="Y67" s="14"/>
      <c r="Z67" s="14"/>
    </row>
    <row r="68" spans="1:28">
      <c r="A68" s="14" t="s">
        <v>1991</v>
      </c>
      <c r="B68" s="13" t="s">
        <v>1579</v>
      </c>
      <c r="C68" s="2" t="s">
        <v>106</v>
      </c>
      <c r="D68" s="2" t="s">
        <v>1225</v>
      </c>
      <c r="E68" s="14">
        <v>1018</v>
      </c>
      <c r="F68" s="13" t="s">
        <v>1581</v>
      </c>
      <c r="G68" s="14" t="s">
        <v>1575</v>
      </c>
      <c r="H68" s="13" t="s">
        <v>1576</v>
      </c>
      <c r="I68" s="76" t="s">
        <v>475</v>
      </c>
      <c r="L68" s="112"/>
      <c r="M68" s="112"/>
      <c r="N68" s="70"/>
      <c r="O68" s="76" t="s">
        <v>16</v>
      </c>
      <c r="P68" s="70"/>
      <c r="Q68" s="70" t="s">
        <v>13</v>
      </c>
      <c r="R68" s="70"/>
      <c r="S68" s="70"/>
      <c r="T68" s="128">
        <v>32.04</v>
      </c>
      <c r="U68" s="128">
        <v>19.96</v>
      </c>
      <c r="V68" s="76"/>
      <c r="X68" s="105"/>
      <c r="Y68" s="14"/>
      <c r="Z68" s="14"/>
    </row>
    <row r="69" spans="1:28">
      <c r="A69" s="14" t="s">
        <v>1991</v>
      </c>
      <c r="B69" s="13" t="s">
        <v>1579</v>
      </c>
      <c r="C69" s="2" t="s">
        <v>106</v>
      </c>
      <c r="D69" s="2" t="s">
        <v>1225</v>
      </c>
      <c r="E69" s="14">
        <v>1018</v>
      </c>
      <c r="F69" s="13"/>
      <c r="G69" s="14" t="s">
        <v>1575</v>
      </c>
      <c r="H69" s="13" t="s">
        <v>1576</v>
      </c>
      <c r="I69" s="76" t="s">
        <v>475</v>
      </c>
      <c r="K69" s="106"/>
      <c r="L69" s="112"/>
      <c r="M69" s="112"/>
      <c r="N69" s="70"/>
      <c r="O69" s="76" t="s">
        <v>24</v>
      </c>
      <c r="P69" s="70"/>
      <c r="Q69" s="70" t="s">
        <v>13</v>
      </c>
      <c r="R69" s="70"/>
      <c r="S69" s="112"/>
      <c r="T69" s="68">
        <v>41.85</v>
      </c>
      <c r="U69" s="68">
        <v>14.84</v>
      </c>
      <c r="V69" s="70"/>
      <c r="W69" s="150"/>
      <c r="X69" s="148"/>
      <c r="Y69" s="112"/>
      <c r="Z69" s="76"/>
      <c r="AA69" s="76"/>
    </row>
    <row r="70" spans="1:28">
      <c r="A70" s="14" t="s">
        <v>1991</v>
      </c>
      <c r="B70" s="13" t="s">
        <v>1579</v>
      </c>
      <c r="C70" s="2" t="s">
        <v>106</v>
      </c>
      <c r="D70" s="2" t="s">
        <v>1225</v>
      </c>
      <c r="E70" s="14">
        <v>1018</v>
      </c>
      <c r="F70" s="13"/>
      <c r="G70" s="14" t="s">
        <v>1575</v>
      </c>
      <c r="H70" s="13" t="s">
        <v>1576</v>
      </c>
      <c r="I70" s="76" t="s">
        <v>475</v>
      </c>
      <c r="K70" s="106"/>
      <c r="L70" s="112"/>
      <c r="M70" s="112"/>
      <c r="N70" s="70"/>
      <c r="O70" s="76" t="s">
        <v>24</v>
      </c>
      <c r="P70" s="70"/>
      <c r="Q70" s="70" t="s">
        <v>13</v>
      </c>
      <c r="R70" s="70"/>
      <c r="S70" s="112"/>
      <c r="T70" s="68">
        <v>49.16</v>
      </c>
      <c r="U70" s="68">
        <v>18.03</v>
      </c>
      <c r="V70" s="70"/>
      <c r="W70" s="150"/>
      <c r="X70" s="148"/>
      <c r="Y70" s="112"/>
      <c r="Z70" s="76"/>
      <c r="AA70" s="76"/>
    </row>
    <row r="71" spans="1:28">
      <c r="A71" s="14" t="s">
        <v>1991</v>
      </c>
      <c r="B71" s="13" t="s">
        <v>1579</v>
      </c>
      <c r="C71" s="2" t="s">
        <v>106</v>
      </c>
      <c r="D71" s="2" t="s">
        <v>1225</v>
      </c>
      <c r="E71" s="14">
        <v>1018</v>
      </c>
      <c r="F71" s="13"/>
      <c r="G71" s="14" t="s">
        <v>1575</v>
      </c>
      <c r="H71" s="13" t="s">
        <v>1576</v>
      </c>
      <c r="I71" s="76" t="s">
        <v>475</v>
      </c>
      <c r="K71" s="106"/>
      <c r="L71" s="112"/>
      <c r="M71" s="112"/>
      <c r="N71" s="70"/>
      <c r="O71" s="76" t="s">
        <v>24</v>
      </c>
      <c r="P71" s="70"/>
      <c r="Q71" s="70" t="s">
        <v>13</v>
      </c>
      <c r="R71" s="70"/>
      <c r="S71" s="112"/>
      <c r="T71" s="68">
        <v>44.19</v>
      </c>
      <c r="U71" s="68">
        <v>17.239999999999998</v>
      </c>
      <c r="V71" s="70"/>
      <c r="W71" s="150"/>
      <c r="X71" s="148"/>
      <c r="Y71" s="112"/>
      <c r="Z71" s="76"/>
      <c r="AA71" s="76"/>
    </row>
    <row r="72" spans="1:28">
      <c r="A72" s="14" t="s">
        <v>1991</v>
      </c>
      <c r="B72" s="13" t="s">
        <v>1579</v>
      </c>
      <c r="C72" s="2" t="s">
        <v>106</v>
      </c>
      <c r="D72" s="2" t="s">
        <v>1225</v>
      </c>
      <c r="E72" s="14">
        <v>1018</v>
      </c>
      <c r="F72" s="13"/>
      <c r="G72" s="14" t="s">
        <v>1575</v>
      </c>
      <c r="H72" s="13" t="s">
        <v>1576</v>
      </c>
      <c r="I72" s="76" t="s">
        <v>475</v>
      </c>
      <c r="K72" s="106"/>
      <c r="L72" s="112"/>
      <c r="M72" s="112"/>
      <c r="N72" s="70"/>
      <c r="O72" s="76" t="s">
        <v>16</v>
      </c>
      <c r="P72" s="70"/>
      <c r="Q72" s="70" t="s">
        <v>13</v>
      </c>
      <c r="R72" s="70"/>
      <c r="S72" s="112"/>
      <c r="T72" s="68">
        <v>32.25</v>
      </c>
      <c r="U72" s="68">
        <v>21.51</v>
      </c>
      <c r="V72" s="70"/>
      <c r="W72" s="150"/>
      <c r="X72" s="148"/>
      <c r="Y72" s="112"/>
      <c r="Z72" s="76"/>
      <c r="AA72" s="76"/>
    </row>
    <row r="73" spans="1:28">
      <c r="A73" s="14" t="s">
        <v>1991</v>
      </c>
      <c r="B73" s="13" t="s">
        <v>1579</v>
      </c>
      <c r="C73" s="2" t="s">
        <v>106</v>
      </c>
      <c r="D73" s="2" t="s">
        <v>1225</v>
      </c>
      <c r="E73" s="14">
        <v>1018</v>
      </c>
      <c r="F73" s="13"/>
      <c r="G73" s="14" t="s">
        <v>1575</v>
      </c>
      <c r="H73" s="13" t="s">
        <v>1576</v>
      </c>
      <c r="I73" s="76" t="s">
        <v>475</v>
      </c>
      <c r="K73" s="106"/>
      <c r="L73" s="112"/>
      <c r="M73" s="112"/>
      <c r="N73" s="70"/>
      <c r="O73" s="76" t="s">
        <v>16</v>
      </c>
      <c r="P73" s="70"/>
      <c r="Q73" s="70" t="s">
        <v>13</v>
      </c>
      <c r="R73" s="70"/>
      <c r="S73" s="112"/>
      <c r="T73" s="68">
        <v>35.56</v>
      </c>
      <c r="U73" s="68">
        <v>24.85</v>
      </c>
      <c r="V73" s="70"/>
      <c r="W73" s="150"/>
      <c r="X73" s="148"/>
      <c r="Y73" s="112"/>
      <c r="Z73" s="76"/>
      <c r="AA73" s="76"/>
    </row>
    <row r="74" spans="1:28">
      <c r="A74" s="14" t="s">
        <v>1991</v>
      </c>
      <c r="B74" s="13" t="s">
        <v>1579</v>
      </c>
      <c r="C74" s="2" t="s">
        <v>106</v>
      </c>
      <c r="D74" s="2" t="s">
        <v>1225</v>
      </c>
      <c r="E74" s="14">
        <v>1018</v>
      </c>
      <c r="F74" s="13"/>
      <c r="G74" s="14" t="s">
        <v>1575</v>
      </c>
      <c r="H74" s="13" t="s">
        <v>1576</v>
      </c>
      <c r="I74" s="76" t="s">
        <v>475</v>
      </c>
      <c r="K74" s="106"/>
      <c r="L74" s="112"/>
      <c r="M74" s="112"/>
      <c r="N74" s="70"/>
      <c r="O74" s="76" t="s">
        <v>16</v>
      </c>
      <c r="P74" s="70"/>
      <c r="Q74" s="70" t="s">
        <v>13</v>
      </c>
      <c r="R74" s="70"/>
      <c r="S74" s="112"/>
      <c r="T74" s="68">
        <v>32.29</v>
      </c>
      <c r="U74" s="68">
        <v>21.28</v>
      </c>
      <c r="V74" s="70"/>
      <c r="W74" s="150"/>
      <c r="X74" s="148"/>
      <c r="Y74" s="112"/>
      <c r="Z74" s="76"/>
      <c r="AA74" s="76"/>
    </row>
    <row r="75" spans="1:28">
      <c r="A75" s="14" t="s">
        <v>1991</v>
      </c>
      <c r="B75" s="13" t="s">
        <v>1579</v>
      </c>
      <c r="C75" s="2" t="s">
        <v>106</v>
      </c>
      <c r="D75" s="2" t="s">
        <v>1225</v>
      </c>
      <c r="E75" s="14">
        <v>1018</v>
      </c>
      <c r="F75" s="13"/>
      <c r="G75" s="14" t="s">
        <v>1575</v>
      </c>
      <c r="H75" s="13" t="s">
        <v>1576</v>
      </c>
      <c r="I75" s="76" t="s">
        <v>475</v>
      </c>
      <c r="K75" s="106"/>
      <c r="L75" s="112"/>
      <c r="M75" s="112"/>
      <c r="N75" s="70"/>
      <c r="O75" s="76" t="s">
        <v>16</v>
      </c>
      <c r="P75" s="70"/>
      <c r="Q75" s="70" t="s">
        <v>13</v>
      </c>
      <c r="R75" s="70"/>
      <c r="S75" s="112"/>
      <c r="T75" s="68">
        <v>33.39</v>
      </c>
      <c r="U75" s="68">
        <v>22.09</v>
      </c>
      <c r="V75" s="70"/>
      <c r="W75" s="150"/>
      <c r="X75" s="148"/>
      <c r="Y75" s="112"/>
      <c r="Z75" s="76"/>
      <c r="AA75" s="76"/>
      <c r="AB75" s="76" t="s">
        <v>1267</v>
      </c>
    </row>
    <row r="76" spans="1:28">
      <c r="A76" s="14" t="s">
        <v>1991</v>
      </c>
      <c r="B76" s="13" t="s">
        <v>1579</v>
      </c>
      <c r="C76" s="2" t="s">
        <v>106</v>
      </c>
      <c r="D76" s="2" t="s">
        <v>1225</v>
      </c>
      <c r="E76" s="14">
        <v>1018</v>
      </c>
      <c r="F76" s="13"/>
      <c r="G76" s="14" t="s">
        <v>1575</v>
      </c>
      <c r="H76" s="13" t="s">
        <v>1576</v>
      </c>
      <c r="I76" s="76" t="s">
        <v>475</v>
      </c>
      <c r="K76" s="106"/>
      <c r="L76" s="112"/>
      <c r="M76" s="112"/>
      <c r="N76" s="70"/>
      <c r="O76" s="76" t="s">
        <v>16</v>
      </c>
      <c r="P76" s="70"/>
      <c r="Q76" s="70" t="s">
        <v>13</v>
      </c>
      <c r="R76" s="70"/>
      <c r="S76" s="112"/>
      <c r="T76" s="68">
        <v>33.43</v>
      </c>
      <c r="U76" s="68">
        <v>17.690000000000001</v>
      </c>
      <c r="V76" s="70"/>
      <c r="W76" s="150"/>
      <c r="X76" s="148"/>
      <c r="Y76" s="112"/>
      <c r="Z76" s="76"/>
      <c r="AA76" s="76"/>
      <c r="AB76" s="76" t="s">
        <v>1267</v>
      </c>
    </row>
    <row r="77" spans="1:28">
      <c r="A77" s="14" t="s">
        <v>1991</v>
      </c>
      <c r="B77" s="13" t="s">
        <v>1579</v>
      </c>
      <c r="C77" s="2" t="s">
        <v>106</v>
      </c>
      <c r="D77" s="2" t="s">
        <v>1225</v>
      </c>
      <c r="E77" s="14">
        <v>1018</v>
      </c>
      <c r="F77" s="13"/>
      <c r="G77" s="14" t="s">
        <v>1575</v>
      </c>
      <c r="H77" s="13" t="s">
        <v>1576</v>
      </c>
      <c r="I77" s="76" t="s">
        <v>475</v>
      </c>
      <c r="K77" s="106"/>
      <c r="L77" s="112"/>
      <c r="M77" s="112"/>
      <c r="N77" s="70"/>
      <c r="O77" s="76" t="s">
        <v>16</v>
      </c>
      <c r="P77" s="70"/>
      <c r="Q77" s="70" t="s">
        <v>13</v>
      </c>
      <c r="R77" s="70"/>
      <c r="S77" s="112"/>
      <c r="T77" s="68">
        <v>32.15</v>
      </c>
      <c r="U77" s="68">
        <v>20.010000000000002</v>
      </c>
      <c r="V77" s="70"/>
      <c r="W77" s="150"/>
      <c r="X77" s="148"/>
      <c r="Y77" s="112"/>
      <c r="Z77" s="76"/>
      <c r="AA77" s="76"/>
    </row>
    <row r="78" spans="1:28">
      <c r="A78" s="14" t="s">
        <v>1991</v>
      </c>
      <c r="B78" s="13" t="s">
        <v>1579</v>
      </c>
      <c r="C78" s="2" t="s">
        <v>106</v>
      </c>
      <c r="D78" s="2" t="s">
        <v>1225</v>
      </c>
      <c r="E78" s="14">
        <v>1018</v>
      </c>
      <c r="F78" s="13"/>
      <c r="G78" s="14" t="s">
        <v>1575</v>
      </c>
      <c r="H78" s="13" t="s">
        <v>1576</v>
      </c>
      <c r="I78" s="76" t="s">
        <v>475</v>
      </c>
      <c r="K78" s="106"/>
      <c r="L78" s="112"/>
      <c r="M78" s="112"/>
      <c r="N78" s="70"/>
      <c r="O78" s="76" t="s">
        <v>16</v>
      </c>
      <c r="P78" s="70"/>
      <c r="Q78" s="70" t="s">
        <v>13</v>
      </c>
      <c r="R78" s="70"/>
      <c r="S78" s="112"/>
      <c r="T78" s="68">
        <v>30.94</v>
      </c>
      <c r="U78" s="68">
        <v>20.3</v>
      </c>
      <c r="V78" s="70"/>
      <c r="W78" s="150"/>
      <c r="X78" s="148"/>
      <c r="Y78" s="112"/>
      <c r="Z78" s="76"/>
      <c r="AA78" s="76"/>
    </row>
    <row r="79" spans="1:28">
      <c r="A79" s="14" t="s">
        <v>1991</v>
      </c>
      <c r="B79" s="13" t="s">
        <v>1579</v>
      </c>
      <c r="C79" s="2" t="s">
        <v>106</v>
      </c>
      <c r="D79" s="2" t="s">
        <v>1225</v>
      </c>
      <c r="E79" s="14">
        <v>1018</v>
      </c>
      <c r="F79" s="13"/>
      <c r="G79" s="14" t="s">
        <v>1575</v>
      </c>
      <c r="H79" s="13" t="s">
        <v>1576</v>
      </c>
      <c r="I79" s="76" t="s">
        <v>475</v>
      </c>
      <c r="K79" s="106"/>
      <c r="L79" s="112"/>
      <c r="M79" s="112"/>
      <c r="N79" s="70"/>
      <c r="O79" s="76" t="s">
        <v>16</v>
      </c>
      <c r="P79" s="70"/>
      <c r="Q79" s="70" t="s">
        <v>13</v>
      </c>
      <c r="R79" s="70"/>
      <c r="S79" s="112"/>
      <c r="T79" s="68">
        <v>31.5</v>
      </c>
      <c r="U79" s="68">
        <v>18.21</v>
      </c>
      <c r="V79" s="70"/>
      <c r="W79" s="150"/>
      <c r="X79" s="148"/>
      <c r="Y79" s="112"/>
      <c r="Z79" s="76"/>
      <c r="AA79" s="76"/>
    </row>
    <row r="80" spans="1:28">
      <c r="A80" s="14" t="s">
        <v>1991</v>
      </c>
      <c r="B80" s="13" t="s">
        <v>1579</v>
      </c>
      <c r="C80" s="2" t="s">
        <v>106</v>
      </c>
      <c r="D80" s="2" t="s">
        <v>1225</v>
      </c>
      <c r="E80" s="14">
        <v>1018</v>
      </c>
      <c r="F80" s="13"/>
      <c r="G80" s="14" t="s">
        <v>1575</v>
      </c>
      <c r="H80" s="13" t="s">
        <v>1576</v>
      </c>
      <c r="I80" s="76" t="s">
        <v>475</v>
      </c>
      <c r="K80" s="106"/>
      <c r="L80" s="112"/>
      <c r="M80" s="112"/>
      <c r="N80" s="70"/>
      <c r="O80" s="76" t="s">
        <v>16</v>
      </c>
      <c r="P80" s="70"/>
      <c r="Q80" s="70" t="s">
        <v>13</v>
      </c>
      <c r="R80" s="70"/>
      <c r="S80" s="112"/>
      <c r="T80" s="68">
        <v>27.73</v>
      </c>
      <c r="U80" s="68"/>
      <c r="V80" s="70"/>
      <c r="W80" s="150"/>
      <c r="X80" s="148"/>
      <c r="Y80" s="112"/>
      <c r="Z80" s="76"/>
      <c r="AA80" s="76"/>
    </row>
    <row r="81" spans="1:129">
      <c r="A81" s="14" t="s">
        <v>1991</v>
      </c>
      <c r="B81" s="13" t="s">
        <v>1579</v>
      </c>
      <c r="C81" s="2" t="s">
        <v>106</v>
      </c>
      <c r="D81" s="2" t="s">
        <v>1225</v>
      </c>
      <c r="E81" s="14">
        <v>1018</v>
      </c>
      <c r="F81" s="13"/>
      <c r="G81" s="14" t="s">
        <v>1575</v>
      </c>
      <c r="H81" s="13" t="s">
        <v>1576</v>
      </c>
      <c r="I81" s="76" t="s">
        <v>475</v>
      </c>
      <c r="K81" s="106"/>
      <c r="L81" s="112"/>
      <c r="M81" s="112"/>
      <c r="N81" s="70"/>
      <c r="O81" s="76" t="s">
        <v>16</v>
      </c>
      <c r="P81" s="70"/>
      <c r="Q81" s="70" t="s">
        <v>13</v>
      </c>
      <c r="R81" s="70"/>
      <c r="S81" s="112"/>
      <c r="T81" s="68">
        <v>35.69</v>
      </c>
      <c r="U81" s="68">
        <v>22.49</v>
      </c>
      <c r="V81" s="70"/>
      <c r="W81" s="150"/>
      <c r="X81" s="148"/>
      <c r="Y81" s="112"/>
      <c r="Z81" s="76"/>
      <c r="AA81" s="76"/>
    </row>
    <row r="82" spans="1:129">
      <c r="A82" s="14" t="s">
        <v>1991</v>
      </c>
      <c r="B82" s="13" t="s">
        <v>1579</v>
      </c>
      <c r="C82" s="2" t="s">
        <v>106</v>
      </c>
      <c r="D82" s="2" t="s">
        <v>1225</v>
      </c>
      <c r="E82" s="14">
        <v>1018</v>
      </c>
      <c r="F82" s="13"/>
      <c r="G82" s="14" t="s">
        <v>1575</v>
      </c>
      <c r="H82" s="13" t="s">
        <v>1576</v>
      </c>
      <c r="I82" s="76" t="s">
        <v>475</v>
      </c>
      <c r="K82" s="106"/>
      <c r="L82" s="112"/>
      <c r="M82" s="112"/>
      <c r="N82" s="70"/>
      <c r="O82" s="76" t="s">
        <v>16</v>
      </c>
      <c r="P82" s="70"/>
      <c r="Q82" s="70" t="s">
        <v>13</v>
      </c>
      <c r="R82" s="70"/>
      <c r="S82" s="112"/>
      <c r="T82" s="68">
        <v>27.23</v>
      </c>
      <c r="U82" s="68">
        <v>25.73</v>
      </c>
      <c r="V82" s="70"/>
      <c r="W82" s="150"/>
      <c r="X82" s="148"/>
      <c r="Y82" s="112"/>
      <c r="Z82" s="76"/>
      <c r="AA82" s="76"/>
    </row>
    <row r="83" spans="1:129">
      <c r="B83" s="13" t="s">
        <v>1579</v>
      </c>
      <c r="C83" s="2" t="s">
        <v>106</v>
      </c>
      <c r="D83" s="107" t="s">
        <v>1225</v>
      </c>
      <c r="E83" s="14">
        <v>740</v>
      </c>
      <c r="F83" s="13">
        <v>1</v>
      </c>
      <c r="G83" s="13" t="s">
        <v>1253</v>
      </c>
      <c r="H83" s="13" t="s">
        <v>1254</v>
      </c>
      <c r="I83" s="76" t="s">
        <v>1255</v>
      </c>
      <c r="L83" s="112"/>
      <c r="M83" s="112"/>
      <c r="N83" s="70"/>
      <c r="O83" s="76" t="s">
        <v>209</v>
      </c>
      <c r="P83" s="70" t="s">
        <v>167</v>
      </c>
      <c r="Q83" s="70" t="s">
        <v>13</v>
      </c>
      <c r="R83" s="70"/>
      <c r="S83" s="70"/>
      <c r="T83" s="128">
        <v>24</v>
      </c>
      <c r="U83" s="128">
        <v>18.96</v>
      </c>
      <c r="V83" s="76"/>
      <c r="X83" s="105"/>
      <c r="Y83" s="14"/>
      <c r="Z83" s="14"/>
    </row>
    <row r="84" spans="1:129">
      <c r="B84" s="13" t="s">
        <v>1579</v>
      </c>
      <c r="C84" s="2" t="s">
        <v>106</v>
      </c>
      <c r="D84" s="107" t="s">
        <v>1225</v>
      </c>
      <c r="E84" s="14">
        <v>740</v>
      </c>
      <c r="F84" s="13">
        <v>5</v>
      </c>
      <c r="G84" s="13" t="s">
        <v>1253</v>
      </c>
      <c r="H84" s="13" t="s">
        <v>1254</v>
      </c>
      <c r="I84" s="76" t="s">
        <v>1255</v>
      </c>
      <c r="L84" s="112"/>
      <c r="M84" s="112"/>
      <c r="N84" s="70"/>
      <c r="O84" s="76" t="s">
        <v>115</v>
      </c>
      <c r="P84" s="70"/>
      <c r="Q84" s="70" t="s">
        <v>13</v>
      </c>
      <c r="R84" s="70"/>
      <c r="S84" s="70"/>
      <c r="T84" s="128">
        <v>66</v>
      </c>
      <c r="U84" s="128">
        <v>34</v>
      </c>
      <c r="V84" s="76"/>
      <c r="X84" s="105"/>
      <c r="Y84" s="14"/>
      <c r="Z84" s="14" t="s">
        <v>1256</v>
      </c>
    </row>
    <row r="85" spans="1:129" ht="31">
      <c r="B85" s="13" t="s">
        <v>1579</v>
      </c>
      <c r="C85" s="2" t="s">
        <v>106</v>
      </c>
      <c r="D85" s="2" t="s">
        <v>245</v>
      </c>
      <c r="E85" s="8">
        <v>1273</v>
      </c>
      <c r="F85" s="7">
        <v>1</v>
      </c>
      <c r="G85" s="8" t="s">
        <v>474</v>
      </c>
      <c r="H85" s="7">
        <v>-999</v>
      </c>
      <c r="I85" s="76" t="s">
        <v>176</v>
      </c>
      <c r="J85" s="191" t="s">
        <v>476</v>
      </c>
      <c r="K85" s="106"/>
      <c r="O85" s="58" t="s">
        <v>244</v>
      </c>
      <c r="Q85" s="57" t="s">
        <v>13</v>
      </c>
      <c r="U85" s="117">
        <v>372</v>
      </c>
      <c r="Z85" s="8" t="s">
        <v>1872</v>
      </c>
    </row>
    <row r="86" spans="1:129" ht="31">
      <c r="A86" s="90"/>
      <c r="B86" s="13" t="s">
        <v>1579</v>
      </c>
      <c r="C86" s="2" t="s">
        <v>106</v>
      </c>
      <c r="D86" s="2" t="s">
        <v>245</v>
      </c>
      <c r="E86" s="8">
        <v>31135</v>
      </c>
      <c r="F86" s="7">
        <v>55</v>
      </c>
      <c r="G86" s="8" t="s">
        <v>197</v>
      </c>
      <c r="H86" s="7" t="s">
        <v>393</v>
      </c>
      <c r="I86" s="76" t="s">
        <v>176</v>
      </c>
      <c r="K86" s="106"/>
      <c r="O86" s="58" t="s">
        <v>233</v>
      </c>
      <c r="Q86" s="57" t="s">
        <v>13</v>
      </c>
      <c r="T86" s="117">
        <v>1240</v>
      </c>
      <c r="Z86" s="8" t="s">
        <v>234</v>
      </c>
    </row>
    <row r="87" spans="1:129">
      <c r="B87" s="13" t="s">
        <v>1579</v>
      </c>
      <c r="C87" s="2" t="s">
        <v>106</v>
      </c>
      <c r="D87" s="2" t="s">
        <v>245</v>
      </c>
      <c r="E87" s="8">
        <v>31135</v>
      </c>
      <c r="F87" s="7">
        <v>55</v>
      </c>
      <c r="G87" s="8" t="s">
        <v>197</v>
      </c>
      <c r="H87" s="7" t="s">
        <v>393</v>
      </c>
      <c r="I87" s="76" t="s">
        <v>176</v>
      </c>
      <c r="O87" s="58" t="s">
        <v>31</v>
      </c>
      <c r="P87" s="57" t="s">
        <v>172</v>
      </c>
      <c r="Q87" s="57" t="s">
        <v>13</v>
      </c>
      <c r="T87" s="117">
        <v>38.6</v>
      </c>
      <c r="U87" s="117">
        <v>26.3</v>
      </c>
      <c r="Z87" s="8" t="s">
        <v>232</v>
      </c>
    </row>
    <row r="88" spans="1:129">
      <c r="A88" s="90"/>
      <c r="B88" s="13" t="s">
        <v>1579</v>
      </c>
      <c r="C88" s="2" t="s">
        <v>106</v>
      </c>
      <c r="D88" s="2" t="s">
        <v>245</v>
      </c>
      <c r="E88" s="8">
        <v>31135</v>
      </c>
      <c r="F88" s="7">
        <v>55</v>
      </c>
      <c r="G88" s="8" t="s">
        <v>197</v>
      </c>
      <c r="H88" s="7" t="s">
        <v>393</v>
      </c>
      <c r="I88" s="76" t="s">
        <v>176</v>
      </c>
      <c r="O88" s="58" t="s">
        <v>24</v>
      </c>
      <c r="P88" s="57" t="s">
        <v>172</v>
      </c>
      <c r="Q88" s="57" t="s">
        <v>13</v>
      </c>
      <c r="T88" s="117">
        <v>39.5</v>
      </c>
      <c r="U88" s="117">
        <v>26.8</v>
      </c>
      <c r="Z88" s="8" t="s">
        <v>232</v>
      </c>
    </row>
    <row r="89" spans="1:129">
      <c r="A89" s="90"/>
      <c r="B89" s="13" t="s">
        <v>1579</v>
      </c>
      <c r="C89" s="2" t="s">
        <v>106</v>
      </c>
      <c r="D89" s="2" t="s">
        <v>245</v>
      </c>
      <c r="E89" s="8">
        <v>31135</v>
      </c>
      <c r="F89" s="7">
        <v>55</v>
      </c>
      <c r="G89" s="8" t="s">
        <v>197</v>
      </c>
      <c r="H89" s="7" t="s">
        <v>393</v>
      </c>
      <c r="I89" s="76" t="s">
        <v>176</v>
      </c>
      <c r="O89" s="58" t="s">
        <v>24</v>
      </c>
      <c r="P89" s="57" t="s">
        <v>167</v>
      </c>
      <c r="Q89" s="57" t="s">
        <v>13</v>
      </c>
      <c r="T89" s="117">
        <v>42.1</v>
      </c>
      <c r="U89" s="117">
        <v>20.2</v>
      </c>
      <c r="Z89" s="8" t="s">
        <v>232</v>
      </c>
    </row>
    <row r="90" spans="1:129">
      <c r="B90" s="13" t="s">
        <v>1579</v>
      </c>
      <c r="C90" s="138" t="s">
        <v>106</v>
      </c>
      <c r="D90" s="138" t="s">
        <v>15</v>
      </c>
      <c r="E90" s="10">
        <v>908</v>
      </c>
      <c r="F90" s="9">
        <v>248</v>
      </c>
      <c r="G90" s="10" t="s">
        <v>101</v>
      </c>
      <c r="H90" s="9" t="s">
        <v>395</v>
      </c>
      <c r="I90" s="76" t="s">
        <v>475</v>
      </c>
      <c r="J90" s="191" t="s">
        <v>107</v>
      </c>
      <c r="K90" s="106"/>
      <c r="L90" s="68">
        <v>29.366667</v>
      </c>
      <c r="M90" s="68">
        <v>-99.466667000000001</v>
      </c>
      <c r="N90" s="106">
        <v>85.268902538297496</v>
      </c>
      <c r="O90" s="58" t="s">
        <v>378</v>
      </c>
      <c r="P90" s="57" t="s">
        <v>172</v>
      </c>
      <c r="Q90" s="57" t="s">
        <v>13</v>
      </c>
      <c r="T90" s="117">
        <v>58.74</v>
      </c>
      <c r="U90" s="117">
        <v>43.88</v>
      </c>
      <c r="Y90" s="10"/>
      <c r="Z90" s="58" t="s">
        <v>1799</v>
      </c>
      <c r="AA90" s="76"/>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c r="DT90" s="91"/>
      <c r="DU90" s="91"/>
      <c r="DV90" s="91"/>
      <c r="DW90" s="91"/>
      <c r="DX90" s="91"/>
      <c r="DY90" s="91"/>
    </row>
    <row r="91" spans="1:129">
      <c r="B91" s="13" t="s">
        <v>1579</v>
      </c>
      <c r="C91" s="138" t="s">
        <v>106</v>
      </c>
      <c r="D91" s="138" t="s">
        <v>15</v>
      </c>
      <c r="E91" s="10">
        <v>908</v>
      </c>
      <c r="F91" s="9">
        <v>250</v>
      </c>
      <c r="G91" s="10" t="s">
        <v>101</v>
      </c>
      <c r="H91" s="9" t="s">
        <v>395</v>
      </c>
      <c r="I91" s="76" t="s">
        <v>475</v>
      </c>
      <c r="J91" s="191" t="s">
        <v>107</v>
      </c>
      <c r="K91" s="106"/>
      <c r="L91" s="68">
        <v>29.366667</v>
      </c>
      <c r="M91" s="68">
        <v>-99.466667000000001</v>
      </c>
      <c r="N91" s="106">
        <v>85.268902538297496</v>
      </c>
      <c r="O91" s="58" t="s">
        <v>112</v>
      </c>
      <c r="P91" s="57" t="s">
        <v>172</v>
      </c>
      <c r="Q91" s="57" t="s">
        <v>13</v>
      </c>
      <c r="T91" s="117">
        <v>38.130000000000003</v>
      </c>
      <c r="U91" s="117">
        <v>69.900000000000006</v>
      </c>
      <c r="Y91" s="10"/>
      <c r="Z91" s="58" t="s">
        <v>107</v>
      </c>
      <c r="AA91" s="76"/>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c r="DT91" s="91"/>
      <c r="DU91" s="91"/>
      <c r="DV91" s="91"/>
      <c r="DW91" s="91"/>
      <c r="DX91" s="91"/>
      <c r="DY91" s="91"/>
    </row>
    <row r="92" spans="1:129">
      <c r="B92" s="13" t="s">
        <v>1579</v>
      </c>
      <c r="C92" s="138" t="s">
        <v>106</v>
      </c>
      <c r="D92" s="138" t="s">
        <v>15</v>
      </c>
      <c r="E92" s="10">
        <v>908</v>
      </c>
      <c r="F92" s="9">
        <v>554</v>
      </c>
      <c r="G92" s="10" t="s">
        <v>101</v>
      </c>
      <c r="H92" s="9" t="s">
        <v>395</v>
      </c>
      <c r="I92" s="76" t="s">
        <v>475</v>
      </c>
      <c r="J92" s="191" t="s">
        <v>107</v>
      </c>
      <c r="K92" s="106"/>
      <c r="L92" s="68">
        <v>29.366667</v>
      </c>
      <c r="M92" s="68">
        <v>-99.466667000000001</v>
      </c>
      <c r="N92" s="106">
        <v>85.268902538297496</v>
      </c>
      <c r="O92" s="58" t="s">
        <v>112</v>
      </c>
      <c r="P92" s="57" t="s">
        <v>172</v>
      </c>
      <c r="Q92" s="57" t="s">
        <v>13</v>
      </c>
      <c r="T92" s="117">
        <v>35.71</v>
      </c>
      <c r="U92" s="117">
        <v>67.16</v>
      </c>
      <c r="Y92" s="10"/>
      <c r="Z92" s="58" t="s">
        <v>107</v>
      </c>
      <c r="AA92" s="76"/>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1"/>
      <c r="CL92" s="91"/>
      <c r="CM92" s="91"/>
      <c r="CN92" s="91"/>
      <c r="CO92" s="91"/>
      <c r="CP92" s="91"/>
      <c r="CQ92" s="91"/>
      <c r="CR92" s="91"/>
      <c r="CS92" s="91"/>
      <c r="CT92" s="91"/>
      <c r="CU92" s="91"/>
      <c r="CV92" s="91"/>
      <c r="CW92" s="91"/>
      <c r="CX92" s="91"/>
      <c r="CY92" s="91"/>
      <c r="CZ92" s="91"/>
      <c r="DA92" s="91"/>
      <c r="DB92" s="91"/>
      <c r="DC92" s="91"/>
      <c r="DD92" s="91"/>
      <c r="DE92" s="91"/>
      <c r="DF92" s="91"/>
      <c r="DG92" s="91"/>
      <c r="DH92" s="91"/>
      <c r="DI92" s="91"/>
      <c r="DJ92" s="91"/>
      <c r="DK92" s="91"/>
      <c r="DL92" s="91"/>
      <c r="DM92" s="91"/>
      <c r="DN92" s="91"/>
      <c r="DO92" s="91"/>
      <c r="DP92" s="91"/>
      <c r="DQ92" s="91"/>
      <c r="DR92" s="91"/>
      <c r="DS92" s="91"/>
      <c r="DT92" s="91"/>
      <c r="DU92" s="91"/>
      <c r="DV92" s="91"/>
      <c r="DW92" s="91"/>
      <c r="DX92" s="91"/>
      <c r="DY92" s="91"/>
    </row>
    <row r="93" spans="1:129">
      <c r="B93" s="13" t="s">
        <v>1579</v>
      </c>
      <c r="C93" s="138" t="s">
        <v>106</v>
      </c>
      <c r="D93" s="138" t="s">
        <v>15</v>
      </c>
      <c r="E93" s="10">
        <v>908</v>
      </c>
      <c r="F93" s="9">
        <v>555</v>
      </c>
      <c r="G93" s="10" t="s">
        <v>101</v>
      </c>
      <c r="H93" s="9" t="s">
        <v>395</v>
      </c>
      <c r="I93" s="76" t="s">
        <v>475</v>
      </c>
      <c r="J93" s="191" t="s">
        <v>107</v>
      </c>
      <c r="K93" s="106"/>
      <c r="L93" s="68">
        <v>29.366667</v>
      </c>
      <c r="M93" s="68">
        <v>-99.466667000000001</v>
      </c>
      <c r="N93" s="106">
        <v>85.268902538297496</v>
      </c>
      <c r="O93" s="58" t="s">
        <v>378</v>
      </c>
      <c r="P93" s="57" t="s">
        <v>172</v>
      </c>
      <c r="Q93" s="57" t="s">
        <v>13</v>
      </c>
      <c r="T93" s="117">
        <v>60.73</v>
      </c>
      <c r="U93" s="117">
        <v>45.39</v>
      </c>
      <c r="Y93" s="10"/>
      <c r="Z93" s="58" t="s">
        <v>107</v>
      </c>
      <c r="AA93" s="76"/>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91"/>
      <c r="CI93" s="91"/>
      <c r="CJ93" s="91"/>
      <c r="CK93" s="91"/>
      <c r="CL93" s="91"/>
      <c r="CM93" s="91"/>
      <c r="CN93" s="91"/>
      <c r="CO93" s="91"/>
      <c r="CP93" s="91"/>
      <c r="CQ93" s="91"/>
      <c r="CR93" s="91"/>
      <c r="CS93" s="91"/>
      <c r="CT93" s="91"/>
      <c r="CU93" s="91"/>
      <c r="CV93" s="91"/>
      <c r="CW93" s="91"/>
      <c r="CX93" s="91"/>
      <c r="CY93" s="91"/>
      <c r="CZ93" s="91"/>
      <c r="DA93" s="91"/>
      <c r="DB93" s="91"/>
      <c r="DC93" s="91"/>
      <c r="DD93" s="91"/>
      <c r="DE93" s="91"/>
      <c r="DF93" s="91"/>
      <c r="DG93" s="91"/>
      <c r="DH93" s="91"/>
      <c r="DI93" s="91"/>
      <c r="DJ93" s="91"/>
      <c r="DK93" s="91"/>
      <c r="DL93" s="91"/>
      <c r="DM93" s="91"/>
      <c r="DN93" s="91"/>
      <c r="DO93" s="91"/>
      <c r="DP93" s="91"/>
      <c r="DQ93" s="91"/>
      <c r="DR93" s="91"/>
      <c r="DS93" s="91"/>
      <c r="DT93" s="91"/>
      <c r="DU93" s="91"/>
      <c r="DV93" s="91"/>
      <c r="DW93" s="91"/>
      <c r="DX93" s="91"/>
      <c r="DY93" s="91"/>
    </row>
    <row r="94" spans="1:129">
      <c r="B94" s="13" t="s">
        <v>1579</v>
      </c>
      <c r="C94" s="138" t="s">
        <v>106</v>
      </c>
      <c r="D94" s="138" t="s">
        <v>15</v>
      </c>
      <c r="E94" s="10">
        <v>908</v>
      </c>
      <c r="F94" s="9">
        <v>567</v>
      </c>
      <c r="G94" s="10" t="s">
        <v>101</v>
      </c>
      <c r="H94" s="9" t="s">
        <v>395</v>
      </c>
      <c r="I94" s="76" t="s">
        <v>475</v>
      </c>
      <c r="J94" s="191" t="s">
        <v>107</v>
      </c>
      <c r="K94" s="106"/>
      <c r="L94" s="68">
        <v>29.366667</v>
      </c>
      <c r="M94" s="68">
        <v>-99.466667000000001</v>
      </c>
      <c r="N94" s="106">
        <v>85.268902538297496</v>
      </c>
      <c r="O94" s="58" t="s">
        <v>110</v>
      </c>
      <c r="Q94" s="57" t="s">
        <v>13</v>
      </c>
      <c r="T94" s="117">
        <v>59.24</v>
      </c>
      <c r="U94" s="117">
        <v>35.549999999999997</v>
      </c>
      <c r="Y94" s="10"/>
      <c r="Z94" s="58" t="s">
        <v>107</v>
      </c>
      <c r="AA94" s="76"/>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c r="CH94" s="91"/>
      <c r="CI94" s="91"/>
      <c r="CJ94" s="91"/>
      <c r="CK94" s="91"/>
      <c r="CL94" s="91"/>
      <c r="CM94" s="91"/>
      <c r="CN94" s="91"/>
      <c r="CO94" s="91"/>
      <c r="CP94" s="91"/>
      <c r="CQ94" s="91"/>
      <c r="CR94" s="91"/>
      <c r="CS94" s="91"/>
      <c r="CT94" s="91"/>
      <c r="CU94" s="91"/>
      <c r="CV94" s="91"/>
      <c r="CW94" s="91"/>
      <c r="CX94" s="91"/>
      <c r="CY94" s="91"/>
      <c r="CZ94" s="91"/>
      <c r="DA94" s="91"/>
      <c r="DB94" s="91"/>
      <c r="DC94" s="91"/>
      <c r="DD94" s="91"/>
      <c r="DE94" s="91"/>
      <c r="DF94" s="91"/>
      <c r="DG94" s="91"/>
      <c r="DH94" s="91"/>
      <c r="DI94" s="91"/>
      <c r="DJ94" s="91"/>
      <c r="DK94" s="91"/>
      <c r="DL94" s="91"/>
      <c r="DM94" s="91"/>
      <c r="DN94" s="91"/>
      <c r="DO94" s="91"/>
      <c r="DP94" s="91"/>
      <c r="DQ94" s="91"/>
      <c r="DR94" s="91"/>
      <c r="DS94" s="91"/>
      <c r="DT94" s="91"/>
      <c r="DU94" s="91"/>
      <c r="DV94" s="91"/>
      <c r="DW94" s="91"/>
      <c r="DX94" s="91"/>
      <c r="DY94" s="91"/>
    </row>
    <row r="95" spans="1:129">
      <c r="B95" s="13" t="s">
        <v>1579</v>
      </c>
      <c r="C95" s="138" t="s">
        <v>106</v>
      </c>
      <c r="D95" s="138" t="s">
        <v>15</v>
      </c>
      <c r="E95" s="10">
        <v>908</v>
      </c>
      <c r="F95" s="9">
        <v>831</v>
      </c>
      <c r="G95" s="10" t="s">
        <v>101</v>
      </c>
      <c r="H95" s="9" t="s">
        <v>395</v>
      </c>
      <c r="I95" s="76" t="s">
        <v>475</v>
      </c>
      <c r="J95" s="191" t="s">
        <v>108</v>
      </c>
      <c r="K95" s="106"/>
      <c r="L95" s="68">
        <v>29.366667</v>
      </c>
      <c r="M95" s="68">
        <v>-99.466667000000001</v>
      </c>
      <c r="N95" s="106">
        <v>85.268902538297496</v>
      </c>
      <c r="O95" s="58" t="s">
        <v>378</v>
      </c>
      <c r="P95" s="57" t="s">
        <v>167</v>
      </c>
      <c r="Q95" s="57" t="s">
        <v>13</v>
      </c>
      <c r="T95" s="117">
        <v>64.459999999999994</v>
      </c>
      <c r="U95" s="117">
        <v>48.3</v>
      </c>
      <c r="Y95" s="10"/>
      <c r="Z95" s="58" t="s">
        <v>107</v>
      </c>
      <c r="AA95" s="76"/>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c r="DT95" s="91"/>
      <c r="DU95" s="91"/>
      <c r="DV95" s="91"/>
      <c r="DW95" s="91"/>
      <c r="DX95" s="91"/>
      <c r="DY95" s="91"/>
    </row>
    <row r="96" spans="1:129">
      <c r="B96" s="13" t="s">
        <v>1579</v>
      </c>
      <c r="C96" s="138" t="s">
        <v>106</v>
      </c>
      <c r="D96" s="138" t="s">
        <v>15</v>
      </c>
      <c r="E96" s="10">
        <v>908</v>
      </c>
      <c r="F96" s="9">
        <v>855</v>
      </c>
      <c r="G96" s="10" t="s">
        <v>101</v>
      </c>
      <c r="H96" s="9" t="s">
        <v>395</v>
      </c>
      <c r="I96" s="76" t="s">
        <v>475</v>
      </c>
      <c r="J96" s="191" t="s">
        <v>107</v>
      </c>
      <c r="K96" s="106"/>
      <c r="L96" s="68">
        <v>29.366667</v>
      </c>
      <c r="M96" s="68">
        <v>-99.466667000000001</v>
      </c>
      <c r="N96" s="106">
        <v>85.268902538297496</v>
      </c>
      <c r="O96" s="58" t="s">
        <v>110</v>
      </c>
      <c r="P96" s="57" t="s">
        <v>167</v>
      </c>
      <c r="Q96" s="57" t="s">
        <v>13</v>
      </c>
      <c r="T96" s="117">
        <v>75</v>
      </c>
      <c r="U96" s="117">
        <v>36.08</v>
      </c>
      <c r="Y96" s="10"/>
      <c r="Z96" s="58" t="s">
        <v>107</v>
      </c>
      <c r="AA96" s="76"/>
      <c r="BJ96" s="91"/>
      <c r="BK96" s="91"/>
      <c r="BL96" s="91"/>
      <c r="BM96" s="91"/>
      <c r="BN96" s="91"/>
      <c r="BO96" s="91"/>
      <c r="BP96" s="91"/>
      <c r="BQ96" s="91"/>
      <c r="BR96" s="91"/>
      <c r="BS96" s="91"/>
      <c r="BT96" s="91"/>
      <c r="BU96" s="91"/>
      <c r="BV96" s="91"/>
      <c r="BW96" s="91"/>
      <c r="BX96" s="91"/>
      <c r="BY96" s="91"/>
      <c r="BZ96" s="91"/>
      <c r="CA96" s="91"/>
      <c r="CB96" s="91"/>
      <c r="CC96" s="91"/>
      <c r="CD96" s="91"/>
      <c r="CE96" s="91"/>
      <c r="CF96" s="91"/>
      <c r="CG96" s="91"/>
      <c r="CH96" s="91"/>
      <c r="CI96" s="91"/>
      <c r="CJ96" s="91"/>
      <c r="CK96" s="91"/>
      <c r="CL96" s="91"/>
      <c r="CM96" s="91"/>
      <c r="CN96" s="91"/>
      <c r="CO96" s="91"/>
      <c r="CP96" s="91"/>
      <c r="CQ96" s="91"/>
      <c r="CR96" s="91"/>
      <c r="CS96" s="91"/>
      <c r="CT96" s="91"/>
      <c r="CU96" s="91"/>
      <c r="CV96" s="91"/>
      <c r="CW96" s="91"/>
      <c r="CX96" s="91"/>
      <c r="CY96" s="91"/>
      <c r="CZ96" s="91"/>
      <c r="DA96" s="91"/>
      <c r="DB96" s="91"/>
      <c r="DC96" s="91"/>
      <c r="DD96" s="91"/>
      <c r="DE96" s="91"/>
      <c r="DF96" s="91"/>
      <c r="DG96" s="91"/>
      <c r="DH96" s="91"/>
      <c r="DI96" s="91"/>
      <c r="DJ96" s="91"/>
      <c r="DK96" s="91"/>
      <c r="DL96" s="91"/>
      <c r="DM96" s="91"/>
      <c r="DN96" s="91"/>
      <c r="DO96" s="91"/>
      <c r="DP96" s="91"/>
      <c r="DQ96" s="91"/>
      <c r="DR96" s="91"/>
      <c r="DS96" s="91"/>
      <c r="DT96" s="91"/>
      <c r="DU96" s="91"/>
      <c r="DV96" s="91"/>
      <c r="DW96" s="91"/>
      <c r="DX96" s="91"/>
      <c r="DY96" s="91"/>
    </row>
    <row r="97" spans="1:129">
      <c r="B97" s="13" t="s">
        <v>1579</v>
      </c>
      <c r="C97" s="138" t="s">
        <v>106</v>
      </c>
      <c r="D97" s="138" t="s">
        <v>15</v>
      </c>
      <c r="E97" s="10">
        <v>908</v>
      </c>
      <c r="F97" s="9">
        <v>2091</v>
      </c>
      <c r="G97" s="10" t="s">
        <v>101</v>
      </c>
      <c r="H97" s="9" t="s">
        <v>395</v>
      </c>
      <c r="I97" s="76" t="s">
        <v>475</v>
      </c>
      <c r="J97" s="191" t="s">
        <v>107</v>
      </c>
      <c r="K97" s="106"/>
      <c r="L97" s="68">
        <v>29.366667</v>
      </c>
      <c r="M97" s="68">
        <v>-99.466667000000001</v>
      </c>
      <c r="N97" s="106">
        <v>85.268902538297496</v>
      </c>
      <c r="O97" s="58" t="s">
        <v>110</v>
      </c>
      <c r="Q97" s="57" t="s">
        <v>13</v>
      </c>
      <c r="T97" s="117">
        <v>56.93</v>
      </c>
      <c r="U97" s="117">
        <v>36.229999999999997</v>
      </c>
      <c r="Y97" s="10"/>
      <c r="Z97" s="58" t="s">
        <v>107</v>
      </c>
      <c r="AA97" s="76"/>
      <c r="BJ97" s="91"/>
      <c r="BK97" s="91"/>
      <c r="BL97" s="91"/>
      <c r="BM97" s="91"/>
      <c r="BN97" s="91"/>
      <c r="BO97" s="91"/>
      <c r="BP97" s="91"/>
      <c r="BQ97" s="91"/>
      <c r="BR97" s="91"/>
      <c r="BS97" s="91"/>
      <c r="BT97" s="91"/>
      <c r="BU97" s="91"/>
      <c r="BV97" s="91"/>
      <c r="BW97" s="91"/>
      <c r="BX97" s="91"/>
      <c r="BY97" s="91"/>
      <c r="BZ97" s="91"/>
      <c r="CA97" s="91"/>
      <c r="CB97" s="91"/>
      <c r="CC97" s="91"/>
      <c r="CD97" s="91"/>
      <c r="CE97" s="91"/>
      <c r="CF97" s="91"/>
      <c r="CG97" s="91"/>
      <c r="CH97" s="91"/>
      <c r="CI97" s="91"/>
      <c r="CJ97" s="91"/>
      <c r="CK97" s="91"/>
      <c r="CL97" s="91"/>
      <c r="CM97" s="91"/>
      <c r="CN97" s="91"/>
      <c r="CO97" s="91"/>
      <c r="CP97" s="91"/>
      <c r="CQ97" s="91"/>
      <c r="CR97" s="91"/>
      <c r="CS97" s="91"/>
      <c r="CT97" s="91"/>
      <c r="CU97" s="91"/>
      <c r="CV97" s="91"/>
      <c r="CW97" s="91"/>
      <c r="CX97" s="91"/>
      <c r="CY97" s="91"/>
      <c r="CZ97" s="91"/>
      <c r="DA97" s="91"/>
      <c r="DB97" s="91"/>
      <c r="DC97" s="91"/>
      <c r="DD97" s="91"/>
      <c r="DE97" s="91"/>
      <c r="DF97" s="91"/>
      <c r="DG97" s="91"/>
      <c r="DH97" s="91"/>
      <c r="DI97" s="91"/>
      <c r="DJ97" s="91"/>
      <c r="DK97" s="91"/>
      <c r="DL97" s="91"/>
      <c r="DM97" s="91"/>
      <c r="DN97" s="91"/>
      <c r="DO97" s="91"/>
      <c r="DP97" s="91"/>
      <c r="DQ97" s="91"/>
      <c r="DR97" s="91"/>
      <c r="DS97" s="91"/>
      <c r="DT97" s="91"/>
      <c r="DU97" s="91"/>
      <c r="DV97" s="91"/>
      <c r="DW97" s="91"/>
      <c r="DX97" s="91"/>
      <c r="DY97" s="91"/>
    </row>
    <row r="98" spans="1:129">
      <c r="B98" s="13" t="s">
        <v>1579</v>
      </c>
      <c r="C98" s="138" t="s">
        <v>106</v>
      </c>
      <c r="D98" s="138" t="s">
        <v>15</v>
      </c>
      <c r="E98" s="10">
        <v>908</v>
      </c>
      <c r="F98" s="9">
        <v>2482</v>
      </c>
      <c r="G98" s="10" t="s">
        <v>101</v>
      </c>
      <c r="H98" s="9" t="s">
        <v>395</v>
      </c>
      <c r="I98" s="76" t="s">
        <v>475</v>
      </c>
      <c r="J98" s="191" t="s">
        <v>107</v>
      </c>
      <c r="K98" s="106"/>
      <c r="L98" s="68">
        <v>29.366667</v>
      </c>
      <c r="M98" s="68">
        <v>-99.466667000000001</v>
      </c>
      <c r="N98" s="106">
        <v>85.268902538297496</v>
      </c>
      <c r="O98" s="58" t="s">
        <v>110</v>
      </c>
      <c r="P98" s="57" t="s">
        <v>167</v>
      </c>
      <c r="Q98" s="57" t="s">
        <v>13</v>
      </c>
      <c r="T98" s="117">
        <v>89.32</v>
      </c>
      <c r="U98" s="117">
        <v>47.53</v>
      </c>
      <c r="Y98" s="10"/>
      <c r="Z98" s="58" t="s">
        <v>107</v>
      </c>
      <c r="AA98" s="76"/>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S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c r="DT98" s="91"/>
      <c r="DU98" s="91"/>
      <c r="DV98" s="91"/>
      <c r="DW98" s="91"/>
      <c r="DX98" s="91"/>
      <c r="DY98" s="91"/>
    </row>
    <row r="99" spans="1:129">
      <c r="B99" s="13" t="s">
        <v>1579</v>
      </c>
      <c r="C99" s="138" t="s">
        <v>106</v>
      </c>
      <c r="D99" s="138" t="s">
        <v>15</v>
      </c>
      <c r="E99" s="10">
        <v>908</v>
      </c>
      <c r="F99" s="9">
        <v>831</v>
      </c>
      <c r="G99" s="10" t="s">
        <v>101</v>
      </c>
      <c r="H99" s="9" t="s">
        <v>395</v>
      </c>
      <c r="I99" s="76" t="s">
        <v>176</v>
      </c>
      <c r="J99" s="191" t="s">
        <v>109</v>
      </c>
      <c r="K99" s="106"/>
      <c r="L99" s="68">
        <v>29.366667</v>
      </c>
      <c r="M99" s="68">
        <v>-99.466667000000001</v>
      </c>
      <c r="N99" s="106">
        <v>85.268902538297496</v>
      </c>
      <c r="O99" s="58" t="s">
        <v>378</v>
      </c>
      <c r="P99" s="57" t="s">
        <v>167</v>
      </c>
      <c r="Q99" s="57" t="s">
        <v>13</v>
      </c>
      <c r="T99" s="117">
        <v>75.099999999999994</v>
      </c>
      <c r="U99" s="117">
        <v>55.47</v>
      </c>
      <c r="Y99" s="10"/>
    </row>
    <row r="100" spans="1:129">
      <c r="B100" s="13" t="s">
        <v>1579</v>
      </c>
      <c r="C100" s="2" t="s">
        <v>106</v>
      </c>
      <c r="D100" s="2" t="s">
        <v>15</v>
      </c>
      <c r="E100" s="8">
        <v>908</v>
      </c>
      <c r="F100" s="7">
        <v>2454</v>
      </c>
      <c r="G100" s="8" t="s">
        <v>101</v>
      </c>
      <c r="H100" s="7" t="s">
        <v>395</v>
      </c>
      <c r="I100" s="76" t="s">
        <v>176</v>
      </c>
      <c r="J100" s="191" t="s">
        <v>128</v>
      </c>
      <c r="L100" s="68">
        <v>29.366667</v>
      </c>
      <c r="M100" s="68">
        <v>-99.466667000000001</v>
      </c>
      <c r="N100" s="106">
        <v>85.268902538297496</v>
      </c>
      <c r="O100" s="58" t="s">
        <v>386</v>
      </c>
      <c r="Q100" s="57" t="s">
        <v>13</v>
      </c>
      <c r="T100" s="117">
        <v>25.75</v>
      </c>
      <c r="U100" s="117">
        <v>11.96</v>
      </c>
      <c r="Z100" s="58" t="s">
        <v>1798</v>
      </c>
    </row>
    <row r="101" spans="1:129">
      <c r="B101" s="13" t="s">
        <v>1579</v>
      </c>
      <c r="C101" s="138" t="s">
        <v>106</v>
      </c>
      <c r="D101" s="138" t="s">
        <v>15</v>
      </c>
      <c r="E101" s="10">
        <v>908</v>
      </c>
      <c r="F101" s="9">
        <v>2486</v>
      </c>
      <c r="G101" s="10" t="s">
        <v>101</v>
      </c>
      <c r="H101" s="9" t="s">
        <v>395</v>
      </c>
      <c r="I101" s="76" t="s">
        <v>176</v>
      </c>
      <c r="J101" s="191" t="s">
        <v>109</v>
      </c>
      <c r="K101" s="106"/>
      <c r="L101" s="68">
        <v>29.366667</v>
      </c>
      <c r="M101" s="68">
        <v>-99.466667000000001</v>
      </c>
      <c r="N101" s="106">
        <v>85.268902538297496</v>
      </c>
      <c r="O101" s="58" t="s">
        <v>378</v>
      </c>
      <c r="P101" s="57" t="s">
        <v>167</v>
      </c>
      <c r="Q101" s="57" t="s">
        <v>13</v>
      </c>
      <c r="T101" s="117">
        <v>88.43</v>
      </c>
      <c r="U101" s="117">
        <v>66.44</v>
      </c>
      <c r="Y101" s="10"/>
    </row>
    <row r="102" spans="1:129">
      <c r="B102" s="13" t="s">
        <v>1579</v>
      </c>
      <c r="C102" s="2" t="s">
        <v>106</v>
      </c>
      <c r="D102" s="2" t="s">
        <v>15</v>
      </c>
      <c r="E102" s="14">
        <v>1146</v>
      </c>
      <c r="F102" s="13">
        <v>51</v>
      </c>
      <c r="G102" s="14" t="s">
        <v>1220</v>
      </c>
      <c r="H102" s="13" t="s">
        <v>1222</v>
      </c>
      <c r="I102" s="76" t="s">
        <v>176</v>
      </c>
      <c r="L102" s="112"/>
      <c r="M102" s="112"/>
      <c r="N102" s="70"/>
      <c r="O102" s="76" t="s">
        <v>211</v>
      </c>
      <c r="P102" s="70"/>
      <c r="Q102" s="70" t="s">
        <v>13</v>
      </c>
      <c r="R102" s="70"/>
      <c r="S102" s="70"/>
      <c r="T102" s="128">
        <v>48.8</v>
      </c>
      <c r="U102" s="128">
        <v>19.600000000000001</v>
      </c>
      <c r="V102" s="76"/>
      <c r="X102" s="105"/>
      <c r="Y102" s="14"/>
      <c r="Z102" s="14" t="s">
        <v>1221</v>
      </c>
    </row>
    <row r="103" spans="1:129" ht="31">
      <c r="B103" s="13" t="s">
        <v>1579</v>
      </c>
      <c r="C103" s="2" t="s">
        <v>106</v>
      </c>
      <c r="D103" s="2" t="s">
        <v>15</v>
      </c>
      <c r="E103" s="14">
        <v>1222</v>
      </c>
      <c r="F103" s="13">
        <v>1</v>
      </c>
      <c r="G103" s="13" t="s">
        <v>1235</v>
      </c>
      <c r="H103" s="13" t="s">
        <v>1236</v>
      </c>
      <c r="I103" s="76" t="s">
        <v>176</v>
      </c>
      <c r="L103" s="112"/>
      <c r="M103" s="112"/>
      <c r="N103" s="70"/>
      <c r="O103" s="76" t="s">
        <v>209</v>
      </c>
      <c r="P103" s="70" t="s">
        <v>167</v>
      </c>
      <c r="Q103" s="70" t="s">
        <v>13</v>
      </c>
      <c r="R103" s="70"/>
      <c r="S103" s="70"/>
      <c r="T103" s="128">
        <v>25.3</v>
      </c>
      <c r="U103" s="128">
        <v>18.37</v>
      </c>
      <c r="V103" s="76"/>
      <c r="X103" s="105"/>
      <c r="Y103" s="14"/>
      <c r="Z103" s="14" t="s">
        <v>1237</v>
      </c>
    </row>
    <row r="104" spans="1:129" ht="31">
      <c r="B104" s="13" t="s">
        <v>1579</v>
      </c>
      <c r="C104" s="2" t="s">
        <v>106</v>
      </c>
      <c r="D104" s="2" t="s">
        <v>15</v>
      </c>
      <c r="E104" s="14">
        <v>1222</v>
      </c>
      <c r="F104" s="13">
        <v>1</v>
      </c>
      <c r="G104" s="13" t="s">
        <v>1235</v>
      </c>
      <c r="H104" s="13" t="s">
        <v>1236</v>
      </c>
      <c r="I104" s="76" t="s">
        <v>176</v>
      </c>
      <c r="L104" s="112"/>
      <c r="M104" s="112"/>
      <c r="N104" s="70"/>
      <c r="O104" s="76" t="s">
        <v>153</v>
      </c>
      <c r="P104" s="70" t="s">
        <v>167</v>
      </c>
      <c r="Q104" s="70" t="s">
        <v>13</v>
      </c>
      <c r="R104" s="70"/>
      <c r="S104" s="70"/>
      <c r="T104" s="128">
        <v>42.36</v>
      </c>
      <c r="U104" s="128">
        <v>18.5</v>
      </c>
      <c r="V104" s="76"/>
      <c r="X104" s="105"/>
      <c r="Y104" s="14"/>
      <c r="Z104" s="14" t="s">
        <v>1237</v>
      </c>
    </row>
    <row r="105" spans="1:129">
      <c r="B105" s="13" t="s">
        <v>1579</v>
      </c>
      <c r="C105" s="2" t="s">
        <v>106</v>
      </c>
      <c r="D105" s="2" t="s">
        <v>15</v>
      </c>
      <c r="E105" s="14">
        <v>31322</v>
      </c>
      <c r="F105" s="13">
        <v>1</v>
      </c>
      <c r="G105" s="14" t="s">
        <v>1224</v>
      </c>
      <c r="H105" s="13" t="s">
        <v>1226</v>
      </c>
      <c r="I105" s="76" t="s">
        <v>176</v>
      </c>
      <c r="L105" s="112"/>
      <c r="M105" s="112"/>
      <c r="N105" s="70"/>
      <c r="O105" s="76" t="s">
        <v>1227</v>
      </c>
      <c r="P105" s="70" t="s">
        <v>172</v>
      </c>
      <c r="Q105" s="70" t="s">
        <v>13</v>
      </c>
      <c r="R105" s="70"/>
      <c r="S105" s="70"/>
      <c r="T105" s="128">
        <v>53.8</v>
      </c>
      <c r="U105" s="128">
        <v>27</v>
      </c>
      <c r="V105" s="76"/>
      <c r="X105" s="105"/>
      <c r="Y105" s="14"/>
      <c r="Z105" s="76" t="s">
        <v>1228</v>
      </c>
    </row>
    <row r="106" spans="1:129">
      <c r="B106" s="13" t="s">
        <v>1579</v>
      </c>
      <c r="C106" s="2" t="s">
        <v>106</v>
      </c>
      <c r="D106" s="2" t="s">
        <v>15</v>
      </c>
      <c r="E106" s="8">
        <v>40450</v>
      </c>
      <c r="F106" s="7">
        <v>1975</v>
      </c>
      <c r="G106" s="8" t="s">
        <v>163</v>
      </c>
      <c r="H106" s="7" t="s">
        <v>164</v>
      </c>
      <c r="I106" s="76" t="s">
        <v>176</v>
      </c>
      <c r="J106" s="193">
        <v>13878</v>
      </c>
      <c r="K106" s="141">
        <v>13.9</v>
      </c>
      <c r="L106" s="68">
        <v>29.88</v>
      </c>
      <c r="M106" s="68">
        <v>-98.62</v>
      </c>
      <c r="N106" s="106">
        <v>92.952148438517597</v>
      </c>
      <c r="O106" s="58" t="s">
        <v>36</v>
      </c>
      <c r="Q106" s="57" t="s">
        <v>13</v>
      </c>
      <c r="T106" s="117">
        <v>34.78</v>
      </c>
      <c r="U106" s="117">
        <v>22.81</v>
      </c>
      <c r="Z106" s="58"/>
    </row>
    <row r="107" spans="1:129">
      <c r="B107" s="13" t="s">
        <v>1579</v>
      </c>
      <c r="C107" s="138" t="s">
        <v>106</v>
      </c>
      <c r="D107" s="138" t="s">
        <v>15</v>
      </c>
      <c r="E107" s="10">
        <v>40450</v>
      </c>
      <c r="F107" s="9">
        <v>2562</v>
      </c>
      <c r="G107" s="10" t="s">
        <v>163</v>
      </c>
      <c r="H107" s="9" t="s">
        <v>164</v>
      </c>
      <c r="I107" s="76" t="s">
        <v>176</v>
      </c>
      <c r="J107" s="193">
        <v>13878</v>
      </c>
      <c r="K107" s="141">
        <v>13.9</v>
      </c>
      <c r="L107" s="68">
        <v>29.88</v>
      </c>
      <c r="M107" s="68">
        <v>-98.62</v>
      </c>
      <c r="N107" s="106">
        <v>92.952148438517597</v>
      </c>
      <c r="O107" s="58" t="s">
        <v>110</v>
      </c>
      <c r="Q107" s="57" t="s">
        <v>13</v>
      </c>
      <c r="T107" s="117">
        <v>34.24</v>
      </c>
      <c r="U107" s="117">
        <v>41.14</v>
      </c>
      <c r="Y107" s="10"/>
      <c r="Z107" s="58" t="s">
        <v>379</v>
      </c>
    </row>
    <row r="108" spans="1:129">
      <c r="B108" s="13" t="s">
        <v>1579</v>
      </c>
      <c r="C108" s="2" t="s">
        <v>106</v>
      </c>
      <c r="D108" s="2" t="s">
        <v>15</v>
      </c>
      <c r="E108" s="8">
        <v>40450</v>
      </c>
      <c r="F108" s="7">
        <v>2571</v>
      </c>
      <c r="G108" s="8" t="s">
        <v>163</v>
      </c>
      <c r="H108" s="7" t="s">
        <v>164</v>
      </c>
      <c r="I108" s="76" t="s">
        <v>176</v>
      </c>
      <c r="J108" s="193">
        <v>13878</v>
      </c>
      <c r="K108" s="141">
        <v>13.9</v>
      </c>
      <c r="L108" s="68">
        <v>29.88</v>
      </c>
      <c r="M108" s="68">
        <v>-98.62</v>
      </c>
      <c r="N108" s="106">
        <v>92.952148438517597</v>
      </c>
      <c r="O108" s="58" t="s">
        <v>150</v>
      </c>
      <c r="P108" s="57" t="s">
        <v>172</v>
      </c>
      <c r="Q108" s="57" t="s">
        <v>13</v>
      </c>
      <c r="T108" s="117">
        <v>34.659999999999997</v>
      </c>
      <c r="U108" s="117">
        <v>13.3</v>
      </c>
    </row>
    <row r="109" spans="1:129">
      <c r="A109" s="14" t="s">
        <v>1842</v>
      </c>
      <c r="B109" s="13" t="s">
        <v>1579</v>
      </c>
      <c r="C109" s="2" t="s">
        <v>106</v>
      </c>
      <c r="D109" s="2" t="s">
        <v>15</v>
      </c>
      <c r="F109" s="7" t="s">
        <v>1846</v>
      </c>
      <c r="G109" s="14" t="s">
        <v>872</v>
      </c>
      <c r="I109" s="76" t="s">
        <v>176</v>
      </c>
      <c r="J109" s="194" t="s">
        <v>1844</v>
      </c>
      <c r="K109" s="106"/>
      <c r="L109" s="68">
        <v>34.25</v>
      </c>
      <c r="M109" s="68">
        <v>-100.5</v>
      </c>
      <c r="N109" s="106">
        <v>467.45999585806601</v>
      </c>
      <c r="O109" s="58" t="s">
        <v>1845</v>
      </c>
      <c r="Q109" s="70" t="s">
        <v>13</v>
      </c>
      <c r="R109" s="70"/>
      <c r="T109" s="117">
        <v>44.67</v>
      </c>
      <c r="U109" s="117">
        <v>26.59</v>
      </c>
    </row>
    <row r="110" spans="1:129">
      <c r="A110" s="14" t="s">
        <v>1842</v>
      </c>
      <c r="B110" s="13" t="s">
        <v>1579</v>
      </c>
      <c r="C110" s="2" t="s">
        <v>106</v>
      </c>
      <c r="D110" s="2" t="s">
        <v>15</v>
      </c>
      <c r="F110" s="7" t="s">
        <v>1847</v>
      </c>
      <c r="G110" s="14" t="s">
        <v>872</v>
      </c>
      <c r="I110" s="76" t="s">
        <v>176</v>
      </c>
      <c r="J110" s="194" t="s">
        <v>1844</v>
      </c>
      <c r="K110" s="106"/>
      <c r="L110" s="68">
        <v>34.25</v>
      </c>
      <c r="M110" s="68">
        <v>-100.5</v>
      </c>
      <c r="N110" s="106">
        <v>467.45999585806601</v>
      </c>
      <c r="O110" s="58" t="s">
        <v>1845</v>
      </c>
      <c r="Q110" s="70" t="s">
        <v>13</v>
      </c>
      <c r="R110" s="70"/>
      <c r="T110" s="117">
        <v>45.62</v>
      </c>
      <c r="U110" s="117">
        <v>24.75</v>
      </c>
    </row>
    <row r="111" spans="1:129">
      <c r="B111" s="13" t="s">
        <v>1579</v>
      </c>
      <c r="C111" s="2" t="s">
        <v>106</v>
      </c>
      <c r="D111" s="2" t="s">
        <v>15</v>
      </c>
      <c r="E111" s="8">
        <v>892</v>
      </c>
      <c r="F111" s="7">
        <v>-999</v>
      </c>
      <c r="G111" s="8" t="s">
        <v>273</v>
      </c>
      <c r="H111" s="7" t="s">
        <v>214</v>
      </c>
      <c r="I111" s="13"/>
      <c r="J111" s="191" t="s">
        <v>340</v>
      </c>
      <c r="K111" s="106"/>
      <c r="L111" s="84">
        <v>33.620556000000001</v>
      </c>
      <c r="M111" s="84">
        <v>-101.892222</v>
      </c>
      <c r="N111" s="69">
        <v>447.65370878447101</v>
      </c>
      <c r="O111" s="58" t="s">
        <v>36</v>
      </c>
      <c r="Q111" s="57" t="s">
        <v>13</v>
      </c>
      <c r="T111" s="117">
        <v>37.270000000000003</v>
      </c>
      <c r="U111" s="117">
        <v>24.3</v>
      </c>
      <c r="Z111" s="8" t="s">
        <v>375</v>
      </c>
    </row>
    <row r="112" spans="1:129">
      <c r="B112" s="13" t="s">
        <v>1579</v>
      </c>
      <c r="C112" s="2" t="s">
        <v>106</v>
      </c>
      <c r="D112" s="2" t="s">
        <v>15</v>
      </c>
      <c r="E112" s="8">
        <v>892</v>
      </c>
      <c r="F112" s="7">
        <v>-999</v>
      </c>
      <c r="G112" s="8" t="s">
        <v>273</v>
      </c>
      <c r="H112" s="7" t="s">
        <v>214</v>
      </c>
      <c r="I112" s="13"/>
      <c r="K112" s="106"/>
      <c r="L112" s="84">
        <v>33.620556000000001</v>
      </c>
      <c r="M112" s="84">
        <v>-101.892222</v>
      </c>
      <c r="N112" s="69">
        <v>447.65370878447101</v>
      </c>
      <c r="O112" s="58" t="s">
        <v>36</v>
      </c>
      <c r="Q112" s="57" t="s">
        <v>13</v>
      </c>
      <c r="T112" s="117">
        <v>34.299999999999997</v>
      </c>
      <c r="U112" s="117">
        <v>21.17</v>
      </c>
      <c r="Z112" s="8" t="s">
        <v>375</v>
      </c>
    </row>
    <row r="113" spans="2:26">
      <c r="B113" s="13" t="s">
        <v>1579</v>
      </c>
      <c r="C113" s="2" t="s">
        <v>106</v>
      </c>
      <c r="D113" s="2" t="s">
        <v>15</v>
      </c>
      <c r="E113" s="8">
        <v>892</v>
      </c>
      <c r="F113" s="7">
        <v>-999</v>
      </c>
      <c r="G113" s="8" t="s">
        <v>273</v>
      </c>
      <c r="H113" s="7" t="s">
        <v>214</v>
      </c>
      <c r="I113" s="13"/>
      <c r="K113" s="106"/>
      <c r="L113" s="84">
        <v>33.620556000000001</v>
      </c>
      <c r="M113" s="84">
        <v>-101.892222</v>
      </c>
      <c r="N113" s="69">
        <v>447.65370878447101</v>
      </c>
      <c r="O113" s="58" t="s">
        <v>36</v>
      </c>
      <c r="Q113" s="57" t="s">
        <v>13</v>
      </c>
      <c r="T113" s="117">
        <v>35.85</v>
      </c>
      <c r="U113" s="117">
        <v>23.95</v>
      </c>
      <c r="Z113" s="8" t="s">
        <v>375</v>
      </c>
    </row>
    <row r="114" spans="2:26">
      <c r="B114" s="13" t="s">
        <v>1579</v>
      </c>
      <c r="C114" s="2" t="s">
        <v>106</v>
      </c>
      <c r="D114" s="2" t="s">
        <v>15</v>
      </c>
      <c r="E114" s="8">
        <v>892</v>
      </c>
      <c r="F114" s="7">
        <v>-999</v>
      </c>
      <c r="G114" s="8" t="s">
        <v>273</v>
      </c>
      <c r="H114" s="7" t="s">
        <v>214</v>
      </c>
      <c r="I114" s="13"/>
      <c r="K114" s="106"/>
      <c r="L114" s="84">
        <v>33.620556000000001</v>
      </c>
      <c r="M114" s="84">
        <v>-101.892222</v>
      </c>
      <c r="N114" s="69">
        <v>447.65370878447101</v>
      </c>
      <c r="O114" s="58" t="s">
        <v>36</v>
      </c>
      <c r="Q114" s="57" t="s">
        <v>13</v>
      </c>
      <c r="T114" s="117">
        <v>41.27</v>
      </c>
      <c r="U114" s="117">
        <v>20.440000000000001</v>
      </c>
      <c r="Z114" s="8" t="s">
        <v>375</v>
      </c>
    </row>
    <row r="115" spans="2:26">
      <c r="B115" s="13" t="s">
        <v>1579</v>
      </c>
      <c r="C115" s="2" t="s">
        <v>106</v>
      </c>
      <c r="D115" s="2" t="s">
        <v>15</v>
      </c>
      <c r="E115" s="8">
        <v>892</v>
      </c>
      <c r="F115" s="7">
        <v>-999</v>
      </c>
      <c r="G115" s="8" t="s">
        <v>273</v>
      </c>
      <c r="H115" s="7" t="s">
        <v>214</v>
      </c>
      <c r="I115" s="13"/>
      <c r="K115" s="106"/>
      <c r="L115" s="84">
        <v>33.620556000000001</v>
      </c>
      <c r="M115" s="84">
        <v>-101.892222</v>
      </c>
      <c r="N115" s="69">
        <v>447.65370878447101</v>
      </c>
      <c r="O115" s="58" t="s">
        <v>36</v>
      </c>
      <c r="Q115" s="57" t="s">
        <v>13</v>
      </c>
      <c r="T115" s="117">
        <v>39.049999999999997</v>
      </c>
      <c r="U115" s="117">
        <v>27.3</v>
      </c>
      <c r="Z115" s="8" t="s">
        <v>375</v>
      </c>
    </row>
    <row r="116" spans="2:26">
      <c r="B116" s="13" t="s">
        <v>1579</v>
      </c>
      <c r="C116" s="2" t="s">
        <v>106</v>
      </c>
      <c r="D116" s="2" t="s">
        <v>15</v>
      </c>
      <c r="E116" s="8">
        <v>892</v>
      </c>
      <c r="F116" s="7">
        <v>-999</v>
      </c>
      <c r="G116" s="8" t="s">
        <v>273</v>
      </c>
      <c r="H116" s="7" t="s">
        <v>214</v>
      </c>
      <c r="I116" s="13"/>
      <c r="K116" s="106"/>
      <c r="L116" s="84">
        <v>33.620556000000001</v>
      </c>
      <c r="M116" s="84">
        <v>-101.892222</v>
      </c>
      <c r="N116" s="69">
        <v>447.65370878447101</v>
      </c>
      <c r="O116" s="58" t="s">
        <v>36</v>
      </c>
      <c r="Q116" s="57" t="s">
        <v>13</v>
      </c>
      <c r="T116" s="117">
        <v>35.340000000000003</v>
      </c>
      <c r="U116" s="117">
        <v>23.17</v>
      </c>
      <c r="Z116" s="8" t="s">
        <v>375</v>
      </c>
    </row>
    <row r="117" spans="2:26">
      <c r="B117" s="13" t="s">
        <v>1579</v>
      </c>
      <c r="C117" s="2" t="s">
        <v>106</v>
      </c>
      <c r="D117" s="2" t="s">
        <v>15</v>
      </c>
      <c r="E117" s="8">
        <v>892</v>
      </c>
      <c r="F117" s="7">
        <v>-999</v>
      </c>
      <c r="G117" s="8" t="s">
        <v>273</v>
      </c>
      <c r="H117" s="7" t="s">
        <v>214</v>
      </c>
      <c r="I117" s="13"/>
      <c r="K117" s="106"/>
      <c r="L117" s="84">
        <v>33.620556000000001</v>
      </c>
      <c r="M117" s="84">
        <v>-101.892222</v>
      </c>
      <c r="N117" s="69">
        <v>447.65370878447101</v>
      </c>
      <c r="O117" s="58" t="s">
        <v>36</v>
      </c>
      <c r="Q117" s="57" t="s">
        <v>13</v>
      </c>
      <c r="T117" s="117">
        <v>35.31</v>
      </c>
      <c r="U117" s="117">
        <v>23.34</v>
      </c>
      <c r="Z117" s="8" t="s">
        <v>375</v>
      </c>
    </row>
    <row r="118" spans="2:26">
      <c r="B118" s="13" t="s">
        <v>1579</v>
      </c>
      <c r="C118" s="2" t="s">
        <v>106</v>
      </c>
      <c r="D118" s="2" t="s">
        <v>15</v>
      </c>
      <c r="E118" s="8">
        <v>892</v>
      </c>
      <c r="F118" s="7">
        <v>-999</v>
      </c>
      <c r="G118" s="8" t="s">
        <v>273</v>
      </c>
      <c r="H118" s="7" t="s">
        <v>214</v>
      </c>
      <c r="I118" s="13"/>
      <c r="K118" s="106"/>
      <c r="L118" s="84">
        <v>33.620556000000001</v>
      </c>
      <c r="M118" s="84">
        <v>-101.892222</v>
      </c>
      <c r="N118" s="69">
        <v>447.65370878447101</v>
      </c>
      <c r="O118" s="58" t="s">
        <v>36</v>
      </c>
      <c r="Q118" s="57" t="s">
        <v>13</v>
      </c>
      <c r="T118" s="117">
        <v>40.86</v>
      </c>
      <c r="U118" s="117">
        <v>15.76</v>
      </c>
      <c r="Z118" s="8" t="s">
        <v>375</v>
      </c>
    </row>
    <row r="119" spans="2:26">
      <c r="B119" s="13" t="s">
        <v>1579</v>
      </c>
      <c r="C119" s="2" t="s">
        <v>106</v>
      </c>
      <c r="D119" s="2" t="s">
        <v>15</v>
      </c>
      <c r="E119" s="8">
        <v>892</v>
      </c>
      <c r="F119" s="7">
        <v>-999</v>
      </c>
      <c r="G119" s="8" t="s">
        <v>273</v>
      </c>
      <c r="H119" s="7" t="s">
        <v>214</v>
      </c>
      <c r="I119" s="13"/>
      <c r="K119" s="106"/>
      <c r="L119" s="84">
        <v>33.620556000000001</v>
      </c>
      <c r="M119" s="84">
        <v>-101.892222</v>
      </c>
      <c r="N119" s="69">
        <v>447.65370878447101</v>
      </c>
      <c r="O119" s="58" t="s">
        <v>36</v>
      </c>
      <c r="Q119" s="57" t="s">
        <v>13</v>
      </c>
      <c r="T119" s="117">
        <v>32.74</v>
      </c>
      <c r="U119" s="117">
        <v>15.74</v>
      </c>
      <c r="Z119" s="8" t="s">
        <v>375</v>
      </c>
    </row>
    <row r="120" spans="2:26">
      <c r="B120" s="13" t="s">
        <v>1579</v>
      </c>
      <c r="C120" s="2" t="s">
        <v>106</v>
      </c>
      <c r="D120" s="2" t="s">
        <v>15</v>
      </c>
      <c r="E120" s="8">
        <v>892</v>
      </c>
      <c r="F120" s="7">
        <v>-999</v>
      </c>
      <c r="G120" s="8" t="s">
        <v>273</v>
      </c>
      <c r="H120" s="7" t="s">
        <v>214</v>
      </c>
      <c r="I120" s="13"/>
      <c r="K120" s="106"/>
      <c r="L120" s="84">
        <v>33.620556000000001</v>
      </c>
      <c r="M120" s="84">
        <v>-101.892222</v>
      </c>
      <c r="N120" s="69">
        <v>447.65370878447101</v>
      </c>
      <c r="O120" s="58" t="s">
        <v>36</v>
      </c>
      <c r="Q120" s="57" t="s">
        <v>13</v>
      </c>
      <c r="T120" s="117">
        <v>32.92</v>
      </c>
      <c r="U120" s="117">
        <v>22.9</v>
      </c>
      <c r="Z120" s="8" t="s">
        <v>375</v>
      </c>
    </row>
    <row r="121" spans="2:26">
      <c r="B121" s="13" t="s">
        <v>1579</v>
      </c>
      <c r="C121" s="2" t="s">
        <v>106</v>
      </c>
      <c r="D121" s="2" t="s">
        <v>15</v>
      </c>
      <c r="E121" s="8">
        <v>892</v>
      </c>
      <c r="F121" s="7">
        <v>-999</v>
      </c>
      <c r="G121" s="8" t="s">
        <v>273</v>
      </c>
      <c r="H121" s="7" t="s">
        <v>214</v>
      </c>
      <c r="I121" s="13"/>
      <c r="K121" s="106"/>
      <c r="L121" s="84">
        <v>33.620556000000001</v>
      </c>
      <c r="M121" s="84">
        <v>-101.892222</v>
      </c>
      <c r="N121" s="69">
        <v>447.65370878447101</v>
      </c>
      <c r="O121" s="58" t="s">
        <v>16</v>
      </c>
      <c r="P121" s="57" t="s">
        <v>172</v>
      </c>
      <c r="Q121" s="57" t="s">
        <v>13</v>
      </c>
      <c r="T121" s="117">
        <v>29.61</v>
      </c>
      <c r="U121" s="117">
        <v>18.7</v>
      </c>
      <c r="Z121" s="8" t="s">
        <v>344</v>
      </c>
    </row>
    <row r="122" spans="2:26">
      <c r="B122" s="13" t="s">
        <v>1579</v>
      </c>
      <c r="C122" s="2" t="s">
        <v>106</v>
      </c>
      <c r="D122" s="2" t="s">
        <v>15</v>
      </c>
      <c r="E122" s="8">
        <v>892</v>
      </c>
      <c r="F122" s="7">
        <v>-999</v>
      </c>
      <c r="G122" s="8" t="s">
        <v>273</v>
      </c>
      <c r="H122" s="7" t="s">
        <v>214</v>
      </c>
      <c r="I122" s="13"/>
      <c r="K122" s="106"/>
      <c r="L122" s="84">
        <v>33.620556000000001</v>
      </c>
      <c r="M122" s="84">
        <v>-101.892222</v>
      </c>
      <c r="N122" s="69">
        <v>447.65370878447101</v>
      </c>
      <c r="O122" s="58" t="s">
        <v>16</v>
      </c>
      <c r="P122" s="57" t="s">
        <v>172</v>
      </c>
      <c r="Q122" s="57" t="s">
        <v>13</v>
      </c>
      <c r="T122" s="117">
        <v>31.32</v>
      </c>
      <c r="U122" s="117">
        <v>15.14</v>
      </c>
      <c r="Z122" s="8" t="s">
        <v>347</v>
      </c>
    </row>
    <row r="123" spans="2:26">
      <c r="B123" s="13" t="s">
        <v>1579</v>
      </c>
      <c r="C123" s="2" t="s">
        <v>106</v>
      </c>
      <c r="D123" s="2" t="s">
        <v>15</v>
      </c>
      <c r="E123" s="8">
        <v>892</v>
      </c>
      <c r="F123" s="7">
        <v>-999</v>
      </c>
      <c r="G123" s="8" t="s">
        <v>273</v>
      </c>
      <c r="H123" s="7" t="s">
        <v>214</v>
      </c>
      <c r="I123" s="13"/>
      <c r="K123" s="106"/>
      <c r="L123" s="84">
        <v>33.620556000000001</v>
      </c>
      <c r="M123" s="84">
        <v>-101.892222</v>
      </c>
      <c r="N123" s="69">
        <v>447.65370878447101</v>
      </c>
      <c r="O123" s="58" t="s">
        <v>16</v>
      </c>
      <c r="P123" s="57" t="s">
        <v>167</v>
      </c>
      <c r="Q123" s="57" t="s">
        <v>13</v>
      </c>
      <c r="T123" s="117">
        <v>28.51</v>
      </c>
      <c r="U123" s="117">
        <v>19.600000000000001</v>
      </c>
      <c r="Z123" s="8" t="s">
        <v>363</v>
      </c>
    </row>
    <row r="124" spans="2:26">
      <c r="B124" s="13" t="s">
        <v>1579</v>
      </c>
      <c r="C124" s="2" t="s">
        <v>106</v>
      </c>
      <c r="D124" s="2" t="s">
        <v>15</v>
      </c>
      <c r="E124" s="8">
        <v>892</v>
      </c>
      <c r="F124" s="7">
        <v>-999</v>
      </c>
      <c r="G124" s="8" t="s">
        <v>273</v>
      </c>
      <c r="H124" s="7" t="s">
        <v>214</v>
      </c>
      <c r="I124" s="13"/>
      <c r="K124" s="106"/>
      <c r="L124" s="84">
        <v>33.620556000000001</v>
      </c>
      <c r="M124" s="84">
        <v>-101.892222</v>
      </c>
      <c r="N124" s="69">
        <v>447.65370878447101</v>
      </c>
      <c r="O124" s="58" t="s">
        <v>16</v>
      </c>
      <c r="P124" s="57" t="s">
        <v>172</v>
      </c>
      <c r="Q124" s="57" t="s">
        <v>13</v>
      </c>
      <c r="T124" s="117">
        <v>26.19</v>
      </c>
      <c r="U124" s="117">
        <v>16.8</v>
      </c>
      <c r="Z124" s="8" t="s">
        <v>372</v>
      </c>
    </row>
    <row r="125" spans="2:26">
      <c r="B125" s="13" t="s">
        <v>1579</v>
      </c>
      <c r="C125" s="2" t="s">
        <v>106</v>
      </c>
      <c r="D125" s="2" t="s">
        <v>15</v>
      </c>
      <c r="E125" s="8">
        <v>892</v>
      </c>
      <c r="F125" s="7">
        <v>-999</v>
      </c>
      <c r="G125" s="8" t="s">
        <v>273</v>
      </c>
      <c r="H125" s="7" t="s">
        <v>214</v>
      </c>
      <c r="I125" s="13"/>
      <c r="K125" s="106"/>
      <c r="L125" s="84">
        <v>33.620556000000001</v>
      </c>
      <c r="M125" s="84">
        <v>-101.892222</v>
      </c>
      <c r="N125" s="69">
        <v>447.65370878447101</v>
      </c>
      <c r="O125" s="58" t="s">
        <v>31</v>
      </c>
      <c r="P125" s="57" t="s">
        <v>172</v>
      </c>
      <c r="Q125" s="57" t="s">
        <v>13</v>
      </c>
      <c r="T125" s="117">
        <v>38.31</v>
      </c>
      <c r="U125" s="117">
        <v>16.170000000000002</v>
      </c>
      <c r="Z125" s="8" t="s">
        <v>344</v>
      </c>
    </row>
    <row r="126" spans="2:26">
      <c r="B126" s="13" t="s">
        <v>1579</v>
      </c>
      <c r="C126" s="2" t="s">
        <v>106</v>
      </c>
      <c r="D126" s="2" t="s">
        <v>15</v>
      </c>
      <c r="E126" s="8">
        <v>892</v>
      </c>
      <c r="F126" s="7">
        <v>-999</v>
      </c>
      <c r="G126" s="8" t="s">
        <v>273</v>
      </c>
      <c r="H126" s="7" t="s">
        <v>214</v>
      </c>
      <c r="I126" s="13"/>
      <c r="K126" s="106"/>
      <c r="L126" s="84">
        <v>33.620556000000001</v>
      </c>
      <c r="M126" s="84">
        <v>-101.892222</v>
      </c>
      <c r="N126" s="69">
        <v>447.65370878447101</v>
      </c>
      <c r="O126" s="58" t="s">
        <v>31</v>
      </c>
      <c r="P126" s="57" t="s">
        <v>172</v>
      </c>
      <c r="Q126" s="57" t="s">
        <v>13</v>
      </c>
      <c r="T126" s="117">
        <v>36.1</v>
      </c>
      <c r="U126" s="117">
        <v>15.28</v>
      </c>
      <c r="Z126" s="8" t="s">
        <v>347</v>
      </c>
    </row>
    <row r="127" spans="2:26">
      <c r="B127" s="13" t="s">
        <v>1579</v>
      </c>
      <c r="C127" s="2" t="s">
        <v>106</v>
      </c>
      <c r="D127" s="2" t="s">
        <v>15</v>
      </c>
      <c r="E127" s="8">
        <v>892</v>
      </c>
      <c r="F127" s="7">
        <v>-999</v>
      </c>
      <c r="G127" s="8" t="s">
        <v>273</v>
      </c>
      <c r="H127" s="7" t="s">
        <v>214</v>
      </c>
      <c r="I127" s="13"/>
      <c r="K127" s="106"/>
      <c r="L127" s="84">
        <v>33.620556000000001</v>
      </c>
      <c r="M127" s="84">
        <v>-101.892222</v>
      </c>
      <c r="N127" s="69">
        <v>447.65370878447101</v>
      </c>
      <c r="O127" s="58" t="s">
        <v>31</v>
      </c>
      <c r="P127" s="57" t="s">
        <v>167</v>
      </c>
      <c r="Q127" s="57" t="s">
        <v>13</v>
      </c>
      <c r="T127" s="117">
        <v>31.93</v>
      </c>
      <c r="U127" s="117">
        <v>21.3</v>
      </c>
      <c r="Z127" s="8" t="s">
        <v>363</v>
      </c>
    </row>
    <row r="128" spans="2:26">
      <c r="B128" s="13" t="s">
        <v>1579</v>
      </c>
      <c r="C128" s="2" t="s">
        <v>106</v>
      </c>
      <c r="D128" s="2" t="s">
        <v>15</v>
      </c>
      <c r="E128" s="8">
        <v>892</v>
      </c>
      <c r="F128" s="7">
        <v>-999</v>
      </c>
      <c r="G128" s="8" t="s">
        <v>273</v>
      </c>
      <c r="H128" s="7" t="s">
        <v>214</v>
      </c>
      <c r="I128" s="13"/>
      <c r="K128" s="106"/>
      <c r="L128" s="84">
        <v>33.620556000000001</v>
      </c>
      <c r="M128" s="84">
        <v>-101.892222</v>
      </c>
      <c r="N128" s="69">
        <v>447.65370878447101</v>
      </c>
      <c r="O128" s="58" t="s">
        <v>31</v>
      </c>
      <c r="P128" s="57" t="s">
        <v>172</v>
      </c>
      <c r="Q128" s="57" t="s">
        <v>13</v>
      </c>
      <c r="T128" s="117">
        <v>34.5</v>
      </c>
      <c r="U128" s="117">
        <v>21.7</v>
      </c>
      <c r="Z128" s="8" t="s">
        <v>364</v>
      </c>
    </row>
    <row r="129" spans="1:26">
      <c r="B129" s="13" t="s">
        <v>1579</v>
      </c>
      <c r="C129" s="2" t="s">
        <v>106</v>
      </c>
      <c r="D129" s="2" t="s">
        <v>15</v>
      </c>
      <c r="E129" s="8">
        <v>892</v>
      </c>
      <c r="F129" s="7">
        <v>-999</v>
      </c>
      <c r="G129" s="8" t="s">
        <v>273</v>
      </c>
      <c r="H129" s="7" t="s">
        <v>214</v>
      </c>
      <c r="I129" s="13"/>
      <c r="K129" s="106"/>
      <c r="L129" s="84">
        <v>33.620556000000001</v>
      </c>
      <c r="M129" s="84">
        <v>-101.892222</v>
      </c>
      <c r="N129" s="69">
        <v>447.65370878447101</v>
      </c>
      <c r="O129" s="58" t="s">
        <v>31</v>
      </c>
      <c r="P129" s="57" t="s">
        <v>172</v>
      </c>
      <c r="Q129" s="57" t="s">
        <v>13</v>
      </c>
      <c r="T129" s="117">
        <v>30.49</v>
      </c>
      <c r="U129" s="117">
        <v>15.13</v>
      </c>
      <c r="Z129" s="8" t="s">
        <v>372</v>
      </c>
    </row>
    <row r="130" spans="1:26">
      <c r="B130" s="13" t="s">
        <v>1579</v>
      </c>
      <c r="C130" s="2" t="s">
        <v>106</v>
      </c>
      <c r="D130" s="2" t="s">
        <v>15</v>
      </c>
      <c r="E130" s="8">
        <v>892</v>
      </c>
      <c r="F130" s="7">
        <v>-999</v>
      </c>
      <c r="G130" s="8" t="s">
        <v>273</v>
      </c>
      <c r="H130" s="7" t="s">
        <v>214</v>
      </c>
      <c r="I130" s="13"/>
      <c r="K130" s="106"/>
      <c r="L130" s="84">
        <v>33.620556000000001</v>
      </c>
      <c r="M130" s="84">
        <v>-101.892222</v>
      </c>
      <c r="N130" s="69">
        <v>447.65370878447101</v>
      </c>
      <c r="O130" s="58" t="s">
        <v>24</v>
      </c>
      <c r="P130" s="57" t="s">
        <v>172</v>
      </c>
      <c r="Q130" s="57" t="s">
        <v>13</v>
      </c>
      <c r="T130" s="117">
        <v>51.9</v>
      </c>
      <c r="U130" s="117">
        <v>16.23</v>
      </c>
      <c r="Z130" s="8" t="s">
        <v>344</v>
      </c>
    </row>
    <row r="131" spans="1:26">
      <c r="B131" s="13" t="s">
        <v>1579</v>
      </c>
      <c r="C131" s="2" t="s">
        <v>106</v>
      </c>
      <c r="D131" s="2" t="s">
        <v>15</v>
      </c>
      <c r="E131" s="8">
        <v>892</v>
      </c>
      <c r="F131" s="7">
        <v>-999</v>
      </c>
      <c r="G131" s="8" t="s">
        <v>273</v>
      </c>
      <c r="H131" s="7" t="s">
        <v>214</v>
      </c>
      <c r="I131" s="13"/>
      <c r="K131" s="106"/>
      <c r="L131" s="84">
        <v>33.620556000000001</v>
      </c>
      <c r="M131" s="84">
        <v>-101.892222</v>
      </c>
      <c r="N131" s="69">
        <v>447.65370878447101</v>
      </c>
      <c r="O131" s="58" t="s">
        <v>24</v>
      </c>
      <c r="P131" s="57" t="s">
        <v>172</v>
      </c>
      <c r="Q131" s="57" t="s">
        <v>13</v>
      </c>
      <c r="T131" s="117">
        <v>50</v>
      </c>
      <c r="U131" s="117">
        <v>19.25</v>
      </c>
      <c r="Z131" s="8" t="s">
        <v>364</v>
      </c>
    </row>
    <row r="132" spans="1:26">
      <c r="A132" s="90"/>
      <c r="B132" s="13" t="s">
        <v>1579</v>
      </c>
      <c r="C132" s="2" t="s">
        <v>106</v>
      </c>
      <c r="D132" s="2" t="s">
        <v>15</v>
      </c>
      <c r="E132" s="8">
        <v>892</v>
      </c>
      <c r="F132" s="7">
        <v>-999</v>
      </c>
      <c r="G132" s="8" t="s">
        <v>273</v>
      </c>
      <c r="H132" s="7" t="s">
        <v>214</v>
      </c>
      <c r="I132" s="13"/>
      <c r="K132" s="106"/>
      <c r="L132" s="84">
        <v>33.620556000000001</v>
      </c>
      <c r="M132" s="84">
        <v>-101.892222</v>
      </c>
      <c r="N132" s="69">
        <v>447.65370878447101</v>
      </c>
      <c r="O132" s="58" t="s">
        <v>24</v>
      </c>
      <c r="P132" s="57" t="s">
        <v>172</v>
      </c>
      <c r="Q132" s="57" t="s">
        <v>13</v>
      </c>
      <c r="T132" s="117">
        <v>39.89</v>
      </c>
      <c r="U132" s="117">
        <v>13.24</v>
      </c>
      <c r="Z132" s="8" t="s">
        <v>372</v>
      </c>
    </row>
    <row r="133" spans="1:26">
      <c r="B133" s="13" t="s">
        <v>1579</v>
      </c>
      <c r="C133" s="2" t="s">
        <v>106</v>
      </c>
      <c r="D133" s="2" t="s">
        <v>15</v>
      </c>
      <c r="E133" s="8">
        <v>892</v>
      </c>
      <c r="F133" s="7">
        <v>-999</v>
      </c>
      <c r="G133" s="8" t="s">
        <v>273</v>
      </c>
      <c r="H133" s="7" t="s">
        <v>214</v>
      </c>
      <c r="I133" s="13"/>
      <c r="K133" s="106"/>
      <c r="L133" s="84">
        <v>33.620556000000001</v>
      </c>
      <c r="M133" s="84">
        <v>-101.892222</v>
      </c>
      <c r="N133" s="69">
        <v>447.65370878447101</v>
      </c>
      <c r="O133" s="58" t="s">
        <v>24</v>
      </c>
      <c r="Q133" s="57" t="s">
        <v>13</v>
      </c>
      <c r="T133" s="117">
        <v>49.03</v>
      </c>
      <c r="U133" s="117">
        <v>15.52</v>
      </c>
      <c r="Z133" s="8" t="s">
        <v>375</v>
      </c>
    </row>
    <row r="134" spans="1:26">
      <c r="A134" s="90"/>
      <c r="B134" s="13" t="s">
        <v>1579</v>
      </c>
      <c r="C134" s="2" t="s">
        <v>106</v>
      </c>
      <c r="D134" s="2" t="s">
        <v>15</v>
      </c>
      <c r="E134" s="8">
        <v>892</v>
      </c>
      <c r="F134" s="7">
        <v>2</v>
      </c>
      <c r="G134" s="8" t="s">
        <v>273</v>
      </c>
      <c r="H134" s="7" t="s">
        <v>214</v>
      </c>
      <c r="I134" s="13"/>
      <c r="K134" s="106"/>
      <c r="L134" s="84">
        <v>33.620556000000001</v>
      </c>
      <c r="M134" s="84">
        <v>-101.892222</v>
      </c>
      <c r="N134" s="69">
        <v>447.65370878447101</v>
      </c>
      <c r="O134" s="58" t="s">
        <v>24</v>
      </c>
      <c r="P134" s="57" t="s">
        <v>172</v>
      </c>
      <c r="Q134" s="57" t="s">
        <v>13</v>
      </c>
      <c r="T134" s="117">
        <v>45.53</v>
      </c>
      <c r="U134" s="117">
        <v>19.3</v>
      </c>
      <c r="Z134" s="8" t="s">
        <v>346</v>
      </c>
    </row>
    <row r="135" spans="1:26">
      <c r="B135" s="13" t="s">
        <v>1579</v>
      </c>
      <c r="C135" s="2" t="s">
        <v>106</v>
      </c>
      <c r="D135" s="2" t="s">
        <v>15</v>
      </c>
      <c r="E135" s="8">
        <v>892</v>
      </c>
      <c r="F135" s="7">
        <v>4</v>
      </c>
      <c r="G135" s="8" t="s">
        <v>273</v>
      </c>
      <c r="H135" s="7" t="s">
        <v>214</v>
      </c>
      <c r="I135" s="13"/>
      <c r="J135" s="191">
        <v>4</v>
      </c>
      <c r="K135" s="106"/>
      <c r="L135" s="84">
        <v>33.620556000000001</v>
      </c>
      <c r="M135" s="84">
        <v>-101.892222</v>
      </c>
      <c r="N135" s="69">
        <v>447.65370878447101</v>
      </c>
      <c r="O135" s="58" t="s">
        <v>16</v>
      </c>
      <c r="P135" s="57" t="s">
        <v>167</v>
      </c>
      <c r="Q135" s="57" t="s">
        <v>13</v>
      </c>
      <c r="T135" s="117">
        <v>30.1</v>
      </c>
      <c r="U135" s="117">
        <v>21.1</v>
      </c>
      <c r="Z135" s="8" t="s">
        <v>351</v>
      </c>
    </row>
    <row r="136" spans="1:26">
      <c r="B136" s="13" t="s">
        <v>1579</v>
      </c>
      <c r="C136" s="2" t="s">
        <v>106</v>
      </c>
      <c r="D136" s="2" t="s">
        <v>15</v>
      </c>
      <c r="E136" s="8">
        <v>892</v>
      </c>
      <c r="F136" s="7">
        <v>4</v>
      </c>
      <c r="G136" s="8" t="s">
        <v>273</v>
      </c>
      <c r="H136" s="7" t="s">
        <v>214</v>
      </c>
      <c r="I136" s="13"/>
      <c r="J136" s="191">
        <v>4</v>
      </c>
      <c r="K136" s="106"/>
      <c r="L136" s="84">
        <v>33.620556000000001</v>
      </c>
      <c r="M136" s="84">
        <v>-101.892222</v>
      </c>
      <c r="N136" s="69">
        <v>447.65370878447101</v>
      </c>
      <c r="O136" s="58" t="s">
        <v>31</v>
      </c>
      <c r="P136" s="57" t="s">
        <v>167</v>
      </c>
      <c r="Q136" s="57" t="s">
        <v>13</v>
      </c>
      <c r="T136" s="117">
        <v>38.869999999999997</v>
      </c>
      <c r="U136" s="117">
        <v>20.9</v>
      </c>
      <c r="Z136" s="8" t="s">
        <v>351</v>
      </c>
    </row>
    <row r="137" spans="1:26">
      <c r="B137" s="13" t="s">
        <v>1579</v>
      </c>
      <c r="C137" s="2" t="s">
        <v>106</v>
      </c>
      <c r="D137" s="2" t="s">
        <v>15</v>
      </c>
      <c r="E137" s="8">
        <v>892</v>
      </c>
      <c r="F137" s="7">
        <v>4</v>
      </c>
      <c r="G137" s="8" t="s">
        <v>273</v>
      </c>
      <c r="H137" s="7" t="s">
        <v>214</v>
      </c>
      <c r="I137" s="13"/>
      <c r="J137" s="191">
        <v>4</v>
      </c>
      <c r="K137" s="106"/>
      <c r="L137" s="84">
        <v>33.620556000000001</v>
      </c>
      <c r="M137" s="84">
        <v>-101.892222</v>
      </c>
      <c r="N137" s="69">
        <v>447.65370878447101</v>
      </c>
      <c r="O137" s="58" t="s">
        <v>24</v>
      </c>
      <c r="P137" s="57" t="s">
        <v>167</v>
      </c>
      <c r="Q137" s="57" t="s">
        <v>13</v>
      </c>
      <c r="T137" s="117">
        <v>49.9</v>
      </c>
      <c r="U137" s="117">
        <v>19.100000000000001</v>
      </c>
      <c r="Z137" s="8" t="s">
        <v>351</v>
      </c>
    </row>
    <row r="138" spans="1:26">
      <c r="B138" s="13" t="s">
        <v>1579</v>
      </c>
      <c r="C138" s="2" t="s">
        <v>106</v>
      </c>
      <c r="D138" s="2" t="s">
        <v>15</v>
      </c>
      <c r="E138" s="8">
        <v>892</v>
      </c>
      <c r="F138" s="7">
        <v>4</v>
      </c>
      <c r="G138" s="8" t="s">
        <v>273</v>
      </c>
      <c r="H138" s="7" t="s">
        <v>214</v>
      </c>
      <c r="I138" s="13"/>
      <c r="J138" s="191">
        <v>4</v>
      </c>
      <c r="K138" s="106"/>
      <c r="L138" s="84">
        <v>33.620556000000001</v>
      </c>
      <c r="M138" s="84">
        <v>-101.892222</v>
      </c>
      <c r="N138" s="69">
        <v>447.65370878447101</v>
      </c>
      <c r="O138" s="58" t="s">
        <v>38</v>
      </c>
      <c r="P138" s="57" t="s">
        <v>167</v>
      </c>
      <c r="Q138" s="57" t="s">
        <v>13</v>
      </c>
      <c r="T138" s="117">
        <v>12.86</v>
      </c>
      <c r="U138" s="117">
        <v>11</v>
      </c>
      <c r="Z138" s="8" t="s">
        <v>351</v>
      </c>
    </row>
    <row r="139" spans="1:26">
      <c r="B139" s="13" t="s">
        <v>1579</v>
      </c>
      <c r="C139" s="2" t="s">
        <v>106</v>
      </c>
      <c r="D139" s="2" t="s">
        <v>15</v>
      </c>
      <c r="E139" s="8">
        <v>892</v>
      </c>
      <c r="F139" s="7">
        <v>4</v>
      </c>
      <c r="G139" s="8" t="s">
        <v>273</v>
      </c>
      <c r="H139" s="7" t="s">
        <v>214</v>
      </c>
      <c r="I139" s="13"/>
      <c r="J139" s="191">
        <v>4</v>
      </c>
      <c r="K139" s="106"/>
      <c r="L139" s="84">
        <v>33.620556000000001</v>
      </c>
      <c r="M139" s="84">
        <v>-101.892222</v>
      </c>
      <c r="N139" s="69">
        <v>447.65370878447101</v>
      </c>
      <c r="O139" s="58" t="s">
        <v>20</v>
      </c>
      <c r="P139" s="57" t="s">
        <v>167</v>
      </c>
      <c r="Q139" s="57" t="s">
        <v>13</v>
      </c>
      <c r="T139" s="117">
        <v>21.56</v>
      </c>
      <c r="U139" s="117">
        <v>13.74</v>
      </c>
      <c r="Z139" s="8" t="s">
        <v>351</v>
      </c>
    </row>
    <row r="140" spans="1:26">
      <c r="B140" s="13" t="s">
        <v>1579</v>
      </c>
      <c r="C140" s="2" t="s">
        <v>106</v>
      </c>
      <c r="D140" s="2" t="s">
        <v>15</v>
      </c>
      <c r="E140" s="8">
        <v>892</v>
      </c>
      <c r="F140" s="7">
        <v>4</v>
      </c>
      <c r="G140" s="8" t="s">
        <v>273</v>
      </c>
      <c r="H140" s="7" t="s">
        <v>214</v>
      </c>
      <c r="I140" s="13"/>
      <c r="J140" s="191">
        <v>4</v>
      </c>
      <c r="K140" s="106"/>
      <c r="L140" s="84">
        <v>33.620556000000001</v>
      </c>
      <c r="M140" s="84">
        <v>-101.892222</v>
      </c>
      <c r="N140" s="69">
        <v>447.65370878447101</v>
      </c>
      <c r="O140" s="58" t="s">
        <v>42</v>
      </c>
      <c r="P140" s="57" t="s">
        <v>167</v>
      </c>
      <c r="Q140" s="57" t="s">
        <v>13</v>
      </c>
      <c r="T140" s="117">
        <v>24.5</v>
      </c>
      <c r="U140" s="117">
        <v>16</v>
      </c>
      <c r="Z140" s="8" t="s">
        <v>351</v>
      </c>
    </row>
    <row r="141" spans="1:26">
      <c r="B141" s="13" t="s">
        <v>1579</v>
      </c>
      <c r="C141" s="2" t="s">
        <v>106</v>
      </c>
      <c r="D141" s="2" t="s">
        <v>15</v>
      </c>
      <c r="E141" s="8">
        <v>892</v>
      </c>
      <c r="F141" s="7">
        <v>19</v>
      </c>
      <c r="G141" s="8" t="s">
        <v>273</v>
      </c>
      <c r="H141" s="7" t="s">
        <v>214</v>
      </c>
      <c r="I141" s="13"/>
      <c r="K141" s="106"/>
      <c r="L141" s="84">
        <v>33.620556000000001</v>
      </c>
      <c r="M141" s="84">
        <v>-101.892222</v>
      </c>
      <c r="N141" s="69">
        <v>447.65370878447101</v>
      </c>
      <c r="O141" s="58" t="s">
        <v>16</v>
      </c>
      <c r="P141" s="57" t="s">
        <v>167</v>
      </c>
      <c r="Q141" s="57" t="s">
        <v>13</v>
      </c>
      <c r="T141" s="117">
        <v>25.95</v>
      </c>
      <c r="U141" s="117">
        <v>17.36</v>
      </c>
      <c r="Z141" s="8" t="s">
        <v>345</v>
      </c>
    </row>
    <row r="142" spans="1:26">
      <c r="B142" s="13" t="s">
        <v>1579</v>
      </c>
      <c r="C142" s="2" t="s">
        <v>106</v>
      </c>
      <c r="D142" s="2" t="s">
        <v>15</v>
      </c>
      <c r="E142" s="8">
        <v>892</v>
      </c>
      <c r="F142" s="7">
        <v>19</v>
      </c>
      <c r="G142" s="8" t="s">
        <v>273</v>
      </c>
      <c r="H142" s="7" t="s">
        <v>214</v>
      </c>
      <c r="I142" s="13"/>
      <c r="K142" s="106"/>
      <c r="L142" s="84">
        <v>33.620556000000001</v>
      </c>
      <c r="M142" s="84">
        <v>-101.892222</v>
      </c>
      <c r="N142" s="69">
        <v>447.65370878447101</v>
      </c>
      <c r="O142" s="58" t="s">
        <v>31</v>
      </c>
      <c r="P142" s="57" t="s">
        <v>167</v>
      </c>
      <c r="Q142" s="57" t="s">
        <v>13</v>
      </c>
      <c r="T142" s="117">
        <v>33.78</v>
      </c>
      <c r="U142" s="117">
        <v>19.36</v>
      </c>
      <c r="Z142" s="8" t="s">
        <v>345</v>
      </c>
    </row>
    <row r="143" spans="1:26">
      <c r="B143" s="13" t="s">
        <v>1579</v>
      </c>
      <c r="C143" s="2" t="s">
        <v>106</v>
      </c>
      <c r="D143" s="2" t="s">
        <v>15</v>
      </c>
      <c r="E143" s="8">
        <v>892</v>
      </c>
      <c r="F143" s="7">
        <v>19</v>
      </c>
      <c r="G143" s="8" t="s">
        <v>273</v>
      </c>
      <c r="H143" s="7" t="s">
        <v>214</v>
      </c>
      <c r="I143" s="13"/>
      <c r="K143" s="106"/>
      <c r="L143" s="84">
        <v>33.620556000000001</v>
      </c>
      <c r="M143" s="84">
        <v>-101.892222</v>
      </c>
      <c r="N143" s="69">
        <v>447.65370878447101</v>
      </c>
      <c r="O143" s="58" t="s">
        <v>24</v>
      </c>
      <c r="P143" s="57" t="s">
        <v>167</v>
      </c>
      <c r="Q143" s="57" t="s">
        <v>13</v>
      </c>
      <c r="T143" s="117">
        <v>48.1</v>
      </c>
      <c r="U143" s="117">
        <v>17.32</v>
      </c>
      <c r="Z143" s="8" t="s">
        <v>345</v>
      </c>
    </row>
    <row r="144" spans="1:26">
      <c r="B144" s="13" t="s">
        <v>1579</v>
      </c>
      <c r="C144" s="2" t="s">
        <v>106</v>
      </c>
      <c r="D144" s="2" t="s">
        <v>15</v>
      </c>
      <c r="E144" s="8">
        <v>892</v>
      </c>
      <c r="F144" s="7">
        <v>77</v>
      </c>
      <c r="G144" s="8" t="s">
        <v>273</v>
      </c>
      <c r="H144" s="7" t="s">
        <v>214</v>
      </c>
      <c r="I144" s="13"/>
      <c r="K144" s="106"/>
      <c r="L144" s="84">
        <v>33.620556000000001</v>
      </c>
      <c r="M144" s="84">
        <v>-101.892222</v>
      </c>
      <c r="N144" s="69">
        <v>447.65370878447101</v>
      </c>
      <c r="O144" s="58" t="s">
        <v>16</v>
      </c>
      <c r="P144" s="57" t="s">
        <v>167</v>
      </c>
      <c r="Q144" s="57" t="s">
        <v>13</v>
      </c>
      <c r="T144" s="117">
        <v>24.6</v>
      </c>
      <c r="U144" s="117">
        <v>29.1</v>
      </c>
      <c r="Z144" s="8" t="s">
        <v>271</v>
      </c>
    </row>
    <row r="145" spans="1:26">
      <c r="B145" s="13" t="s">
        <v>1579</v>
      </c>
      <c r="C145" s="2" t="s">
        <v>106</v>
      </c>
      <c r="D145" s="2" t="s">
        <v>15</v>
      </c>
      <c r="E145" s="8">
        <v>892</v>
      </c>
      <c r="F145" s="7">
        <v>77</v>
      </c>
      <c r="G145" s="8" t="s">
        <v>273</v>
      </c>
      <c r="H145" s="7" t="s">
        <v>214</v>
      </c>
      <c r="I145" s="13"/>
      <c r="K145" s="106"/>
      <c r="L145" s="84">
        <v>33.620556000000001</v>
      </c>
      <c r="M145" s="84">
        <v>-101.892222</v>
      </c>
      <c r="N145" s="69">
        <v>447.65370878447101</v>
      </c>
      <c r="O145" s="58" t="s">
        <v>31</v>
      </c>
      <c r="P145" s="57" t="s">
        <v>167</v>
      </c>
      <c r="Q145" s="57" t="s">
        <v>13</v>
      </c>
      <c r="T145" s="117">
        <v>29.8</v>
      </c>
      <c r="U145" s="117">
        <v>28.7</v>
      </c>
      <c r="Z145" s="8" t="s">
        <v>271</v>
      </c>
    </row>
    <row r="146" spans="1:26">
      <c r="B146" s="13" t="s">
        <v>1579</v>
      </c>
      <c r="C146" s="2" t="s">
        <v>106</v>
      </c>
      <c r="D146" s="2" t="s">
        <v>15</v>
      </c>
      <c r="E146" s="8">
        <v>892</v>
      </c>
      <c r="F146" s="7">
        <v>77</v>
      </c>
      <c r="G146" s="8" t="s">
        <v>273</v>
      </c>
      <c r="H146" s="7" t="s">
        <v>214</v>
      </c>
      <c r="I146" s="13"/>
      <c r="K146" s="106"/>
      <c r="L146" s="84">
        <v>33.620556000000001</v>
      </c>
      <c r="M146" s="84">
        <v>-101.892222</v>
      </c>
      <c r="N146" s="69">
        <v>447.65370878447101</v>
      </c>
      <c r="O146" s="58" t="s">
        <v>31</v>
      </c>
      <c r="P146" s="57" t="s">
        <v>172</v>
      </c>
      <c r="Q146" s="57" t="s">
        <v>13</v>
      </c>
      <c r="T146" s="117">
        <v>32.299999999999997</v>
      </c>
      <c r="U146" s="117">
        <v>28.17</v>
      </c>
      <c r="Z146" s="8" t="s">
        <v>271</v>
      </c>
    </row>
    <row r="147" spans="1:26">
      <c r="B147" s="13" t="s">
        <v>1579</v>
      </c>
      <c r="C147" s="2" t="s">
        <v>106</v>
      </c>
      <c r="D147" s="2" t="s">
        <v>15</v>
      </c>
      <c r="E147" s="8">
        <v>892</v>
      </c>
      <c r="F147" s="7">
        <v>77</v>
      </c>
      <c r="G147" s="8" t="s">
        <v>273</v>
      </c>
      <c r="H147" s="7" t="s">
        <v>214</v>
      </c>
      <c r="I147" s="13"/>
      <c r="K147" s="106"/>
      <c r="L147" s="84">
        <v>33.620556000000001</v>
      </c>
      <c r="M147" s="84">
        <v>-101.892222</v>
      </c>
      <c r="N147" s="69">
        <v>447.65370878447101</v>
      </c>
      <c r="O147" s="58" t="s">
        <v>24</v>
      </c>
      <c r="P147" s="57" t="s">
        <v>167</v>
      </c>
      <c r="Q147" s="57" t="s">
        <v>13</v>
      </c>
      <c r="T147" s="117">
        <v>31.6</v>
      </c>
      <c r="U147" s="117">
        <v>24.4</v>
      </c>
      <c r="Z147" s="8" t="s">
        <v>271</v>
      </c>
    </row>
    <row r="148" spans="1:26">
      <c r="B148" s="13" t="s">
        <v>1579</v>
      </c>
      <c r="C148" s="2" t="s">
        <v>106</v>
      </c>
      <c r="D148" s="2" t="s">
        <v>15</v>
      </c>
      <c r="E148" s="8">
        <v>892</v>
      </c>
      <c r="F148" s="7">
        <v>77</v>
      </c>
      <c r="G148" s="8" t="s">
        <v>273</v>
      </c>
      <c r="H148" s="7" t="s">
        <v>214</v>
      </c>
      <c r="I148" s="13"/>
      <c r="K148" s="106"/>
      <c r="L148" s="84">
        <v>33.620556000000001</v>
      </c>
      <c r="M148" s="84">
        <v>-101.892222</v>
      </c>
      <c r="N148" s="69">
        <v>447.65370878447101</v>
      </c>
      <c r="O148" s="58" t="s">
        <v>24</v>
      </c>
      <c r="P148" s="57" t="s">
        <v>172</v>
      </c>
      <c r="Q148" s="57" t="s">
        <v>13</v>
      </c>
      <c r="T148" s="117">
        <v>34.700000000000003</v>
      </c>
      <c r="U148" s="117">
        <v>25.5</v>
      </c>
      <c r="Z148" s="8" t="s">
        <v>271</v>
      </c>
    </row>
    <row r="149" spans="1:26">
      <c r="B149" s="13" t="s">
        <v>1579</v>
      </c>
      <c r="C149" s="2" t="s">
        <v>106</v>
      </c>
      <c r="D149" s="2" t="s">
        <v>15</v>
      </c>
      <c r="E149" s="8">
        <v>892</v>
      </c>
      <c r="F149" s="7">
        <v>228</v>
      </c>
      <c r="G149" s="8" t="s">
        <v>273</v>
      </c>
      <c r="H149" s="7" t="s">
        <v>214</v>
      </c>
      <c r="I149" s="13"/>
      <c r="J149" s="191" t="s">
        <v>373</v>
      </c>
      <c r="K149" s="106"/>
      <c r="L149" s="84">
        <v>33.620556000000001</v>
      </c>
      <c r="M149" s="84">
        <v>-101.892222</v>
      </c>
      <c r="N149" s="69">
        <v>447.65370878447101</v>
      </c>
      <c r="O149" s="58" t="s">
        <v>36</v>
      </c>
      <c r="Q149" s="57" t="s">
        <v>13</v>
      </c>
      <c r="T149" s="117">
        <v>33.56</v>
      </c>
      <c r="U149" s="117">
        <v>25.07</v>
      </c>
      <c r="Z149" s="8" t="s">
        <v>374</v>
      </c>
    </row>
    <row r="150" spans="1:26">
      <c r="B150" s="13" t="s">
        <v>1579</v>
      </c>
      <c r="C150" s="2" t="s">
        <v>106</v>
      </c>
      <c r="D150" s="2" t="s">
        <v>15</v>
      </c>
      <c r="E150" s="8">
        <v>892</v>
      </c>
      <c r="F150" s="7">
        <v>258</v>
      </c>
      <c r="G150" s="8" t="s">
        <v>273</v>
      </c>
      <c r="H150" s="7" t="s">
        <v>214</v>
      </c>
      <c r="I150" s="13"/>
      <c r="K150" s="106"/>
      <c r="L150" s="84">
        <v>33.620556000000001</v>
      </c>
      <c r="M150" s="84">
        <v>-101.892222</v>
      </c>
      <c r="N150" s="69">
        <v>447.65370878447101</v>
      </c>
      <c r="O150" s="58" t="s">
        <v>16</v>
      </c>
      <c r="P150" s="57" t="s">
        <v>167</v>
      </c>
      <c r="Q150" s="57" t="s">
        <v>13</v>
      </c>
      <c r="T150" s="117">
        <v>24.95</v>
      </c>
      <c r="U150" s="117">
        <v>15.73</v>
      </c>
      <c r="Z150" s="8" t="s">
        <v>355</v>
      </c>
    </row>
    <row r="151" spans="1:26">
      <c r="B151" s="13" t="s">
        <v>1579</v>
      </c>
      <c r="C151" s="2" t="s">
        <v>106</v>
      </c>
      <c r="D151" s="2" t="s">
        <v>15</v>
      </c>
      <c r="E151" s="8">
        <v>892</v>
      </c>
      <c r="F151" s="7">
        <v>258</v>
      </c>
      <c r="G151" s="8" t="s">
        <v>273</v>
      </c>
      <c r="H151" s="7" t="s">
        <v>214</v>
      </c>
      <c r="I151" s="13"/>
      <c r="K151" s="106"/>
      <c r="L151" s="84">
        <v>33.620556000000001</v>
      </c>
      <c r="M151" s="84">
        <v>-101.892222</v>
      </c>
      <c r="N151" s="69">
        <v>447.65370878447101</v>
      </c>
      <c r="O151" s="58" t="s">
        <v>31</v>
      </c>
      <c r="P151" s="57" t="s">
        <v>167</v>
      </c>
      <c r="Q151" s="57" t="s">
        <v>13</v>
      </c>
      <c r="T151" s="117">
        <v>33.74</v>
      </c>
      <c r="U151" s="117">
        <v>17.7</v>
      </c>
      <c r="Z151" s="8" t="s">
        <v>355</v>
      </c>
    </row>
    <row r="152" spans="1:26">
      <c r="B152" s="13" t="s">
        <v>1579</v>
      </c>
      <c r="C152" s="2" t="s">
        <v>106</v>
      </c>
      <c r="D152" s="2" t="s">
        <v>15</v>
      </c>
      <c r="E152" s="8">
        <v>892</v>
      </c>
      <c r="F152" s="7">
        <v>258</v>
      </c>
      <c r="G152" s="8" t="s">
        <v>273</v>
      </c>
      <c r="H152" s="7" t="s">
        <v>214</v>
      </c>
      <c r="I152" s="13"/>
      <c r="K152" s="106"/>
      <c r="L152" s="84">
        <v>33.620556000000001</v>
      </c>
      <c r="M152" s="84">
        <v>-101.892222</v>
      </c>
      <c r="N152" s="69">
        <v>447.65370878447101</v>
      </c>
      <c r="O152" s="58" t="s">
        <v>24</v>
      </c>
      <c r="P152" s="57" t="s">
        <v>167</v>
      </c>
      <c r="Q152" s="57" t="s">
        <v>13</v>
      </c>
      <c r="T152" s="117">
        <v>45.17</v>
      </c>
      <c r="U152" s="117">
        <v>15</v>
      </c>
      <c r="Z152" s="8" t="s">
        <v>355</v>
      </c>
    </row>
    <row r="153" spans="1:26">
      <c r="B153" s="13" t="s">
        <v>1579</v>
      </c>
      <c r="C153" s="2" t="s">
        <v>106</v>
      </c>
      <c r="D153" s="2" t="s">
        <v>15</v>
      </c>
      <c r="E153" s="8">
        <v>892</v>
      </c>
      <c r="F153" s="7">
        <v>294</v>
      </c>
      <c r="G153" s="8" t="s">
        <v>273</v>
      </c>
      <c r="H153" s="7" t="s">
        <v>214</v>
      </c>
      <c r="I153" s="13"/>
      <c r="K153" s="106"/>
      <c r="L153" s="84">
        <v>33.620556000000001</v>
      </c>
      <c r="M153" s="84">
        <v>-101.892222</v>
      </c>
      <c r="N153" s="69">
        <v>447.65370878447101</v>
      </c>
      <c r="O153" s="58" t="s">
        <v>16</v>
      </c>
      <c r="P153" s="57" t="s">
        <v>172</v>
      </c>
      <c r="Q153" s="57" t="s">
        <v>13</v>
      </c>
      <c r="T153" s="117">
        <v>27.81</v>
      </c>
      <c r="U153" s="117">
        <v>17.829999999999998</v>
      </c>
      <c r="Z153" s="8" t="s">
        <v>343</v>
      </c>
    </row>
    <row r="154" spans="1:26">
      <c r="B154" s="13" t="s">
        <v>1579</v>
      </c>
      <c r="C154" s="2" t="s">
        <v>106</v>
      </c>
      <c r="D154" s="2" t="s">
        <v>15</v>
      </c>
      <c r="E154" s="8">
        <v>892</v>
      </c>
      <c r="F154" s="7">
        <v>294</v>
      </c>
      <c r="G154" s="8" t="s">
        <v>273</v>
      </c>
      <c r="H154" s="7" t="s">
        <v>214</v>
      </c>
      <c r="I154" s="13"/>
      <c r="K154" s="106"/>
      <c r="L154" s="84">
        <v>33.620556000000001</v>
      </c>
      <c r="M154" s="84">
        <v>-101.892222</v>
      </c>
      <c r="N154" s="69">
        <v>447.65370878447101</v>
      </c>
      <c r="O154" s="58" t="s">
        <v>31</v>
      </c>
      <c r="P154" s="57" t="s">
        <v>172</v>
      </c>
      <c r="Q154" s="57" t="s">
        <v>13</v>
      </c>
      <c r="T154" s="117">
        <v>35.08</v>
      </c>
      <c r="U154" s="117">
        <v>19.05</v>
      </c>
      <c r="Z154" s="8" t="s">
        <v>343</v>
      </c>
    </row>
    <row r="155" spans="1:26">
      <c r="B155" s="13" t="s">
        <v>1579</v>
      </c>
      <c r="C155" s="2" t="s">
        <v>106</v>
      </c>
      <c r="D155" s="2" t="s">
        <v>15</v>
      </c>
      <c r="E155" s="8">
        <v>892</v>
      </c>
      <c r="F155" s="7">
        <v>294</v>
      </c>
      <c r="G155" s="8" t="s">
        <v>273</v>
      </c>
      <c r="H155" s="7" t="s">
        <v>214</v>
      </c>
      <c r="I155" s="13"/>
      <c r="K155" s="106"/>
      <c r="L155" s="84">
        <v>33.620556000000001</v>
      </c>
      <c r="M155" s="84">
        <v>-101.892222</v>
      </c>
      <c r="N155" s="69">
        <v>447.65370878447101</v>
      </c>
      <c r="O155" s="58" t="s">
        <v>24</v>
      </c>
      <c r="P155" s="57" t="s">
        <v>172</v>
      </c>
      <c r="Q155" s="57" t="s">
        <v>13</v>
      </c>
      <c r="T155" s="117">
        <v>52.64</v>
      </c>
      <c r="U155" s="117">
        <v>16.899999999999999</v>
      </c>
      <c r="Z155" s="8" t="s">
        <v>343</v>
      </c>
    </row>
    <row r="156" spans="1:26">
      <c r="B156" s="13" t="s">
        <v>1579</v>
      </c>
      <c r="C156" s="2" t="s">
        <v>106</v>
      </c>
      <c r="D156" s="2" t="s">
        <v>15</v>
      </c>
      <c r="E156" s="8">
        <v>892</v>
      </c>
      <c r="F156" s="7">
        <v>348</v>
      </c>
      <c r="G156" s="8" t="s">
        <v>273</v>
      </c>
      <c r="H156" s="7" t="s">
        <v>214</v>
      </c>
      <c r="I156" s="13"/>
      <c r="K156" s="106"/>
      <c r="L156" s="84">
        <v>33.620556000000001</v>
      </c>
      <c r="M156" s="84">
        <v>-101.892222</v>
      </c>
      <c r="N156" s="69">
        <v>447.65370878447101</v>
      </c>
      <c r="O156" s="58" t="s">
        <v>36</v>
      </c>
      <c r="Q156" s="57" t="s">
        <v>13</v>
      </c>
      <c r="T156" s="117">
        <v>31.25</v>
      </c>
      <c r="U156" s="117">
        <v>14.5</v>
      </c>
      <c r="Z156" s="8" t="s">
        <v>358</v>
      </c>
    </row>
    <row r="157" spans="1:26">
      <c r="A157" s="90"/>
      <c r="B157" s="13" t="s">
        <v>1579</v>
      </c>
      <c r="C157" s="2" t="s">
        <v>106</v>
      </c>
      <c r="D157" s="2" t="s">
        <v>15</v>
      </c>
      <c r="E157" s="8">
        <v>892</v>
      </c>
      <c r="F157" s="7">
        <v>386</v>
      </c>
      <c r="G157" s="8" t="s">
        <v>273</v>
      </c>
      <c r="H157" s="7" t="s">
        <v>214</v>
      </c>
      <c r="I157" s="13"/>
      <c r="K157" s="106"/>
      <c r="L157" s="84">
        <v>33.620556000000001</v>
      </c>
      <c r="M157" s="84">
        <v>-101.892222</v>
      </c>
      <c r="N157" s="69">
        <v>447.65370878447101</v>
      </c>
      <c r="O157" s="58" t="s">
        <v>24</v>
      </c>
      <c r="P157" s="57" t="s">
        <v>167</v>
      </c>
      <c r="Q157" s="57" t="s">
        <v>13</v>
      </c>
      <c r="T157" s="117">
        <v>49.74</v>
      </c>
      <c r="U157" s="117">
        <v>20</v>
      </c>
      <c r="Z157" s="8" t="s">
        <v>345</v>
      </c>
    </row>
    <row r="158" spans="1:26">
      <c r="B158" s="13" t="s">
        <v>1579</v>
      </c>
      <c r="C158" s="2" t="s">
        <v>106</v>
      </c>
      <c r="D158" s="2" t="s">
        <v>15</v>
      </c>
      <c r="E158" s="8">
        <v>892</v>
      </c>
      <c r="F158" s="7">
        <v>433.1</v>
      </c>
      <c r="G158" s="8" t="s">
        <v>273</v>
      </c>
      <c r="H158" s="7" t="s">
        <v>214</v>
      </c>
      <c r="I158" s="13"/>
      <c r="K158" s="106"/>
      <c r="L158" s="84">
        <v>33.620556000000001</v>
      </c>
      <c r="M158" s="84">
        <v>-101.892222</v>
      </c>
      <c r="N158" s="69">
        <v>447.65370878447101</v>
      </c>
      <c r="O158" s="58" t="s">
        <v>24</v>
      </c>
      <c r="P158" s="57" t="s">
        <v>172</v>
      </c>
      <c r="Q158" s="57" t="s">
        <v>13</v>
      </c>
      <c r="T158" s="117">
        <v>48.69</v>
      </c>
      <c r="U158" s="117">
        <v>17.440000000000001</v>
      </c>
    </row>
    <row r="159" spans="1:26">
      <c r="B159" s="13" t="s">
        <v>1579</v>
      </c>
      <c r="C159" s="2" t="s">
        <v>106</v>
      </c>
      <c r="D159" s="2" t="s">
        <v>15</v>
      </c>
      <c r="E159" s="8">
        <v>892</v>
      </c>
      <c r="F159" s="7">
        <v>434</v>
      </c>
      <c r="G159" s="8" t="s">
        <v>273</v>
      </c>
      <c r="H159" s="7" t="s">
        <v>214</v>
      </c>
      <c r="I159" s="13"/>
      <c r="K159" s="106"/>
      <c r="L159" s="84">
        <v>33.620556000000001</v>
      </c>
      <c r="M159" s="84">
        <v>-101.892222</v>
      </c>
      <c r="N159" s="69">
        <v>447.65370878447101</v>
      </c>
      <c r="O159" s="58" t="s">
        <v>24</v>
      </c>
      <c r="Q159" s="57" t="s">
        <v>13</v>
      </c>
      <c r="T159" s="117">
        <v>50.54</v>
      </c>
      <c r="U159" s="117">
        <v>16.16</v>
      </c>
    </row>
    <row r="160" spans="1:26">
      <c r="B160" s="13" t="s">
        <v>1579</v>
      </c>
      <c r="C160" s="2" t="s">
        <v>106</v>
      </c>
      <c r="D160" s="2" t="s">
        <v>15</v>
      </c>
      <c r="E160" s="8">
        <v>892</v>
      </c>
      <c r="F160" s="7">
        <v>435</v>
      </c>
      <c r="G160" s="8" t="s">
        <v>273</v>
      </c>
      <c r="H160" s="7" t="s">
        <v>214</v>
      </c>
      <c r="I160" s="13"/>
      <c r="K160" s="106"/>
      <c r="L160" s="84">
        <v>33.620556000000001</v>
      </c>
      <c r="M160" s="84">
        <v>-101.892222</v>
      </c>
      <c r="N160" s="69">
        <v>447.65370878447101</v>
      </c>
      <c r="O160" s="58" t="s">
        <v>36</v>
      </c>
      <c r="Q160" s="57" t="s">
        <v>13</v>
      </c>
      <c r="T160" s="117">
        <v>35.700000000000003</v>
      </c>
      <c r="U160" s="117">
        <v>26.85</v>
      </c>
      <c r="Z160" s="8" t="s">
        <v>375</v>
      </c>
    </row>
    <row r="161" spans="1:129">
      <c r="B161" s="13" t="s">
        <v>1579</v>
      </c>
      <c r="C161" s="2" t="s">
        <v>106</v>
      </c>
      <c r="D161" s="2" t="s">
        <v>15</v>
      </c>
      <c r="E161" s="8">
        <v>892</v>
      </c>
      <c r="F161" s="7">
        <v>436</v>
      </c>
      <c r="G161" s="8" t="s">
        <v>273</v>
      </c>
      <c r="H161" s="7" t="s">
        <v>214</v>
      </c>
      <c r="I161" s="13"/>
      <c r="K161" s="106"/>
      <c r="L161" s="84">
        <v>33.620556000000001</v>
      </c>
      <c r="M161" s="84">
        <v>-101.892222</v>
      </c>
      <c r="N161" s="69">
        <v>447.65370878447101</v>
      </c>
      <c r="O161" s="58" t="s">
        <v>36</v>
      </c>
      <c r="Q161" s="57" t="s">
        <v>13</v>
      </c>
      <c r="T161" s="117">
        <v>37.17</v>
      </c>
      <c r="U161" s="117">
        <v>24.32</v>
      </c>
      <c r="Z161" s="8" t="s">
        <v>375</v>
      </c>
    </row>
    <row r="162" spans="1:129">
      <c r="B162" s="13" t="s">
        <v>1579</v>
      </c>
      <c r="C162" s="2" t="s">
        <v>106</v>
      </c>
      <c r="D162" s="2" t="s">
        <v>15</v>
      </c>
      <c r="E162" s="8">
        <v>892</v>
      </c>
      <c r="F162" s="7">
        <v>437</v>
      </c>
      <c r="G162" s="8" t="s">
        <v>273</v>
      </c>
      <c r="H162" s="7" t="s">
        <v>214</v>
      </c>
      <c r="I162" s="13"/>
      <c r="K162" s="106"/>
      <c r="L162" s="84">
        <v>33.620556000000001</v>
      </c>
      <c r="M162" s="84">
        <v>-101.892222</v>
      </c>
      <c r="N162" s="69">
        <v>447.65370878447101</v>
      </c>
      <c r="O162" s="58" t="s">
        <v>24</v>
      </c>
      <c r="Q162" s="57" t="s">
        <v>13</v>
      </c>
      <c r="T162" s="117">
        <v>48.4</v>
      </c>
      <c r="U162" s="117">
        <v>16.88</v>
      </c>
      <c r="Z162" s="8" t="s">
        <v>376</v>
      </c>
    </row>
    <row r="163" spans="1:129">
      <c r="B163" s="13" t="s">
        <v>1579</v>
      </c>
      <c r="C163" s="2" t="s">
        <v>106</v>
      </c>
      <c r="D163" s="2" t="s">
        <v>15</v>
      </c>
      <c r="E163" s="8">
        <v>892</v>
      </c>
      <c r="F163" s="7">
        <v>438</v>
      </c>
      <c r="G163" s="8" t="s">
        <v>273</v>
      </c>
      <c r="H163" s="7" t="s">
        <v>214</v>
      </c>
      <c r="I163" s="13"/>
      <c r="K163" s="106"/>
      <c r="L163" s="84">
        <v>33.620556000000001</v>
      </c>
      <c r="M163" s="84">
        <v>-101.892222</v>
      </c>
      <c r="N163" s="69">
        <v>447.65370878447101</v>
      </c>
      <c r="O163" s="58" t="s">
        <v>36</v>
      </c>
      <c r="Q163" s="57" t="s">
        <v>13</v>
      </c>
      <c r="T163" s="117">
        <v>39.85</v>
      </c>
      <c r="U163" s="117">
        <v>16.600000000000001</v>
      </c>
      <c r="Z163" s="8" t="s">
        <v>375</v>
      </c>
    </row>
    <row r="164" spans="1:129" s="91" customFormat="1">
      <c r="A164" s="14"/>
      <c r="B164" s="13" t="s">
        <v>1579</v>
      </c>
      <c r="C164" s="2" t="s">
        <v>106</v>
      </c>
      <c r="D164" s="2" t="s">
        <v>15</v>
      </c>
      <c r="E164" s="8">
        <v>892</v>
      </c>
      <c r="F164" s="7">
        <v>439</v>
      </c>
      <c r="G164" s="8" t="s">
        <v>273</v>
      </c>
      <c r="H164" s="7" t="s">
        <v>214</v>
      </c>
      <c r="I164" s="13"/>
      <c r="J164" s="191"/>
      <c r="K164" s="106"/>
      <c r="L164" s="84">
        <v>33.620556000000001</v>
      </c>
      <c r="M164" s="84">
        <v>-101.892222</v>
      </c>
      <c r="N164" s="69">
        <v>447.65370878447101</v>
      </c>
      <c r="O164" s="58" t="s">
        <v>36</v>
      </c>
      <c r="P164" s="57"/>
      <c r="Q164" s="57" t="s">
        <v>13</v>
      </c>
      <c r="R164" s="57"/>
      <c r="S164" s="57"/>
      <c r="T164" s="117">
        <v>37</v>
      </c>
      <c r="U164" s="117">
        <v>24.22</v>
      </c>
      <c r="V164" s="58"/>
      <c r="W164" s="195"/>
      <c r="X164" s="198"/>
      <c r="Y164" s="8"/>
      <c r="Z164" s="8" t="s">
        <v>375</v>
      </c>
      <c r="AA164" s="54"/>
      <c r="AB164" s="76"/>
      <c r="AC164" s="76"/>
      <c r="AD164" s="70"/>
      <c r="AE164" s="70"/>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row>
    <row r="165" spans="1:129" s="91" customFormat="1">
      <c r="A165" s="14"/>
      <c r="B165" s="13" t="s">
        <v>1579</v>
      </c>
      <c r="C165" s="2" t="s">
        <v>106</v>
      </c>
      <c r="D165" s="2" t="s">
        <v>15</v>
      </c>
      <c r="E165" s="8">
        <v>892</v>
      </c>
      <c r="F165" s="7">
        <v>474</v>
      </c>
      <c r="G165" s="8" t="s">
        <v>273</v>
      </c>
      <c r="H165" s="7" t="s">
        <v>214</v>
      </c>
      <c r="I165" s="13"/>
      <c r="J165" s="191" t="s">
        <v>371</v>
      </c>
      <c r="K165" s="106"/>
      <c r="L165" s="84">
        <v>33.620556000000001</v>
      </c>
      <c r="M165" s="84">
        <v>-101.892222</v>
      </c>
      <c r="N165" s="69">
        <v>447.65370878447101</v>
      </c>
      <c r="O165" s="58" t="s">
        <v>16</v>
      </c>
      <c r="P165" s="57" t="s">
        <v>172</v>
      </c>
      <c r="Q165" s="57" t="s">
        <v>13</v>
      </c>
      <c r="R165" s="57"/>
      <c r="S165" s="57"/>
      <c r="T165" s="117">
        <v>27.45</v>
      </c>
      <c r="U165" s="117">
        <v>13.72</v>
      </c>
      <c r="V165" s="58"/>
      <c r="W165" s="195"/>
      <c r="X165" s="198"/>
      <c r="Y165" s="8"/>
      <c r="Z165" s="8" t="s">
        <v>346</v>
      </c>
      <c r="AA165" s="54"/>
      <c r="AB165" s="76"/>
      <c r="AC165" s="76"/>
      <c r="AD165" s="70"/>
      <c r="AE165" s="70"/>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row>
    <row r="166" spans="1:129" s="91" customFormat="1">
      <c r="A166" s="14"/>
      <c r="B166" s="13" t="s">
        <v>1579</v>
      </c>
      <c r="C166" s="2" t="s">
        <v>106</v>
      </c>
      <c r="D166" s="2" t="s">
        <v>15</v>
      </c>
      <c r="E166" s="8">
        <v>892</v>
      </c>
      <c r="F166" s="7">
        <v>474</v>
      </c>
      <c r="G166" s="8" t="s">
        <v>273</v>
      </c>
      <c r="H166" s="7" t="s">
        <v>214</v>
      </c>
      <c r="I166" s="13"/>
      <c r="J166" s="191" t="s">
        <v>371</v>
      </c>
      <c r="K166" s="106"/>
      <c r="L166" s="84">
        <v>33.620556000000001</v>
      </c>
      <c r="M166" s="84">
        <v>-101.892222</v>
      </c>
      <c r="N166" s="69">
        <v>447.65370878447101</v>
      </c>
      <c r="O166" s="58" t="s">
        <v>31</v>
      </c>
      <c r="P166" s="57" t="s">
        <v>172</v>
      </c>
      <c r="Q166" s="57" t="s">
        <v>13</v>
      </c>
      <c r="R166" s="57"/>
      <c r="S166" s="57"/>
      <c r="T166" s="117">
        <v>33.380000000000003</v>
      </c>
      <c r="U166" s="117">
        <v>13.98</v>
      </c>
      <c r="V166" s="58"/>
      <c r="W166" s="195"/>
      <c r="X166" s="198"/>
      <c r="Y166" s="8"/>
      <c r="Z166" s="8" t="s">
        <v>346</v>
      </c>
      <c r="AA166" s="54"/>
      <c r="AB166" s="76"/>
      <c r="AC166" s="76"/>
      <c r="AD166" s="70"/>
      <c r="AE166" s="70"/>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row>
    <row r="167" spans="1:129" s="91" customFormat="1">
      <c r="A167" s="14"/>
      <c r="B167" s="13" t="s">
        <v>1579</v>
      </c>
      <c r="C167" s="2" t="s">
        <v>106</v>
      </c>
      <c r="D167" s="2" t="s">
        <v>15</v>
      </c>
      <c r="E167" s="8">
        <v>892</v>
      </c>
      <c r="F167" s="7">
        <v>474</v>
      </c>
      <c r="G167" s="8" t="s">
        <v>273</v>
      </c>
      <c r="H167" s="7" t="s">
        <v>214</v>
      </c>
      <c r="I167" s="13"/>
      <c r="J167" s="191" t="s">
        <v>371</v>
      </c>
      <c r="K167" s="106"/>
      <c r="L167" s="84">
        <v>33.620556000000001</v>
      </c>
      <c r="M167" s="84">
        <v>-101.892222</v>
      </c>
      <c r="N167" s="69">
        <v>447.65370878447101</v>
      </c>
      <c r="O167" s="58" t="s">
        <v>24</v>
      </c>
      <c r="P167" s="57" t="s">
        <v>172</v>
      </c>
      <c r="Q167" s="57" t="s">
        <v>13</v>
      </c>
      <c r="R167" s="57"/>
      <c r="S167" s="57"/>
      <c r="T167" s="117">
        <v>41.39</v>
      </c>
      <c r="U167" s="117">
        <v>13.08</v>
      </c>
      <c r="V167" s="58"/>
      <c r="W167" s="195"/>
      <c r="X167" s="198"/>
      <c r="Y167" s="8"/>
      <c r="Z167" s="8" t="s">
        <v>346</v>
      </c>
      <c r="AA167" s="54"/>
      <c r="AB167" s="76"/>
      <c r="AC167" s="76"/>
      <c r="AD167" s="70"/>
      <c r="AE167" s="70"/>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row>
    <row r="168" spans="1:129" s="91" customFormat="1">
      <c r="A168" s="14"/>
      <c r="B168" s="13" t="s">
        <v>1579</v>
      </c>
      <c r="C168" s="2" t="s">
        <v>106</v>
      </c>
      <c r="D168" s="2" t="s">
        <v>15</v>
      </c>
      <c r="E168" s="8">
        <v>892</v>
      </c>
      <c r="F168" s="7">
        <v>493</v>
      </c>
      <c r="G168" s="8" t="s">
        <v>273</v>
      </c>
      <c r="H168" s="7" t="s">
        <v>214</v>
      </c>
      <c r="I168" s="13"/>
      <c r="J168" s="191"/>
      <c r="K168" s="106"/>
      <c r="L168" s="84">
        <v>33.620556000000001</v>
      </c>
      <c r="M168" s="84">
        <v>-101.892222</v>
      </c>
      <c r="N168" s="69">
        <v>447.65370878447101</v>
      </c>
      <c r="O168" s="58" t="s">
        <v>16</v>
      </c>
      <c r="P168" s="57" t="s">
        <v>167</v>
      </c>
      <c r="Q168" s="57" t="s">
        <v>13</v>
      </c>
      <c r="R168" s="57"/>
      <c r="S168" s="57"/>
      <c r="T168" s="117">
        <v>24.81</v>
      </c>
      <c r="U168" s="117">
        <v>17.329999999999998</v>
      </c>
      <c r="V168" s="58"/>
      <c r="W168" s="195"/>
      <c r="X168" s="198"/>
      <c r="Y168" s="8"/>
      <c r="Z168" s="8" t="s">
        <v>369</v>
      </c>
      <c r="AA168" s="54"/>
      <c r="AB168" s="76"/>
      <c r="AC168" s="76"/>
      <c r="AD168" s="70"/>
      <c r="AE168" s="70"/>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row>
    <row r="169" spans="1:129" s="91" customFormat="1">
      <c r="A169" s="14"/>
      <c r="B169" s="13" t="s">
        <v>1579</v>
      </c>
      <c r="C169" s="2" t="s">
        <v>106</v>
      </c>
      <c r="D169" s="2" t="s">
        <v>15</v>
      </c>
      <c r="E169" s="8">
        <v>892</v>
      </c>
      <c r="F169" s="7">
        <v>493</v>
      </c>
      <c r="G169" s="8" t="s">
        <v>273</v>
      </c>
      <c r="H169" s="7" t="s">
        <v>214</v>
      </c>
      <c r="I169" s="13"/>
      <c r="J169" s="191"/>
      <c r="K169" s="106"/>
      <c r="L169" s="84">
        <v>33.620556000000001</v>
      </c>
      <c r="M169" s="84">
        <v>-101.892222</v>
      </c>
      <c r="N169" s="69">
        <v>447.65370878447101</v>
      </c>
      <c r="O169" s="58" t="s">
        <v>31</v>
      </c>
      <c r="P169" s="57" t="s">
        <v>167</v>
      </c>
      <c r="Q169" s="57" t="s">
        <v>13</v>
      </c>
      <c r="R169" s="57"/>
      <c r="S169" s="57"/>
      <c r="T169" s="117">
        <v>28.61</v>
      </c>
      <c r="U169" s="117">
        <v>17.73</v>
      </c>
      <c r="V169" s="58"/>
      <c r="W169" s="195"/>
      <c r="X169" s="198"/>
      <c r="Y169" s="8"/>
      <c r="Z169" s="8" t="s">
        <v>369</v>
      </c>
      <c r="AA169" s="54"/>
      <c r="AB169" s="76"/>
      <c r="AC169" s="76"/>
      <c r="AD169" s="70"/>
      <c r="AE169" s="70"/>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row>
    <row r="170" spans="1:129" s="91" customFormat="1">
      <c r="A170" s="14"/>
      <c r="B170" s="13" t="s">
        <v>1579</v>
      </c>
      <c r="C170" s="2" t="s">
        <v>106</v>
      </c>
      <c r="D170" s="2" t="s">
        <v>15</v>
      </c>
      <c r="E170" s="8">
        <v>892</v>
      </c>
      <c r="F170" s="7">
        <v>493</v>
      </c>
      <c r="G170" s="8" t="s">
        <v>273</v>
      </c>
      <c r="H170" s="7" t="s">
        <v>214</v>
      </c>
      <c r="I170" s="13"/>
      <c r="J170" s="191"/>
      <c r="K170" s="106"/>
      <c r="L170" s="84">
        <v>33.620556000000001</v>
      </c>
      <c r="M170" s="84">
        <v>-101.892222</v>
      </c>
      <c r="N170" s="69">
        <v>447.65370878447101</v>
      </c>
      <c r="O170" s="58" t="s">
        <v>24</v>
      </c>
      <c r="P170" s="57" t="s">
        <v>167</v>
      </c>
      <c r="Q170" s="57" t="s">
        <v>13</v>
      </c>
      <c r="R170" s="57"/>
      <c r="S170" s="57"/>
      <c r="T170" s="117">
        <v>44.25</v>
      </c>
      <c r="U170" s="117">
        <v>16.75</v>
      </c>
      <c r="V170" s="58"/>
      <c r="W170" s="195"/>
      <c r="X170" s="198"/>
      <c r="Y170" s="8"/>
      <c r="Z170" s="8" t="s">
        <v>369</v>
      </c>
      <c r="AA170" s="54"/>
      <c r="AB170" s="76"/>
      <c r="AC170" s="76"/>
      <c r="AD170" s="70"/>
      <c r="AE170" s="70"/>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row>
    <row r="171" spans="1:129" s="91" customFormat="1">
      <c r="A171" s="14"/>
      <c r="B171" s="13" t="s">
        <v>1579</v>
      </c>
      <c r="C171" s="2" t="s">
        <v>106</v>
      </c>
      <c r="D171" s="2" t="s">
        <v>15</v>
      </c>
      <c r="E171" s="8">
        <v>892</v>
      </c>
      <c r="F171" s="7">
        <v>497</v>
      </c>
      <c r="G171" s="8" t="s">
        <v>273</v>
      </c>
      <c r="H171" s="7" t="s">
        <v>214</v>
      </c>
      <c r="I171" s="70"/>
      <c r="J171" s="191"/>
      <c r="K171" s="106"/>
      <c r="L171" s="84">
        <v>33.620556000000001</v>
      </c>
      <c r="M171" s="84">
        <v>-101.892222</v>
      </c>
      <c r="N171" s="69">
        <v>447.65370878447101</v>
      </c>
      <c r="O171" s="58" t="s">
        <v>36</v>
      </c>
      <c r="P171" s="57"/>
      <c r="Q171" s="57" t="s">
        <v>13</v>
      </c>
      <c r="R171" s="57"/>
      <c r="S171" s="57"/>
      <c r="T171" s="117">
        <v>35.99</v>
      </c>
      <c r="U171" s="117">
        <v>26.28</v>
      </c>
      <c r="V171" s="58"/>
      <c r="W171" s="195"/>
      <c r="X171" s="198"/>
      <c r="Y171" s="8"/>
      <c r="Z171" s="8" t="s">
        <v>375</v>
      </c>
      <c r="AA171" s="54"/>
      <c r="AB171" s="76"/>
      <c r="AC171" s="76"/>
      <c r="AD171" s="70"/>
      <c r="AE171" s="70"/>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row>
    <row r="172" spans="1:129" s="91" customFormat="1">
      <c r="A172" s="14"/>
      <c r="B172" s="13" t="s">
        <v>1579</v>
      </c>
      <c r="C172" s="2" t="s">
        <v>106</v>
      </c>
      <c r="D172" s="2" t="s">
        <v>15</v>
      </c>
      <c r="E172" s="8">
        <v>892</v>
      </c>
      <c r="F172" s="7">
        <v>568</v>
      </c>
      <c r="G172" s="8" t="s">
        <v>273</v>
      </c>
      <c r="H172" s="7" t="s">
        <v>214</v>
      </c>
      <c r="I172" s="70"/>
      <c r="J172" s="191" t="s">
        <v>143</v>
      </c>
      <c r="K172" s="106"/>
      <c r="L172" s="84">
        <v>33.620556000000001</v>
      </c>
      <c r="M172" s="84">
        <v>-101.892222</v>
      </c>
      <c r="N172" s="69">
        <v>447.65370878447101</v>
      </c>
      <c r="O172" s="58" t="s">
        <v>31</v>
      </c>
      <c r="P172" s="57" t="s">
        <v>172</v>
      </c>
      <c r="Q172" s="57" t="s">
        <v>13</v>
      </c>
      <c r="R172" s="57"/>
      <c r="S172" s="57"/>
      <c r="T172" s="117">
        <v>35.869999999999997</v>
      </c>
      <c r="U172" s="117">
        <v>24.7</v>
      </c>
      <c r="V172" s="58"/>
      <c r="W172" s="195"/>
      <c r="X172" s="198"/>
      <c r="Y172" s="8"/>
      <c r="Z172" s="8" t="s">
        <v>375</v>
      </c>
      <c r="AA172" s="54"/>
      <c r="AB172" s="76"/>
      <c r="AC172" s="76"/>
      <c r="AD172" s="70"/>
      <c r="AE172" s="70"/>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row>
    <row r="173" spans="1:129" s="91" customFormat="1" ht="31">
      <c r="A173" s="14"/>
      <c r="B173" s="13" t="s">
        <v>1579</v>
      </c>
      <c r="C173" s="2" t="s">
        <v>106</v>
      </c>
      <c r="D173" s="2" t="s">
        <v>15</v>
      </c>
      <c r="E173" s="8">
        <v>892</v>
      </c>
      <c r="F173" s="11" t="s">
        <v>367</v>
      </c>
      <c r="G173" s="8" t="s">
        <v>273</v>
      </c>
      <c r="H173" s="7" t="s">
        <v>214</v>
      </c>
      <c r="I173" s="70"/>
      <c r="J173" s="191"/>
      <c r="K173" s="106"/>
      <c r="L173" s="84">
        <v>33.620556000000001</v>
      </c>
      <c r="M173" s="84">
        <v>-101.892222</v>
      </c>
      <c r="N173" s="69">
        <v>447.65370878447101</v>
      </c>
      <c r="O173" s="58" t="s">
        <v>16</v>
      </c>
      <c r="P173" s="57" t="s">
        <v>172</v>
      </c>
      <c r="Q173" s="57" t="s">
        <v>13</v>
      </c>
      <c r="R173" s="57"/>
      <c r="S173" s="57"/>
      <c r="T173" s="117">
        <v>26.34</v>
      </c>
      <c r="U173" s="117">
        <v>15.38</v>
      </c>
      <c r="V173" s="58"/>
      <c r="W173" s="195"/>
      <c r="X173" s="198"/>
      <c r="Y173" s="8"/>
      <c r="Z173" s="8" t="s">
        <v>366</v>
      </c>
      <c r="AA173" s="76"/>
      <c r="AB173" s="76" t="s">
        <v>1299</v>
      </c>
      <c r="AC173" s="76" t="s">
        <v>1300</v>
      </c>
      <c r="AD173" s="70"/>
      <c r="AE173" s="70"/>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row>
    <row r="174" spans="1:129" s="91" customFormat="1" ht="46.5">
      <c r="A174" s="14"/>
      <c r="B174" s="13" t="s">
        <v>1579</v>
      </c>
      <c r="C174" s="2" t="s">
        <v>106</v>
      </c>
      <c r="D174" s="2" t="s">
        <v>15</v>
      </c>
      <c r="E174" s="8">
        <v>892</v>
      </c>
      <c r="F174" s="11" t="s">
        <v>367</v>
      </c>
      <c r="G174" s="8" t="s">
        <v>273</v>
      </c>
      <c r="H174" s="7" t="s">
        <v>214</v>
      </c>
      <c r="I174" s="70"/>
      <c r="J174" s="191"/>
      <c r="K174" s="106"/>
      <c r="L174" s="84">
        <v>33.620556000000001</v>
      </c>
      <c r="M174" s="84">
        <v>-101.892222</v>
      </c>
      <c r="N174" s="69">
        <v>447.65370878447101</v>
      </c>
      <c r="O174" s="58" t="s">
        <v>31</v>
      </c>
      <c r="P174" s="57" t="s">
        <v>172</v>
      </c>
      <c r="Q174" s="57" t="s">
        <v>13</v>
      </c>
      <c r="R174" s="57"/>
      <c r="S174" s="57"/>
      <c r="T174" s="117">
        <v>33.25</v>
      </c>
      <c r="U174" s="117">
        <v>15.64</v>
      </c>
      <c r="V174" s="58"/>
      <c r="W174" s="195"/>
      <c r="X174" s="198"/>
      <c r="Y174" s="8"/>
      <c r="Z174" s="8" t="s">
        <v>366</v>
      </c>
      <c r="AA174" s="76"/>
      <c r="AB174" s="76" t="s">
        <v>1299</v>
      </c>
      <c r="AC174" s="76" t="s">
        <v>1303</v>
      </c>
      <c r="AD174" s="70"/>
      <c r="AE174" s="70"/>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row>
    <row r="175" spans="1:129" s="91" customFormat="1">
      <c r="A175" s="14"/>
      <c r="B175" s="13" t="s">
        <v>1579</v>
      </c>
      <c r="C175" s="2" t="s">
        <v>106</v>
      </c>
      <c r="D175" s="2" t="s">
        <v>15</v>
      </c>
      <c r="E175" s="8">
        <v>892</v>
      </c>
      <c r="F175" s="7" t="s">
        <v>367</v>
      </c>
      <c r="G175" s="8" t="s">
        <v>273</v>
      </c>
      <c r="H175" s="7" t="s">
        <v>214</v>
      </c>
      <c r="I175" s="70"/>
      <c r="J175" s="191"/>
      <c r="K175" s="106"/>
      <c r="L175" s="84">
        <v>33.620556000000001</v>
      </c>
      <c r="M175" s="84">
        <v>-101.892222</v>
      </c>
      <c r="N175" s="69">
        <v>447.65370878447101</v>
      </c>
      <c r="O175" s="58" t="s">
        <v>24</v>
      </c>
      <c r="P175" s="57" t="s">
        <v>172</v>
      </c>
      <c r="Q175" s="57" t="s">
        <v>13</v>
      </c>
      <c r="R175" s="57"/>
      <c r="S175" s="57"/>
      <c r="T175" s="117">
        <v>45.14</v>
      </c>
      <c r="U175" s="117">
        <v>15.9</v>
      </c>
      <c r="V175" s="58"/>
      <c r="W175" s="195"/>
      <c r="X175" s="198"/>
      <c r="Y175" s="8"/>
      <c r="Z175" s="8" t="s">
        <v>366</v>
      </c>
      <c r="AA175" s="76"/>
      <c r="AB175" s="76" t="s">
        <v>1299</v>
      </c>
      <c r="AC175" s="76"/>
      <c r="AD175" s="70"/>
      <c r="AE175" s="70"/>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row>
    <row r="176" spans="1:129" s="91" customFormat="1">
      <c r="A176" s="14"/>
      <c r="B176" s="13" t="s">
        <v>1579</v>
      </c>
      <c r="C176" s="2" t="s">
        <v>106</v>
      </c>
      <c r="D176" s="2" t="s">
        <v>15</v>
      </c>
      <c r="E176" s="8">
        <v>892</v>
      </c>
      <c r="F176" s="7" t="s">
        <v>340</v>
      </c>
      <c r="G176" s="8" t="s">
        <v>273</v>
      </c>
      <c r="H176" s="7" t="s">
        <v>214</v>
      </c>
      <c r="I176" s="70"/>
      <c r="J176" s="191" t="s">
        <v>340</v>
      </c>
      <c r="K176" s="106"/>
      <c r="L176" s="84">
        <v>33.620556000000001</v>
      </c>
      <c r="M176" s="84">
        <v>-101.892222</v>
      </c>
      <c r="N176" s="69">
        <v>447.65370878447101</v>
      </c>
      <c r="O176" s="58" t="s">
        <v>36</v>
      </c>
      <c r="P176" s="57"/>
      <c r="Q176" s="57" t="s">
        <v>13</v>
      </c>
      <c r="R176" s="57"/>
      <c r="S176" s="57"/>
      <c r="T176" s="117">
        <v>40</v>
      </c>
      <c r="U176" s="117">
        <v>16</v>
      </c>
      <c r="V176" s="58"/>
      <c r="W176" s="195"/>
      <c r="X176" s="198"/>
      <c r="Y176" s="8"/>
      <c r="Z176" s="8" t="s">
        <v>375</v>
      </c>
      <c r="AA176" s="76"/>
      <c r="AB176" s="76" t="s">
        <v>1299</v>
      </c>
      <c r="AC176" s="76"/>
      <c r="AD176" s="70"/>
      <c r="AE176" s="70"/>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row>
    <row r="177" spans="1:61" s="91" customFormat="1">
      <c r="A177" s="14"/>
      <c r="B177" s="13" t="s">
        <v>1579</v>
      </c>
      <c r="C177" s="2" t="s">
        <v>106</v>
      </c>
      <c r="D177" s="2" t="s">
        <v>15</v>
      </c>
      <c r="E177" s="8">
        <v>892</v>
      </c>
      <c r="F177" s="7" t="s">
        <v>340</v>
      </c>
      <c r="G177" s="8" t="s">
        <v>273</v>
      </c>
      <c r="H177" s="7" t="s">
        <v>214</v>
      </c>
      <c r="I177" s="70"/>
      <c r="J177" s="191" t="s">
        <v>340</v>
      </c>
      <c r="K177" s="106"/>
      <c r="L177" s="84">
        <v>33.620556000000001</v>
      </c>
      <c r="M177" s="84">
        <v>-101.892222</v>
      </c>
      <c r="N177" s="69">
        <v>447.65370878447101</v>
      </c>
      <c r="O177" s="58" t="s">
        <v>36</v>
      </c>
      <c r="P177" s="57"/>
      <c r="Q177" s="57" t="s">
        <v>13</v>
      </c>
      <c r="R177" s="57"/>
      <c r="S177" s="57"/>
      <c r="T177" s="117">
        <v>34.5</v>
      </c>
      <c r="U177" s="117">
        <v>15.9</v>
      </c>
      <c r="V177" s="58"/>
      <c r="W177" s="195"/>
      <c r="X177" s="198"/>
      <c r="Y177" s="8"/>
      <c r="Z177" s="8" t="s">
        <v>377</v>
      </c>
      <c r="AA177" s="76"/>
      <c r="AB177" s="76" t="s">
        <v>1299</v>
      </c>
      <c r="AC177" s="76"/>
      <c r="AD177" s="70"/>
      <c r="AE177" s="70"/>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row>
    <row r="178" spans="1:61" s="91" customFormat="1">
      <c r="A178" s="14"/>
      <c r="B178" s="13" t="s">
        <v>1579</v>
      </c>
      <c r="C178" s="2" t="s">
        <v>106</v>
      </c>
      <c r="D178" s="2" t="s">
        <v>15</v>
      </c>
      <c r="E178" s="8">
        <v>892</v>
      </c>
      <c r="F178" s="7" t="s">
        <v>340</v>
      </c>
      <c r="G178" s="8" t="s">
        <v>273</v>
      </c>
      <c r="H178" s="7" t="s">
        <v>214</v>
      </c>
      <c r="I178" s="13"/>
      <c r="J178" s="191" t="s">
        <v>340</v>
      </c>
      <c r="K178" s="106"/>
      <c r="L178" s="84">
        <v>33.620556000000001</v>
      </c>
      <c r="M178" s="84">
        <v>-101.892222</v>
      </c>
      <c r="N178" s="69">
        <v>447.65370878447101</v>
      </c>
      <c r="O178" s="58" t="s">
        <v>36</v>
      </c>
      <c r="P178" s="57"/>
      <c r="Q178" s="57" t="s">
        <v>13</v>
      </c>
      <c r="R178" s="57"/>
      <c r="S178" s="57"/>
      <c r="T178" s="117">
        <v>34.369999999999997</v>
      </c>
      <c r="U178" s="117">
        <v>20.67</v>
      </c>
      <c r="V178" s="58"/>
      <c r="W178" s="195"/>
      <c r="X178" s="198"/>
      <c r="Y178" s="8"/>
      <c r="Z178" s="8" t="s">
        <v>375</v>
      </c>
      <c r="AA178" s="76"/>
      <c r="AB178" s="76" t="s">
        <v>1299</v>
      </c>
      <c r="AC178" s="76"/>
      <c r="AD178" s="70"/>
      <c r="AE178" s="70"/>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row>
    <row r="179" spans="1:61" s="91" customFormat="1" ht="31">
      <c r="A179" s="14"/>
      <c r="B179" s="13" t="s">
        <v>1579</v>
      </c>
      <c r="C179" s="2" t="s">
        <v>106</v>
      </c>
      <c r="D179" s="2" t="s">
        <v>15</v>
      </c>
      <c r="E179" s="8">
        <v>892</v>
      </c>
      <c r="F179" s="7" t="s">
        <v>340</v>
      </c>
      <c r="G179" s="8" t="s">
        <v>273</v>
      </c>
      <c r="H179" s="7" t="s">
        <v>214</v>
      </c>
      <c r="I179" s="13"/>
      <c r="J179" s="191" t="s">
        <v>340</v>
      </c>
      <c r="K179" s="106"/>
      <c r="L179" s="84">
        <v>33.620556000000001</v>
      </c>
      <c r="M179" s="84">
        <v>-101.892222</v>
      </c>
      <c r="N179" s="69">
        <v>447.65370878447101</v>
      </c>
      <c r="O179" s="58" t="s">
        <v>36</v>
      </c>
      <c r="P179" s="57"/>
      <c r="Q179" s="57" t="s">
        <v>13</v>
      </c>
      <c r="R179" s="57"/>
      <c r="S179" s="57"/>
      <c r="T179" s="117">
        <v>33.020000000000003</v>
      </c>
      <c r="U179" s="117">
        <v>15.75</v>
      </c>
      <c r="V179" s="58"/>
      <c r="W179" s="195"/>
      <c r="X179" s="198"/>
      <c r="Y179" s="8"/>
      <c r="Z179" s="8" t="s">
        <v>377</v>
      </c>
      <c r="AA179" s="76"/>
      <c r="AB179" s="76" t="s">
        <v>1299</v>
      </c>
      <c r="AC179" s="76" t="s">
        <v>1310</v>
      </c>
      <c r="AD179" s="70"/>
      <c r="AE179" s="70"/>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row>
    <row r="180" spans="1:61" s="91" customFormat="1">
      <c r="A180" s="14"/>
      <c r="B180" s="13" t="s">
        <v>1579</v>
      </c>
      <c r="C180" s="2" t="s">
        <v>106</v>
      </c>
      <c r="D180" s="2" t="s">
        <v>15</v>
      </c>
      <c r="E180" s="8">
        <v>892</v>
      </c>
      <c r="F180" s="7" t="s">
        <v>340</v>
      </c>
      <c r="G180" s="8" t="s">
        <v>273</v>
      </c>
      <c r="H180" s="7" t="s">
        <v>214</v>
      </c>
      <c r="I180" s="13"/>
      <c r="J180" s="191" t="s">
        <v>340</v>
      </c>
      <c r="K180" s="106"/>
      <c r="L180" s="84">
        <v>33.620556000000001</v>
      </c>
      <c r="M180" s="84">
        <v>-101.892222</v>
      </c>
      <c r="N180" s="69">
        <v>447.65370878447101</v>
      </c>
      <c r="O180" s="58" t="s">
        <v>36</v>
      </c>
      <c r="P180" s="57"/>
      <c r="Q180" s="57" t="s">
        <v>13</v>
      </c>
      <c r="R180" s="57"/>
      <c r="S180" s="57"/>
      <c r="T180" s="117">
        <v>35.049999999999997</v>
      </c>
      <c r="U180" s="117">
        <v>15.44</v>
      </c>
      <c r="V180" s="58"/>
      <c r="W180" s="195"/>
      <c r="X180" s="198"/>
      <c r="Y180" s="8"/>
      <c r="Z180" s="8" t="s">
        <v>377</v>
      </c>
      <c r="AA180" s="76"/>
      <c r="AB180" s="76" t="s">
        <v>1299</v>
      </c>
      <c r="AC180" s="76"/>
      <c r="AD180" s="70"/>
      <c r="AE180" s="70"/>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row>
    <row r="181" spans="1:61" s="91" customFormat="1" ht="31">
      <c r="A181" s="14"/>
      <c r="B181" s="13" t="s">
        <v>1579</v>
      </c>
      <c r="C181" s="2" t="s">
        <v>106</v>
      </c>
      <c r="D181" s="2" t="s">
        <v>15</v>
      </c>
      <c r="E181" s="8">
        <v>892</v>
      </c>
      <c r="F181" s="7" t="s">
        <v>340</v>
      </c>
      <c r="G181" s="8" t="s">
        <v>273</v>
      </c>
      <c r="H181" s="7" t="s">
        <v>214</v>
      </c>
      <c r="I181" s="13"/>
      <c r="J181" s="191" t="s">
        <v>340</v>
      </c>
      <c r="K181" s="106"/>
      <c r="L181" s="84">
        <v>33.620556000000001</v>
      </c>
      <c r="M181" s="84">
        <v>-101.892222</v>
      </c>
      <c r="N181" s="69">
        <v>447.65370878447101</v>
      </c>
      <c r="O181" s="58" t="s">
        <v>16</v>
      </c>
      <c r="P181" s="57" t="s">
        <v>172</v>
      </c>
      <c r="Q181" s="57" t="s">
        <v>13</v>
      </c>
      <c r="R181" s="57"/>
      <c r="S181" s="57"/>
      <c r="T181" s="117">
        <v>28.16</v>
      </c>
      <c r="U181" s="117">
        <v>20.22</v>
      </c>
      <c r="V181" s="58"/>
      <c r="W181" s="195"/>
      <c r="X181" s="198"/>
      <c r="Y181" s="8"/>
      <c r="Z181" s="8" t="s">
        <v>350</v>
      </c>
      <c r="AA181" s="76"/>
      <c r="AB181" s="76" t="s">
        <v>1299</v>
      </c>
      <c r="AC181" s="76" t="s">
        <v>1312</v>
      </c>
      <c r="AD181" s="70"/>
      <c r="AE181" s="70"/>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row>
    <row r="182" spans="1:61" s="91" customFormat="1">
      <c r="A182" s="14"/>
      <c r="B182" s="13" t="s">
        <v>1579</v>
      </c>
      <c r="C182" s="2" t="s">
        <v>106</v>
      </c>
      <c r="D182" s="2" t="s">
        <v>15</v>
      </c>
      <c r="E182" s="8">
        <v>892</v>
      </c>
      <c r="F182" s="7" t="s">
        <v>340</v>
      </c>
      <c r="G182" s="8" t="s">
        <v>273</v>
      </c>
      <c r="H182" s="7" t="s">
        <v>214</v>
      </c>
      <c r="I182" s="13"/>
      <c r="J182" s="191" t="s">
        <v>340</v>
      </c>
      <c r="K182" s="106"/>
      <c r="L182" s="84">
        <v>33.620556000000001</v>
      </c>
      <c r="M182" s="84">
        <v>-101.892222</v>
      </c>
      <c r="N182" s="69">
        <v>447.65370878447101</v>
      </c>
      <c r="O182" s="58" t="s">
        <v>16</v>
      </c>
      <c r="P182" s="57" t="s">
        <v>172</v>
      </c>
      <c r="Q182" s="57" t="s">
        <v>13</v>
      </c>
      <c r="R182" s="57"/>
      <c r="S182" s="57"/>
      <c r="T182" s="117">
        <v>26.37</v>
      </c>
      <c r="U182" s="117">
        <v>16.05</v>
      </c>
      <c r="V182" s="58"/>
      <c r="W182" s="195"/>
      <c r="X182" s="198"/>
      <c r="Y182" s="8"/>
      <c r="Z182" s="8" t="s">
        <v>365</v>
      </c>
      <c r="AA182" s="76"/>
      <c r="AB182" s="76" t="s">
        <v>1299</v>
      </c>
      <c r="AC182" s="76"/>
      <c r="AD182" s="70"/>
      <c r="AE182" s="70"/>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row>
    <row r="183" spans="1:61" s="91" customFormat="1">
      <c r="A183" s="14"/>
      <c r="B183" s="13" t="s">
        <v>1579</v>
      </c>
      <c r="C183" s="2" t="s">
        <v>106</v>
      </c>
      <c r="D183" s="2" t="s">
        <v>15</v>
      </c>
      <c r="E183" s="8">
        <v>892</v>
      </c>
      <c r="F183" s="7" t="s">
        <v>340</v>
      </c>
      <c r="G183" s="8" t="s">
        <v>273</v>
      </c>
      <c r="H183" s="7" t="s">
        <v>214</v>
      </c>
      <c r="I183" s="13"/>
      <c r="J183" s="191" t="s">
        <v>340</v>
      </c>
      <c r="K183" s="106"/>
      <c r="L183" s="84">
        <v>33.620556000000001</v>
      </c>
      <c r="M183" s="84">
        <v>-101.892222</v>
      </c>
      <c r="N183" s="69">
        <v>447.65370878447101</v>
      </c>
      <c r="O183" s="58" t="s">
        <v>16</v>
      </c>
      <c r="P183" s="57" t="s">
        <v>172</v>
      </c>
      <c r="Q183" s="57" t="s">
        <v>13</v>
      </c>
      <c r="R183" s="57"/>
      <c r="S183" s="57"/>
      <c r="T183" s="117">
        <v>26.1</v>
      </c>
      <c r="U183" s="117">
        <v>15.4</v>
      </c>
      <c r="V183" s="58"/>
      <c r="W183" s="195"/>
      <c r="X183" s="198"/>
      <c r="Y183" s="8"/>
      <c r="Z183" s="8" t="s">
        <v>368</v>
      </c>
      <c r="AA183" s="76"/>
      <c r="AB183" s="76"/>
      <c r="AC183" s="76"/>
      <c r="AD183" s="70"/>
      <c r="AE183" s="70"/>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row>
    <row r="184" spans="1:61" s="91" customFormat="1">
      <c r="A184" s="14"/>
      <c r="B184" s="13" t="s">
        <v>1579</v>
      </c>
      <c r="C184" s="2" t="s">
        <v>106</v>
      </c>
      <c r="D184" s="2" t="s">
        <v>15</v>
      </c>
      <c r="E184" s="8">
        <v>892</v>
      </c>
      <c r="F184" s="7" t="s">
        <v>340</v>
      </c>
      <c r="G184" s="8" t="s">
        <v>273</v>
      </c>
      <c r="H184" s="7" t="s">
        <v>214</v>
      </c>
      <c r="I184" s="13"/>
      <c r="J184" s="191" t="s">
        <v>340</v>
      </c>
      <c r="K184" s="106"/>
      <c r="L184" s="84">
        <v>33.620556000000001</v>
      </c>
      <c r="M184" s="84">
        <v>-101.892222</v>
      </c>
      <c r="N184" s="69">
        <v>447.65370878447101</v>
      </c>
      <c r="O184" s="58" t="s">
        <v>16</v>
      </c>
      <c r="P184" s="57" t="s">
        <v>172</v>
      </c>
      <c r="Q184" s="57" t="s">
        <v>13</v>
      </c>
      <c r="R184" s="57"/>
      <c r="S184" s="57"/>
      <c r="T184" s="117">
        <v>25.84</v>
      </c>
      <c r="U184" s="117">
        <v>16.28</v>
      </c>
      <c r="V184" s="58"/>
      <c r="W184" s="195"/>
      <c r="X184" s="198"/>
      <c r="Y184" s="8"/>
      <c r="Z184" s="8" t="s">
        <v>370</v>
      </c>
      <c r="AA184" s="76"/>
      <c r="AB184" s="76"/>
      <c r="AC184" s="76"/>
      <c r="AD184" s="70"/>
      <c r="AE184" s="70"/>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row>
    <row r="185" spans="1:61" s="91" customFormat="1">
      <c r="A185" s="14"/>
      <c r="B185" s="13" t="s">
        <v>1579</v>
      </c>
      <c r="C185" s="2" t="s">
        <v>106</v>
      </c>
      <c r="D185" s="2" t="s">
        <v>15</v>
      </c>
      <c r="E185" s="8">
        <v>892</v>
      </c>
      <c r="F185" s="7" t="s">
        <v>340</v>
      </c>
      <c r="G185" s="8" t="s">
        <v>273</v>
      </c>
      <c r="H185" s="7" t="s">
        <v>214</v>
      </c>
      <c r="I185" s="13"/>
      <c r="J185" s="191" t="s">
        <v>340</v>
      </c>
      <c r="K185" s="106"/>
      <c r="L185" s="84">
        <v>33.620556000000001</v>
      </c>
      <c r="M185" s="84">
        <v>-101.892222</v>
      </c>
      <c r="N185" s="69">
        <v>447.65370878447101</v>
      </c>
      <c r="O185" s="58" t="s">
        <v>31</v>
      </c>
      <c r="P185" s="57" t="s">
        <v>172</v>
      </c>
      <c r="Q185" s="57" t="s">
        <v>13</v>
      </c>
      <c r="R185" s="57"/>
      <c r="S185" s="57"/>
      <c r="T185" s="117">
        <v>37.74</v>
      </c>
      <c r="U185" s="117">
        <v>19.8</v>
      </c>
      <c r="V185" s="58"/>
      <c r="W185" s="195"/>
      <c r="X185" s="198"/>
      <c r="Y185" s="8"/>
      <c r="Z185" s="8" t="s">
        <v>350</v>
      </c>
      <c r="AA185" s="76"/>
      <c r="AB185" s="76"/>
      <c r="AC185" s="76"/>
      <c r="AD185" s="70"/>
      <c r="AE185" s="70"/>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row>
    <row r="186" spans="1:61" s="91" customFormat="1">
      <c r="A186" s="14"/>
      <c r="B186" s="13" t="s">
        <v>1579</v>
      </c>
      <c r="C186" s="2" t="s">
        <v>106</v>
      </c>
      <c r="D186" s="2" t="s">
        <v>15</v>
      </c>
      <c r="E186" s="8">
        <v>892</v>
      </c>
      <c r="F186" s="7" t="s">
        <v>340</v>
      </c>
      <c r="G186" s="8" t="s">
        <v>273</v>
      </c>
      <c r="H186" s="7" t="s">
        <v>214</v>
      </c>
      <c r="I186" s="13"/>
      <c r="J186" s="191" t="s">
        <v>340</v>
      </c>
      <c r="K186" s="106"/>
      <c r="L186" s="84">
        <v>33.620556000000001</v>
      </c>
      <c r="M186" s="84">
        <v>-101.892222</v>
      </c>
      <c r="N186" s="69">
        <v>447.65370878447101</v>
      </c>
      <c r="O186" s="58" t="s">
        <v>31</v>
      </c>
      <c r="P186" s="57" t="s">
        <v>172</v>
      </c>
      <c r="Q186" s="57" t="s">
        <v>13</v>
      </c>
      <c r="R186" s="57"/>
      <c r="S186" s="57"/>
      <c r="T186" s="117">
        <v>31</v>
      </c>
      <c r="U186" s="117">
        <v>20</v>
      </c>
      <c r="V186" s="58"/>
      <c r="W186" s="195"/>
      <c r="X186" s="198"/>
      <c r="Y186" s="8"/>
      <c r="Z186" s="8" t="s">
        <v>365</v>
      </c>
      <c r="AA186" s="76"/>
      <c r="AB186" s="76"/>
      <c r="AC186" s="76"/>
      <c r="AD186" s="70"/>
      <c r="AE186" s="70"/>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row>
    <row r="187" spans="1:61" s="91" customFormat="1">
      <c r="A187" s="14"/>
      <c r="B187" s="13" t="s">
        <v>1579</v>
      </c>
      <c r="C187" s="2" t="s">
        <v>106</v>
      </c>
      <c r="D187" s="2" t="s">
        <v>15</v>
      </c>
      <c r="E187" s="8">
        <v>892</v>
      </c>
      <c r="F187" s="7" t="s">
        <v>340</v>
      </c>
      <c r="G187" s="8" t="s">
        <v>273</v>
      </c>
      <c r="H187" s="7" t="s">
        <v>214</v>
      </c>
      <c r="I187" s="13"/>
      <c r="J187" s="191" t="s">
        <v>340</v>
      </c>
      <c r="K187" s="106"/>
      <c r="L187" s="84">
        <v>33.620556000000001</v>
      </c>
      <c r="M187" s="84">
        <v>-101.892222</v>
      </c>
      <c r="N187" s="69">
        <v>447.65370878447101</v>
      </c>
      <c r="O187" s="58" t="s">
        <v>31</v>
      </c>
      <c r="P187" s="57" t="s">
        <v>172</v>
      </c>
      <c r="Q187" s="57" t="s">
        <v>13</v>
      </c>
      <c r="R187" s="57"/>
      <c r="S187" s="57"/>
      <c r="T187" s="117">
        <v>30.62</v>
      </c>
      <c r="U187" s="117">
        <v>20.57</v>
      </c>
      <c r="V187" s="58"/>
      <c r="W187" s="195"/>
      <c r="X187" s="198"/>
      <c r="Y187" s="8"/>
      <c r="Z187" s="8" t="s">
        <v>368</v>
      </c>
      <c r="AA187" s="76"/>
      <c r="AB187" s="76" t="s">
        <v>1267</v>
      </c>
      <c r="AC187" s="76"/>
      <c r="AD187" s="70"/>
      <c r="AE187" s="70"/>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row>
    <row r="188" spans="1:61" s="91" customFormat="1">
      <c r="A188" s="14"/>
      <c r="B188" s="13" t="s">
        <v>1579</v>
      </c>
      <c r="C188" s="2" t="s">
        <v>106</v>
      </c>
      <c r="D188" s="2" t="s">
        <v>15</v>
      </c>
      <c r="E188" s="8">
        <v>892</v>
      </c>
      <c r="F188" s="7" t="s">
        <v>340</v>
      </c>
      <c r="G188" s="8" t="s">
        <v>273</v>
      </c>
      <c r="H188" s="7" t="s">
        <v>214</v>
      </c>
      <c r="I188" s="13"/>
      <c r="J188" s="191" t="s">
        <v>340</v>
      </c>
      <c r="K188" s="106"/>
      <c r="L188" s="84">
        <v>33.620556000000001</v>
      </c>
      <c r="M188" s="84">
        <v>-101.892222</v>
      </c>
      <c r="N188" s="69">
        <v>447.65370878447101</v>
      </c>
      <c r="O188" s="58" t="s">
        <v>31</v>
      </c>
      <c r="P188" s="57" t="s">
        <v>172</v>
      </c>
      <c r="Q188" s="57" t="s">
        <v>13</v>
      </c>
      <c r="R188" s="57"/>
      <c r="S188" s="57"/>
      <c r="T188" s="117">
        <v>27.72</v>
      </c>
      <c r="U188" s="117">
        <v>19.27</v>
      </c>
      <c r="V188" s="58"/>
      <c r="W188" s="195"/>
      <c r="X188" s="198"/>
      <c r="Y188" s="8"/>
      <c r="Z188" s="8" t="s">
        <v>346</v>
      </c>
      <c r="AA188" s="76"/>
      <c r="AB188" s="76"/>
      <c r="AC188" s="76"/>
      <c r="AD188" s="70"/>
      <c r="AE188" s="70"/>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row>
    <row r="189" spans="1:61" s="91" customFormat="1">
      <c r="A189" s="14"/>
      <c r="B189" s="13" t="s">
        <v>1579</v>
      </c>
      <c r="C189" s="2" t="s">
        <v>106</v>
      </c>
      <c r="D189" s="2" t="s">
        <v>15</v>
      </c>
      <c r="E189" s="8">
        <v>892</v>
      </c>
      <c r="F189" s="7" t="s">
        <v>340</v>
      </c>
      <c r="G189" s="8" t="s">
        <v>273</v>
      </c>
      <c r="H189" s="7" t="s">
        <v>214</v>
      </c>
      <c r="I189" s="13"/>
      <c r="J189" s="191" t="s">
        <v>340</v>
      </c>
      <c r="K189" s="106"/>
      <c r="L189" s="84">
        <v>33.620556000000001</v>
      </c>
      <c r="M189" s="84">
        <v>-101.892222</v>
      </c>
      <c r="N189" s="69">
        <v>447.65370878447101</v>
      </c>
      <c r="O189" s="58" t="s">
        <v>24</v>
      </c>
      <c r="P189" s="57" t="s">
        <v>172</v>
      </c>
      <c r="Q189" s="57" t="s">
        <v>13</v>
      </c>
      <c r="R189" s="57"/>
      <c r="S189" s="57"/>
      <c r="T189" s="117">
        <v>50.33</v>
      </c>
      <c r="U189" s="117">
        <v>18.149999999999999</v>
      </c>
      <c r="V189" s="58"/>
      <c r="W189" s="195"/>
      <c r="X189" s="198"/>
      <c r="Y189" s="8"/>
      <c r="Z189" s="8" t="s">
        <v>350</v>
      </c>
      <c r="AA189" s="76"/>
      <c r="AB189" s="76"/>
      <c r="AC189" s="76"/>
      <c r="AD189" s="70"/>
      <c r="AE189" s="70"/>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row>
    <row r="190" spans="1:61" s="91" customFormat="1">
      <c r="A190" s="14"/>
      <c r="B190" s="13" t="s">
        <v>1579</v>
      </c>
      <c r="C190" s="2" t="s">
        <v>106</v>
      </c>
      <c r="D190" s="2" t="s">
        <v>15</v>
      </c>
      <c r="E190" s="8">
        <v>892</v>
      </c>
      <c r="F190" s="7" t="s">
        <v>340</v>
      </c>
      <c r="G190" s="8" t="s">
        <v>273</v>
      </c>
      <c r="H190" s="7" t="s">
        <v>214</v>
      </c>
      <c r="I190" s="13"/>
      <c r="J190" s="191" t="s">
        <v>340</v>
      </c>
      <c r="K190" s="106"/>
      <c r="L190" s="84">
        <v>33.620556000000001</v>
      </c>
      <c r="M190" s="84">
        <v>-101.892222</v>
      </c>
      <c r="N190" s="69">
        <v>447.65370878447101</v>
      </c>
      <c r="O190" s="58" t="s">
        <v>24</v>
      </c>
      <c r="P190" s="57" t="s">
        <v>172</v>
      </c>
      <c r="Q190" s="57" t="s">
        <v>13</v>
      </c>
      <c r="R190" s="57"/>
      <c r="S190" s="57"/>
      <c r="T190" s="117">
        <v>44.87</v>
      </c>
      <c r="U190" s="117">
        <v>18.53</v>
      </c>
      <c r="V190" s="58"/>
      <c r="W190" s="195"/>
      <c r="X190" s="198"/>
      <c r="Y190" s="8"/>
      <c r="Z190" s="8" t="s">
        <v>365</v>
      </c>
      <c r="AA190" s="76"/>
      <c r="AB190" s="76"/>
      <c r="AC190" s="76"/>
      <c r="AD190" s="70"/>
      <c r="AE190" s="70"/>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row>
    <row r="191" spans="1:61" s="91" customFormat="1">
      <c r="A191" s="14"/>
      <c r="B191" s="13" t="s">
        <v>1579</v>
      </c>
      <c r="C191" s="2" t="s">
        <v>106</v>
      </c>
      <c r="D191" s="2" t="s">
        <v>15</v>
      </c>
      <c r="E191" s="8">
        <v>892</v>
      </c>
      <c r="F191" s="7" t="s">
        <v>340</v>
      </c>
      <c r="G191" s="8" t="s">
        <v>273</v>
      </c>
      <c r="H191" s="7" t="s">
        <v>214</v>
      </c>
      <c r="I191" s="13"/>
      <c r="J191" s="191" t="s">
        <v>340</v>
      </c>
      <c r="K191" s="106"/>
      <c r="L191" s="84">
        <v>33.620556000000001</v>
      </c>
      <c r="M191" s="84">
        <v>-101.892222</v>
      </c>
      <c r="N191" s="69">
        <v>447.65370878447101</v>
      </c>
      <c r="O191" s="58" t="s">
        <v>24</v>
      </c>
      <c r="P191" s="57" t="s">
        <v>172</v>
      </c>
      <c r="Q191" s="57" t="s">
        <v>13</v>
      </c>
      <c r="R191" s="57"/>
      <c r="S191" s="57"/>
      <c r="T191" s="117">
        <v>45.22</v>
      </c>
      <c r="U191" s="117">
        <v>19.43</v>
      </c>
      <c r="V191" s="58"/>
      <c r="W191" s="195"/>
      <c r="X191" s="198"/>
      <c r="Y191" s="8"/>
      <c r="Z191" s="8" t="s">
        <v>368</v>
      </c>
      <c r="AA191" s="76"/>
      <c r="AB191" s="76"/>
      <c r="AC191" s="76"/>
      <c r="AD191" s="70"/>
      <c r="AE191" s="70"/>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row>
    <row r="192" spans="1:61" s="91" customFormat="1">
      <c r="A192" s="14"/>
      <c r="B192" s="13" t="s">
        <v>1579</v>
      </c>
      <c r="C192" s="2" t="s">
        <v>106</v>
      </c>
      <c r="D192" s="2" t="s">
        <v>15</v>
      </c>
      <c r="E192" s="8">
        <v>892</v>
      </c>
      <c r="F192" s="7" t="s">
        <v>340</v>
      </c>
      <c r="G192" s="8" t="s">
        <v>273</v>
      </c>
      <c r="H192" s="7" t="s">
        <v>214</v>
      </c>
      <c r="I192" s="13"/>
      <c r="J192" s="191" t="s">
        <v>340</v>
      </c>
      <c r="K192" s="106"/>
      <c r="L192" s="84">
        <v>33.620556000000001</v>
      </c>
      <c r="M192" s="84">
        <v>-101.892222</v>
      </c>
      <c r="N192" s="69">
        <v>447.65370878447101</v>
      </c>
      <c r="O192" s="58" t="s">
        <v>24</v>
      </c>
      <c r="P192" s="57" t="s">
        <v>172</v>
      </c>
      <c r="Q192" s="57" t="s">
        <v>13</v>
      </c>
      <c r="R192" s="57"/>
      <c r="S192" s="57"/>
      <c r="T192" s="117">
        <v>46.99</v>
      </c>
      <c r="U192" s="117">
        <v>18.97</v>
      </c>
      <c r="V192" s="58"/>
      <c r="W192" s="195"/>
      <c r="X192" s="198"/>
      <c r="Y192" s="8"/>
      <c r="Z192" s="8" t="s">
        <v>346</v>
      </c>
      <c r="AA192" s="76"/>
      <c r="AB192" s="76"/>
      <c r="AC192" s="76"/>
      <c r="AD192" s="70"/>
      <c r="AE192" s="70"/>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row>
    <row r="193" spans="1:61" s="91" customFormat="1">
      <c r="A193" s="14"/>
      <c r="B193" s="13" t="s">
        <v>1579</v>
      </c>
      <c r="C193" s="2" t="s">
        <v>106</v>
      </c>
      <c r="D193" s="2" t="s">
        <v>15</v>
      </c>
      <c r="E193" s="8">
        <v>892</v>
      </c>
      <c r="F193" s="7" t="s">
        <v>340</v>
      </c>
      <c r="G193" s="8" t="s">
        <v>273</v>
      </c>
      <c r="H193" s="7" t="s">
        <v>214</v>
      </c>
      <c r="I193" s="13"/>
      <c r="J193" s="191" t="s">
        <v>340</v>
      </c>
      <c r="K193" s="106"/>
      <c r="L193" s="84">
        <v>33.620556000000001</v>
      </c>
      <c r="M193" s="84">
        <v>-101.892222</v>
      </c>
      <c r="N193" s="69">
        <v>447.65370878447101</v>
      </c>
      <c r="O193" s="58" t="s">
        <v>20</v>
      </c>
      <c r="P193" s="57" t="s">
        <v>172</v>
      </c>
      <c r="Q193" s="57" t="s">
        <v>13</v>
      </c>
      <c r="R193" s="57"/>
      <c r="S193" s="57"/>
      <c r="T193" s="117">
        <v>22.64</v>
      </c>
      <c r="U193" s="117">
        <v>14.2</v>
      </c>
      <c r="V193" s="58"/>
      <c r="W193" s="195"/>
      <c r="X193" s="198"/>
      <c r="Y193" s="8"/>
      <c r="Z193" s="8" t="s">
        <v>350</v>
      </c>
      <c r="AA193" s="76"/>
      <c r="AB193" s="76"/>
      <c r="AC193" s="76"/>
      <c r="AD193" s="70"/>
      <c r="AE193" s="70"/>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row>
    <row r="194" spans="1:61" s="91" customFormat="1">
      <c r="A194" s="14"/>
      <c r="B194" s="13" t="s">
        <v>1579</v>
      </c>
      <c r="C194" s="2" t="s">
        <v>106</v>
      </c>
      <c r="D194" s="2" t="s">
        <v>15</v>
      </c>
      <c r="E194" s="8">
        <v>892</v>
      </c>
      <c r="F194" s="7" t="s">
        <v>340</v>
      </c>
      <c r="G194" s="8" t="s">
        <v>273</v>
      </c>
      <c r="H194" s="7" t="s">
        <v>214</v>
      </c>
      <c r="I194" s="13"/>
      <c r="J194" s="191" t="s">
        <v>340</v>
      </c>
      <c r="K194" s="106"/>
      <c r="L194" s="84">
        <v>33.620556000000001</v>
      </c>
      <c r="M194" s="84">
        <v>-101.892222</v>
      </c>
      <c r="N194" s="69">
        <v>447.65370878447101</v>
      </c>
      <c r="O194" s="58" t="s">
        <v>42</v>
      </c>
      <c r="P194" s="57" t="s">
        <v>172</v>
      </c>
      <c r="Q194" s="57" t="s">
        <v>13</v>
      </c>
      <c r="R194" s="57"/>
      <c r="S194" s="57"/>
      <c r="T194" s="117">
        <v>24.28</v>
      </c>
      <c r="U194" s="117">
        <v>15.61</v>
      </c>
      <c r="V194" s="58"/>
      <c r="W194" s="195"/>
      <c r="X194" s="198"/>
      <c r="Y194" s="8"/>
      <c r="Z194" s="8" t="s">
        <v>350</v>
      </c>
      <c r="AA194" s="76"/>
      <c r="AB194" s="76"/>
      <c r="AC194" s="76"/>
      <c r="AD194" s="70"/>
      <c r="AE194" s="70"/>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row>
    <row r="195" spans="1:61" s="91" customFormat="1">
      <c r="A195" s="14"/>
      <c r="B195" s="13" t="s">
        <v>1579</v>
      </c>
      <c r="C195" s="2" t="s">
        <v>106</v>
      </c>
      <c r="D195" s="2" t="s">
        <v>15</v>
      </c>
      <c r="E195" s="8">
        <v>892</v>
      </c>
      <c r="F195" s="12" t="s">
        <v>342</v>
      </c>
      <c r="G195" s="8" t="s">
        <v>273</v>
      </c>
      <c r="H195" s="7" t="s">
        <v>214</v>
      </c>
      <c r="I195" s="13"/>
      <c r="J195" s="192" t="s">
        <v>342</v>
      </c>
      <c r="K195" s="106"/>
      <c r="L195" s="84">
        <v>33.620556000000001</v>
      </c>
      <c r="M195" s="84">
        <v>-101.892222</v>
      </c>
      <c r="N195" s="69">
        <v>447.65370878447101</v>
      </c>
      <c r="O195" s="58" t="s">
        <v>42</v>
      </c>
      <c r="P195" s="57" t="s">
        <v>172</v>
      </c>
      <c r="Q195" s="57" t="s">
        <v>13</v>
      </c>
      <c r="R195" s="57"/>
      <c r="S195" s="57"/>
      <c r="T195" s="117">
        <v>27</v>
      </c>
      <c r="U195" s="117">
        <v>13.9</v>
      </c>
      <c r="V195" s="58"/>
      <c r="W195" s="195"/>
      <c r="X195" s="198"/>
      <c r="Y195" s="8"/>
      <c r="Z195" s="8" t="s">
        <v>341</v>
      </c>
      <c r="AA195" s="76"/>
      <c r="AB195" s="76"/>
      <c r="AC195" s="76"/>
      <c r="AD195" s="70"/>
      <c r="AE195" s="70"/>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row>
    <row r="196" spans="1:61" s="91" customFormat="1">
      <c r="A196" s="14"/>
      <c r="B196" s="13" t="s">
        <v>1579</v>
      </c>
      <c r="C196" s="2" t="s">
        <v>106</v>
      </c>
      <c r="D196" s="2" t="s">
        <v>15</v>
      </c>
      <c r="E196" s="8">
        <v>892</v>
      </c>
      <c r="F196" s="7" t="s">
        <v>360</v>
      </c>
      <c r="G196" s="8" t="s">
        <v>273</v>
      </c>
      <c r="H196" s="7" t="s">
        <v>214</v>
      </c>
      <c r="I196" s="13"/>
      <c r="J196" s="191" t="s">
        <v>360</v>
      </c>
      <c r="K196" s="106"/>
      <c r="L196" s="84">
        <v>33.620556000000001</v>
      </c>
      <c r="M196" s="84">
        <v>-101.892222</v>
      </c>
      <c r="N196" s="69">
        <v>447.65370878447101</v>
      </c>
      <c r="O196" s="58" t="s">
        <v>16</v>
      </c>
      <c r="P196" s="57" t="s">
        <v>167</v>
      </c>
      <c r="Q196" s="57" t="s">
        <v>13</v>
      </c>
      <c r="R196" s="57"/>
      <c r="S196" s="57"/>
      <c r="T196" s="117">
        <v>25.4</v>
      </c>
      <c r="U196" s="117">
        <v>15.1</v>
      </c>
      <c r="V196" s="58"/>
      <c r="W196" s="195"/>
      <c r="X196" s="198"/>
      <c r="Y196" s="8"/>
      <c r="Z196" s="8" t="s">
        <v>361</v>
      </c>
      <c r="AA196" s="76"/>
      <c r="AB196" s="76"/>
      <c r="AC196" s="76"/>
      <c r="AD196" s="70"/>
      <c r="AE196" s="70"/>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row>
    <row r="197" spans="1:61" s="91" customFormat="1">
      <c r="A197" s="14"/>
      <c r="B197" s="13" t="s">
        <v>1579</v>
      </c>
      <c r="C197" s="2" t="s">
        <v>106</v>
      </c>
      <c r="D197" s="2" t="s">
        <v>15</v>
      </c>
      <c r="E197" s="8">
        <v>892</v>
      </c>
      <c r="F197" s="8" t="s">
        <v>360</v>
      </c>
      <c r="G197" s="8" t="s">
        <v>273</v>
      </c>
      <c r="H197" s="7" t="s">
        <v>214</v>
      </c>
      <c r="I197" s="13"/>
      <c r="J197" s="191" t="s">
        <v>360</v>
      </c>
      <c r="K197" s="106"/>
      <c r="L197" s="84">
        <v>33.620556000000001</v>
      </c>
      <c r="M197" s="84">
        <v>-101.892222</v>
      </c>
      <c r="N197" s="69">
        <v>447.65370878447101</v>
      </c>
      <c r="O197" s="58" t="s">
        <v>16</v>
      </c>
      <c r="P197" s="57" t="s">
        <v>172</v>
      </c>
      <c r="Q197" s="57" t="s">
        <v>13</v>
      </c>
      <c r="R197" s="57"/>
      <c r="S197" s="57"/>
      <c r="T197" s="117">
        <v>25.7</v>
      </c>
      <c r="U197" s="117">
        <v>18.100000000000001</v>
      </c>
      <c r="V197" s="58"/>
      <c r="W197" s="195"/>
      <c r="X197" s="198"/>
      <c r="Y197" s="8"/>
      <c r="Z197" s="8" t="s">
        <v>343</v>
      </c>
      <c r="AA197" s="76"/>
      <c r="AB197" s="76"/>
      <c r="AC197" s="76"/>
      <c r="AD197" s="70"/>
      <c r="AE197" s="70"/>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row>
    <row r="198" spans="1:61" s="91" customFormat="1">
      <c r="A198" s="14"/>
      <c r="B198" s="13" t="s">
        <v>1579</v>
      </c>
      <c r="C198" s="2" t="s">
        <v>106</v>
      </c>
      <c r="D198" s="2" t="s">
        <v>15</v>
      </c>
      <c r="E198" s="8">
        <v>892</v>
      </c>
      <c r="F198" s="7" t="s">
        <v>360</v>
      </c>
      <c r="G198" s="8" t="s">
        <v>273</v>
      </c>
      <c r="H198" s="7" t="s">
        <v>214</v>
      </c>
      <c r="I198" s="13"/>
      <c r="J198" s="191" t="s">
        <v>360</v>
      </c>
      <c r="K198" s="106"/>
      <c r="L198" s="84">
        <v>33.620556000000001</v>
      </c>
      <c r="M198" s="84">
        <v>-101.892222</v>
      </c>
      <c r="N198" s="69">
        <v>447.65370878447101</v>
      </c>
      <c r="O198" s="58" t="s">
        <v>31</v>
      </c>
      <c r="P198" s="57" t="s">
        <v>167</v>
      </c>
      <c r="Q198" s="57" t="s">
        <v>13</v>
      </c>
      <c r="R198" s="57"/>
      <c r="S198" s="57"/>
      <c r="T198" s="117">
        <v>31.74</v>
      </c>
      <c r="U198" s="117">
        <v>20.5</v>
      </c>
      <c r="V198" s="58"/>
      <c r="W198" s="195"/>
      <c r="X198" s="198"/>
      <c r="Y198" s="8"/>
      <c r="Z198" s="8" t="s">
        <v>359</v>
      </c>
      <c r="AA198" s="76"/>
      <c r="AB198" s="76"/>
      <c r="AC198" s="76"/>
      <c r="AD198" s="70"/>
      <c r="AE198" s="70"/>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row>
    <row r="199" spans="1:61" s="91" customFormat="1">
      <c r="A199" s="14"/>
      <c r="B199" s="13" t="s">
        <v>1579</v>
      </c>
      <c r="C199" s="2" t="s">
        <v>106</v>
      </c>
      <c r="D199" s="2" t="s">
        <v>15</v>
      </c>
      <c r="E199" s="8">
        <v>892</v>
      </c>
      <c r="F199" s="8" t="s">
        <v>360</v>
      </c>
      <c r="G199" s="8" t="s">
        <v>273</v>
      </c>
      <c r="H199" s="7" t="s">
        <v>214</v>
      </c>
      <c r="I199" s="13"/>
      <c r="J199" s="191" t="s">
        <v>360</v>
      </c>
      <c r="K199" s="106"/>
      <c r="L199" s="84">
        <v>33.620556000000001</v>
      </c>
      <c r="M199" s="84">
        <v>-101.892222</v>
      </c>
      <c r="N199" s="69">
        <v>447.65370878447101</v>
      </c>
      <c r="O199" s="58" t="s">
        <v>31</v>
      </c>
      <c r="P199" s="57" t="s">
        <v>172</v>
      </c>
      <c r="Q199" s="57" t="s">
        <v>13</v>
      </c>
      <c r="R199" s="57"/>
      <c r="S199" s="57"/>
      <c r="T199" s="117">
        <v>32.5</v>
      </c>
      <c r="U199" s="117">
        <v>18.27</v>
      </c>
      <c r="V199" s="58"/>
      <c r="W199" s="195"/>
      <c r="X199" s="198"/>
      <c r="Y199" s="8"/>
      <c r="Z199" s="8" t="s">
        <v>343</v>
      </c>
      <c r="AA199" s="76"/>
      <c r="AB199" s="76"/>
      <c r="AC199" s="76"/>
      <c r="AD199" s="70"/>
      <c r="AE199" s="70"/>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row>
    <row r="200" spans="1:61" s="91" customFormat="1">
      <c r="A200" s="14"/>
      <c r="B200" s="13" t="s">
        <v>1579</v>
      </c>
      <c r="C200" s="2" t="s">
        <v>106</v>
      </c>
      <c r="D200" s="2" t="s">
        <v>15</v>
      </c>
      <c r="E200" s="8">
        <v>892</v>
      </c>
      <c r="F200" s="7" t="s">
        <v>360</v>
      </c>
      <c r="G200" s="8" t="s">
        <v>273</v>
      </c>
      <c r="H200" s="7" t="s">
        <v>214</v>
      </c>
      <c r="I200" s="13"/>
      <c r="J200" s="191" t="s">
        <v>360</v>
      </c>
      <c r="K200" s="106"/>
      <c r="L200" s="84">
        <v>33.620556000000001</v>
      </c>
      <c r="M200" s="84">
        <v>-101.892222</v>
      </c>
      <c r="N200" s="69">
        <v>447.65370878447101</v>
      </c>
      <c r="O200" s="58" t="s">
        <v>24</v>
      </c>
      <c r="P200" s="57" t="s">
        <v>167</v>
      </c>
      <c r="Q200" s="57" t="s">
        <v>13</v>
      </c>
      <c r="R200" s="57"/>
      <c r="S200" s="57"/>
      <c r="T200" s="117">
        <v>46.46</v>
      </c>
      <c r="U200" s="117">
        <v>19.190000000000001</v>
      </c>
      <c r="V200" s="58"/>
      <c r="W200" s="195"/>
      <c r="X200" s="198"/>
      <c r="Y200" s="8"/>
      <c r="Z200" s="8" t="s">
        <v>359</v>
      </c>
      <c r="AA200" s="76"/>
      <c r="AB200" s="76"/>
      <c r="AC200" s="76"/>
      <c r="AD200" s="70"/>
      <c r="AE200" s="70"/>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row>
    <row r="201" spans="1:61" s="91" customFormat="1">
      <c r="A201" s="14"/>
      <c r="B201" s="13" t="s">
        <v>1579</v>
      </c>
      <c r="C201" s="2" t="s">
        <v>106</v>
      </c>
      <c r="D201" s="2" t="s">
        <v>15</v>
      </c>
      <c r="E201" s="8">
        <v>892</v>
      </c>
      <c r="F201" s="8" t="s">
        <v>360</v>
      </c>
      <c r="G201" s="8" t="s">
        <v>273</v>
      </c>
      <c r="H201" s="7" t="s">
        <v>214</v>
      </c>
      <c r="I201" s="13"/>
      <c r="J201" s="191" t="s">
        <v>360</v>
      </c>
      <c r="K201" s="106"/>
      <c r="L201" s="84">
        <v>33.620556000000001</v>
      </c>
      <c r="M201" s="84">
        <v>-101.892222</v>
      </c>
      <c r="N201" s="69">
        <v>447.65370878447101</v>
      </c>
      <c r="O201" s="58" t="s">
        <v>24</v>
      </c>
      <c r="P201" s="57" t="s">
        <v>172</v>
      </c>
      <c r="Q201" s="57" t="s">
        <v>13</v>
      </c>
      <c r="R201" s="57"/>
      <c r="S201" s="57"/>
      <c r="T201" s="117">
        <v>43.8</v>
      </c>
      <c r="U201" s="117">
        <v>15.6</v>
      </c>
      <c r="V201" s="58"/>
      <c r="W201" s="195"/>
      <c r="X201" s="198"/>
      <c r="Y201" s="8"/>
      <c r="Z201" s="8" t="s">
        <v>343</v>
      </c>
      <c r="AA201" s="76"/>
      <c r="AB201" s="76"/>
      <c r="AC201" s="76"/>
      <c r="AD201" s="70"/>
      <c r="AE201" s="70"/>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row>
    <row r="202" spans="1:61" s="91" customFormat="1">
      <c r="A202" s="14"/>
      <c r="B202" s="13" t="s">
        <v>1579</v>
      </c>
      <c r="C202" s="2" t="s">
        <v>106</v>
      </c>
      <c r="D202" s="2" t="s">
        <v>15</v>
      </c>
      <c r="E202" s="8">
        <v>892</v>
      </c>
      <c r="F202" s="7" t="s">
        <v>348</v>
      </c>
      <c r="G202" s="8" t="s">
        <v>273</v>
      </c>
      <c r="H202" s="7" t="s">
        <v>214</v>
      </c>
      <c r="I202" s="13"/>
      <c r="J202" s="191" t="s">
        <v>348</v>
      </c>
      <c r="K202" s="106"/>
      <c r="L202" s="84">
        <v>33.620556000000001</v>
      </c>
      <c r="M202" s="84">
        <v>-101.892222</v>
      </c>
      <c r="N202" s="69">
        <v>447.65370878447101</v>
      </c>
      <c r="O202" s="58" t="s">
        <v>16</v>
      </c>
      <c r="P202" s="57" t="s">
        <v>167</v>
      </c>
      <c r="Q202" s="57" t="s">
        <v>13</v>
      </c>
      <c r="R202" s="57"/>
      <c r="S202" s="57"/>
      <c r="T202" s="117">
        <v>26.9</v>
      </c>
      <c r="U202" s="117">
        <v>18.23</v>
      </c>
      <c r="V202" s="58"/>
      <c r="W202" s="195"/>
      <c r="X202" s="198"/>
      <c r="Y202" s="8"/>
      <c r="Z202" s="8" t="s">
        <v>349</v>
      </c>
      <c r="AA202" s="76"/>
      <c r="AB202" s="76"/>
      <c r="AC202" s="76"/>
      <c r="AD202" s="70"/>
      <c r="AE202" s="70"/>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row>
    <row r="203" spans="1:61" s="91" customFormat="1">
      <c r="A203" s="14"/>
      <c r="B203" s="13" t="s">
        <v>1579</v>
      </c>
      <c r="C203" s="2" t="s">
        <v>106</v>
      </c>
      <c r="D203" s="2" t="s">
        <v>15</v>
      </c>
      <c r="E203" s="8">
        <v>892</v>
      </c>
      <c r="F203" s="7" t="s">
        <v>348</v>
      </c>
      <c r="G203" s="8" t="s">
        <v>273</v>
      </c>
      <c r="H203" s="7" t="s">
        <v>214</v>
      </c>
      <c r="I203" s="13"/>
      <c r="J203" s="191" t="s">
        <v>348</v>
      </c>
      <c r="K203" s="106"/>
      <c r="L203" s="84">
        <v>33.620556000000001</v>
      </c>
      <c r="M203" s="84">
        <v>-101.892222</v>
      </c>
      <c r="N203" s="69">
        <v>447.65370878447101</v>
      </c>
      <c r="O203" s="58" t="s">
        <v>31</v>
      </c>
      <c r="P203" s="57" t="s">
        <v>167</v>
      </c>
      <c r="Q203" s="57" t="s">
        <v>13</v>
      </c>
      <c r="R203" s="57"/>
      <c r="S203" s="57"/>
      <c r="T203" s="117">
        <v>29.12</v>
      </c>
      <c r="U203" s="117">
        <v>18.829999999999998</v>
      </c>
      <c r="V203" s="58"/>
      <c r="W203" s="195"/>
      <c r="X203" s="198"/>
      <c r="Y203" s="8"/>
      <c r="Z203" s="8" t="s">
        <v>349</v>
      </c>
      <c r="AA203" s="76"/>
      <c r="AB203" s="76"/>
      <c r="AC203" s="76"/>
      <c r="AD203" s="70"/>
      <c r="AE203" s="70"/>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row>
    <row r="204" spans="1:61" s="91" customFormat="1">
      <c r="A204" s="14"/>
      <c r="B204" s="13" t="s">
        <v>1579</v>
      </c>
      <c r="C204" s="2" t="s">
        <v>106</v>
      </c>
      <c r="D204" s="2" t="s">
        <v>15</v>
      </c>
      <c r="E204" s="8">
        <v>892</v>
      </c>
      <c r="F204" s="8" t="s">
        <v>362</v>
      </c>
      <c r="G204" s="8" t="s">
        <v>273</v>
      </c>
      <c r="H204" s="7" t="s">
        <v>214</v>
      </c>
      <c r="I204" s="13"/>
      <c r="J204" s="191" t="s">
        <v>362</v>
      </c>
      <c r="K204" s="106"/>
      <c r="L204" s="84">
        <v>33.620556000000001</v>
      </c>
      <c r="M204" s="84">
        <v>-101.892222</v>
      </c>
      <c r="N204" s="69">
        <v>447.65370878447101</v>
      </c>
      <c r="O204" s="58" t="s">
        <v>24</v>
      </c>
      <c r="P204" s="57" t="s">
        <v>172</v>
      </c>
      <c r="Q204" s="57" t="s">
        <v>13</v>
      </c>
      <c r="R204" s="57"/>
      <c r="S204" s="57"/>
      <c r="T204" s="117">
        <v>44.3</v>
      </c>
      <c r="U204" s="117">
        <v>18.100000000000001</v>
      </c>
      <c r="V204" s="58"/>
      <c r="W204" s="195"/>
      <c r="X204" s="198"/>
      <c r="Y204" s="8"/>
      <c r="Z204" s="8" t="s">
        <v>343</v>
      </c>
      <c r="AA204" s="76"/>
      <c r="AB204" s="76"/>
      <c r="AC204" s="76"/>
      <c r="AD204" s="70"/>
      <c r="AE204" s="70"/>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row>
    <row r="205" spans="1:61" s="91" customFormat="1" ht="31">
      <c r="A205" s="14"/>
      <c r="B205" s="13" t="s">
        <v>1579</v>
      </c>
      <c r="C205" s="2" t="s">
        <v>106</v>
      </c>
      <c r="D205" s="2" t="s">
        <v>15</v>
      </c>
      <c r="E205" s="8">
        <v>892</v>
      </c>
      <c r="F205" s="7" t="s">
        <v>352</v>
      </c>
      <c r="G205" s="8" t="s">
        <v>273</v>
      </c>
      <c r="H205" s="7" t="s">
        <v>214</v>
      </c>
      <c r="I205" s="13"/>
      <c r="J205" s="191" t="s">
        <v>352</v>
      </c>
      <c r="K205" s="106"/>
      <c r="L205" s="84">
        <v>33.620556000000001</v>
      </c>
      <c r="M205" s="84">
        <v>-101.892222</v>
      </c>
      <c r="N205" s="69">
        <v>447.65370878447101</v>
      </c>
      <c r="O205" s="58" t="s">
        <v>16</v>
      </c>
      <c r="P205" s="57" t="s">
        <v>167</v>
      </c>
      <c r="Q205" s="57" t="s">
        <v>13</v>
      </c>
      <c r="R205" s="57"/>
      <c r="S205" s="57"/>
      <c r="T205" s="117">
        <v>23</v>
      </c>
      <c r="U205" s="117">
        <v>17.100000000000001</v>
      </c>
      <c r="V205" s="58"/>
      <c r="W205" s="195"/>
      <c r="X205" s="198"/>
      <c r="Y205" s="8"/>
      <c r="Z205" s="8" t="s">
        <v>354</v>
      </c>
      <c r="AA205" s="76"/>
      <c r="AB205" s="76"/>
      <c r="AC205" s="76"/>
      <c r="AD205" s="70"/>
      <c r="AE205" s="70"/>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row>
    <row r="206" spans="1:61" s="91" customFormat="1" ht="31">
      <c r="A206" s="14"/>
      <c r="B206" s="13" t="s">
        <v>1579</v>
      </c>
      <c r="C206" s="2" t="s">
        <v>106</v>
      </c>
      <c r="D206" s="2" t="s">
        <v>15</v>
      </c>
      <c r="E206" s="8">
        <v>892</v>
      </c>
      <c r="F206" s="7" t="s">
        <v>352</v>
      </c>
      <c r="G206" s="8" t="s">
        <v>273</v>
      </c>
      <c r="H206" s="7" t="s">
        <v>214</v>
      </c>
      <c r="I206" s="13"/>
      <c r="J206" s="191" t="s">
        <v>352</v>
      </c>
      <c r="K206" s="106"/>
      <c r="L206" s="84">
        <v>33.620556000000001</v>
      </c>
      <c r="M206" s="84">
        <v>-101.892222</v>
      </c>
      <c r="N206" s="69">
        <v>447.65370878447101</v>
      </c>
      <c r="O206" s="58" t="s">
        <v>31</v>
      </c>
      <c r="P206" s="57" t="s">
        <v>167</v>
      </c>
      <c r="Q206" s="57" t="s">
        <v>13</v>
      </c>
      <c r="R206" s="57"/>
      <c r="S206" s="57"/>
      <c r="T206" s="117">
        <v>29.5</v>
      </c>
      <c r="U206" s="117">
        <v>17.8</v>
      </c>
      <c r="V206" s="58"/>
      <c r="W206" s="195"/>
      <c r="X206" s="198"/>
      <c r="Y206" s="8"/>
      <c r="Z206" s="8" t="s">
        <v>354</v>
      </c>
      <c r="AA206" s="76"/>
      <c r="AB206" s="76"/>
      <c r="AC206" s="76"/>
      <c r="AD206" s="70"/>
      <c r="AE206" s="70"/>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row>
    <row r="207" spans="1:61" s="91" customFormat="1" ht="31">
      <c r="A207" s="14"/>
      <c r="B207" s="13" t="s">
        <v>1579</v>
      </c>
      <c r="C207" s="2" t="s">
        <v>106</v>
      </c>
      <c r="D207" s="2" t="s">
        <v>15</v>
      </c>
      <c r="E207" s="8">
        <v>892</v>
      </c>
      <c r="F207" s="7" t="s">
        <v>352</v>
      </c>
      <c r="G207" s="8" t="s">
        <v>273</v>
      </c>
      <c r="H207" s="7" t="s">
        <v>214</v>
      </c>
      <c r="I207" s="13"/>
      <c r="J207" s="191" t="s">
        <v>352</v>
      </c>
      <c r="K207" s="106"/>
      <c r="L207" s="84">
        <v>33.620556000000001</v>
      </c>
      <c r="M207" s="84">
        <v>-101.892222</v>
      </c>
      <c r="N207" s="69">
        <v>447.65370878447101</v>
      </c>
      <c r="O207" s="58" t="s">
        <v>24</v>
      </c>
      <c r="P207" s="57" t="s">
        <v>167</v>
      </c>
      <c r="Q207" s="57" t="s">
        <v>13</v>
      </c>
      <c r="R207" s="57"/>
      <c r="S207" s="57"/>
      <c r="T207" s="117">
        <v>44.13</v>
      </c>
      <c r="U207" s="117">
        <v>17.02</v>
      </c>
      <c r="V207" s="58"/>
      <c r="W207" s="195"/>
      <c r="X207" s="198"/>
      <c r="Y207" s="8"/>
      <c r="Z207" s="8" t="s">
        <v>354</v>
      </c>
      <c r="AA207" s="76"/>
      <c r="AB207" s="76"/>
      <c r="AC207" s="76"/>
      <c r="AD207" s="70"/>
      <c r="AE207" s="70"/>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row>
    <row r="208" spans="1:61" s="91" customFormat="1">
      <c r="A208" s="14"/>
      <c r="B208" s="13" t="s">
        <v>1579</v>
      </c>
      <c r="C208" s="2" t="s">
        <v>106</v>
      </c>
      <c r="D208" s="2" t="s">
        <v>15</v>
      </c>
      <c r="E208" s="8">
        <v>892</v>
      </c>
      <c r="F208" s="7" t="s">
        <v>356</v>
      </c>
      <c r="G208" s="8" t="s">
        <v>273</v>
      </c>
      <c r="H208" s="7" t="s">
        <v>214</v>
      </c>
      <c r="I208" s="13"/>
      <c r="J208" s="191" t="s">
        <v>356</v>
      </c>
      <c r="K208" s="106"/>
      <c r="L208" s="84">
        <v>33.620556000000001</v>
      </c>
      <c r="M208" s="84">
        <v>-101.892222</v>
      </c>
      <c r="N208" s="69">
        <v>447.65370878447101</v>
      </c>
      <c r="O208" s="58" t="s">
        <v>31</v>
      </c>
      <c r="P208" s="57" t="s">
        <v>172</v>
      </c>
      <c r="Q208" s="57" t="s">
        <v>13</v>
      </c>
      <c r="R208" s="57"/>
      <c r="S208" s="57"/>
      <c r="T208" s="117">
        <v>30.8</v>
      </c>
      <c r="U208" s="117">
        <v>17</v>
      </c>
      <c r="V208" s="58"/>
      <c r="W208" s="195"/>
      <c r="X208" s="198"/>
      <c r="Y208" s="8"/>
      <c r="Z208" s="8" t="s">
        <v>357</v>
      </c>
      <c r="AA208" s="76"/>
      <c r="AB208" s="76"/>
      <c r="AC208" s="76"/>
      <c r="AD208" s="70"/>
      <c r="AE208" s="70"/>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row>
    <row r="209" spans="1:61" s="91" customFormat="1">
      <c r="A209" s="14"/>
      <c r="B209" s="13" t="s">
        <v>1579</v>
      </c>
      <c r="C209" s="2" t="s">
        <v>106</v>
      </c>
      <c r="D209" s="2" t="s">
        <v>15</v>
      </c>
      <c r="E209" s="8">
        <v>892</v>
      </c>
      <c r="F209" s="7" t="s">
        <v>356</v>
      </c>
      <c r="G209" s="8" t="s">
        <v>273</v>
      </c>
      <c r="H209" s="7" t="s">
        <v>214</v>
      </c>
      <c r="I209" s="13"/>
      <c r="J209" s="191" t="s">
        <v>356</v>
      </c>
      <c r="K209" s="106"/>
      <c r="L209" s="84">
        <v>33.620556000000001</v>
      </c>
      <c r="M209" s="84">
        <v>-101.892222</v>
      </c>
      <c r="N209" s="69">
        <v>447.65370878447101</v>
      </c>
      <c r="O209" s="58" t="s">
        <v>24</v>
      </c>
      <c r="P209" s="57" t="s">
        <v>172</v>
      </c>
      <c r="Q209" s="57" t="s">
        <v>13</v>
      </c>
      <c r="R209" s="57"/>
      <c r="S209" s="57"/>
      <c r="T209" s="117">
        <v>38.9</v>
      </c>
      <c r="U209" s="117">
        <v>14.67</v>
      </c>
      <c r="V209" s="58"/>
      <c r="W209" s="195"/>
      <c r="X209" s="198"/>
      <c r="Y209" s="8"/>
      <c r="Z209" s="8" t="s">
        <v>357</v>
      </c>
      <c r="AA209" s="76"/>
      <c r="AB209" s="76"/>
      <c r="AC209" s="76"/>
      <c r="AD209" s="70"/>
      <c r="AE209" s="70"/>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row>
    <row r="210" spans="1:61" s="91" customFormat="1" ht="31">
      <c r="A210" s="14"/>
      <c r="B210" s="13" t="s">
        <v>1579</v>
      </c>
      <c r="C210" s="2" t="s">
        <v>106</v>
      </c>
      <c r="D210" s="2" t="s">
        <v>15</v>
      </c>
      <c r="E210" s="8">
        <v>45614</v>
      </c>
      <c r="F210" s="7">
        <v>1</v>
      </c>
      <c r="G210" s="8" t="s">
        <v>204</v>
      </c>
      <c r="H210" s="7" t="s">
        <v>405</v>
      </c>
      <c r="I210" s="70"/>
      <c r="J210" s="191" t="s">
        <v>205</v>
      </c>
      <c r="K210" s="106"/>
      <c r="L210" s="115"/>
      <c r="M210" s="115"/>
      <c r="N210" s="57"/>
      <c r="O210" s="58" t="s">
        <v>209</v>
      </c>
      <c r="P210" s="57" t="s">
        <v>172</v>
      </c>
      <c r="Q210" s="57" t="s">
        <v>13</v>
      </c>
      <c r="R210" s="57"/>
      <c r="S210" s="57"/>
      <c r="T210" s="117">
        <v>27.28</v>
      </c>
      <c r="U210" s="117">
        <v>18.329999999999998</v>
      </c>
      <c r="V210" s="58"/>
      <c r="W210" s="195"/>
      <c r="X210" s="198"/>
      <c r="Y210" s="8"/>
      <c r="Z210" s="8" t="s">
        <v>206</v>
      </c>
      <c r="AA210" s="76"/>
      <c r="AB210" s="76"/>
      <c r="AC210" s="76"/>
      <c r="AD210" s="70"/>
      <c r="AE210" s="70"/>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row>
    <row r="211" spans="1:61" s="91" customFormat="1" ht="31">
      <c r="A211" s="14"/>
      <c r="B211" s="13" t="s">
        <v>1579</v>
      </c>
      <c r="C211" s="2" t="s">
        <v>106</v>
      </c>
      <c r="D211" s="2" t="s">
        <v>15</v>
      </c>
      <c r="E211" s="8">
        <v>45614</v>
      </c>
      <c r="F211" s="7">
        <v>1</v>
      </c>
      <c r="G211" s="8" t="s">
        <v>204</v>
      </c>
      <c r="H211" s="7" t="s">
        <v>405</v>
      </c>
      <c r="I211" s="70"/>
      <c r="J211" s="191" t="s">
        <v>205</v>
      </c>
      <c r="K211" s="106"/>
      <c r="L211" s="115"/>
      <c r="M211" s="115"/>
      <c r="N211" s="57"/>
      <c r="O211" s="58" t="s">
        <v>130</v>
      </c>
      <c r="P211" s="57" t="s">
        <v>172</v>
      </c>
      <c r="Q211" s="57" t="s">
        <v>13</v>
      </c>
      <c r="R211" s="57"/>
      <c r="S211" s="57"/>
      <c r="T211" s="117">
        <v>32.26</v>
      </c>
      <c r="U211" s="117">
        <v>16.309999999999999</v>
      </c>
      <c r="V211" s="58"/>
      <c r="W211" s="195"/>
      <c r="X211" s="198"/>
      <c r="Y211" s="8"/>
      <c r="Z211" s="8" t="s">
        <v>206</v>
      </c>
      <c r="AA211" s="76"/>
      <c r="AB211" s="76"/>
      <c r="AC211" s="76"/>
      <c r="AD211" s="70"/>
      <c r="AE211" s="70"/>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row>
    <row r="212" spans="1:61" s="91" customFormat="1" ht="31">
      <c r="A212" s="14"/>
      <c r="B212" s="13" t="s">
        <v>1579</v>
      </c>
      <c r="C212" s="2" t="s">
        <v>106</v>
      </c>
      <c r="D212" s="2" t="s">
        <v>15</v>
      </c>
      <c r="E212" s="8">
        <v>45614</v>
      </c>
      <c r="F212" s="7">
        <v>1</v>
      </c>
      <c r="G212" s="8" t="s">
        <v>204</v>
      </c>
      <c r="H212" s="7" t="s">
        <v>405</v>
      </c>
      <c r="I212" s="70"/>
      <c r="J212" s="191" t="s">
        <v>205</v>
      </c>
      <c r="K212" s="106"/>
      <c r="L212" s="115"/>
      <c r="M212" s="115"/>
      <c r="N212" s="57"/>
      <c r="O212" s="58" t="s">
        <v>130</v>
      </c>
      <c r="P212" s="57" t="s">
        <v>172</v>
      </c>
      <c r="Q212" s="57" t="s">
        <v>13</v>
      </c>
      <c r="R212" s="57"/>
      <c r="S212" s="57"/>
      <c r="T212" s="117">
        <v>39.06</v>
      </c>
      <c r="U212" s="117">
        <v>14.32</v>
      </c>
      <c r="V212" s="58"/>
      <c r="W212" s="195"/>
      <c r="X212" s="198"/>
      <c r="Y212" s="8"/>
      <c r="Z212" s="8" t="s">
        <v>206</v>
      </c>
      <c r="AA212" s="76"/>
      <c r="AB212" s="76"/>
      <c r="AC212" s="76"/>
      <c r="AD212" s="70"/>
      <c r="AE212" s="70"/>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row>
    <row r="213" spans="1:61" s="91" customFormat="1" ht="31">
      <c r="A213" s="14"/>
      <c r="B213" s="13" t="s">
        <v>1579</v>
      </c>
      <c r="C213" s="2" t="s">
        <v>106</v>
      </c>
      <c r="D213" s="2" t="s">
        <v>15</v>
      </c>
      <c r="E213" s="8">
        <v>45614</v>
      </c>
      <c r="F213" s="7">
        <v>1</v>
      </c>
      <c r="G213" s="8" t="s">
        <v>204</v>
      </c>
      <c r="H213" s="7" t="s">
        <v>405</v>
      </c>
      <c r="I213" s="70"/>
      <c r="J213" s="191" t="s">
        <v>205</v>
      </c>
      <c r="K213" s="106"/>
      <c r="L213" s="115"/>
      <c r="M213" s="115"/>
      <c r="N213" s="57"/>
      <c r="O213" s="58" t="s">
        <v>207</v>
      </c>
      <c r="P213" s="57" t="s">
        <v>172</v>
      </c>
      <c r="Q213" s="57" t="s">
        <v>13</v>
      </c>
      <c r="R213" s="57"/>
      <c r="S213" s="57"/>
      <c r="T213" s="117">
        <v>20.25</v>
      </c>
      <c r="U213" s="117">
        <v>12.15</v>
      </c>
      <c r="V213" s="58"/>
      <c r="W213" s="195"/>
      <c r="X213" s="198"/>
      <c r="Y213" s="8"/>
      <c r="Z213" s="8" t="s">
        <v>206</v>
      </c>
      <c r="AA213" s="76"/>
      <c r="AB213" s="76"/>
      <c r="AC213" s="76"/>
      <c r="AD213" s="70"/>
      <c r="AE213" s="70"/>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row>
    <row r="214" spans="1:61" s="91" customFormat="1" ht="31">
      <c r="A214" s="14"/>
      <c r="B214" s="13" t="s">
        <v>1579</v>
      </c>
      <c r="C214" s="2" t="s">
        <v>106</v>
      </c>
      <c r="D214" s="2" t="s">
        <v>15</v>
      </c>
      <c r="E214" s="8">
        <v>45614</v>
      </c>
      <c r="F214" s="7">
        <v>1</v>
      </c>
      <c r="G214" s="8" t="s">
        <v>204</v>
      </c>
      <c r="H214" s="7" t="s">
        <v>405</v>
      </c>
      <c r="I214" s="70"/>
      <c r="J214" s="191" t="s">
        <v>205</v>
      </c>
      <c r="K214" s="106"/>
      <c r="L214" s="115"/>
      <c r="M214" s="115"/>
      <c r="N214" s="57"/>
      <c r="O214" s="58" t="s">
        <v>208</v>
      </c>
      <c r="P214" s="57" t="s">
        <v>172</v>
      </c>
      <c r="Q214" s="57" t="s">
        <v>13</v>
      </c>
      <c r="R214" s="57"/>
      <c r="S214" s="57"/>
      <c r="T214" s="117">
        <v>19.190000000000001</v>
      </c>
      <c r="U214" s="117">
        <v>13.57</v>
      </c>
      <c r="V214" s="58"/>
      <c r="W214" s="195"/>
      <c r="X214" s="198"/>
      <c r="Y214" s="8"/>
      <c r="Z214" s="8" t="s">
        <v>206</v>
      </c>
      <c r="AA214" s="76"/>
      <c r="AB214" s="76"/>
      <c r="AC214" s="76"/>
      <c r="AD214" s="70"/>
      <c r="AE214" s="70"/>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row>
    <row r="215" spans="1:61" s="91" customFormat="1" ht="31">
      <c r="A215" s="14"/>
      <c r="B215" s="13" t="s">
        <v>1579</v>
      </c>
      <c r="C215" s="2" t="s">
        <v>106</v>
      </c>
      <c r="D215" s="2" t="s">
        <v>15</v>
      </c>
      <c r="E215" s="8">
        <v>45614</v>
      </c>
      <c r="F215" s="7">
        <v>1</v>
      </c>
      <c r="G215" s="8" t="s">
        <v>204</v>
      </c>
      <c r="H215" s="7" t="s">
        <v>405</v>
      </c>
      <c r="I215" s="70"/>
      <c r="J215" s="191" t="s">
        <v>205</v>
      </c>
      <c r="K215" s="106"/>
      <c r="L215" s="115"/>
      <c r="M215" s="115"/>
      <c r="N215" s="57"/>
      <c r="O215" s="58" t="s">
        <v>155</v>
      </c>
      <c r="P215" s="57" t="s">
        <v>172</v>
      </c>
      <c r="Q215" s="57" t="s">
        <v>13</v>
      </c>
      <c r="R215" s="57"/>
      <c r="S215" s="57"/>
      <c r="T215" s="117">
        <v>25.89</v>
      </c>
      <c r="U215" s="117">
        <v>26.16</v>
      </c>
      <c r="V215" s="58"/>
      <c r="W215" s="195"/>
      <c r="X215" s="198"/>
      <c r="Y215" s="8"/>
      <c r="Z215" s="8" t="s">
        <v>206</v>
      </c>
      <c r="AA215" s="76"/>
      <c r="AB215" s="76"/>
      <c r="AC215" s="76"/>
      <c r="AD215" s="70"/>
      <c r="AE215" s="70"/>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row>
    <row r="216" spans="1:61" s="91" customFormat="1" ht="31">
      <c r="A216" s="14"/>
      <c r="B216" s="13" t="s">
        <v>1579</v>
      </c>
      <c r="C216" s="2" t="s">
        <v>106</v>
      </c>
      <c r="D216" s="2" t="s">
        <v>15</v>
      </c>
      <c r="E216" s="8">
        <v>45614</v>
      </c>
      <c r="F216" s="7">
        <v>1</v>
      </c>
      <c r="G216" s="8" t="s">
        <v>204</v>
      </c>
      <c r="H216" s="7" t="s">
        <v>405</v>
      </c>
      <c r="I216" s="70"/>
      <c r="J216" s="191" t="s">
        <v>205</v>
      </c>
      <c r="K216" s="106"/>
      <c r="L216" s="115"/>
      <c r="M216" s="115"/>
      <c r="N216" s="57"/>
      <c r="O216" s="58" t="s">
        <v>213</v>
      </c>
      <c r="P216" s="57" t="s">
        <v>172</v>
      </c>
      <c r="Q216" s="57" t="s">
        <v>13</v>
      </c>
      <c r="R216" s="57"/>
      <c r="S216" s="57"/>
      <c r="T216" s="117">
        <v>31.07</v>
      </c>
      <c r="U216" s="117">
        <v>23.49</v>
      </c>
      <c r="V216" s="58"/>
      <c r="W216" s="195"/>
      <c r="X216" s="198"/>
      <c r="Y216" s="8"/>
      <c r="Z216" s="8" t="s">
        <v>206</v>
      </c>
      <c r="AA216" s="76"/>
      <c r="AB216" s="76"/>
      <c r="AC216" s="76"/>
      <c r="AD216" s="70"/>
      <c r="AE216" s="70"/>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row>
    <row r="217" spans="1:61" s="91" customFormat="1" ht="31">
      <c r="A217" s="14"/>
      <c r="B217" s="13" t="s">
        <v>1579</v>
      </c>
      <c r="C217" s="2" t="s">
        <v>106</v>
      </c>
      <c r="D217" s="2" t="s">
        <v>15</v>
      </c>
      <c r="E217" s="8">
        <v>45614</v>
      </c>
      <c r="F217" s="7">
        <v>1</v>
      </c>
      <c r="G217" s="8" t="s">
        <v>204</v>
      </c>
      <c r="H217" s="7" t="s">
        <v>405</v>
      </c>
      <c r="I217" s="70"/>
      <c r="J217" s="191" t="s">
        <v>205</v>
      </c>
      <c r="K217" s="106"/>
      <c r="L217" s="115"/>
      <c r="M217" s="115"/>
      <c r="N217" s="57"/>
      <c r="O217" s="58" t="s">
        <v>185</v>
      </c>
      <c r="P217" s="57" t="s">
        <v>172</v>
      </c>
      <c r="Q217" s="57" t="s">
        <v>13</v>
      </c>
      <c r="R217" s="57"/>
      <c r="S217" s="57"/>
      <c r="T217" s="117">
        <v>20.95</v>
      </c>
      <c r="U217" s="117">
        <v>22.16</v>
      </c>
      <c r="V217" s="58"/>
      <c r="W217" s="195"/>
      <c r="X217" s="198"/>
      <c r="Y217" s="8"/>
      <c r="Z217" s="8" t="s">
        <v>206</v>
      </c>
      <c r="AA217" s="76"/>
      <c r="AB217" s="76"/>
      <c r="AC217" s="76"/>
      <c r="AD217" s="70"/>
      <c r="AE217" s="70"/>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row>
    <row r="218" spans="1:61" s="91" customFormat="1" ht="31">
      <c r="A218" s="14"/>
      <c r="B218" s="13" t="s">
        <v>1579</v>
      </c>
      <c r="C218" s="2" t="s">
        <v>106</v>
      </c>
      <c r="D218" s="2" t="s">
        <v>15</v>
      </c>
      <c r="E218" s="8">
        <v>45614</v>
      </c>
      <c r="F218" s="7">
        <v>1</v>
      </c>
      <c r="G218" s="8" t="s">
        <v>204</v>
      </c>
      <c r="H218" s="7" t="s">
        <v>405</v>
      </c>
      <c r="I218" s="70"/>
      <c r="J218" s="191" t="s">
        <v>205</v>
      </c>
      <c r="K218" s="106"/>
      <c r="L218" s="115"/>
      <c r="M218" s="115"/>
      <c r="N218" s="57"/>
      <c r="O218" s="58" t="s">
        <v>210</v>
      </c>
      <c r="P218" s="57" t="s">
        <v>172</v>
      </c>
      <c r="Q218" s="57" t="s">
        <v>13</v>
      </c>
      <c r="R218" s="57"/>
      <c r="S218" s="57"/>
      <c r="T218" s="117">
        <v>17.3</v>
      </c>
      <c r="U218" s="117">
        <v>16.100000000000001</v>
      </c>
      <c r="V218" s="58"/>
      <c r="W218" s="195"/>
      <c r="X218" s="198"/>
      <c r="Y218" s="8"/>
      <c r="Z218" s="8" t="s">
        <v>206</v>
      </c>
      <c r="AA218" s="76"/>
      <c r="AB218" s="76"/>
      <c r="AC218" s="76"/>
      <c r="AD218" s="70"/>
      <c r="AE218" s="70"/>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row>
    <row r="219" spans="1:61" s="91" customFormat="1" ht="31">
      <c r="A219" s="14"/>
      <c r="B219" s="13" t="s">
        <v>1579</v>
      </c>
      <c r="C219" s="2" t="s">
        <v>106</v>
      </c>
      <c r="D219" s="2" t="s">
        <v>15</v>
      </c>
      <c r="E219" s="8">
        <v>45614</v>
      </c>
      <c r="F219" s="7">
        <v>1</v>
      </c>
      <c r="G219" s="8" t="s">
        <v>204</v>
      </c>
      <c r="H219" s="7" t="s">
        <v>405</v>
      </c>
      <c r="I219" s="70"/>
      <c r="J219" s="191" t="s">
        <v>205</v>
      </c>
      <c r="K219" s="106"/>
      <c r="L219" s="115"/>
      <c r="M219" s="115"/>
      <c r="N219" s="57"/>
      <c r="O219" s="58" t="s">
        <v>211</v>
      </c>
      <c r="P219" s="57" t="s">
        <v>172</v>
      </c>
      <c r="Q219" s="57" t="s">
        <v>13</v>
      </c>
      <c r="R219" s="57"/>
      <c r="S219" s="57"/>
      <c r="T219" s="117">
        <v>19.559999999999999</v>
      </c>
      <c r="U219" s="117">
        <v>19.100000000000001</v>
      </c>
      <c r="V219" s="58"/>
      <c r="W219" s="195"/>
      <c r="X219" s="198"/>
      <c r="Y219" s="8"/>
      <c r="Z219" s="8" t="s">
        <v>206</v>
      </c>
      <c r="AA219" s="76"/>
      <c r="AB219" s="76"/>
      <c r="AC219" s="76"/>
      <c r="AD219" s="70"/>
      <c r="AE219" s="70"/>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row>
    <row r="220" spans="1:61" s="91" customFormat="1" ht="31">
      <c r="A220" s="14"/>
      <c r="B220" s="13" t="s">
        <v>1579</v>
      </c>
      <c r="C220" s="2" t="s">
        <v>106</v>
      </c>
      <c r="D220" s="2" t="s">
        <v>15</v>
      </c>
      <c r="E220" s="8">
        <v>45614</v>
      </c>
      <c r="F220" s="7">
        <v>1</v>
      </c>
      <c r="G220" s="8" t="s">
        <v>204</v>
      </c>
      <c r="H220" s="7" t="s">
        <v>405</v>
      </c>
      <c r="I220" s="70"/>
      <c r="J220" s="191" t="s">
        <v>205</v>
      </c>
      <c r="K220" s="106"/>
      <c r="L220" s="115"/>
      <c r="M220" s="115"/>
      <c r="N220" s="57"/>
      <c r="O220" s="58" t="s">
        <v>212</v>
      </c>
      <c r="P220" s="57" t="s">
        <v>172</v>
      </c>
      <c r="Q220" s="57" t="s">
        <v>13</v>
      </c>
      <c r="R220" s="57"/>
      <c r="S220" s="57"/>
      <c r="T220" s="117">
        <v>17.850000000000001</v>
      </c>
      <c r="U220" s="117">
        <v>22.15</v>
      </c>
      <c r="V220" s="58"/>
      <c r="W220" s="195"/>
      <c r="X220" s="198"/>
      <c r="Y220" s="8"/>
      <c r="Z220" s="8" t="s">
        <v>206</v>
      </c>
      <c r="AA220" s="76"/>
      <c r="AB220" s="76"/>
      <c r="AC220" s="76"/>
      <c r="AD220" s="70"/>
      <c r="AE220" s="70"/>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row>
    <row r="221" spans="1:61" s="91" customFormat="1">
      <c r="A221" s="14"/>
      <c r="B221" s="13" t="s">
        <v>1579</v>
      </c>
      <c r="C221" s="2" t="s">
        <v>106</v>
      </c>
      <c r="D221" s="2" t="s">
        <v>179</v>
      </c>
      <c r="E221" s="8">
        <v>937</v>
      </c>
      <c r="F221" s="7">
        <v>38</v>
      </c>
      <c r="G221" s="8" t="s">
        <v>443</v>
      </c>
      <c r="H221" s="7" t="s">
        <v>392</v>
      </c>
      <c r="I221" s="76" t="s">
        <v>176</v>
      </c>
      <c r="J221" s="191"/>
      <c r="K221" s="143"/>
      <c r="L221" s="115"/>
      <c r="M221" s="115"/>
      <c r="N221" s="57"/>
      <c r="O221" s="58" t="s">
        <v>36</v>
      </c>
      <c r="P221" s="57"/>
      <c r="Q221" s="57" t="s">
        <v>13</v>
      </c>
      <c r="R221" s="57"/>
      <c r="S221" s="57"/>
      <c r="T221" s="117">
        <v>36.799999999999997</v>
      </c>
      <c r="U221" s="117">
        <v>23.76</v>
      </c>
      <c r="V221" s="58"/>
      <c r="W221" s="195"/>
      <c r="X221" s="198"/>
      <c r="Y221" s="8"/>
      <c r="Z221" s="8"/>
      <c r="AA221" s="76"/>
      <c r="AB221" s="76"/>
      <c r="AC221" s="76"/>
      <c r="AD221" s="70"/>
      <c r="AE221" s="70"/>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row>
    <row r="222" spans="1:61" s="91" customFormat="1">
      <c r="A222" s="14"/>
      <c r="B222" s="13" t="s">
        <v>1579</v>
      </c>
      <c r="C222" s="2" t="s">
        <v>106</v>
      </c>
      <c r="D222" s="2" t="s">
        <v>179</v>
      </c>
      <c r="E222" s="8">
        <v>937</v>
      </c>
      <c r="F222" s="7">
        <v>38</v>
      </c>
      <c r="G222" s="8" t="s">
        <v>443</v>
      </c>
      <c r="H222" s="7" t="s">
        <v>392</v>
      </c>
      <c r="I222" s="76" t="s">
        <v>176</v>
      </c>
      <c r="J222" s="191"/>
      <c r="K222" s="143"/>
      <c r="L222" s="115"/>
      <c r="M222" s="115"/>
      <c r="N222" s="57"/>
      <c r="O222" s="58" t="s">
        <v>36</v>
      </c>
      <c r="P222" s="57"/>
      <c r="Q222" s="57" t="s">
        <v>13</v>
      </c>
      <c r="R222" s="57"/>
      <c r="S222" s="57"/>
      <c r="T222" s="117">
        <v>33.35</v>
      </c>
      <c r="U222" s="117">
        <v>16.899999999999999</v>
      </c>
      <c r="V222" s="58"/>
      <c r="W222" s="195"/>
      <c r="X222" s="198"/>
      <c r="Y222" s="8"/>
      <c r="Z222" s="8"/>
      <c r="AA222" s="76"/>
      <c r="AB222" s="76"/>
      <c r="AC222" s="76"/>
      <c r="AD222" s="70"/>
      <c r="AE222" s="70"/>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row>
    <row r="223" spans="1:61" s="91" customFormat="1">
      <c r="A223" s="14"/>
      <c r="B223" s="13" t="s">
        <v>1579</v>
      </c>
      <c r="C223" s="2" t="s">
        <v>106</v>
      </c>
      <c r="D223" s="2" t="s">
        <v>179</v>
      </c>
      <c r="E223" s="8">
        <v>937</v>
      </c>
      <c r="F223" s="7">
        <v>38</v>
      </c>
      <c r="G223" s="8" t="s">
        <v>443</v>
      </c>
      <c r="H223" s="7" t="s">
        <v>392</v>
      </c>
      <c r="I223" s="76" t="s">
        <v>176</v>
      </c>
      <c r="J223" s="191"/>
      <c r="K223" s="143"/>
      <c r="L223" s="115" t="s">
        <v>36</v>
      </c>
      <c r="M223" s="115"/>
      <c r="N223" s="57"/>
      <c r="O223" s="58" t="s">
        <v>36</v>
      </c>
      <c r="P223" s="57"/>
      <c r="Q223" s="57" t="s">
        <v>13</v>
      </c>
      <c r="R223" s="57"/>
      <c r="S223" s="57"/>
      <c r="T223" s="117">
        <v>28.2</v>
      </c>
      <c r="U223" s="117">
        <v>17.5</v>
      </c>
      <c r="V223" s="58"/>
      <c r="W223" s="195"/>
      <c r="X223" s="198"/>
      <c r="Y223" s="8"/>
      <c r="Z223" s="8"/>
      <c r="AA223" s="76"/>
      <c r="AB223" s="76"/>
      <c r="AC223" s="76"/>
      <c r="AD223" s="70"/>
      <c r="AE223" s="70"/>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row>
    <row r="224" spans="1:61" s="91" customFormat="1">
      <c r="A224" s="14" t="s">
        <v>1990</v>
      </c>
      <c r="B224" s="13" t="s">
        <v>1579</v>
      </c>
      <c r="C224" s="2" t="s">
        <v>106</v>
      </c>
      <c r="D224" s="2" t="s">
        <v>179</v>
      </c>
      <c r="E224" s="14">
        <v>31141</v>
      </c>
      <c r="F224" s="13">
        <v>49</v>
      </c>
      <c r="G224" s="14" t="s">
        <v>242</v>
      </c>
      <c r="H224" s="13" t="s">
        <v>243</v>
      </c>
      <c r="I224" s="76" t="s">
        <v>176</v>
      </c>
      <c r="J224" s="191" t="s">
        <v>476</v>
      </c>
      <c r="K224" s="143"/>
      <c r="L224" s="112"/>
      <c r="M224" s="112"/>
      <c r="N224" s="70"/>
      <c r="O224" s="76" t="s">
        <v>155</v>
      </c>
      <c r="P224" s="70" t="s">
        <v>167</v>
      </c>
      <c r="Q224" s="70" t="s">
        <v>13</v>
      </c>
      <c r="R224" s="70"/>
      <c r="S224" s="70"/>
      <c r="T224" s="128">
        <v>30.75</v>
      </c>
      <c r="U224" s="128">
        <v>18.239999999999998</v>
      </c>
      <c r="V224" s="76"/>
      <c r="W224" s="195"/>
      <c r="X224" s="105"/>
      <c r="Y224" s="14"/>
      <c r="Z224" s="14" t="s">
        <v>1810</v>
      </c>
      <c r="AA224" s="76"/>
      <c r="AB224" s="76"/>
      <c r="AC224" s="76"/>
      <c r="AD224" s="70"/>
      <c r="AE224" s="70"/>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row>
    <row r="225" spans="1:61" s="91" customFormat="1">
      <c r="A225" s="14"/>
      <c r="B225" s="13" t="s">
        <v>1579</v>
      </c>
      <c r="C225" s="2" t="s">
        <v>106</v>
      </c>
      <c r="D225" s="2" t="s">
        <v>179</v>
      </c>
      <c r="E225" s="8">
        <v>31009</v>
      </c>
      <c r="F225" s="7">
        <v>25</v>
      </c>
      <c r="G225" s="8" t="s">
        <v>442</v>
      </c>
      <c r="H225" s="7" t="s">
        <v>393</v>
      </c>
      <c r="I225" s="76"/>
      <c r="J225" s="191"/>
      <c r="K225" s="143"/>
      <c r="L225" s="115"/>
      <c r="M225" s="115"/>
      <c r="N225" s="57"/>
      <c r="O225" s="58" t="s">
        <v>16</v>
      </c>
      <c r="P225" s="57" t="s">
        <v>167</v>
      </c>
      <c r="Q225" s="57" t="s">
        <v>13</v>
      </c>
      <c r="R225" s="57"/>
      <c r="S225" s="57"/>
      <c r="T225" s="117">
        <v>30.8</v>
      </c>
      <c r="U225" s="117">
        <v>19.3</v>
      </c>
      <c r="V225" s="58"/>
      <c r="W225" s="195"/>
      <c r="X225" s="198"/>
      <c r="Y225" s="8"/>
      <c r="Z225" s="8" t="s">
        <v>182</v>
      </c>
      <c r="AA225" s="76"/>
      <c r="AB225" s="76"/>
      <c r="AC225" s="76"/>
      <c r="AD225" s="70"/>
      <c r="AE225" s="70"/>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row>
    <row r="226" spans="1:61" s="91" customFormat="1">
      <c r="A226" s="14"/>
      <c r="B226" s="13" t="s">
        <v>1579</v>
      </c>
      <c r="C226" s="2" t="s">
        <v>106</v>
      </c>
      <c r="D226" s="2" t="s">
        <v>179</v>
      </c>
      <c r="E226" s="8">
        <v>31009</v>
      </c>
      <c r="F226" s="7">
        <v>25</v>
      </c>
      <c r="G226" s="8" t="s">
        <v>442</v>
      </c>
      <c r="H226" s="7" t="s">
        <v>393</v>
      </c>
      <c r="I226" s="76"/>
      <c r="J226" s="191"/>
      <c r="K226" s="143"/>
      <c r="L226" s="115"/>
      <c r="M226" s="115"/>
      <c r="N226" s="57"/>
      <c r="O226" s="58" t="s">
        <v>16</v>
      </c>
      <c r="P226" s="57" t="s">
        <v>172</v>
      </c>
      <c r="Q226" s="57" t="s">
        <v>13</v>
      </c>
      <c r="R226" s="57"/>
      <c r="S226" s="57"/>
      <c r="T226" s="117">
        <v>30.12</v>
      </c>
      <c r="U226" s="117">
        <v>21.3</v>
      </c>
      <c r="V226" s="58"/>
      <c r="W226" s="195"/>
      <c r="X226" s="198"/>
      <c r="Y226" s="8"/>
      <c r="Z226" s="8" t="s">
        <v>182</v>
      </c>
      <c r="AA226" s="76"/>
      <c r="AB226" s="76"/>
      <c r="AC226" s="76"/>
      <c r="AD226" s="70"/>
      <c r="AE226" s="70"/>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row>
    <row r="227" spans="1:61" s="91" customFormat="1">
      <c r="A227" s="14"/>
      <c r="B227" s="13" t="s">
        <v>1579</v>
      </c>
      <c r="C227" s="2" t="s">
        <v>106</v>
      </c>
      <c r="D227" s="2" t="s">
        <v>179</v>
      </c>
      <c r="E227" s="8">
        <v>31009</v>
      </c>
      <c r="F227" s="7">
        <v>25</v>
      </c>
      <c r="G227" s="8" t="s">
        <v>442</v>
      </c>
      <c r="H227" s="7" t="s">
        <v>393</v>
      </c>
      <c r="I227" s="76"/>
      <c r="J227" s="191"/>
      <c r="K227" s="143"/>
      <c r="L227" s="115"/>
      <c r="M227" s="115"/>
      <c r="N227" s="57"/>
      <c r="O227" s="58" t="s">
        <v>31</v>
      </c>
      <c r="P227" s="57" t="s">
        <v>172</v>
      </c>
      <c r="Q227" s="57" t="s">
        <v>13</v>
      </c>
      <c r="R227" s="57"/>
      <c r="S227" s="57"/>
      <c r="T227" s="117">
        <v>35.85</v>
      </c>
      <c r="U227" s="117">
        <v>21.3</v>
      </c>
      <c r="V227" s="58"/>
      <c r="W227" s="195"/>
      <c r="X227" s="198"/>
      <c r="Y227" s="8"/>
      <c r="Z227" s="8" t="s">
        <v>182</v>
      </c>
      <c r="AA227" s="76"/>
      <c r="AB227" s="76"/>
      <c r="AC227" s="76"/>
      <c r="AD227" s="70"/>
      <c r="AE227" s="70"/>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row>
    <row r="228" spans="1:61" s="91" customFormat="1">
      <c r="A228" s="14"/>
      <c r="B228" s="13" t="s">
        <v>1579</v>
      </c>
      <c r="C228" s="2" t="s">
        <v>106</v>
      </c>
      <c r="D228" s="2" t="s">
        <v>179</v>
      </c>
      <c r="E228" s="8">
        <v>31009</v>
      </c>
      <c r="F228" s="7">
        <v>25</v>
      </c>
      <c r="G228" s="8" t="s">
        <v>442</v>
      </c>
      <c r="H228" s="7" t="s">
        <v>393</v>
      </c>
      <c r="I228" s="76"/>
      <c r="J228" s="191"/>
      <c r="K228" s="143"/>
      <c r="L228" s="115"/>
      <c r="M228" s="115"/>
      <c r="N228" s="57"/>
      <c r="O228" s="58" t="s">
        <v>24</v>
      </c>
      <c r="P228" s="57" t="s">
        <v>172</v>
      </c>
      <c r="Q228" s="57" t="s">
        <v>13</v>
      </c>
      <c r="R228" s="57"/>
      <c r="S228" s="57"/>
      <c r="T228" s="117">
        <v>36.799999999999997</v>
      </c>
      <c r="U228" s="117">
        <v>18.899999999999999</v>
      </c>
      <c r="V228" s="58"/>
      <c r="W228" s="195"/>
      <c r="X228" s="198"/>
      <c r="Y228" s="8"/>
      <c r="Z228" s="8" t="s">
        <v>182</v>
      </c>
      <c r="AA228" s="76"/>
      <c r="AB228" s="76"/>
      <c r="AC228" s="76"/>
      <c r="AD228" s="70"/>
      <c r="AE228" s="70"/>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row>
    <row r="229" spans="1:61" s="91" customFormat="1">
      <c r="A229" s="14"/>
      <c r="B229" s="13" t="s">
        <v>1579</v>
      </c>
      <c r="C229" s="2" t="s">
        <v>106</v>
      </c>
      <c r="D229" s="2" t="s">
        <v>179</v>
      </c>
      <c r="E229" s="8">
        <v>31009</v>
      </c>
      <c r="F229" s="7">
        <v>25</v>
      </c>
      <c r="G229" s="8" t="s">
        <v>442</v>
      </c>
      <c r="H229" s="7" t="s">
        <v>393</v>
      </c>
      <c r="I229" s="76"/>
      <c r="J229" s="191"/>
      <c r="K229" s="143"/>
      <c r="L229" s="115"/>
      <c r="M229" s="115"/>
      <c r="N229" s="57"/>
      <c r="O229" s="58" t="s">
        <v>42</v>
      </c>
      <c r="P229" s="57" t="s">
        <v>172</v>
      </c>
      <c r="Q229" s="57" t="s">
        <v>13</v>
      </c>
      <c r="R229" s="57"/>
      <c r="S229" s="57"/>
      <c r="T229" s="117">
        <v>18.73</v>
      </c>
      <c r="U229" s="117">
        <v>18.5</v>
      </c>
      <c r="V229" s="58"/>
      <c r="W229" s="195"/>
      <c r="X229" s="198"/>
      <c r="Y229" s="8"/>
      <c r="Z229" s="8" t="s">
        <v>182</v>
      </c>
      <c r="AA229" s="76"/>
      <c r="AB229" s="76"/>
      <c r="AC229" s="76"/>
      <c r="AD229" s="70"/>
      <c r="AE229" s="70"/>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83"/>
    </row>
    <row r="230" spans="1:61" s="91" customFormat="1">
      <c r="A230" s="76" t="s">
        <v>1777</v>
      </c>
      <c r="B230" s="13" t="s">
        <v>1579</v>
      </c>
      <c r="C230" s="113" t="s">
        <v>106</v>
      </c>
      <c r="D230" s="2" t="s">
        <v>179</v>
      </c>
      <c r="E230" s="76">
        <v>40279</v>
      </c>
      <c r="F230" s="13">
        <v>1</v>
      </c>
      <c r="G230" s="76" t="s">
        <v>1017</v>
      </c>
      <c r="H230" s="70" t="s">
        <v>637</v>
      </c>
      <c r="I230" s="120"/>
      <c r="J230" s="191"/>
      <c r="K230" s="143"/>
      <c r="L230" s="68">
        <v>30.62</v>
      </c>
      <c r="M230" s="68">
        <v>-98.25</v>
      </c>
      <c r="N230" s="106">
        <v>135.36553508089301</v>
      </c>
      <c r="O230" s="76" t="s">
        <v>1778</v>
      </c>
      <c r="P230" s="70"/>
      <c r="Q230" s="70" t="s">
        <v>13</v>
      </c>
      <c r="R230" s="70"/>
      <c r="S230" s="70"/>
      <c r="T230" s="128">
        <v>58.33</v>
      </c>
      <c r="U230" s="128">
        <v>41.37</v>
      </c>
      <c r="V230" s="76"/>
      <c r="W230" s="195"/>
      <c r="X230" s="105"/>
      <c r="Y230" s="14"/>
      <c r="Z230" s="14" t="s">
        <v>1779</v>
      </c>
      <c r="AA230" s="76"/>
      <c r="AB230" s="76"/>
      <c r="AC230" s="76"/>
      <c r="AD230" s="70"/>
      <c r="AE230" s="70"/>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row>
    <row r="231" spans="1:61" s="91" customFormat="1">
      <c r="A231" s="76" t="s">
        <v>1767</v>
      </c>
      <c r="B231" s="13" t="s">
        <v>1579</v>
      </c>
      <c r="C231" s="113" t="s">
        <v>106</v>
      </c>
      <c r="D231" s="2" t="s">
        <v>179</v>
      </c>
      <c r="E231" s="76">
        <v>40279</v>
      </c>
      <c r="F231" s="13">
        <v>68</v>
      </c>
      <c r="G231" s="76" t="s">
        <v>1017</v>
      </c>
      <c r="H231" s="70" t="s">
        <v>637</v>
      </c>
      <c r="I231" s="120"/>
      <c r="J231" s="191"/>
      <c r="K231" s="143"/>
      <c r="L231" s="68">
        <v>30.62</v>
      </c>
      <c r="M231" s="68">
        <v>-98.25</v>
      </c>
      <c r="N231" s="106">
        <v>135.36553508089301</v>
      </c>
      <c r="O231" s="76" t="s">
        <v>155</v>
      </c>
      <c r="P231" s="70"/>
      <c r="Q231" s="70" t="s">
        <v>13</v>
      </c>
      <c r="R231" s="70"/>
      <c r="S231" s="70"/>
      <c r="T231" s="128">
        <v>32.89</v>
      </c>
      <c r="U231" s="128">
        <v>21.03</v>
      </c>
      <c r="V231" s="76"/>
      <c r="W231" s="195"/>
      <c r="X231" s="105"/>
      <c r="Y231" s="14"/>
      <c r="Z231" s="14" t="s">
        <v>1683</v>
      </c>
      <c r="AA231" s="76"/>
      <c r="AB231" s="76"/>
      <c r="AC231" s="76"/>
      <c r="AD231" s="70"/>
      <c r="AE231" s="70"/>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row>
    <row r="232" spans="1:61" s="91" customFormat="1" ht="31">
      <c r="A232" s="76" t="s">
        <v>1777</v>
      </c>
      <c r="B232" s="13" t="s">
        <v>1579</v>
      </c>
      <c r="C232" s="113" t="s">
        <v>106</v>
      </c>
      <c r="D232" s="2" t="s">
        <v>179</v>
      </c>
      <c r="E232" s="76">
        <v>40279</v>
      </c>
      <c r="F232" s="13">
        <v>97</v>
      </c>
      <c r="G232" s="76" t="s">
        <v>1017</v>
      </c>
      <c r="H232" s="70" t="s">
        <v>637</v>
      </c>
      <c r="I232" s="120"/>
      <c r="J232" s="191"/>
      <c r="K232" s="143"/>
      <c r="L232" s="68">
        <v>30.62</v>
      </c>
      <c r="M232" s="68">
        <v>-98.25</v>
      </c>
      <c r="N232" s="106">
        <v>135.36553508089301</v>
      </c>
      <c r="O232" s="76" t="s">
        <v>112</v>
      </c>
      <c r="P232" s="70"/>
      <c r="Q232" s="70" t="s">
        <v>13</v>
      </c>
      <c r="R232" s="70"/>
      <c r="S232" s="70"/>
      <c r="T232" s="128">
        <v>78.02</v>
      </c>
      <c r="U232" s="128">
        <v>43.86</v>
      </c>
      <c r="V232" s="76"/>
      <c r="W232" s="195"/>
      <c r="X232" s="105"/>
      <c r="Y232" s="14"/>
      <c r="Z232" s="14"/>
      <c r="AA232" s="76"/>
      <c r="AB232" s="76"/>
      <c r="AC232" s="76" t="s">
        <v>1324</v>
      </c>
      <c r="AD232" s="70"/>
      <c r="AE232" s="70"/>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row>
    <row r="233" spans="1:61" s="91" customFormat="1" ht="31">
      <c r="A233" s="76" t="s">
        <v>1767</v>
      </c>
      <c r="B233" s="13" t="s">
        <v>1579</v>
      </c>
      <c r="C233" s="113" t="s">
        <v>106</v>
      </c>
      <c r="D233" s="2" t="s">
        <v>179</v>
      </c>
      <c r="E233" s="76">
        <v>40279</v>
      </c>
      <c r="F233" s="13"/>
      <c r="G233" s="76" t="s">
        <v>1017</v>
      </c>
      <c r="H233" s="70" t="s">
        <v>637</v>
      </c>
      <c r="I233" s="120"/>
      <c r="J233" s="191"/>
      <c r="K233" s="143"/>
      <c r="L233" s="68">
        <v>30.62</v>
      </c>
      <c r="M233" s="68">
        <v>-98.25</v>
      </c>
      <c r="N233" s="106">
        <v>135.36553508089301</v>
      </c>
      <c r="O233" s="76" t="s">
        <v>209</v>
      </c>
      <c r="P233" s="70"/>
      <c r="Q233" s="70" t="s">
        <v>13</v>
      </c>
      <c r="R233" s="70"/>
      <c r="S233" s="70"/>
      <c r="T233" s="128">
        <v>36.42</v>
      </c>
      <c r="U233" s="128">
        <v>20.53</v>
      </c>
      <c r="V233" s="76"/>
      <c r="W233" s="195"/>
      <c r="X233" s="105"/>
      <c r="Y233" s="76"/>
      <c r="Z233" s="76" t="s">
        <v>1774</v>
      </c>
      <c r="AA233" s="76"/>
      <c r="AB233" s="76"/>
      <c r="AC233" s="76" t="s">
        <v>1324</v>
      </c>
      <c r="AD233" s="70"/>
      <c r="AE233" s="70"/>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row>
    <row r="234" spans="1:61" s="91" customFormat="1">
      <c r="A234" s="76" t="s">
        <v>1603</v>
      </c>
      <c r="B234" s="13" t="s">
        <v>1579</v>
      </c>
      <c r="C234" s="2" t="s">
        <v>106</v>
      </c>
      <c r="D234" s="113"/>
      <c r="E234" s="76">
        <v>40541</v>
      </c>
      <c r="F234" s="76">
        <v>109</v>
      </c>
      <c r="G234" s="76" t="s">
        <v>1239</v>
      </c>
      <c r="H234" s="70" t="s">
        <v>1240</v>
      </c>
      <c r="I234" s="76" t="s">
        <v>475</v>
      </c>
      <c r="J234" s="191"/>
      <c r="K234" s="106"/>
      <c r="L234" s="114"/>
      <c r="M234" s="114"/>
      <c r="N234" s="76"/>
      <c r="O234" s="76" t="s">
        <v>153</v>
      </c>
      <c r="P234" s="76" t="s">
        <v>172</v>
      </c>
      <c r="Q234" s="70" t="s">
        <v>13</v>
      </c>
      <c r="R234" s="70"/>
      <c r="S234" s="112"/>
      <c r="T234" s="68">
        <v>44.86</v>
      </c>
      <c r="U234" s="68">
        <v>17.329999999999998</v>
      </c>
      <c r="V234" s="70"/>
      <c r="W234" s="150"/>
      <c r="X234" s="148"/>
      <c r="Y234" s="112"/>
      <c r="Z234" s="76"/>
      <c r="AA234" s="76"/>
      <c r="AB234" s="76"/>
      <c r="AC234" s="76"/>
      <c r="AD234" s="70"/>
      <c r="AE234" s="70"/>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83"/>
    </row>
    <row r="235" spans="1:61" s="91" customFormat="1">
      <c r="A235" s="76" t="s">
        <v>1603</v>
      </c>
      <c r="B235" s="13" t="s">
        <v>1579</v>
      </c>
      <c r="C235" s="2" t="s">
        <v>106</v>
      </c>
      <c r="D235" s="113"/>
      <c r="E235" s="76">
        <v>40541</v>
      </c>
      <c r="F235" s="76">
        <v>159</v>
      </c>
      <c r="G235" s="76" t="s">
        <v>1239</v>
      </c>
      <c r="H235" s="70" t="s">
        <v>1240</v>
      </c>
      <c r="I235" s="76" t="s">
        <v>475</v>
      </c>
      <c r="J235" s="191"/>
      <c r="K235" s="106"/>
      <c r="L235" s="114"/>
      <c r="M235" s="114"/>
      <c r="N235" s="76"/>
      <c r="O235" s="76" t="s">
        <v>153</v>
      </c>
      <c r="P235" s="76" t="s">
        <v>172</v>
      </c>
      <c r="Q235" s="70" t="s">
        <v>13</v>
      </c>
      <c r="R235" s="70"/>
      <c r="S235" s="112"/>
      <c r="T235" s="68">
        <v>41.78</v>
      </c>
      <c r="U235" s="68">
        <v>18.93</v>
      </c>
      <c r="V235" s="70"/>
      <c r="W235" s="150"/>
      <c r="X235" s="148"/>
      <c r="Y235" s="112"/>
      <c r="Z235" s="76"/>
      <c r="AA235" s="76"/>
      <c r="AB235" s="76"/>
      <c r="AC235" s="76"/>
      <c r="AD235" s="70"/>
      <c r="AE235" s="70"/>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row>
    <row r="236" spans="1:61" s="91" customFormat="1">
      <c r="A236" s="76" t="s">
        <v>1603</v>
      </c>
      <c r="B236" s="13" t="s">
        <v>1579</v>
      </c>
      <c r="C236" s="2" t="s">
        <v>106</v>
      </c>
      <c r="D236" s="113"/>
      <c r="E236" s="76">
        <v>40541</v>
      </c>
      <c r="F236" s="76">
        <v>498</v>
      </c>
      <c r="G236" s="76" t="s">
        <v>1239</v>
      </c>
      <c r="H236" s="70" t="s">
        <v>1240</v>
      </c>
      <c r="I236" s="76" t="s">
        <v>475</v>
      </c>
      <c r="J236" s="191"/>
      <c r="K236" s="106"/>
      <c r="L236" s="114"/>
      <c r="M236" s="114"/>
      <c r="N236" s="76"/>
      <c r="O236" s="76" t="s">
        <v>153</v>
      </c>
      <c r="P236" s="76" t="s">
        <v>172</v>
      </c>
      <c r="Q236" s="70" t="s">
        <v>13</v>
      </c>
      <c r="R236" s="70"/>
      <c r="S236" s="112"/>
      <c r="T236" s="68">
        <v>44.01</v>
      </c>
      <c r="U236" s="68">
        <v>15.53</v>
      </c>
      <c r="V236" s="70"/>
      <c r="W236" s="150"/>
      <c r="X236" s="148"/>
      <c r="Y236" s="112"/>
      <c r="Z236" s="76"/>
      <c r="AA236" s="76"/>
      <c r="AB236" s="76"/>
      <c r="AC236" s="76"/>
      <c r="AD236" s="70"/>
      <c r="AE236" s="70"/>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83"/>
    </row>
    <row r="237" spans="1:61" s="91" customFormat="1" ht="31">
      <c r="A237" s="14" t="s">
        <v>1682</v>
      </c>
      <c r="B237" s="76" t="s">
        <v>1579</v>
      </c>
      <c r="C237" s="2" t="s">
        <v>106</v>
      </c>
      <c r="D237" s="2"/>
      <c r="E237" s="76">
        <v>933</v>
      </c>
      <c r="F237" s="13">
        <v>330</v>
      </c>
      <c r="G237" s="76" t="s">
        <v>1317</v>
      </c>
      <c r="H237" s="13" t="s">
        <v>417</v>
      </c>
      <c r="I237" s="76" t="s">
        <v>176</v>
      </c>
      <c r="J237" s="191" t="s">
        <v>1874</v>
      </c>
      <c r="K237" s="143">
        <f t="shared" ref="K237:K248" si="0">(20.176+22.63)/2</f>
        <v>21.402999999999999</v>
      </c>
      <c r="L237" s="68">
        <v>29.62</v>
      </c>
      <c r="M237" s="68">
        <v>-98.37</v>
      </c>
      <c r="N237" s="106">
        <v>126.402078446346</v>
      </c>
      <c r="O237" s="76" t="s">
        <v>213</v>
      </c>
      <c r="P237" s="70" t="s">
        <v>172</v>
      </c>
      <c r="Q237" s="70" t="s">
        <v>13</v>
      </c>
      <c r="R237" s="70"/>
      <c r="S237" s="70"/>
      <c r="T237" s="128">
        <v>39.53</v>
      </c>
      <c r="U237" s="128">
        <v>15.69</v>
      </c>
      <c r="V237" s="76"/>
      <c r="W237" s="195"/>
      <c r="X237" s="105"/>
      <c r="Y237" s="14"/>
      <c r="Z237" s="14"/>
      <c r="AA237" s="76"/>
      <c r="AB237" s="76"/>
      <c r="AC237" s="76" t="s">
        <v>1336</v>
      </c>
      <c r="AD237" s="70"/>
      <c r="AE237" s="70"/>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row>
    <row r="238" spans="1:61" s="91" customFormat="1">
      <c r="A238" s="14" t="s">
        <v>1685</v>
      </c>
      <c r="B238" s="76" t="s">
        <v>1579</v>
      </c>
      <c r="C238" s="2" t="s">
        <v>106</v>
      </c>
      <c r="D238" s="140"/>
      <c r="E238" s="76">
        <v>933</v>
      </c>
      <c r="F238" s="13">
        <v>583</v>
      </c>
      <c r="G238" s="76" t="s">
        <v>1317</v>
      </c>
      <c r="H238" s="13" t="s">
        <v>417</v>
      </c>
      <c r="I238" s="76" t="s">
        <v>176</v>
      </c>
      <c r="J238" s="191" t="s">
        <v>1874</v>
      </c>
      <c r="K238" s="143">
        <f t="shared" si="0"/>
        <v>21.402999999999999</v>
      </c>
      <c r="L238" s="68">
        <v>29.62</v>
      </c>
      <c r="M238" s="68">
        <v>-98.37</v>
      </c>
      <c r="N238" s="106">
        <v>126.402078446346</v>
      </c>
      <c r="O238" s="76" t="s">
        <v>115</v>
      </c>
      <c r="P238" s="70" t="s">
        <v>172</v>
      </c>
      <c r="Q238" s="70" t="s">
        <v>13</v>
      </c>
      <c r="R238" s="70"/>
      <c r="S238" s="70"/>
      <c r="T238" s="128">
        <v>90.92</v>
      </c>
      <c r="U238" s="128">
        <v>43.59</v>
      </c>
      <c r="V238" s="76"/>
      <c r="W238" s="195"/>
      <c r="X238" s="105"/>
      <c r="Y238" s="14"/>
      <c r="Z238" s="14"/>
      <c r="AA238" s="76"/>
      <c r="AB238" s="76"/>
      <c r="AC238" s="76"/>
      <c r="AD238" s="70"/>
      <c r="AE238" s="70"/>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83"/>
    </row>
    <row r="239" spans="1:61" s="91" customFormat="1" ht="62">
      <c r="A239" s="14" t="s">
        <v>1682</v>
      </c>
      <c r="B239" s="76" t="s">
        <v>1579</v>
      </c>
      <c r="C239" s="2" t="s">
        <v>106</v>
      </c>
      <c r="D239" s="2"/>
      <c r="E239" s="76">
        <v>933</v>
      </c>
      <c r="F239" s="13">
        <v>609</v>
      </c>
      <c r="G239" s="76" t="s">
        <v>1317</v>
      </c>
      <c r="H239" s="13" t="s">
        <v>417</v>
      </c>
      <c r="I239" s="76" t="s">
        <v>176</v>
      </c>
      <c r="J239" s="191" t="s">
        <v>1874</v>
      </c>
      <c r="K239" s="143">
        <f t="shared" si="0"/>
        <v>21.402999999999999</v>
      </c>
      <c r="L239" s="68">
        <v>29.62</v>
      </c>
      <c r="M239" s="68">
        <v>-98.37</v>
      </c>
      <c r="N239" s="106">
        <v>126.402078446346</v>
      </c>
      <c r="O239" s="76" t="s">
        <v>130</v>
      </c>
      <c r="P239" s="70" t="s">
        <v>167</v>
      </c>
      <c r="Q239" s="70" t="s">
        <v>13</v>
      </c>
      <c r="R239" s="70"/>
      <c r="S239" s="70"/>
      <c r="T239" s="128">
        <v>46.39</v>
      </c>
      <c r="U239" s="128">
        <v>16.27</v>
      </c>
      <c r="V239" s="76"/>
      <c r="W239" s="195"/>
      <c r="X239" s="105"/>
      <c r="Y239" s="14"/>
      <c r="Z239" s="14"/>
      <c r="AA239" s="76"/>
      <c r="AB239" s="76" t="s">
        <v>1659</v>
      </c>
      <c r="AC239" s="76" t="s">
        <v>1840</v>
      </c>
      <c r="AD239" s="70"/>
      <c r="AE239" s="70"/>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83"/>
    </row>
    <row r="240" spans="1:61" s="91" customFormat="1">
      <c r="A240" s="14" t="s">
        <v>1682</v>
      </c>
      <c r="B240" s="76" t="s">
        <v>1579</v>
      </c>
      <c r="C240" s="2" t="s">
        <v>106</v>
      </c>
      <c r="D240" s="2"/>
      <c r="E240" s="76">
        <v>933</v>
      </c>
      <c r="F240" s="13">
        <v>999</v>
      </c>
      <c r="G240" s="76" t="s">
        <v>1317</v>
      </c>
      <c r="H240" s="13" t="s">
        <v>417</v>
      </c>
      <c r="I240" s="76" t="s">
        <v>176</v>
      </c>
      <c r="J240" s="191" t="s">
        <v>1874</v>
      </c>
      <c r="K240" s="143">
        <f t="shared" si="0"/>
        <v>21.402999999999999</v>
      </c>
      <c r="L240" s="68">
        <v>29.62</v>
      </c>
      <c r="M240" s="68">
        <v>-98.37</v>
      </c>
      <c r="N240" s="106">
        <v>126.402078446346</v>
      </c>
      <c r="O240" s="76" t="s">
        <v>213</v>
      </c>
      <c r="P240" s="70" t="s">
        <v>167</v>
      </c>
      <c r="Q240" s="70" t="s">
        <v>13</v>
      </c>
      <c r="R240" s="70"/>
      <c r="S240" s="70"/>
      <c r="T240" s="128">
        <v>36.94</v>
      </c>
      <c r="U240" s="128">
        <v>19.010000000000002</v>
      </c>
      <c r="V240" s="76"/>
      <c r="W240" s="195"/>
      <c r="X240" s="105"/>
      <c r="Y240" s="14"/>
      <c r="Z240" s="14"/>
      <c r="AA240" s="76"/>
      <c r="AB240" s="76"/>
      <c r="AC240" s="76"/>
      <c r="AD240" s="70"/>
      <c r="AE240" s="70"/>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row>
    <row r="241" spans="1:61" s="91" customFormat="1">
      <c r="A241" s="14" t="s">
        <v>1682</v>
      </c>
      <c r="B241" s="76" t="s">
        <v>1579</v>
      </c>
      <c r="C241" s="2" t="s">
        <v>106</v>
      </c>
      <c r="D241" s="2"/>
      <c r="E241" s="76">
        <v>933</v>
      </c>
      <c r="F241" s="13">
        <v>1280</v>
      </c>
      <c r="G241" s="76" t="s">
        <v>1317</v>
      </c>
      <c r="H241" s="13" t="s">
        <v>417</v>
      </c>
      <c r="I241" s="76" t="s">
        <v>176</v>
      </c>
      <c r="J241" s="191" t="s">
        <v>1874</v>
      </c>
      <c r="K241" s="143">
        <f t="shared" si="0"/>
        <v>21.402999999999999</v>
      </c>
      <c r="L241" s="68">
        <v>29.62</v>
      </c>
      <c r="M241" s="68">
        <v>-98.37</v>
      </c>
      <c r="N241" s="106">
        <v>126.402078446346</v>
      </c>
      <c r="O241" s="76" t="s">
        <v>209</v>
      </c>
      <c r="P241" s="70" t="s">
        <v>172</v>
      </c>
      <c r="Q241" s="70" t="s">
        <v>13</v>
      </c>
      <c r="R241" s="70"/>
      <c r="S241" s="70"/>
      <c r="T241" s="128">
        <v>37.67</v>
      </c>
      <c r="U241" s="128">
        <v>15.49</v>
      </c>
      <c r="V241" s="76"/>
      <c r="W241" s="195"/>
      <c r="X241" s="105"/>
      <c r="Y241" s="14"/>
      <c r="Z241" s="14"/>
      <c r="AA241" s="76"/>
      <c r="AB241" s="76"/>
      <c r="AC241" s="76"/>
      <c r="AD241" s="70"/>
      <c r="AE241" s="70"/>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row>
    <row r="242" spans="1:61" s="91" customFormat="1">
      <c r="A242" s="14" t="s">
        <v>1682</v>
      </c>
      <c r="B242" s="76" t="s">
        <v>1579</v>
      </c>
      <c r="C242" s="2" t="s">
        <v>106</v>
      </c>
      <c r="D242" s="2"/>
      <c r="E242" s="76">
        <v>933</v>
      </c>
      <c r="F242" s="13">
        <v>2198</v>
      </c>
      <c r="G242" s="76" t="s">
        <v>1317</v>
      </c>
      <c r="H242" s="13" t="s">
        <v>417</v>
      </c>
      <c r="I242" s="76" t="s">
        <v>176</v>
      </c>
      <c r="J242" s="191" t="s">
        <v>1874</v>
      </c>
      <c r="K242" s="143">
        <f t="shared" si="0"/>
        <v>21.402999999999999</v>
      </c>
      <c r="L242" s="68">
        <v>29.62</v>
      </c>
      <c r="M242" s="68">
        <v>-98.37</v>
      </c>
      <c r="N242" s="106">
        <v>126.402078446346</v>
      </c>
      <c r="O242" s="76" t="s">
        <v>130</v>
      </c>
      <c r="P242" s="70" t="s">
        <v>167</v>
      </c>
      <c r="Q242" s="70" t="s">
        <v>13</v>
      </c>
      <c r="R242" s="70"/>
      <c r="S242" s="70"/>
      <c r="T242" s="128">
        <v>37.590000000000003</v>
      </c>
      <c r="U242" s="128">
        <v>16.940000000000001</v>
      </c>
      <c r="V242" s="76"/>
      <c r="W242" s="195"/>
      <c r="X242" s="105"/>
      <c r="Y242" s="14"/>
      <c r="Z242" s="14"/>
      <c r="AA242" s="76"/>
      <c r="AB242" s="76"/>
      <c r="AC242" s="76"/>
      <c r="AD242" s="70"/>
      <c r="AE242" s="70"/>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row>
    <row r="243" spans="1:61" s="91" customFormat="1">
      <c r="A243" s="14" t="s">
        <v>1682</v>
      </c>
      <c r="B243" s="76" t="s">
        <v>1579</v>
      </c>
      <c r="C243" s="2" t="s">
        <v>106</v>
      </c>
      <c r="D243" s="2"/>
      <c r="E243" s="76">
        <v>933</v>
      </c>
      <c r="F243" s="13">
        <v>3285</v>
      </c>
      <c r="G243" s="76" t="s">
        <v>1317</v>
      </c>
      <c r="H243" s="13" t="s">
        <v>417</v>
      </c>
      <c r="I243" s="76" t="s">
        <v>176</v>
      </c>
      <c r="J243" s="191" t="s">
        <v>1874</v>
      </c>
      <c r="K243" s="143">
        <f t="shared" si="0"/>
        <v>21.402999999999999</v>
      </c>
      <c r="L243" s="68">
        <v>29.62</v>
      </c>
      <c r="M243" s="68">
        <v>-98.37</v>
      </c>
      <c r="N243" s="106">
        <v>126.402078446346</v>
      </c>
      <c r="O243" s="76" t="s">
        <v>130</v>
      </c>
      <c r="P243" s="70" t="s">
        <v>167</v>
      </c>
      <c r="Q243" s="70" t="s">
        <v>13</v>
      </c>
      <c r="R243" s="70"/>
      <c r="S243" s="70"/>
      <c r="T243" s="128">
        <v>41.11</v>
      </c>
      <c r="U243" s="128">
        <v>15.56</v>
      </c>
      <c r="V243" s="76"/>
      <c r="W243" s="195"/>
      <c r="X243" s="105"/>
      <c r="Y243" s="14"/>
      <c r="Z243" s="14"/>
      <c r="AA243" s="76"/>
      <c r="AB243" s="76"/>
      <c r="AC243" s="76"/>
      <c r="AD243" s="70"/>
      <c r="AE243" s="70"/>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row>
    <row r="244" spans="1:61" s="91" customFormat="1">
      <c r="A244" s="14" t="s">
        <v>1685</v>
      </c>
      <c r="B244" s="76" t="s">
        <v>1579</v>
      </c>
      <c r="C244" s="2" t="s">
        <v>106</v>
      </c>
      <c r="D244" s="2"/>
      <c r="E244" s="76">
        <v>933</v>
      </c>
      <c r="F244" s="13">
        <v>3335</v>
      </c>
      <c r="G244" s="76" t="s">
        <v>1317</v>
      </c>
      <c r="H244" s="13" t="s">
        <v>417</v>
      </c>
      <c r="I244" s="76" t="s">
        <v>176</v>
      </c>
      <c r="J244" s="191" t="s">
        <v>1874</v>
      </c>
      <c r="K244" s="143">
        <f t="shared" si="0"/>
        <v>21.402999999999999</v>
      </c>
      <c r="L244" s="68">
        <v>29.62</v>
      </c>
      <c r="M244" s="68">
        <v>-98.37</v>
      </c>
      <c r="N244" s="106">
        <v>126.402078446346</v>
      </c>
      <c r="O244" s="76" t="s">
        <v>115</v>
      </c>
      <c r="P244" s="70" t="s">
        <v>172</v>
      </c>
      <c r="Q244" s="70" t="s">
        <v>13</v>
      </c>
      <c r="R244" s="70"/>
      <c r="S244" s="70"/>
      <c r="T244" s="128">
        <v>68.27</v>
      </c>
      <c r="U244" s="128">
        <v>39.92</v>
      </c>
      <c r="V244" s="76"/>
      <c r="W244" s="195"/>
      <c r="X244" s="105"/>
      <c r="Y244" s="14"/>
      <c r="Z244" s="14"/>
      <c r="AA244" s="76"/>
      <c r="AB244" s="76"/>
      <c r="AC244" s="76"/>
      <c r="AD244" s="70"/>
      <c r="AE244" s="70"/>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row>
    <row r="245" spans="1:61" s="91" customFormat="1" ht="31">
      <c r="A245" s="14" t="s">
        <v>1682</v>
      </c>
      <c r="B245" s="76" t="s">
        <v>1579</v>
      </c>
      <c r="C245" s="2" t="s">
        <v>106</v>
      </c>
      <c r="D245" s="2"/>
      <c r="E245" s="76">
        <v>933</v>
      </c>
      <c r="F245" s="13">
        <v>3390</v>
      </c>
      <c r="G245" s="76" t="s">
        <v>1317</v>
      </c>
      <c r="H245" s="13" t="s">
        <v>417</v>
      </c>
      <c r="I245" s="76" t="s">
        <v>176</v>
      </c>
      <c r="J245" s="191" t="s">
        <v>1874</v>
      </c>
      <c r="K245" s="143">
        <f t="shared" si="0"/>
        <v>21.402999999999999</v>
      </c>
      <c r="L245" s="68">
        <v>29.62</v>
      </c>
      <c r="M245" s="68">
        <v>-98.37</v>
      </c>
      <c r="N245" s="106">
        <v>126.402078446346</v>
      </c>
      <c r="O245" s="76" t="s">
        <v>153</v>
      </c>
      <c r="P245" s="70" t="s">
        <v>167</v>
      </c>
      <c r="Q245" s="70" t="s">
        <v>13</v>
      </c>
      <c r="R245" s="70"/>
      <c r="S245" s="70"/>
      <c r="T245" s="128">
        <v>49.98</v>
      </c>
      <c r="U245" s="128">
        <v>17.16</v>
      </c>
      <c r="V245" s="76"/>
      <c r="W245" s="195"/>
      <c r="X245" s="105"/>
      <c r="Y245" s="14"/>
      <c r="Z245" s="14"/>
      <c r="AA245" s="76"/>
      <c r="AB245" s="76"/>
      <c r="AC245" s="76" t="s">
        <v>1325</v>
      </c>
      <c r="AD245" s="70"/>
      <c r="AE245" s="70"/>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row>
    <row r="246" spans="1:61" s="91" customFormat="1">
      <c r="A246" s="14" t="s">
        <v>1682</v>
      </c>
      <c r="B246" s="76" t="s">
        <v>1579</v>
      </c>
      <c r="C246" s="2" t="s">
        <v>106</v>
      </c>
      <c r="D246" s="2"/>
      <c r="E246" s="76">
        <v>933</v>
      </c>
      <c r="F246" s="13">
        <v>3403</v>
      </c>
      <c r="G246" s="76" t="s">
        <v>1317</v>
      </c>
      <c r="H246" s="13" t="s">
        <v>417</v>
      </c>
      <c r="I246" s="76" t="s">
        <v>176</v>
      </c>
      <c r="J246" s="191" t="s">
        <v>1874</v>
      </c>
      <c r="K246" s="143">
        <f t="shared" si="0"/>
        <v>21.402999999999999</v>
      </c>
      <c r="L246" s="68">
        <v>29.62</v>
      </c>
      <c r="M246" s="68">
        <v>-98.37</v>
      </c>
      <c r="N246" s="106">
        <v>126.402078446346</v>
      </c>
      <c r="O246" s="76" t="s">
        <v>185</v>
      </c>
      <c r="P246" s="70" t="s">
        <v>172</v>
      </c>
      <c r="Q246" s="70" t="s">
        <v>13</v>
      </c>
      <c r="R246" s="70"/>
      <c r="S246" s="70"/>
      <c r="T246" s="128">
        <v>38.74</v>
      </c>
      <c r="U246" s="128">
        <v>22.04</v>
      </c>
      <c r="V246" s="76"/>
      <c r="W246" s="195"/>
      <c r="X246" s="105"/>
      <c r="Y246" s="14"/>
      <c r="Z246" s="14"/>
      <c r="AA246" s="76"/>
      <c r="AB246" s="76"/>
      <c r="AC246" s="76"/>
      <c r="AD246" s="70"/>
      <c r="AE246" s="70"/>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row>
    <row r="247" spans="1:61" s="91" customFormat="1">
      <c r="A247" s="14" t="s">
        <v>1682</v>
      </c>
      <c r="B247" s="76" t="s">
        <v>1579</v>
      </c>
      <c r="C247" s="2" t="s">
        <v>106</v>
      </c>
      <c r="D247" s="2"/>
      <c r="E247" s="76">
        <v>933</v>
      </c>
      <c r="F247" s="13">
        <v>3525</v>
      </c>
      <c r="G247" s="76" t="s">
        <v>1317</v>
      </c>
      <c r="H247" s="13" t="s">
        <v>417</v>
      </c>
      <c r="I247" s="76" t="s">
        <v>176</v>
      </c>
      <c r="J247" s="191" t="s">
        <v>1874</v>
      </c>
      <c r="K247" s="143">
        <f t="shared" si="0"/>
        <v>21.402999999999999</v>
      </c>
      <c r="L247" s="68">
        <v>29.62</v>
      </c>
      <c r="M247" s="68">
        <v>-98.37</v>
      </c>
      <c r="N247" s="106">
        <v>126.402078446346</v>
      </c>
      <c r="O247" s="76" t="s">
        <v>186</v>
      </c>
      <c r="P247" s="70" t="s">
        <v>172</v>
      </c>
      <c r="Q247" s="70" t="s">
        <v>13</v>
      </c>
      <c r="R247" s="70"/>
      <c r="S247" s="70"/>
      <c r="T247" s="128">
        <v>32.729999999999997</v>
      </c>
      <c r="U247" s="128">
        <v>27.16</v>
      </c>
      <c r="V247" s="76"/>
      <c r="W247" s="195"/>
      <c r="X247" s="105"/>
      <c r="Y247" s="14"/>
      <c r="Z247" s="14" t="s">
        <v>1683</v>
      </c>
      <c r="AA247" s="76"/>
      <c r="AB247" s="76"/>
      <c r="AC247" s="76"/>
      <c r="AD247" s="70"/>
      <c r="AE247" s="70"/>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row>
    <row r="248" spans="1:61" s="91" customFormat="1">
      <c r="A248" s="14" t="s">
        <v>1682</v>
      </c>
      <c r="B248" s="76" t="s">
        <v>1579</v>
      </c>
      <c r="C248" s="2" t="s">
        <v>106</v>
      </c>
      <c r="D248" s="2"/>
      <c r="E248" s="76">
        <v>933</v>
      </c>
      <c r="F248" s="13">
        <v>4307</v>
      </c>
      <c r="G248" s="76" t="s">
        <v>1317</v>
      </c>
      <c r="H248" s="13" t="s">
        <v>417</v>
      </c>
      <c r="I248" s="76" t="s">
        <v>176</v>
      </c>
      <c r="J248" s="191" t="s">
        <v>1874</v>
      </c>
      <c r="K248" s="143">
        <f t="shared" si="0"/>
        <v>21.402999999999999</v>
      </c>
      <c r="L248" s="68">
        <v>29.62</v>
      </c>
      <c r="M248" s="68">
        <v>-98.37</v>
      </c>
      <c r="N248" s="106">
        <v>126.402078446346</v>
      </c>
      <c r="O248" s="76" t="s">
        <v>115</v>
      </c>
      <c r="P248" s="70"/>
      <c r="Q248" s="70" t="s">
        <v>13</v>
      </c>
      <c r="R248" s="70"/>
      <c r="S248" s="70"/>
      <c r="T248" s="128">
        <v>69.55</v>
      </c>
      <c r="U248" s="128">
        <v>39.79</v>
      </c>
      <c r="V248" s="76"/>
      <c r="W248" s="195"/>
      <c r="X248" s="105"/>
      <c r="Y248" s="14"/>
      <c r="Z248" s="14" t="s">
        <v>1684</v>
      </c>
      <c r="AA248" s="76"/>
      <c r="AB248" s="76"/>
      <c r="AC248" s="76"/>
      <c r="AD248" s="70"/>
      <c r="AE248" s="70"/>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83"/>
    </row>
    <row r="249" spans="1:61" s="91" customFormat="1" ht="24">
      <c r="A249" s="76" t="s">
        <v>1730</v>
      </c>
      <c r="B249" s="76" t="s">
        <v>1579</v>
      </c>
      <c r="C249" s="113" t="s">
        <v>106</v>
      </c>
      <c r="D249" s="113"/>
      <c r="E249" s="76">
        <v>40449</v>
      </c>
      <c r="F249" s="76">
        <v>112</v>
      </c>
      <c r="G249" s="76" t="s">
        <v>1472</v>
      </c>
      <c r="H249" s="70" t="s">
        <v>246</v>
      </c>
      <c r="I249" s="76" t="s">
        <v>176</v>
      </c>
      <c r="J249" s="191" t="s">
        <v>1876</v>
      </c>
      <c r="K249" s="106"/>
      <c r="L249" s="68">
        <v>30.358332999999998</v>
      </c>
      <c r="M249" s="68">
        <v>-98.1</v>
      </c>
      <c r="N249" s="106">
        <v>140.79339786810499</v>
      </c>
      <c r="O249" s="76" t="s">
        <v>110</v>
      </c>
      <c r="P249" s="76" t="s">
        <v>167</v>
      </c>
      <c r="Q249" s="70" t="s">
        <v>13</v>
      </c>
      <c r="R249" s="70"/>
      <c r="S249" s="112"/>
      <c r="T249" s="68">
        <v>85.63</v>
      </c>
      <c r="U249" s="68">
        <v>43.71</v>
      </c>
      <c r="V249" s="70"/>
      <c r="W249" s="150"/>
      <c r="X249" s="148"/>
      <c r="Y249" s="112"/>
      <c r="Z249" s="145"/>
      <c r="AA249" s="76"/>
      <c r="AB249" s="76" t="s">
        <v>1334</v>
      </c>
      <c r="AC249" s="76"/>
      <c r="AD249" s="70"/>
      <c r="AE249" s="70"/>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row>
    <row r="250" spans="1:61" s="91" customFormat="1" ht="31">
      <c r="A250" s="14" t="s">
        <v>1590</v>
      </c>
      <c r="B250" s="13" t="s">
        <v>1579</v>
      </c>
      <c r="C250" s="2" t="s">
        <v>106</v>
      </c>
      <c r="D250" s="2"/>
      <c r="E250" s="14">
        <v>43192</v>
      </c>
      <c r="F250" s="76">
        <v>4</v>
      </c>
      <c r="G250" s="14" t="s">
        <v>1589</v>
      </c>
      <c r="H250" s="75"/>
      <c r="I250" s="76" t="s">
        <v>176</v>
      </c>
      <c r="J250" s="191" t="s">
        <v>205</v>
      </c>
      <c r="K250" s="106"/>
      <c r="L250" s="196"/>
      <c r="M250" s="196"/>
      <c r="N250" s="196"/>
      <c r="O250" s="76" t="s">
        <v>209</v>
      </c>
      <c r="P250" s="70" t="s">
        <v>167</v>
      </c>
      <c r="Q250" s="70" t="s">
        <v>13</v>
      </c>
      <c r="R250" s="70"/>
      <c r="S250" s="112"/>
      <c r="T250" s="68">
        <v>25.92</v>
      </c>
      <c r="U250" s="68">
        <v>18.43</v>
      </c>
      <c r="V250" s="70"/>
      <c r="W250" s="150"/>
      <c r="X250" s="148"/>
      <c r="Y250" s="112"/>
      <c r="Z250" s="76"/>
      <c r="AA250" s="76"/>
      <c r="AB250" s="76"/>
      <c r="AC250" s="76"/>
      <c r="AD250" s="70"/>
      <c r="AE250" s="70"/>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row>
    <row r="251" spans="1:61" s="91" customFormat="1" ht="31">
      <c r="A251" s="14" t="s">
        <v>1590</v>
      </c>
      <c r="B251" s="13" t="s">
        <v>1579</v>
      </c>
      <c r="C251" s="2" t="s">
        <v>106</v>
      </c>
      <c r="D251" s="2"/>
      <c r="E251" s="14">
        <v>43192</v>
      </c>
      <c r="F251" s="76">
        <v>4</v>
      </c>
      <c r="G251" s="14" t="s">
        <v>1589</v>
      </c>
      <c r="H251" s="75"/>
      <c r="I251" s="76" t="s">
        <v>176</v>
      </c>
      <c r="J251" s="191" t="s">
        <v>205</v>
      </c>
      <c r="K251" s="106"/>
      <c r="L251" s="196"/>
      <c r="M251" s="196"/>
      <c r="N251" s="196"/>
      <c r="O251" s="76" t="s">
        <v>153</v>
      </c>
      <c r="P251" s="70" t="s">
        <v>167</v>
      </c>
      <c r="Q251" s="70" t="s">
        <v>13</v>
      </c>
      <c r="R251" s="70"/>
      <c r="S251" s="112"/>
      <c r="T251" s="68">
        <v>43.37</v>
      </c>
      <c r="U251" s="68">
        <v>19</v>
      </c>
      <c r="V251" s="70"/>
      <c r="W251" s="150"/>
      <c r="X251" s="148"/>
      <c r="Y251" s="112"/>
      <c r="Z251" s="76"/>
      <c r="AA251" s="76"/>
      <c r="AB251" s="76"/>
      <c r="AC251" s="76"/>
      <c r="AD251" s="70"/>
      <c r="AE251" s="70"/>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c r="BE251" s="83"/>
      <c r="BF251" s="83"/>
      <c r="BG251" s="83"/>
      <c r="BH251" s="83"/>
      <c r="BI251" s="83"/>
    </row>
    <row r="252" spans="1:61" s="91" customFormat="1" ht="31">
      <c r="A252" s="14" t="s">
        <v>1588</v>
      </c>
      <c r="B252" s="13" t="s">
        <v>1579</v>
      </c>
      <c r="C252" s="2" t="s">
        <v>106</v>
      </c>
      <c r="D252" s="2"/>
      <c r="E252" s="14">
        <v>43192</v>
      </c>
      <c r="F252" s="76">
        <v>26</v>
      </c>
      <c r="G252" s="14" t="s">
        <v>1589</v>
      </c>
      <c r="H252" s="75"/>
      <c r="I252" s="76" t="s">
        <v>176</v>
      </c>
      <c r="J252" s="191" t="s">
        <v>205</v>
      </c>
      <c r="K252" s="106"/>
      <c r="L252" s="196"/>
      <c r="M252" s="196"/>
      <c r="N252" s="196"/>
      <c r="O252" s="76" t="s">
        <v>209</v>
      </c>
      <c r="P252" s="70" t="s">
        <v>167</v>
      </c>
      <c r="Q252" s="70" t="s">
        <v>13</v>
      </c>
      <c r="R252" s="70"/>
      <c r="S252" s="112"/>
      <c r="T252" s="68">
        <v>24.36</v>
      </c>
      <c r="U252" s="68">
        <v>13.73</v>
      </c>
      <c r="V252" s="70"/>
      <c r="W252" s="150"/>
      <c r="X252" s="148"/>
      <c r="Y252" s="112"/>
      <c r="Z252" s="76"/>
      <c r="AA252" s="76"/>
      <c r="AB252" s="76"/>
      <c r="AC252" s="76"/>
      <c r="AD252" s="70"/>
      <c r="AE252" s="70"/>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83"/>
      <c r="BH252" s="83"/>
      <c r="BI252" s="83"/>
    </row>
    <row r="253" spans="1:61" s="91" customFormat="1" ht="31">
      <c r="A253" s="14" t="s">
        <v>1588</v>
      </c>
      <c r="B253" s="13" t="s">
        <v>1579</v>
      </c>
      <c r="C253" s="2" t="s">
        <v>106</v>
      </c>
      <c r="D253" s="2"/>
      <c r="E253" s="14">
        <v>43192</v>
      </c>
      <c r="F253" s="76">
        <v>26</v>
      </c>
      <c r="G253" s="14" t="s">
        <v>1589</v>
      </c>
      <c r="H253" s="75"/>
      <c r="I253" s="76" t="s">
        <v>176</v>
      </c>
      <c r="J253" s="191" t="s">
        <v>205</v>
      </c>
      <c r="K253" s="106"/>
      <c r="L253" s="196"/>
      <c r="M253" s="196"/>
      <c r="N253" s="196"/>
      <c r="O253" s="76" t="s">
        <v>153</v>
      </c>
      <c r="P253" s="70" t="s">
        <v>167</v>
      </c>
      <c r="Q253" s="70" t="s">
        <v>13</v>
      </c>
      <c r="R253" s="70"/>
      <c r="S253" s="112"/>
      <c r="T253" s="68">
        <v>38.89</v>
      </c>
      <c r="U253" s="68">
        <v>12.36</v>
      </c>
      <c r="V253" s="70"/>
      <c r="W253" s="150"/>
      <c r="X253" s="148"/>
      <c r="Y253" s="112"/>
      <c r="Z253" s="76"/>
      <c r="AA253" s="76"/>
      <c r="AB253" s="76"/>
      <c r="AC253" s="76"/>
      <c r="AD253" s="70"/>
      <c r="AE253" s="70"/>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c r="BE253" s="83"/>
      <c r="BF253" s="83"/>
      <c r="BG253" s="83"/>
      <c r="BH253" s="83"/>
      <c r="BI253" s="83"/>
    </row>
    <row r="254" spans="1:61" s="91" customFormat="1">
      <c r="A254" s="14"/>
      <c r="B254" s="13" t="s">
        <v>1579</v>
      </c>
      <c r="C254" s="2" t="s">
        <v>106</v>
      </c>
      <c r="D254" s="2"/>
      <c r="E254" s="8">
        <v>41427</v>
      </c>
      <c r="F254" s="7">
        <v>1</v>
      </c>
      <c r="G254" s="8" t="s">
        <v>247</v>
      </c>
      <c r="H254" s="7" t="s">
        <v>246</v>
      </c>
      <c r="I254" s="76"/>
      <c r="J254" s="191"/>
      <c r="K254" s="143"/>
      <c r="L254" s="115"/>
      <c r="M254" s="115"/>
      <c r="N254" s="57"/>
      <c r="O254" s="58" t="s">
        <v>16</v>
      </c>
      <c r="P254" s="57" t="s">
        <v>167</v>
      </c>
      <c r="Q254" s="57" t="s">
        <v>13</v>
      </c>
      <c r="R254" s="57"/>
      <c r="S254" s="57"/>
      <c r="T254" s="117">
        <v>22.35</v>
      </c>
      <c r="U254" s="117">
        <v>23.89</v>
      </c>
      <c r="V254" s="58"/>
      <c r="W254" s="195"/>
      <c r="X254" s="198"/>
      <c r="Y254" s="8"/>
      <c r="Z254" s="8" t="s">
        <v>248</v>
      </c>
      <c r="AA254" s="76"/>
      <c r="AB254" s="76"/>
      <c r="AC254" s="76"/>
      <c r="AD254" s="70"/>
      <c r="AE254" s="70"/>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83"/>
      <c r="BH254" s="83"/>
      <c r="BI254" s="83"/>
    </row>
    <row r="255" spans="1:61" s="91" customFormat="1">
      <c r="A255" s="14"/>
      <c r="B255" s="13" t="s">
        <v>1579</v>
      </c>
      <c r="C255" s="2" t="s">
        <v>106</v>
      </c>
      <c r="D255" s="2"/>
      <c r="E255" s="8">
        <v>41427</v>
      </c>
      <c r="F255" s="7">
        <v>1</v>
      </c>
      <c r="G255" s="8" t="s">
        <v>247</v>
      </c>
      <c r="H255" s="7" t="s">
        <v>246</v>
      </c>
      <c r="I255" s="76"/>
      <c r="J255" s="191"/>
      <c r="K255" s="143"/>
      <c r="L255" s="115"/>
      <c r="M255" s="115"/>
      <c r="N255" s="57"/>
      <c r="O255" s="58" t="s">
        <v>31</v>
      </c>
      <c r="P255" s="57" t="s">
        <v>167</v>
      </c>
      <c r="Q255" s="57" t="s">
        <v>13</v>
      </c>
      <c r="R255" s="57"/>
      <c r="S255" s="57"/>
      <c r="T255" s="117">
        <v>28.51</v>
      </c>
      <c r="U255" s="117">
        <v>20.3</v>
      </c>
      <c r="V255" s="58"/>
      <c r="W255" s="195"/>
      <c r="X255" s="198"/>
      <c r="Y255" s="8"/>
      <c r="Z255" s="8" t="s">
        <v>248</v>
      </c>
      <c r="AA255" s="76"/>
      <c r="AB255" s="76"/>
      <c r="AC255" s="76"/>
      <c r="AD255" s="70"/>
      <c r="AE255" s="70"/>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row>
    <row r="256" spans="1:61" s="91" customFormat="1">
      <c r="A256" s="14"/>
      <c r="B256" s="13" t="s">
        <v>1579</v>
      </c>
      <c r="C256" s="2" t="s">
        <v>106</v>
      </c>
      <c r="D256" s="2"/>
      <c r="E256" s="8">
        <v>41427</v>
      </c>
      <c r="F256" s="7">
        <v>1</v>
      </c>
      <c r="G256" s="8" t="s">
        <v>247</v>
      </c>
      <c r="H256" s="7" t="s">
        <v>246</v>
      </c>
      <c r="I256" s="76"/>
      <c r="J256" s="191"/>
      <c r="K256" s="143"/>
      <c r="L256" s="115"/>
      <c r="M256" s="115"/>
      <c r="N256" s="57"/>
      <c r="O256" s="58" t="s">
        <v>24</v>
      </c>
      <c r="P256" s="57" t="s">
        <v>167</v>
      </c>
      <c r="Q256" s="57" t="s">
        <v>13</v>
      </c>
      <c r="R256" s="57"/>
      <c r="S256" s="57"/>
      <c r="T256" s="117">
        <v>31.93</v>
      </c>
      <c r="U256" s="117">
        <v>18.399999999999999</v>
      </c>
      <c r="V256" s="58"/>
      <c r="W256" s="195"/>
      <c r="X256" s="198"/>
      <c r="Y256" s="8"/>
      <c r="Z256" s="8" t="s">
        <v>248</v>
      </c>
      <c r="AA256" s="76"/>
      <c r="AB256" s="76"/>
      <c r="AC256" s="76"/>
      <c r="AD256" s="70"/>
      <c r="AE256" s="70"/>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row>
    <row r="257" spans="1:61" s="91" customFormat="1">
      <c r="A257" s="14" t="s">
        <v>1990</v>
      </c>
      <c r="B257" s="13" t="s">
        <v>1579</v>
      </c>
      <c r="C257" s="2" t="s">
        <v>11</v>
      </c>
      <c r="D257" s="2" t="s">
        <v>1199</v>
      </c>
      <c r="E257" s="14">
        <v>31141</v>
      </c>
      <c r="F257" s="13">
        <v>2375</v>
      </c>
      <c r="G257" s="14" t="s">
        <v>242</v>
      </c>
      <c r="H257" s="13" t="s">
        <v>243</v>
      </c>
      <c r="I257" s="76" t="s">
        <v>176</v>
      </c>
      <c r="J257" s="191" t="s">
        <v>476</v>
      </c>
      <c r="K257" s="143"/>
      <c r="L257" s="112"/>
      <c r="M257" s="112"/>
      <c r="N257" s="70"/>
      <c r="O257" s="76" t="s">
        <v>209</v>
      </c>
      <c r="P257" s="70" t="s">
        <v>167</v>
      </c>
      <c r="Q257" s="70" t="s">
        <v>13</v>
      </c>
      <c r="R257" s="70"/>
      <c r="S257" s="70"/>
      <c r="T257" s="128">
        <v>52.74</v>
      </c>
      <c r="U257" s="128">
        <v>19.399999999999999</v>
      </c>
      <c r="V257" s="76"/>
      <c r="W257" s="195"/>
      <c r="X257" s="105"/>
      <c r="Y257" s="14"/>
      <c r="Z257" s="14" t="s">
        <v>1200</v>
      </c>
      <c r="AA257" s="76"/>
      <c r="AB257" s="76"/>
      <c r="AC257" s="76"/>
      <c r="AD257" s="70"/>
      <c r="AE257" s="70"/>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row>
    <row r="258" spans="1:61" s="91" customFormat="1">
      <c r="A258" s="14" t="s">
        <v>308</v>
      </c>
      <c r="B258" s="13" t="s">
        <v>1579</v>
      </c>
      <c r="C258" s="2" t="s">
        <v>11</v>
      </c>
      <c r="D258" s="2" t="s">
        <v>12</v>
      </c>
      <c r="E258" s="14">
        <v>177</v>
      </c>
      <c r="F258" s="13" t="s">
        <v>303</v>
      </c>
      <c r="G258" s="14" t="s">
        <v>302</v>
      </c>
      <c r="H258" s="13" t="s">
        <v>401</v>
      </c>
      <c r="I258" s="76" t="s">
        <v>176</v>
      </c>
      <c r="J258" s="191"/>
      <c r="K258" s="143"/>
      <c r="L258" s="112"/>
      <c r="M258" s="112"/>
      <c r="N258" s="70"/>
      <c r="O258" s="76" t="s">
        <v>36</v>
      </c>
      <c r="P258" s="70"/>
      <c r="Q258" s="70" t="s">
        <v>13</v>
      </c>
      <c r="R258" s="70"/>
      <c r="S258" s="70"/>
      <c r="T258" s="128">
        <v>57.3</v>
      </c>
      <c r="U258" s="128">
        <v>32.47</v>
      </c>
      <c r="V258" s="76"/>
      <c r="W258" s="195"/>
      <c r="X258" s="105"/>
      <c r="Y258" s="14"/>
      <c r="Z258" s="14" t="s">
        <v>305</v>
      </c>
      <c r="AA258" s="76"/>
      <c r="AB258" s="76"/>
      <c r="AC258" s="76"/>
      <c r="AD258" s="70"/>
      <c r="AE258" s="70"/>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row>
    <row r="259" spans="1:61" s="91" customFormat="1">
      <c r="A259" s="14"/>
      <c r="B259" s="13" t="s">
        <v>1579</v>
      </c>
      <c r="C259" s="2" t="s">
        <v>11</v>
      </c>
      <c r="D259" s="2" t="s">
        <v>12</v>
      </c>
      <c r="E259" s="14">
        <v>999</v>
      </c>
      <c r="F259" s="13">
        <v>-999</v>
      </c>
      <c r="G259" s="14" t="s">
        <v>302</v>
      </c>
      <c r="H259" s="13" t="s">
        <v>401</v>
      </c>
      <c r="I259" s="76" t="s">
        <v>176</v>
      </c>
      <c r="J259" s="191"/>
      <c r="K259" s="143"/>
      <c r="L259" s="112"/>
      <c r="M259" s="112"/>
      <c r="N259" s="70"/>
      <c r="O259" s="76" t="s">
        <v>58</v>
      </c>
      <c r="P259" s="70"/>
      <c r="Q259" s="70" t="s">
        <v>13</v>
      </c>
      <c r="R259" s="70"/>
      <c r="S259" s="70"/>
      <c r="T259" s="128">
        <v>54.19</v>
      </c>
      <c r="U259" s="128">
        <v>19.899999999999999</v>
      </c>
      <c r="V259" s="76"/>
      <c r="W259" s="195"/>
      <c r="X259" s="105"/>
      <c r="Y259" s="14"/>
      <c r="Z259" s="14" t="s">
        <v>306</v>
      </c>
      <c r="AA259" s="76"/>
      <c r="AB259" s="76"/>
      <c r="AC259" s="76"/>
      <c r="AD259" s="70"/>
      <c r="AE259" s="70"/>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row>
    <row r="260" spans="1:61" s="91" customFormat="1">
      <c r="A260" s="14"/>
      <c r="B260" s="13" t="s">
        <v>1579</v>
      </c>
      <c r="C260" s="2" t="s">
        <v>11</v>
      </c>
      <c r="D260" s="2" t="s">
        <v>12</v>
      </c>
      <c r="E260" s="8">
        <v>40685</v>
      </c>
      <c r="F260" s="7">
        <v>814</v>
      </c>
      <c r="G260" s="8" t="s">
        <v>19</v>
      </c>
      <c r="H260" s="70" t="s">
        <v>403</v>
      </c>
      <c r="I260" s="76" t="s">
        <v>176</v>
      </c>
      <c r="J260" s="191"/>
      <c r="K260" s="143"/>
      <c r="L260" s="115"/>
      <c r="M260" s="115"/>
      <c r="N260" s="57"/>
      <c r="O260" s="58" t="s">
        <v>36</v>
      </c>
      <c r="P260" s="57"/>
      <c r="Q260" s="57" t="s">
        <v>13</v>
      </c>
      <c r="R260" s="57"/>
      <c r="S260" s="57"/>
      <c r="T260" s="117">
        <v>35.76</v>
      </c>
      <c r="U260" s="117">
        <v>22.6</v>
      </c>
      <c r="V260" s="58"/>
      <c r="W260" s="195"/>
      <c r="X260" s="198"/>
      <c r="Y260" s="8"/>
      <c r="Z260" s="8" t="s">
        <v>14</v>
      </c>
      <c r="AA260" s="76"/>
      <c r="AB260" s="76"/>
      <c r="AC260" s="76"/>
      <c r="AD260" s="70"/>
      <c r="AE260" s="70"/>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row>
    <row r="261" spans="1:61" s="91" customFormat="1">
      <c r="A261" s="14" t="s">
        <v>308</v>
      </c>
      <c r="B261" s="13" t="s">
        <v>1579</v>
      </c>
      <c r="C261" s="2" t="s">
        <v>11</v>
      </c>
      <c r="D261" s="2" t="s">
        <v>12</v>
      </c>
      <c r="E261" s="14"/>
      <c r="F261" s="13" t="s">
        <v>304</v>
      </c>
      <c r="G261" s="14" t="s">
        <v>302</v>
      </c>
      <c r="H261" s="13" t="s">
        <v>401</v>
      </c>
      <c r="I261" s="76" t="s">
        <v>176</v>
      </c>
      <c r="J261" s="191"/>
      <c r="K261" s="143"/>
      <c r="L261" s="112"/>
      <c r="M261" s="112"/>
      <c r="N261" s="70"/>
      <c r="O261" s="76" t="s">
        <v>36</v>
      </c>
      <c r="P261" s="70"/>
      <c r="Q261" s="70" t="s">
        <v>13</v>
      </c>
      <c r="R261" s="70"/>
      <c r="S261" s="70"/>
      <c r="T261" s="128">
        <v>46.46</v>
      </c>
      <c r="U261" s="128">
        <v>24.6</v>
      </c>
      <c r="V261" s="76"/>
      <c r="W261" s="195"/>
      <c r="X261" s="105"/>
      <c r="Y261" s="14"/>
      <c r="Z261" s="14" t="s">
        <v>305</v>
      </c>
      <c r="AA261" s="76"/>
      <c r="AB261" s="76"/>
      <c r="AC261" s="76"/>
      <c r="AD261" s="70"/>
      <c r="AE261" s="70"/>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row>
    <row r="262" spans="1:61" s="91" customFormat="1">
      <c r="A262" s="14" t="s">
        <v>308</v>
      </c>
      <c r="B262" s="13" t="s">
        <v>1579</v>
      </c>
      <c r="C262" s="2" t="s">
        <v>11</v>
      </c>
      <c r="D262" s="2" t="s">
        <v>15</v>
      </c>
      <c r="E262" s="8">
        <v>3</v>
      </c>
      <c r="F262" s="7">
        <v>-999</v>
      </c>
      <c r="G262" s="8" t="s">
        <v>27</v>
      </c>
      <c r="H262" s="7" t="s">
        <v>402</v>
      </c>
      <c r="I262" s="76" t="s">
        <v>176</v>
      </c>
      <c r="J262" s="191"/>
      <c r="K262" s="143"/>
      <c r="L262" s="115"/>
      <c r="M262" s="115"/>
      <c r="N262" s="57"/>
      <c r="O262" s="58" t="s">
        <v>36</v>
      </c>
      <c r="P262" s="57"/>
      <c r="Q262" s="57" t="s">
        <v>13</v>
      </c>
      <c r="R262" s="57"/>
      <c r="S262" s="57"/>
      <c r="T262" s="117">
        <v>43.27</v>
      </c>
      <c r="U262" s="117">
        <v>13.26</v>
      </c>
      <c r="V262" s="58"/>
      <c r="W262" s="195"/>
      <c r="X262" s="198"/>
      <c r="Y262" s="8"/>
      <c r="Z262" s="8" t="s">
        <v>49</v>
      </c>
      <c r="AA262" s="76"/>
      <c r="AB262" s="76"/>
      <c r="AC262" s="76" t="s">
        <v>1359</v>
      </c>
      <c r="AD262" s="70"/>
      <c r="AE262" s="70"/>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row>
    <row r="263" spans="1:61" s="91" customFormat="1">
      <c r="A263" s="14" t="s">
        <v>308</v>
      </c>
      <c r="B263" s="13" t="s">
        <v>1579</v>
      </c>
      <c r="C263" s="2" t="s">
        <v>11</v>
      </c>
      <c r="D263" s="2" t="s">
        <v>15</v>
      </c>
      <c r="E263" s="8">
        <v>3</v>
      </c>
      <c r="F263" s="7">
        <v>2225</v>
      </c>
      <c r="G263" s="8" t="s">
        <v>27</v>
      </c>
      <c r="H263" s="7" t="s">
        <v>402</v>
      </c>
      <c r="I263" s="76" t="s">
        <v>176</v>
      </c>
      <c r="J263" s="191"/>
      <c r="K263" s="143"/>
      <c r="L263" s="115"/>
      <c r="M263" s="115"/>
      <c r="N263" s="57"/>
      <c r="O263" s="58" t="s">
        <v>153</v>
      </c>
      <c r="P263" s="57" t="s">
        <v>167</v>
      </c>
      <c r="Q263" s="57" t="s">
        <v>13</v>
      </c>
      <c r="R263" s="57"/>
      <c r="S263" s="57"/>
      <c r="T263" s="117">
        <v>57.73</v>
      </c>
      <c r="U263" s="117">
        <v>19.34</v>
      </c>
      <c r="V263" s="58"/>
      <c r="W263" s="195"/>
      <c r="X263" s="198"/>
      <c r="Y263" s="8"/>
      <c r="Z263" s="8"/>
      <c r="AA263" s="76"/>
      <c r="AB263" s="76"/>
      <c r="AC263" s="76"/>
      <c r="AD263" s="70"/>
      <c r="AE263" s="70"/>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row>
    <row r="264" spans="1:61" s="91" customFormat="1" ht="24">
      <c r="A264" s="90"/>
      <c r="B264" s="13" t="s">
        <v>1579</v>
      </c>
      <c r="C264" s="2" t="s">
        <v>11</v>
      </c>
      <c r="D264" s="2" t="s">
        <v>15</v>
      </c>
      <c r="E264" s="14">
        <v>30967</v>
      </c>
      <c r="F264" s="13">
        <v>42</v>
      </c>
      <c r="G264" s="14" t="s">
        <v>251</v>
      </c>
      <c r="H264" s="13" t="s">
        <v>243</v>
      </c>
      <c r="I264" s="76" t="s">
        <v>176</v>
      </c>
      <c r="J264" s="191" t="s">
        <v>400</v>
      </c>
      <c r="K264" s="143">
        <v>30</v>
      </c>
      <c r="L264" s="112"/>
      <c r="M264" s="112"/>
      <c r="N264" s="70"/>
      <c r="O264" s="76" t="s">
        <v>36</v>
      </c>
      <c r="P264" s="70"/>
      <c r="Q264" s="70" t="s">
        <v>13</v>
      </c>
      <c r="R264" s="70"/>
      <c r="S264" s="70"/>
      <c r="T264" s="128">
        <v>51.22</v>
      </c>
      <c r="U264" s="128">
        <v>31.06</v>
      </c>
      <c r="V264" s="76"/>
      <c r="W264" s="195"/>
      <c r="X264" s="105"/>
      <c r="Y264" s="14"/>
      <c r="Z264" s="14" t="s">
        <v>286</v>
      </c>
      <c r="AA264" s="76"/>
      <c r="AB264" s="76" t="s">
        <v>1342</v>
      </c>
      <c r="AC264" s="76"/>
      <c r="AD264" s="70"/>
      <c r="AE264" s="70"/>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row>
    <row r="265" spans="1:61" s="91" customFormat="1" ht="24">
      <c r="A265" s="14"/>
      <c r="B265" s="13" t="s">
        <v>1579</v>
      </c>
      <c r="C265" s="138" t="s">
        <v>11</v>
      </c>
      <c r="D265" s="138" t="s">
        <v>15</v>
      </c>
      <c r="E265" s="90">
        <v>30967</v>
      </c>
      <c r="F265" s="88">
        <v>387</v>
      </c>
      <c r="G265" s="90" t="s">
        <v>251</v>
      </c>
      <c r="H265" s="88" t="s">
        <v>243</v>
      </c>
      <c r="I265" s="76" t="s">
        <v>176</v>
      </c>
      <c r="J265" s="191" t="s">
        <v>400</v>
      </c>
      <c r="K265" s="143">
        <v>30</v>
      </c>
      <c r="L265" s="112"/>
      <c r="M265" s="112"/>
      <c r="N265" s="70"/>
      <c r="O265" s="76" t="s">
        <v>174</v>
      </c>
      <c r="P265" s="70"/>
      <c r="Q265" s="70" t="s">
        <v>13</v>
      </c>
      <c r="R265" s="70"/>
      <c r="S265" s="70">
        <v>167</v>
      </c>
      <c r="T265" s="128"/>
      <c r="U265" s="128"/>
      <c r="V265" s="76"/>
      <c r="W265" s="195"/>
      <c r="X265" s="105"/>
      <c r="Y265" s="90"/>
      <c r="Z265" s="90"/>
      <c r="AA265" s="76"/>
      <c r="AB265" s="76" t="s">
        <v>1342</v>
      </c>
      <c r="AC265" s="76"/>
      <c r="AD265" s="70"/>
      <c r="AE265" s="70"/>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row>
    <row r="266" spans="1:61" s="91" customFormat="1" ht="24">
      <c r="A266" s="14"/>
      <c r="B266" s="13" t="s">
        <v>1579</v>
      </c>
      <c r="C266" s="2" t="s">
        <v>11</v>
      </c>
      <c r="D266" s="2" t="s">
        <v>15</v>
      </c>
      <c r="E266" s="14">
        <v>30967</v>
      </c>
      <c r="F266" s="13">
        <v>915</v>
      </c>
      <c r="G266" s="14" t="s">
        <v>251</v>
      </c>
      <c r="H266" s="13" t="s">
        <v>243</v>
      </c>
      <c r="I266" s="76" t="s">
        <v>176</v>
      </c>
      <c r="J266" s="191" t="s">
        <v>400</v>
      </c>
      <c r="K266" s="143">
        <v>30</v>
      </c>
      <c r="L266" s="112"/>
      <c r="M266" s="112"/>
      <c r="N266" s="70"/>
      <c r="O266" s="76" t="s">
        <v>130</v>
      </c>
      <c r="P266" s="70" t="s">
        <v>167</v>
      </c>
      <c r="Q266" s="70" t="s">
        <v>13</v>
      </c>
      <c r="R266" s="70"/>
      <c r="S266" s="70"/>
      <c r="T266" s="128">
        <v>36.840000000000003</v>
      </c>
      <c r="U266" s="128">
        <v>33.299999999999997</v>
      </c>
      <c r="V266" s="76"/>
      <c r="W266" s="195"/>
      <c r="X266" s="105"/>
      <c r="Y266" s="14"/>
      <c r="Z266" s="14" t="s">
        <v>463</v>
      </c>
      <c r="AA266" s="76"/>
      <c r="AB266" s="76"/>
      <c r="AC266" s="76" t="s">
        <v>1350</v>
      </c>
      <c r="AD266" s="70"/>
      <c r="AE266" s="70"/>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row>
    <row r="267" spans="1:61" s="91" customFormat="1" ht="31">
      <c r="A267" s="14"/>
      <c r="B267" s="13" t="s">
        <v>1579</v>
      </c>
      <c r="C267" s="2" t="s">
        <v>11</v>
      </c>
      <c r="D267" s="2" t="s">
        <v>15</v>
      </c>
      <c r="E267" s="14">
        <v>30967</v>
      </c>
      <c r="F267" s="13">
        <v>1122</v>
      </c>
      <c r="G267" s="14" t="s">
        <v>251</v>
      </c>
      <c r="H267" s="13" t="s">
        <v>243</v>
      </c>
      <c r="I267" s="76" t="s">
        <v>176</v>
      </c>
      <c r="J267" s="191" t="s">
        <v>400</v>
      </c>
      <c r="K267" s="143">
        <v>30</v>
      </c>
      <c r="L267" s="112"/>
      <c r="M267" s="112"/>
      <c r="N267" s="70"/>
      <c r="O267" s="76" t="s">
        <v>16</v>
      </c>
      <c r="P267" s="70" t="s">
        <v>172</v>
      </c>
      <c r="Q267" s="70" t="s">
        <v>13</v>
      </c>
      <c r="R267" s="70"/>
      <c r="S267" s="70"/>
      <c r="T267" s="128">
        <v>29.17</v>
      </c>
      <c r="U267" s="128">
        <v>19.13</v>
      </c>
      <c r="V267" s="76"/>
      <c r="W267" s="195"/>
      <c r="X267" s="105"/>
      <c r="Y267" s="14"/>
      <c r="Z267" s="14" t="s">
        <v>285</v>
      </c>
      <c r="AA267" s="76"/>
      <c r="AB267" s="76"/>
      <c r="AC267" s="76"/>
      <c r="AD267" s="70"/>
      <c r="AE267" s="70"/>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row>
    <row r="268" spans="1:61" s="91" customFormat="1" ht="24">
      <c r="A268" s="14"/>
      <c r="B268" s="13" t="s">
        <v>1579</v>
      </c>
      <c r="C268" s="2" t="s">
        <v>11</v>
      </c>
      <c r="D268" s="2" t="s">
        <v>15</v>
      </c>
      <c r="E268" s="14">
        <v>30967</v>
      </c>
      <c r="F268" s="13">
        <v>1240</v>
      </c>
      <c r="G268" s="14" t="s">
        <v>251</v>
      </c>
      <c r="H268" s="13" t="s">
        <v>243</v>
      </c>
      <c r="I268" s="76" t="s">
        <v>176</v>
      </c>
      <c r="J268" s="191" t="s">
        <v>400</v>
      </c>
      <c r="K268" s="143">
        <v>30</v>
      </c>
      <c r="L268" s="112"/>
      <c r="M268" s="112"/>
      <c r="N268" s="70"/>
      <c r="O268" s="76" t="s">
        <v>31</v>
      </c>
      <c r="P268" s="70" t="s">
        <v>167</v>
      </c>
      <c r="Q268" s="70" t="s">
        <v>13</v>
      </c>
      <c r="R268" s="70"/>
      <c r="S268" s="70"/>
      <c r="T268" s="128">
        <v>37.700000000000003</v>
      </c>
      <c r="U268" s="128">
        <v>22.55</v>
      </c>
      <c r="V268" s="76"/>
      <c r="W268" s="195"/>
      <c r="X268" s="105"/>
      <c r="Y268" s="14"/>
      <c r="Z268" s="14" t="s">
        <v>44</v>
      </c>
      <c r="AA268" s="76"/>
      <c r="AB268" s="76"/>
      <c r="AC268" s="76"/>
      <c r="AD268" s="70"/>
      <c r="AE268" s="70"/>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row>
    <row r="269" spans="1:61" s="91" customFormat="1" ht="24">
      <c r="A269" s="14"/>
      <c r="B269" s="13" t="s">
        <v>1579</v>
      </c>
      <c r="C269" s="2" t="s">
        <v>11</v>
      </c>
      <c r="D269" s="2" t="s">
        <v>15</v>
      </c>
      <c r="E269" s="14">
        <v>30967</v>
      </c>
      <c r="F269" s="13">
        <v>1599</v>
      </c>
      <c r="G269" s="14" t="s">
        <v>251</v>
      </c>
      <c r="H269" s="13" t="s">
        <v>243</v>
      </c>
      <c r="I269" s="76" t="s">
        <v>176</v>
      </c>
      <c r="J269" s="191" t="s">
        <v>400</v>
      </c>
      <c r="K269" s="143">
        <v>30</v>
      </c>
      <c r="L269" s="112"/>
      <c r="M269" s="112"/>
      <c r="N269" s="70"/>
      <c r="O269" s="76" t="s">
        <v>16</v>
      </c>
      <c r="P269" s="70" t="s">
        <v>167</v>
      </c>
      <c r="Q269" s="70" t="s">
        <v>13</v>
      </c>
      <c r="R269" s="70"/>
      <c r="S269" s="70"/>
      <c r="T269" s="128">
        <v>32.659999999999997</v>
      </c>
      <c r="U269" s="128">
        <v>27.7</v>
      </c>
      <c r="V269" s="76"/>
      <c r="W269" s="195"/>
      <c r="X269" s="105"/>
      <c r="Y269" s="14"/>
      <c r="Z269" s="14" t="s">
        <v>259</v>
      </c>
      <c r="AA269" s="76"/>
      <c r="AB269" s="76"/>
      <c r="AC269" s="76"/>
      <c r="AD269" s="70"/>
      <c r="AE269" s="70"/>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row>
    <row r="270" spans="1:61" s="91" customFormat="1" ht="24">
      <c r="A270" s="14"/>
      <c r="B270" s="13" t="s">
        <v>1579</v>
      </c>
      <c r="C270" s="2" t="s">
        <v>11</v>
      </c>
      <c r="D270" s="2" t="s">
        <v>15</v>
      </c>
      <c r="E270" s="14">
        <v>30967</v>
      </c>
      <c r="F270" s="13">
        <v>1599</v>
      </c>
      <c r="G270" s="14" t="s">
        <v>251</v>
      </c>
      <c r="H270" s="13" t="s">
        <v>243</v>
      </c>
      <c r="I270" s="76" t="s">
        <v>176</v>
      </c>
      <c r="J270" s="191" t="s">
        <v>400</v>
      </c>
      <c r="K270" s="143">
        <v>30</v>
      </c>
      <c r="L270" s="112"/>
      <c r="M270" s="112"/>
      <c r="N270" s="70"/>
      <c r="O270" s="76" t="s">
        <v>16</v>
      </c>
      <c r="P270" s="70" t="s">
        <v>172</v>
      </c>
      <c r="Q270" s="70" t="s">
        <v>13</v>
      </c>
      <c r="R270" s="70"/>
      <c r="S270" s="70"/>
      <c r="T270" s="128">
        <v>30.43</v>
      </c>
      <c r="U270" s="128">
        <v>28.83</v>
      </c>
      <c r="V270" s="76"/>
      <c r="W270" s="195"/>
      <c r="X270" s="105"/>
      <c r="Y270" s="14"/>
      <c r="Z270" s="14"/>
      <c r="AA270" s="76"/>
      <c r="AB270" s="76"/>
      <c r="AC270" s="76"/>
      <c r="AD270" s="70"/>
      <c r="AE270" s="70"/>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row>
    <row r="271" spans="1:61" s="91" customFormat="1" ht="24">
      <c r="A271" s="14"/>
      <c r="B271" s="13" t="s">
        <v>1579</v>
      </c>
      <c r="C271" s="2" t="s">
        <v>11</v>
      </c>
      <c r="D271" s="2" t="s">
        <v>15</v>
      </c>
      <c r="E271" s="14">
        <v>30967</v>
      </c>
      <c r="F271" s="13">
        <v>1599</v>
      </c>
      <c r="G271" s="14" t="s">
        <v>251</v>
      </c>
      <c r="H271" s="13" t="s">
        <v>243</v>
      </c>
      <c r="I271" s="76" t="s">
        <v>176</v>
      </c>
      <c r="J271" s="191" t="s">
        <v>400</v>
      </c>
      <c r="K271" s="143">
        <v>30</v>
      </c>
      <c r="L271" s="112"/>
      <c r="M271" s="112"/>
      <c r="N271" s="70"/>
      <c r="O271" s="76" t="s">
        <v>31</v>
      </c>
      <c r="P271" s="70" t="s">
        <v>167</v>
      </c>
      <c r="Q271" s="70" t="s">
        <v>13</v>
      </c>
      <c r="R271" s="70"/>
      <c r="S271" s="70"/>
      <c r="T271" s="128">
        <v>36.39</v>
      </c>
      <c r="U271" s="128">
        <v>25.7</v>
      </c>
      <c r="V271" s="76"/>
      <c r="W271" s="195"/>
      <c r="X271" s="105"/>
      <c r="Y271" s="14"/>
      <c r="Z271" s="14"/>
      <c r="AA271" s="76"/>
      <c r="AB271" s="76"/>
      <c r="AC271" s="76"/>
      <c r="AD271" s="70"/>
      <c r="AE271" s="70"/>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row>
    <row r="272" spans="1:61" s="91" customFormat="1" ht="24">
      <c r="A272" s="14"/>
      <c r="B272" s="13" t="s">
        <v>1579</v>
      </c>
      <c r="C272" s="2" t="s">
        <v>11</v>
      </c>
      <c r="D272" s="2" t="s">
        <v>15</v>
      </c>
      <c r="E272" s="14">
        <v>30967</v>
      </c>
      <c r="F272" s="13">
        <v>1599</v>
      </c>
      <c r="G272" s="14" t="s">
        <v>251</v>
      </c>
      <c r="H272" s="13" t="s">
        <v>243</v>
      </c>
      <c r="I272" s="76" t="s">
        <v>176</v>
      </c>
      <c r="J272" s="191" t="s">
        <v>400</v>
      </c>
      <c r="K272" s="143">
        <v>30</v>
      </c>
      <c r="L272" s="112"/>
      <c r="M272" s="112"/>
      <c r="N272" s="70"/>
      <c r="O272" s="76" t="s">
        <v>31</v>
      </c>
      <c r="P272" s="70" t="s">
        <v>172</v>
      </c>
      <c r="Q272" s="70" t="s">
        <v>13</v>
      </c>
      <c r="R272" s="70"/>
      <c r="S272" s="70"/>
      <c r="T272" s="128">
        <v>36.299999999999997</v>
      </c>
      <c r="U272" s="128">
        <v>26.9</v>
      </c>
      <c r="V272" s="76"/>
      <c r="W272" s="195"/>
      <c r="X272" s="105"/>
      <c r="Y272" s="14"/>
      <c r="Z272" s="14"/>
      <c r="AA272" s="76"/>
      <c r="AB272" s="76"/>
      <c r="AC272" s="76"/>
      <c r="AD272" s="70"/>
      <c r="AE272" s="70"/>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row>
    <row r="273" spans="1:61" s="91" customFormat="1" ht="24">
      <c r="A273" s="14"/>
      <c r="B273" s="13" t="s">
        <v>1579</v>
      </c>
      <c r="C273" s="2" t="s">
        <v>11</v>
      </c>
      <c r="D273" s="2" t="s">
        <v>15</v>
      </c>
      <c r="E273" s="8">
        <v>31205</v>
      </c>
      <c r="F273" s="7">
        <v>3</v>
      </c>
      <c r="G273" s="8" t="s">
        <v>470</v>
      </c>
      <c r="H273" s="7" t="s">
        <v>389</v>
      </c>
      <c r="I273" s="76" t="s">
        <v>176</v>
      </c>
      <c r="J273" s="191" t="s">
        <v>469</v>
      </c>
      <c r="K273" s="106"/>
      <c r="L273" s="115"/>
      <c r="M273" s="115"/>
      <c r="N273" s="57"/>
      <c r="O273" s="58" t="s">
        <v>16</v>
      </c>
      <c r="P273" s="57" t="s">
        <v>172</v>
      </c>
      <c r="Q273" s="57" t="s">
        <v>13</v>
      </c>
      <c r="R273" s="57"/>
      <c r="S273" s="57"/>
      <c r="T273" s="117">
        <v>32.01</v>
      </c>
      <c r="U273" s="117">
        <v>19.600000000000001</v>
      </c>
      <c r="V273" s="58"/>
      <c r="W273" s="195"/>
      <c r="X273" s="198"/>
      <c r="Y273" s="8"/>
      <c r="Z273" s="8" t="s">
        <v>270</v>
      </c>
      <c r="AA273" s="76"/>
      <c r="AB273" s="76"/>
      <c r="AC273" s="76"/>
      <c r="AD273" s="70"/>
      <c r="AE273" s="70"/>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row>
    <row r="274" spans="1:61" s="91" customFormat="1" ht="24">
      <c r="A274" s="14"/>
      <c r="B274" s="13" t="s">
        <v>1579</v>
      </c>
      <c r="C274" s="2" t="s">
        <v>11</v>
      </c>
      <c r="D274" s="2" t="s">
        <v>15</v>
      </c>
      <c r="E274" s="8">
        <v>31205</v>
      </c>
      <c r="F274" s="7">
        <v>3</v>
      </c>
      <c r="G274" s="8" t="s">
        <v>470</v>
      </c>
      <c r="H274" s="7" t="s">
        <v>389</v>
      </c>
      <c r="I274" s="76" t="s">
        <v>176</v>
      </c>
      <c r="J274" s="191" t="s">
        <v>469</v>
      </c>
      <c r="K274" s="106"/>
      <c r="L274" s="115"/>
      <c r="M274" s="115"/>
      <c r="N274" s="57"/>
      <c r="O274" s="58" t="s">
        <v>31</v>
      </c>
      <c r="P274" s="57" t="s">
        <v>172</v>
      </c>
      <c r="Q274" s="57" t="s">
        <v>13</v>
      </c>
      <c r="R274" s="57"/>
      <c r="S274" s="57"/>
      <c r="T274" s="117">
        <v>41.72</v>
      </c>
      <c r="U274" s="117">
        <v>22.1</v>
      </c>
      <c r="V274" s="58"/>
      <c r="W274" s="195"/>
      <c r="X274" s="198"/>
      <c r="Y274" s="8"/>
      <c r="Z274" s="8"/>
      <c r="AA274" s="76"/>
      <c r="AB274" s="76"/>
      <c r="AC274" s="76"/>
      <c r="AD274" s="70"/>
      <c r="AE274" s="70"/>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row>
    <row r="275" spans="1:61" s="91" customFormat="1" ht="24">
      <c r="A275" s="90"/>
      <c r="B275" s="13" t="s">
        <v>1579</v>
      </c>
      <c r="C275" s="2" t="s">
        <v>11</v>
      </c>
      <c r="D275" s="2" t="s">
        <v>15</v>
      </c>
      <c r="E275" s="8">
        <v>31205</v>
      </c>
      <c r="F275" s="7">
        <v>3</v>
      </c>
      <c r="G275" s="8" t="s">
        <v>470</v>
      </c>
      <c r="H275" s="7" t="s">
        <v>389</v>
      </c>
      <c r="I275" s="76" t="s">
        <v>176</v>
      </c>
      <c r="J275" s="191" t="s">
        <v>469</v>
      </c>
      <c r="K275" s="106"/>
      <c r="L275" s="115"/>
      <c r="M275" s="115"/>
      <c r="N275" s="57"/>
      <c r="O275" s="58" t="s">
        <v>24</v>
      </c>
      <c r="P275" s="57" t="s">
        <v>172</v>
      </c>
      <c r="Q275" s="70" t="s">
        <v>13</v>
      </c>
      <c r="R275" s="70"/>
      <c r="S275" s="57"/>
      <c r="T275" s="117">
        <v>52.82</v>
      </c>
      <c r="U275" s="117">
        <v>17.260000000000002</v>
      </c>
      <c r="V275" s="58"/>
      <c r="W275" s="195"/>
      <c r="X275" s="198"/>
      <c r="Y275" s="8"/>
      <c r="Z275" s="8"/>
      <c r="AA275" s="76"/>
      <c r="AB275" s="76"/>
      <c r="AC275" s="76"/>
      <c r="AD275" s="70"/>
      <c r="AE275" s="70"/>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row>
    <row r="276" spans="1:61" s="91" customFormat="1">
      <c r="A276" s="14"/>
      <c r="B276" s="13" t="s">
        <v>1579</v>
      </c>
      <c r="C276" s="2" t="s">
        <v>11</v>
      </c>
      <c r="D276" s="2" t="s">
        <v>179</v>
      </c>
      <c r="E276" s="14">
        <v>933</v>
      </c>
      <c r="F276" s="13">
        <v>1922</v>
      </c>
      <c r="G276" s="14" t="s">
        <v>416</v>
      </c>
      <c r="H276" s="13" t="s">
        <v>417</v>
      </c>
      <c r="I276" s="76" t="s">
        <v>176</v>
      </c>
      <c r="J276" s="191" t="s">
        <v>1874</v>
      </c>
      <c r="K276" s="143">
        <f>(20.176+22.63)/2</f>
        <v>21.402999999999999</v>
      </c>
      <c r="L276" s="68">
        <v>29.62</v>
      </c>
      <c r="M276" s="68">
        <v>-98.37</v>
      </c>
      <c r="N276" s="106">
        <v>126.402078446346</v>
      </c>
      <c r="O276" s="76" t="s">
        <v>24</v>
      </c>
      <c r="P276" s="70" t="s">
        <v>167</v>
      </c>
      <c r="Q276" s="70" t="s">
        <v>13</v>
      </c>
      <c r="R276" s="70"/>
      <c r="S276" s="70"/>
      <c r="T276" s="128">
        <v>60.58</v>
      </c>
      <c r="U276" s="128">
        <v>20.079999999999998</v>
      </c>
      <c r="V276" s="76"/>
      <c r="W276" s="195"/>
      <c r="X276" s="105"/>
      <c r="Y276" s="14"/>
      <c r="Z276" s="14"/>
      <c r="AA276" s="76"/>
      <c r="AB276" s="76"/>
      <c r="AC276" s="76"/>
      <c r="AD276" s="70"/>
      <c r="AE276" s="70"/>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row>
    <row r="277" spans="1:61" s="91" customFormat="1">
      <c r="A277" s="14" t="s">
        <v>1990</v>
      </c>
      <c r="B277" s="13" t="s">
        <v>1579</v>
      </c>
      <c r="C277" s="2" t="s">
        <v>11</v>
      </c>
      <c r="D277" s="2" t="s">
        <v>179</v>
      </c>
      <c r="E277" s="14">
        <v>31141</v>
      </c>
      <c r="F277" s="13">
        <v>95</v>
      </c>
      <c r="G277" s="14" t="s">
        <v>242</v>
      </c>
      <c r="H277" s="13" t="s">
        <v>243</v>
      </c>
      <c r="I277" s="76" t="s">
        <v>176</v>
      </c>
      <c r="J277" s="191" t="s">
        <v>476</v>
      </c>
      <c r="K277" s="143"/>
      <c r="L277" s="112"/>
      <c r="M277" s="112"/>
      <c r="N277" s="70"/>
      <c r="O277" s="76" t="s">
        <v>155</v>
      </c>
      <c r="P277" s="70" t="s">
        <v>167</v>
      </c>
      <c r="Q277" s="70" t="s">
        <v>13</v>
      </c>
      <c r="R277" s="70"/>
      <c r="S277" s="70"/>
      <c r="T277" s="128">
        <v>51.87</v>
      </c>
      <c r="U277" s="128">
        <v>28.43</v>
      </c>
      <c r="V277" s="76"/>
      <c r="W277" s="195"/>
      <c r="X277" s="105"/>
      <c r="Y277" s="14"/>
      <c r="Z277" s="14" t="s">
        <v>1810</v>
      </c>
      <c r="AA277" s="76"/>
      <c r="AB277" s="76"/>
      <c r="AC277" s="76"/>
      <c r="AD277" s="70"/>
      <c r="AE277" s="70"/>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row>
    <row r="278" spans="1:61" s="91" customFormat="1" ht="31">
      <c r="A278" s="14"/>
      <c r="B278" s="13" t="s">
        <v>1579</v>
      </c>
      <c r="C278" s="2" t="s">
        <v>11</v>
      </c>
      <c r="D278" s="2" t="s">
        <v>179</v>
      </c>
      <c r="E278" s="8">
        <v>42263</v>
      </c>
      <c r="F278" s="7">
        <v>1</v>
      </c>
      <c r="G278" s="8"/>
      <c r="H278" s="7"/>
      <c r="I278" s="76" t="s">
        <v>176</v>
      </c>
      <c r="J278" s="191" t="s">
        <v>181</v>
      </c>
      <c r="K278" s="106"/>
      <c r="L278" s="115"/>
      <c r="M278" s="115"/>
      <c r="N278" s="57"/>
      <c r="O278" s="58" t="s">
        <v>16</v>
      </c>
      <c r="P278" s="57" t="s">
        <v>172</v>
      </c>
      <c r="Q278" s="57" t="s">
        <v>13</v>
      </c>
      <c r="R278" s="57"/>
      <c r="S278" s="57"/>
      <c r="T278" s="117">
        <v>45.29</v>
      </c>
      <c r="U278" s="117">
        <v>28.72</v>
      </c>
      <c r="V278" s="58"/>
      <c r="W278" s="195"/>
      <c r="X278" s="198"/>
      <c r="Y278" s="8"/>
      <c r="Z278" s="8" t="s">
        <v>479</v>
      </c>
      <c r="AA278" s="76"/>
      <c r="AB278" s="76"/>
      <c r="AC278" s="76"/>
      <c r="AD278" s="70"/>
      <c r="AE278" s="70"/>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row>
    <row r="279" spans="1:61" s="91" customFormat="1" ht="31">
      <c r="A279" s="90"/>
      <c r="B279" s="13" t="s">
        <v>1579</v>
      </c>
      <c r="C279" s="2" t="s">
        <v>11</v>
      </c>
      <c r="D279" s="2" t="s">
        <v>179</v>
      </c>
      <c r="E279" s="8">
        <v>42263</v>
      </c>
      <c r="F279" s="7">
        <v>1</v>
      </c>
      <c r="G279" s="8"/>
      <c r="H279" s="7"/>
      <c r="I279" s="76" t="s">
        <v>176</v>
      </c>
      <c r="J279" s="191" t="s">
        <v>181</v>
      </c>
      <c r="K279" s="106"/>
      <c r="L279" s="115"/>
      <c r="M279" s="115"/>
      <c r="N279" s="57"/>
      <c r="O279" s="58" t="s">
        <v>16</v>
      </c>
      <c r="P279" s="57" t="s">
        <v>167</v>
      </c>
      <c r="Q279" s="57" t="s">
        <v>13</v>
      </c>
      <c r="R279" s="57"/>
      <c r="S279" s="57"/>
      <c r="T279" s="117">
        <v>47.32</v>
      </c>
      <c r="U279" s="117">
        <v>28.98</v>
      </c>
      <c r="V279" s="58"/>
      <c r="W279" s="195"/>
      <c r="X279" s="198"/>
      <c r="Y279" s="8"/>
      <c r="Z279" s="8" t="s">
        <v>479</v>
      </c>
      <c r="AA279" s="76"/>
      <c r="AB279" s="76"/>
      <c r="AC279" s="76"/>
      <c r="AD279" s="70"/>
      <c r="AE279" s="70"/>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row>
    <row r="280" spans="1:61" s="91" customFormat="1" ht="31">
      <c r="A280" s="14"/>
      <c r="B280" s="13" t="s">
        <v>1579</v>
      </c>
      <c r="C280" s="2" t="s">
        <v>11</v>
      </c>
      <c r="D280" s="2" t="s">
        <v>179</v>
      </c>
      <c r="E280" s="8">
        <v>42263</v>
      </c>
      <c r="F280" s="7">
        <v>1</v>
      </c>
      <c r="G280" s="8"/>
      <c r="H280" s="7"/>
      <c r="I280" s="76" t="s">
        <v>176</v>
      </c>
      <c r="J280" s="191" t="s">
        <v>181</v>
      </c>
      <c r="K280" s="106"/>
      <c r="L280" s="115"/>
      <c r="M280" s="115"/>
      <c r="N280" s="57"/>
      <c r="O280" s="58" t="s">
        <v>31</v>
      </c>
      <c r="P280" s="57" t="s">
        <v>172</v>
      </c>
      <c r="Q280" s="57" t="s">
        <v>13</v>
      </c>
      <c r="R280" s="57"/>
      <c r="S280" s="57"/>
      <c r="T280" s="117">
        <v>48.46</v>
      </c>
      <c r="U280" s="117">
        <v>25.75</v>
      </c>
      <c r="V280" s="58"/>
      <c r="W280" s="195"/>
      <c r="X280" s="198"/>
      <c r="Y280" s="8"/>
      <c r="Z280" s="8" t="s">
        <v>479</v>
      </c>
      <c r="AA280" s="76"/>
      <c r="AB280" s="76"/>
      <c r="AC280" s="76"/>
      <c r="AD280" s="70"/>
      <c r="AE280" s="70"/>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row>
    <row r="281" spans="1:61" s="91" customFormat="1" ht="31">
      <c r="A281" s="14"/>
      <c r="B281" s="13" t="s">
        <v>1579</v>
      </c>
      <c r="C281" s="2" t="s">
        <v>11</v>
      </c>
      <c r="D281" s="2" t="s">
        <v>179</v>
      </c>
      <c r="E281" s="8">
        <v>42263</v>
      </c>
      <c r="F281" s="7">
        <v>1</v>
      </c>
      <c r="G281" s="8"/>
      <c r="H281" s="7"/>
      <c r="I281" s="76" t="s">
        <v>176</v>
      </c>
      <c r="J281" s="191" t="s">
        <v>181</v>
      </c>
      <c r="K281" s="106"/>
      <c r="L281" s="115"/>
      <c r="M281" s="115"/>
      <c r="N281" s="57"/>
      <c r="O281" s="58" t="s">
        <v>31</v>
      </c>
      <c r="P281" s="57" t="s">
        <v>167</v>
      </c>
      <c r="Q281" s="57" t="s">
        <v>13</v>
      </c>
      <c r="R281" s="57"/>
      <c r="S281" s="57"/>
      <c r="T281" s="117">
        <v>52.4</v>
      </c>
      <c r="U281" s="117">
        <v>25.36</v>
      </c>
      <c r="V281" s="58"/>
      <c r="W281" s="195"/>
      <c r="X281" s="198"/>
      <c r="Y281" s="8"/>
      <c r="Z281" s="8" t="s">
        <v>479</v>
      </c>
      <c r="AA281" s="76"/>
      <c r="AB281" s="76"/>
      <c r="AC281" s="76"/>
      <c r="AD281" s="70"/>
      <c r="AE281" s="70"/>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row>
    <row r="282" spans="1:61" s="91" customFormat="1">
      <c r="A282" s="90"/>
      <c r="B282" s="13" t="s">
        <v>1579</v>
      </c>
      <c r="C282" s="138" t="s">
        <v>11</v>
      </c>
      <c r="D282" s="138"/>
      <c r="E282" s="10">
        <v>998</v>
      </c>
      <c r="F282" s="9">
        <v>28</v>
      </c>
      <c r="G282" s="10" t="s">
        <v>326</v>
      </c>
      <c r="H282" s="9" t="s">
        <v>327</v>
      </c>
      <c r="I282" s="76" t="s">
        <v>176</v>
      </c>
      <c r="J282" s="191"/>
      <c r="K282" s="143"/>
      <c r="L282" s="115"/>
      <c r="M282" s="115"/>
      <c r="N282" s="57"/>
      <c r="O282" s="58" t="s">
        <v>112</v>
      </c>
      <c r="P282" s="57" t="s">
        <v>172</v>
      </c>
      <c r="Q282" s="57" t="s">
        <v>13</v>
      </c>
      <c r="R282" s="57"/>
      <c r="S282" s="57"/>
      <c r="T282" s="117">
        <v>81.8</v>
      </c>
      <c r="U282" s="117">
        <v>44.3</v>
      </c>
      <c r="V282" s="58"/>
      <c r="W282" s="195"/>
      <c r="X282" s="198"/>
      <c r="Y282" s="10"/>
      <c r="Z282" s="10" t="s">
        <v>328</v>
      </c>
      <c r="AA282" s="76"/>
      <c r="AB282" s="76"/>
      <c r="AC282" s="76"/>
      <c r="AD282" s="70"/>
      <c r="AE282" s="70"/>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row>
    <row r="283" spans="1:61" s="91" customFormat="1" ht="31">
      <c r="A283" s="14" t="s">
        <v>308</v>
      </c>
      <c r="B283" s="13" t="s">
        <v>1579</v>
      </c>
      <c r="C283" s="2" t="s">
        <v>11</v>
      </c>
      <c r="D283" s="2"/>
      <c r="E283" s="8" t="s">
        <v>1546</v>
      </c>
      <c r="F283" s="7">
        <v>2534</v>
      </c>
      <c r="G283" s="8" t="s">
        <v>324</v>
      </c>
      <c r="H283" s="7" t="s">
        <v>429</v>
      </c>
      <c r="I283" s="76" t="s">
        <v>176</v>
      </c>
      <c r="J283" s="191"/>
      <c r="K283" s="143"/>
      <c r="L283" s="115"/>
      <c r="M283" s="115"/>
      <c r="N283" s="57"/>
      <c r="O283" s="58" t="s">
        <v>155</v>
      </c>
      <c r="P283" s="57" t="s">
        <v>167</v>
      </c>
      <c r="Q283" s="57" t="s">
        <v>13</v>
      </c>
      <c r="R283" s="57"/>
      <c r="S283" s="57"/>
      <c r="T283" s="117">
        <v>25.46</v>
      </c>
      <c r="U283" s="117">
        <v>26.3</v>
      </c>
      <c r="V283" s="58"/>
      <c r="W283" s="195"/>
      <c r="X283" s="198"/>
      <c r="Y283" s="8"/>
      <c r="Z283" s="8" t="s">
        <v>325</v>
      </c>
      <c r="AA283" s="76"/>
      <c r="AB283" s="76"/>
      <c r="AC283" s="76"/>
      <c r="AD283" s="70"/>
      <c r="AE283" s="70"/>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row>
    <row r="284" spans="1:61" s="91" customFormat="1" ht="31">
      <c r="A284" s="14" t="s">
        <v>308</v>
      </c>
      <c r="B284" s="13" t="s">
        <v>1579</v>
      </c>
      <c r="C284" s="2" t="s">
        <v>11</v>
      </c>
      <c r="D284" s="2"/>
      <c r="E284" s="8" t="s">
        <v>1546</v>
      </c>
      <c r="F284" s="7">
        <v>2534</v>
      </c>
      <c r="G284" s="8" t="s">
        <v>324</v>
      </c>
      <c r="H284" s="7" t="s">
        <v>429</v>
      </c>
      <c r="I284" s="76" t="s">
        <v>176</v>
      </c>
      <c r="J284" s="191"/>
      <c r="K284" s="143"/>
      <c r="L284" s="115"/>
      <c r="M284" s="115"/>
      <c r="N284" s="57"/>
      <c r="O284" s="58" t="s">
        <v>213</v>
      </c>
      <c r="P284" s="57" t="s">
        <v>167</v>
      </c>
      <c r="Q284" s="57" t="s">
        <v>13</v>
      </c>
      <c r="R284" s="57"/>
      <c r="S284" s="57"/>
      <c r="T284" s="117">
        <v>32.61</v>
      </c>
      <c r="U284" s="117">
        <v>29.29</v>
      </c>
      <c r="V284" s="58"/>
      <c r="W284" s="195"/>
      <c r="X284" s="198"/>
      <c r="Y284" s="8"/>
      <c r="Z284" s="8" t="s">
        <v>325</v>
      </c>
      <c r="AA284" s="76"/>
      <c r="AB284" s="76"/>
      <c r="AC284" s="76"/>
      <c r="AD284" s="70"/>
      <c r="AE284" s="70"/>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row>
    <row r="285" spans="1:61" s="91" customFormat="1" ht="31">
      <c r="A285" s="14" t="s">
        <v>308</v>
      </c>
      <c r="B285" s="13" t="s">
        <v>1579</v>
      </c>
      <c r="C285" s="2" t="s">
        <v>11</v>
      </c>
      <c r="D285" s="2"/>
      <c r="E285" s="8" t="s">
        <v>1546</v>
      </c>
      <c r="F285" s="7">
        <v>2534</v>
      </c>
      <c r="G285" s="8" t="s">
        <v>324</v>
      </c>
      <c r="H285" s="7" t="s">
        <v>429</v>
      </c>
      <c r="I285" s="76" t="s">
        <v>176</v>
      </c>
      <c r="J285" s="191"/>
      <c r="K285" s="143"/>
      <c r="L285" s="115"/>
      <c r="M285" s="115"/>
      <c r="N285" s="57"/>
      <c r="O285" s="58" t="s">
        <v>185</v>
      </c>
      <c r="P285" s="57" t="s">
        <v>167</v>
      </c>
      <c r="Q285" s="57" t="s">
        <v>13</v>
      </c>
      <c r="R285" s="57"/>
      <c r="S285" s="57"/>
      <c r="T285" s="117">
        <v>46.44</v>
      </c>
      <c r="U285" s="117">
        <v>28.52</v>
      </c>
      <c r="V285" s="58"/>
      <c r="W285" s="195"/>
      <c r="X285" s="198"/>
      <c r="Y285" s="8"/>
      <c r="Z285" s="8" t="s">
        <v>325</v>
      </c>
      <c r="AA285" s="76"/>
      <c r="AB285" s="76"/>
      <c r="AC285" s="76"/>
      <c r="AD285" s="70"/>
      <c r="AE285" s="70"/>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row>
    <row r="286" spans="1:61" s="91" customFormat="1" ht="24">
      <c r="A286" s="14"/>
      <c r="B286" s="13" t="s">
        <v>1579</v>
      </c>
      <c r="C286" s="138" t="s">
        <v>11</v>
      </c>
      <c r="D286" s="138"/>
      <c r="E286" s="10">
        <v>31041</v>
      </c>
      <c r="F286" s="9">
        <v>75</v>
      </c>
      <c r="G286" s="10" t="s">
        <v>408</v>
      </c>
      <c r="H286" s="9" t="s">
        <v>393</v>
      </c>
      <c r="I286" s="76" t="s">
        <v>176</v>
      </c>
      <c r="J286" s="191" t="s">
        <v>181</v>
      </c>
      <c r="K286" s="106"/>
      <c r="L286" s="115"/>
      <c r="M286" s="115"/>
      <c r="N286" s="57"/>
      <c r="O286" s="58" t="s">
        <v>171</v>
      </c>
      <c r="P286" s="57"/>
      <c r="Q286" s="57" t="s">
        <v>13</v>
      </c>
      <c r="R286" s="57"/>
      <c r="S286" s="57">
        <v>205</v>
      </c>
      <c r="T286" s="117"/>
      <c r="U286" s="117"/>
      <c r="V286" s="58"/>
      <c r="W286" s="195"/>
      <c r="X286" s="198"/>
      <c r="Y286" s="10"/>
      <c r="Z286" s="10"/>
      <c r="AA286" s="76"/>
      <c r="AB286" s="76"/>
      <c r="AC286" s="76"/>
      <c r="AD286" s="70"/>
      <c r="AE286" s="70"/>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row>
    <row r="287" spans="1:61" s="91" customFormat="1">
      <c r="A287" s="14" t="s">
        <v>1631</v>
      </c>
      <c r="B287" s="13" t="s">
        <v>1579</v>
      </c>
      <c r="C287" s="2" t="s">
        <v>826</v>
      </c>
      <c r="D287" s="2" t="s">
        <v>1632</v>
      </c>
      <c r="E287" s="14">
        <v>998</v>
      </c>
      <c r="F287" s="13">
        <v>19</v>
      </c>
      <c r="G287" s="14" t="s">
        <v>326</v>
      </c>
      <c r="H287" s="13" t="s">
        <v>327</v>
      </c>
      <c r="I287" s="76" t="s">
        <v>176</v>
      </c>
      <c r="J287" s="191"/>
      <c r="K287" s="143"/>
      <c r="L287" s="112"/>
      <c r="M287" s="112"/>
      <c r="N287" s="70"/>
      <c r="O287" s="76" t="s">
        <v>153</v>
      </c>
      <c r="P287" s="70" t="s">
        <v>167</v>
      </c>
      <c r="Q287" s="70" t="s">
        <v>13</v>
      </c>
      <c r="R287" s="70"/>
      <c r="S287" s="70"/>
      <c r="T287" s="128">
        <v>14.63</v>
      </c>
      <c r="U287" s="128">
        <v>4.71</v>
      </c>
      <c r="V287" s="76"/>
      <c r="W287" s="195"/>
      <c r="X287" s="105"/>
      <c r="Y287" s="14"/>
      <c r="Z287" s="14"/>
      <c r="AA287" s="76"/>
      <c r="AB287" s="76"/>
      <c r="AC287" s="76"/>
      <c r="AD287" s="70"/>
      <c r="AE287" s="70"/>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row>
    <row r="288" spans="1:61" s="91" customFormat="1" ht="31">
      <c r="A288" s="14" t="s">
        <v>1634</v>
      </c>
      <c r="B288" s="13" t="s">
        <v>1579</v>
      </c>
      <c r="C288" s="2" t="s">
        <v>826</v>
      </c>
      <c r="D288" s="2" t="s">
        <v>1632</v>
      </c>
      <c r="E288" s="14">
        <v>998</v>
      </c>
      <c r="F288" s="13">
        <v>137</v>
      </c>
      <c r="G288" s="14" t="s">
        <v>326</v>
      </c>
      <c r="H288" s="13" t="s">
        <v>327</v>
      </c>
      <c r="I288" s="76" t="s">
        <v>176</v>
      </c>
      <c r="J288" s="191"/>
      <c r="K288" s="143"/>
      <c r="L288" s="112"/>
      <c r="M288" s="112"/>
      <c r="N288" s="70"/>
      <c r="O288" s="76" t="s">
        <v>1633</v>
      </c>
      <c r="P288" s="70"/>
      <c r="Q288" s="70" t="s">
        <v>13</v>
      </c>
      <c r="R288" s="70"/>
      <c r="S288" s="70"/>
      <c r="T288" s="128">
        <v>19.18</v>
      </c>
      <c r="U288" s="128">
        <v>11.81</v>
      </c>
      <c r="V288" s="76"/>
      <c r="W288" s="195"/>
      <c r="X288" s="105"/>
      <c r="Y288" s="14"/>
      <c r="Z288" s="14" t="s">
        <v>328</v>
      </c>
      <c r="AA288" s="76"/>
      <c r="AB288" s="76"/>
      <c r="AC288" s="76"/>
      <c r="AD288" s="70"/>
      <c r="AE288" s="70"/>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row>
    <row r="289" spans="1:61" s="91" customFormat="1" ht="31">
      <c r="A289" s="14" t="s">
        <v>1634</v>
      </c>
      <c r="B289" s="13" t="s">
        <v>1579</v>
      </c>
      <c r="C289" s="2" t="s">
        <v>826</v>
      </c>
      <c r="D289" s="2" t="s">
        <v>1632</v>
      </c>
      <c r="E289" s="14">
        <v>998</v>
      </c>
      <c r="F289" s="13">
        <v>195</v>
      </c>
      <c r="G289" s="14" t="s">
        <v>326</v>
      </c>
      <c r="H289" s="13" t="s">
        <v>327</v>
      </c>
      <c r="I289" s="76" t="s">
        <v>176</v>
      </c>
      <c r="J289" s="191"/>
      <c r="K289" s="143"/>
      <c r="L289" s="112"/>
      <c r="M289" s="112"/>
      <c r="N289" s="70"/>
      <c r="O289" s="76" t="s">
        <v>1633</v>
      </c>
      <c r="P289" s="70"/>
      <c r="Q289" s="70" t="s">
        <v>13</v>
      </c>
      <c r="R289" s="70"/>
      <c r="S289" s="70"/>
      <c r="T289" s="128">
        <v>20.309999999999999</v>
      </c>
      <c r="U289" s="128">
        <v>14.06</v>
      </c>
      <c r="V289" s="76"/>
      <c r="W289" s="195"/>
      <c r="X289" s="105"/>
      <c r="Y289" s="14"/>
      <c r="Z289" s="14"/>
      <c r="AA289" s="76"/>
      <c r="AB289" s="76"/>
      <c r="AC289" s="76"/>
      <c r="AD289" s="70"/>
      <c r="AE289" s="70"/>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row>
    <row r="290" spans="1:61" s="91" customFormat="1">
      <c r="A290" s="76" t="s">
        <v>1660</v>
      </c>
      <c r="B290" s="76" t="s">
        <v>1579</v>
      </c>
      <c r="C290" s="113" t="s">
        <v>1661</v>
      </c>
      <c r="D290" s="113" t="s">
        <v>1662</v>
      </c>
      <c r="E290" s="76">
        <v>933</v>
      </c>
      <c r="F290" s="76">
        <v>72</v>
      </c>
      <c r="G290" s="76" t="s">
        <v>1317</v>
      </c>
      <c r="H290" s="13" t="s">
        <v>417</v>
      </c>
      <c r="I290" s="76" t="s">
        <v>176</v>
      </c>
      <c r="J290" s="191" t="s">
        <v>1874</v>
      </c>
      <c r="K290" s="143">
        <f t="shared" ref="K290:K300" si="1">(20.176+22.63)/2</f>
        <v>21.402999999999999</v>
      </c>
      <c r="L290" s="68">
        <v>29.62</v>
      </c>
      <c r="M290" s="68">
        <v>-98.37</v>
      </c>
      <c r="N290" s="106">
        <v>126.402078446346</v>
      </c>
      <c r="O290" s="76" t="s">
        <v>155</v>
      </c>
      <c r="P290" s="76" t="s">
        <v>172</v>
      </c>
      <c r="Q290" s="70" t="s">
        <v>13</v>
      </c>
      <c r="R290" s="70"/>
      <c r="S290" s="112"/>
      <c r="T290" s="68">
        <v>17.38</v>
      </c>
      <c r="U290" s="68">
        <v>13.53</v>
      </c>
      <c r="V290" s="70"/>
      <c r="W290" s="150"/>
      <c r="X290" s="148"/>
      <c r="Y290" s="112"/>
      <c r="Z290" s="76"/>
      <c r="AA290" s="76"/>
      <c r="AB290" s="76"/>
      <c r="AC290" s="76"/>
      <c r="AD290" s="70"/>
      <c r="AE290" s="70"/>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row>
    <row r="291" spans="1:61" s="91" customFormat="1">
      <c r="A291" s="76" t="s">
        <v>1660</v>
      </c>
      <c r="B291" s="76" t="s">
        <v>1579</v>
      </c>
      <c r="C291" s="113" t="s">
        <v>1661</v>
      </c>
      <c r="D291" s="113" t="s">
        <v>1662</v>
      </c>
      <c r="E291" s="76">
        <v>933</v>
      </c>
      <c r="F291" s="76">
        <v>1396</v>
      </c>
      <c r="G291" s="76" t="s">
        <v>1317</v>
      </c>
      <c r="H291" s="13" t="s">
        <v>417</v>
      </c>
      <c r="I291" s="76" t="s">
        <v>176</v>
      </c>
      <c r="J291" s="191" t="s">
        <v>1874</v>
      </c>
      <c r="K291" s="143">
        <f t="shared" si="1"/>
        <v>21.402999999999999</v>
      </c>
      <c r="L291" s="68">
        <v>29.62</v>
      </c>
      <c r="M291" s="68">
        <v>-98.37</v>
      </c>
      <c r="N291" s="106">
        <v>126.402078446346</v>
      </c>
      <c r="O291" s="76" t="s">
        <v>115</v>
      </c>
      <c r="P291" s="76" t="s">
        <v>167</v>
      </c>
      <c r="Q291" s="70" t="s">
        <v>13</v>
      </c>
      <c r="R291" s="70"/>
      <c r="S291" s="112"/>
      <c r="T291" s="68">
        <v>9.2100000000000009</v>
      </c>
      <c r="U291" s="68">
        <v>11.8</v>
      </c>
      <c r="V291" s="70"/>
      <c r="W291" s="150"/>
      <c r="X291" s="148"/>
      <c r="Y291" s="112"/>
      <c r="Z291" s="76" t="s">
        <v>1665</v>
      </c>
      <c r="AA291" s="76"/>
      <c r="AB291" s="76"/>
      <c r="AC291" s="76"/>
      <c r="AD291" s="70"/>
      <c r="AE291" s="70"/>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row>
    <row r="292" spans="1:61" s="91" customFormat="1">
      <c r="A292" s="14" t="s">
        <v>1692</v>
      </c>
      <c r="B292" s="76" t="s">
        <v>1579</v>
      </c>
      <c r="C292" s="113" t="s">
        <v>1661</v>
      </c>
      <c r="D292" s="113" t="s">
        <v>1662</v>
      </c>
      <c r="E292" s="76">
        <v>933</v>
      </c>
      <c r="F292" s="13">
        <v>1402</v>
      </c>
      <c r="G292" s="76" t="s">
        <v>1317</v>
      </c>
      <c r="H292" s="13" t="s">
        <v>417</v>
      </c>
      <c r="I292" s="76" t="s">
        <v>176</v>
      </c>
      <c r="J292" s="191" t="s">
        <v>1874</v>
      </c>
      <c r="K292" s="143">
        <f t="shared" si="1"/>
        <v>21.402999999999999</v>
      </c>
      <c r="L292" s="68">
        <v>29.62</v>
      </c>
      <c r="M292" s="68">
        <v>-98.37</v>
      </c>
      <c r="N292" s="106">
        <v>126.402078446346</v>
      </c>
      <c r="O292" s="76" t="s">
        <v>213</v>
      </c>
      <c r="P292" s="70" t="s">
        <v>167</v>
      </c>
      <c r="Q292" s="70" t="s">
        <v>13</v>
      </c>
      <c r="R292" s="70"/>
      <c r="S292" s="70"/>
      <c r="T292" s="128">
        <v>17.78</v>
      </c>
      <c r="U292" s="128">
        <v>15.89</v>
      </c>
      <c r="V292" s="76"/>
      <c r="W292" s="195"/>
      <c r="X292" s="105"/>
      <c r="Y292" s="14"/>
      <c r="Z292" s="14"/>
      <c r="AA292" s="76"/>
      <c r="AB292" s="76"/>
      <c r="AC292" s="76"/>
      <c r="AD292" s="70"/>
      <c r="AE292" s="70"/>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row>
    <row r="293" spans="1:61" s="91" customFormat="1">
      <c r="A293" s="14" t="s">
        <v>1692</v>
      </c>
      <c r="B293" s="76" t="s">
        <v>1579</v>
      </c>
      <c r="C293" s="113" t="s">
        <v>1661</v>
      </c>
      <c r="D293" s="113" t="s">
        <v>1662</v>
      </c>
      <c r="E293" s="76">
        <v>933</v>
      </c>
      <c r="F293" s="13">
        <v>2106</v>
      </c>
      <c r="G293" s="76" t="s">
        <v>1317</v>
      </c>
      <c r="H293" s="13" t="s">
        <v>417</v>
      </c>
      <c r="I293" s="76" t="s">
        <v>176</v>
      </c>
      <c r="J293" s="191" t="s">
        <v>1874</v>
      </c>
      <c r="K293" s="143">
        <f t="shared" si="1"/>
        <v>21.402999999999999</v>
      </c>
      <c r="L293" s="68">
        <v>29.62</v>
      </c>
      <c r="M293" s="68">
        <v>-98.37</v>
      </c>
      <c r="N293" s="106">
        <v>126.402078446346</v>
      </c>
      <c r="O293" s="76" t="s">
        <v>209</v>
      </c>
      <c r="P293" s="70" t="s">
        <v>172</v>
      </c>
      <c r="Q293" s="70" t="s">
        <v>13</v>
      </c>
      <c r="R293" s="70"/>
      <c r="S293" s="70"/>
      <c r="T293" s="128">
        <v>16.3</v>
      </c>
      <c r="U293" s="128">
        <v>9.52</v>
      </c>
      <c r="V293" s="76"/>
      <c r="W293" s="195"/>
      <c r="X293" s="105"/>
      <c r="Y293" s="14"/>
      <c r="Z293" s="14"/>
      <c r="AA293" s="76"/>
      <c r="AB293" s="76"/>
      <c r="AC293" s="76"/>
      <c r="AD293" s="70"/>
      <c r="AE293" s="70"/>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row>
    <row r="294" spans="1:61" s="91" customFormat="1">
      <c r="A294" s="14" t="s">
        <v>1692</v>
      </c>
      <c r="B294" s="76" t="s">
        <v>1579</v>
      </c>
      <c r="C294" s="113" t="s">
        <v>1661</v>
      </c>
      <c r="D294" s="113" t="s">
        <v>1662</v>
      </c>
      <c r="E294" s="76">
        <v>933</v>
      </c>
      <c r="F294" s="13">
        <v>2107</v>
      </c>
      <c r="G294" s="76" t="s">
        <v>1317</v>
      </c>
      <c r="H294" s="13" t="s">
        <v>417</v>
      </c>
      <c r="I294" s="76" t="s">
        <v>176</v>
      </c>
      <c r="J294" s="191" t="s">
        <v>1874</v>
      </c>
      <c r="K294" s="143">
        <f t="shared" si="1"/>
        <v>21.402999999999999</v>
      </c>
      <c r="L294" s="68">
        <v>29.62</v>
      </c>
      <c r="M294" s="68">
        <v>-98.37</v>
      </c>
      <c r="N294" s="106">
        <v>126.402078446346</v>
      </c>
      <c r="O294" s="76" t="s">
        <v>209</v>
      </c>
      <c r="P294" s="70" t="s">
        <v>172</v>
      </c>
      <c r="Q294" s="70" t="s">
        <v>13</v>
      </c>
      <c r="R294" s="70"/>
      <c r="S294" s="70"/>
      <c r="T294" s="128">
        <v>16.97</v>
      </c>
      <c r="U294" s="128">
        <v>9.42</v>
      </c>
      <c r="V294" s="76"/>
      <c r="W294" s="195"/>
      <c r="X294" s="105"/>
      <c r="Y294" s="14"/>
      <c r="Z294" s="14"/>
      <c r="AA294" s="76"/>
      <c r="AB294" s="76"/>
      <c r="AC294" s="76"/>
      <c r="AD294" s="70"/>
      <c r="AE294" s="70"/>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row>
    <row r="295" spans="1:61" s="91" customFormat="1">
      <c r="A295" s="14" t="s">
        <v>1692</v>
      </c>
      <c r="B295" s="76" t="s">
        <v>1579</v>
      </c>
      <c r="C295" s="113" t="s">
        <v>1661</v>
      </c>
      <c r="D295" s="113" t="s">
        <v>1662</v>
      </c>
      <c r="E295" s="76">
        <v>933</v>
      </c>
      <c r="F295" s="13">
        <v>3011</v>
      </c>
      <c r="G295" s="76" t="s">
        <v>1317</v>
      </c>
      <c r="H295" s="13" t="s">
        <v>417</v>
      </c>
      <c r="I295" s="76" t="s">
        <v>176</v>
      </c>
      <c r="J295" s="191" t="s">
        <v>1874</v>
      </c>
      <c r="K295" s="143">
        <f t="shared" si="1"/>
        <v>21.402999999999999</v>
      </c>
      <c r="L295" s="68">
        <v>29.62</v>
      </c>
      <c r="M295" s="68">
        <v>-98.37</v>
      </c>
      <c r="N295" s="106">
        <v>126.402078446346</v>
      </c>
      <c r="O295" s="76" t="s">
        <v>155</v>
      </c>
      <c r="P295" s="70" t="s">
        <v>172</v>
      </c>
      <c r="Q295" s="70" t="s">
        <v>13</v>
      </c>
      <c r="R295" s="70"/>
      <c r="S295" s="70"/>
      <c r="T295" s="128">
        <v>11.31</v>
      </c>
      <c r="U295" s="128">
        <v>12.41</v>
      </c>
      <c r="V295" s="76"/>
      <c r="W295" s="195"/>
      <c r="X295" s="105"/>
      <c r="Y295" s="14"/>
      <c r="Z295" s="14"/>
      <c r="AA295" s="76"/>
      <c r="AB295" s="76"/>
      <c r="AC295" s="76"/>
      <c r="AD295" s="70"/>
      <c r="AE295" s="70"/>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row>
    <row r="296" spans="1:61" s="91" customFormat="1">
      <c r="A296" s="76" t="s">
        <v>1660</v>
      </c>
      <c r="B296" s="76" t="s">
        <v>1579</v>
      </c>
      <c r="C296" s="113" t="s">
        <v>1661</v>
      </c>
      <c r="D296" s="113" t="s">
        <v>1662</v>
      </c>
      <c r="E296" s="76">
        <v>933</v>
      </c>
      <c r="F296" s="76">
        <v>3232</v>
      </c>
      <c r="G296" s="76" t="s">
        <v>1317</v>
      </c>
      <c r="H296" s="13" t="s">
        <v>417</v>
      </c>
      <c r="I296" s="76" t="s">
        <v>176</v>
      </c>
      <c r="J296" s="191" t="s">
        <v>1874</v>
      </c>
      <c r="K296" s="143">
        <f t="shared" si="1"/>
        <v>21.402999999999999</v>
      </c>
      <c r="L296" s="68">
        <v>29.62</v>
      </c>
      <c r="M296" s="68">
        <v>-98.37</v>
      </c>
      <c r="N296" s="106">
        <v>126.402078446346</v>
      </c>
      <c r="O296" s="76" t="s">
        <v>209</v>
      </c>
      <c r="P296" s="76" t="s">
        <v>167</v>
      </c>
      <c r="Q296" s="70" t="s">
        <v>13</v>
      </c>
      <c r="R296" s="70"/>
      <c r="S296" s="112"/>
      <c r="T296" s="68">
        <v>15.04</v>
      </c>
      <c r="U296" s="68">
        <v>13.37</v>
      </c>
      <c r="V296" s="70"/>
      <c r="W296" s="150"/>
      <c r="X296" s="148"/>
      <c r="Y296" s="112"/>
      <c r="Z296" s="76" t="s">
        <v>1666</v>
      </c>
      <c r="AA296" s="76"/>
      <c r="AB296" s="76"/>
      <c r="AC296" s="76"/>
      <c r="AD296" s="70"/>
      <c r="AE296" s="70"/>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row>
    <row r="297" spans="1:61" s="91" customFormat="1">
      <c r="A297" s="76" t="s">
        <v>1660</v>
      </c>
      <c r="B297" s="76" t="s">
        <v>1579</v>
      </c>
      <c r="C297" s="113" t="s">
        <v>1661</v>
      </c>
      <c r="D297" s="113" t="s">
        <v>1662</v>
      </c>
      <c r="E297" s="76">
        <v>933</v>
      </c>
      <c r="F297" s="76">
        <v>3232</v>
      </c>
      <c r="G297" s="76" t="s">
        <v>1317</v>
      </c>
      <c r="H297" s="13" t="s">
        <v>417</v>
      </c>
      <c r="I297" s="76" t="s">
        <v>176</v>
      </c>
      <c r="J297" s="191" t="s">
        <v>1874</v>
      </c>
      <c r="K297" s="143">
        <f t="shared" si="1"/>
        <v>21.402999999999999</v>
      </c>
      <c r="L297" s="68">
        <v>29.62</v>
      </c>
      <c r="M297" s="68">
        <v>-98.37</v>
      </c>
      <c r="N297" s="106">
        <v>126.402078446346</v>
      </c>
      <c r="O297" s="76" t="s">
        <v>153</v>
      </c>
      <c r="P297" s="76" t="s">
        <v>167</v>
      </c>
      <c r="Q297" s="70" t="s">
        <v>13</v>
      </c>
      <c r="R297" s="70"/>
      <c r="S297" s="112"/>
      <c r="T297" s="68">
        <v>23.3</v>
      </c>
      <c r="U297" s="68">
        <v>12.13</v>
      </c>
      <c r="V297" s="70"/>
      <c r="W297" s="150"/>
      <c r="X297" s="148"/>
      <c r="Y297" s="112"/>
      <c r="Z297" s="76" t="s">
        <v>1666</v>
      </c>
      <c r="AA297" s="76"/>
      <c r="AB297" s="76"/>
      <c r="AC297" s="76"/>
      <c r="AD297" s="70"/>
      <c r="AE297" s="70"/>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row>
    <row r="298" spans="1:61" s="91" customFormat="1">
      <c r="A298" s="14" t="s">
        <v>1692</v>
      </c>
      <c r="B298" s="76" t="s">
        <v>1579</v>
      </c>
      <c r="C298" s="113" t="s">
        <v>1661</v>
      </c>
      <c r="D298" s="113" t="s">
        <v>1662</v>
      </c>
      <c r="E298" s="76">
        <v>933</v>
      </c>
      <c r="F298" s="13">
        <v>3360</v>
      </c>
      <c r="G298" s="76" t="s">
        <v>1317</v>
      </c>
      <c r="H298" s="13" t="s">
        <v>417</v>
      </c>
      <c r="I298" s="76" t="s">
        <v>176</v>
      </c>
      <c r="J298" s="191" t="s">
        <v>1874</v>
      </c>
      <c r="K298" s="143">
        <f t="shared" si="1"/>
        <v>21.402999999999999</v>
      </c>
      <c r="L298" s="68">
        <v>29.62</v>
      </c>
      <c r="M298" s="68">
        <v>-98.37</v>
      </c>
      <c r="N298" s="106">
        <v>126.402078446346</v>
      </c>
      <c r="O298" s="76" t="s">
        <v>209</v>
      </c>
      <c r="P298" s="70" t="s">
        <v>167</v>
      </c>
      <c r="Q298" s="70" t="s">
        <v>13</v>
      </c>
      <c r="R298" s="70"/>
      <c r="S298" s="70"/>
      <c r="T298" s="128">
        <v>14</v>
      </c>
      <c r="U298" s="128">
        <v>12.63</v>
      </c>
      <c r="V298" s="76"/>
      <c r="W298" s="195"/>
      <c r="X298" s="105"/>
      <c r="Y298" s="14"/>
      <c r="Z298" s="14"/>
      <c r="AA298" s="76"/>
      <c r="AB298" s="76"/>
      <c r="AC298" s="76"/>
      <c r="AD298" s="70"/>
      <c r="AE298" s="70"/>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row>
    <row r="299" spans="1:61" s="91" customFormat="1">
      <c r="A299" s="76" t="s">
        <v>1660</v>
      </c>
      <c r="B299" s="76" t="s">
        <v>1579</v>
      </c>
      <c r="C299" s="113" t="s">
        <v>1661</v>
      </c>
      <c r="D299" s="113" t="s">
        <v>1662</v>
      </c>
      <c r="E299" s="76">
        <v>933</v>
      </c>
      <c r="F299" s="76">
        <v>3488</v>
      </c>
      <c r="G299" s="76" t="s">
        <v>1317</v>
      </c>
      <c r="H299" s="13" t="s">
        <v>417</v>
      </c>
      <c r="I299" s="76" t="s">
        <v>176</v>
      </c>
      <c r="J299" s="191" t="s">
        <v>1874</v>
      </c>
      <c r="K299" s="143">
        <f t="shared" si="1"/>
        <v>21.402999999999999</v>
      </c>
      <c r="L299" s="68">
        <v>29.62</v>
      </c>
      <c r="M299" s="68">
        <v>-98.37</v>
      </c>
      <c r="N299" s="106">
        <v>126.402078446346</v>
      </c>
      <c r="O299" s="76" t="s">
        <v>115</v>
      </c>
      <c r="P299" s="76" t="s">
        <v>167</v>
      </c>
      <c r="Q299" s="70" t="s">
        <v>13</v>
      </c>
      <c r="R299" s="70"/>
      <c r="S299" s="112"/>
      <c r="T299" s="68">
        <v>8.73</v>
      </c>
      <c r="U299" s="68">
        <v>12.36</v>
      </c>
      <c r="V299" s="70"/>
      <c r="W299" s="150"/>
      <c r="X299" s="148"/>
      <c r="Y299" s="112"/>
      <c r="Z299" s="76" t="s">
        <v>1665</v>
      </c>
      <c r="AA299" s="76"/>
      <c r="AB299" s="76"/>
      <c r="AC299" s="76"/>
      <c r="AD299" s="70"/>
      <c r="AE299" s="70"/>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row>
    <row r="300" spans="1:61" s="91" customFormat="1">
      <c r="A300" s="76" t="s">
        <v>1660</v>
      </c>
      <c r="B300" s="76" t="s">
        <v>1579</v>
      </c>
      <c r="C300" s="113" t="s">
        <v>1661</v>
      </c>
      <c r="D300" s="113" t="s">
        <v>1662</v>
      </c>
      <c r="E300" s="76">
        <v>933</v>
      </c>
      <c r="F300" s="76">
        <v>4342</v>
      </c>
      <c r="G300" s="76" t="s">
        <v>1317</v>
      </c>
      <c r="H300" s="13" t="s">
        <v>417</v>
      </c>
      <c r="I300" s="76" t="s">
        <v>176</v>
      </c>
      <c r="J300" s="191" t="s">
        <v>1874</v>
      </c>
      <c r="K300" s="143">
        <f t="shared" si="1"/>
        <v>21.402999999999999</v>
      </c>
      <c r="L300" s="68">
        <v>29.62</v>
      </c>
      <c r="M300" s="68">
        <v>-98.37</v>
      </c>
      <c r="N300" s="106">
        <v>126.402078446346</v>
      </c>
      <c r="O300" s="76" t="s">
        <v>155</v>
      </c>
      <c r="P300" s="76" t="s">
        <v>167</v>
      </c>
      <c r="Q300" s="70" t="s">
        <v>13</v>
      </c>
      <c r="R300" s="70"/>
      <c r="S300" s="112"/>
      <c r="T300" s="68">
        <v>16.899999999999999</v>
      </c>
      <c r="U300" s="68">
        <v>13.85</v>
      </c>
      <c r="V300" s="70"/>
      <c r="W300" s="150"/>
      <c r="X300" s="148"/>
      <c r="Y300" s="112"/>
      <c r="Z300" s="76" t="s">
        <v>1663</v>
      </c>
      <c r="AA300" s="76"/>
      <c r="AB300" s="76"/>
      <c r="AC300" s="76"/>
      <c r="AD300" s="70"/>
      <c r="AE300" s="70"/>
      <c r="AF300" s="83"/>
      <c r="AG300" s="83"/>
      <c r="AH300" s="83"/>
      <c r="AI300" s="83"/>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row>
    <row r="301" spans="1:61" s="91" customFormat="1">
      <c r="A301" s="90"/>
      <c r="B301" s="13" t="s">
        <v>1579</v>
      </c>
      <c r="C301" s="2" t="s">
        <v>67</v>
      </c>
      <c r="D301" s="2" t="s">
        <v>68</v>
      </c>
      <c r="E301" s="8">
        <v>804</v>
      </c>
      <c r="F301" s="7">
        <v>85</v>
      </c>
      <c r="G301" s="8" t="s">
        <v>65</v>
      </c>
      <c r="H301" s="7" t="s">
        <v>395</v>
      </c>
      <c r="I301" s="120"/>
      <c r="J301" s="191"/>
      <c r="K301" s="143"/>
      <c r="L301" s="115"/>
      <c r="M301" s="115"/>
      <c r="N301" s="57"/>
      <c r="O301" s="58" t="s">
        <v>209</v>
      </c>
      <c r="P301" s="57" t="s">
        <v>167</v>
      </c>
      <c r="Q301" s="57" t="s">
        <v>13</v>
      </c>
      <c r="R301" s="57"/>
      <c r="S301" s="57"/>
      <c r="T301" s="117">
        <v>19.11</v>
      </c>
      <c r="U301" s="117">
        <v>12.64</v>
      </c>
      <c r="V301" s="58"/>
      <c r="W301" s="195"/>
      <c r="X301" s="198"/>
      <c r="Y301" s="8"/>
      <c r="Z301" s="8" t="s">
        <v>66</v>
      </c>
      <c r="AA301" s="76"/>
      <c r="AB301" s="76"/>
      <c r="AC301" s="76"/>
      <c r="AD301" s="70"/>
      <c r="AE301" s="70"/>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row>
    <row r="302" spans="1:61" s="91" customFormat="1" ht="31">
      <c r="A302" s="14" t="s">
        <v>1990</v>
      </c>
      <c r="B302" s="76" t="s">
        <v>1579</v>
      </c>
      <c r="C302" s="2" t="s">
        <v>1201</v>
      </c>
      <c r="D302" s="2" t="s">
        <v>1202</v>
      </c>
      <c r="E302" s="14">
        <v>31141</v>
      </c>
      <c r="F302" s="13">
        <v>2406</v>
      </c>
      <c r="G302" s="14" t="s">
        <v>242</v>
      </c>
      <c r="H302" s="13" t="s">
        <v>243</v>
      </c>
      <c r="I302" s="76" t="s">
        <v>176</v>
      </c>
      <c r="J302" s="191" t="s">
        <v>476</v>
      </c>
      <c r="K302" s="143"/>
      <c r="L302" s="112"/>
      <c r="M302" s="112"/>
      <c r="N302" s="70"/>
      <c r="O302" s="76" t="s">
        <v>1203</v>
      </c>
      <c r="P302" s="70" t="s">
        <v>172</v>
      </c>
      <c r="Q302" s="70" t="s">
        <v>1204</v>
      </c>
      <c r="R302" s="70"/>
      <c r="S302" s="70"/>
      <c r="T302" s="128">
        <v>29.37</v>
      </c>
      <c r="U302" s="128">
        <v>11.6</v>
      </c>
      <c r="V302" s="76"/>
      <c r="W302" s="195"/>
      <c r="X302" s="105"/>
      <c r="Y302" s="14"/>
      <c r="Z302" s="14" t="s">
        <v>1205</v>
      </c>
      <c r="AA302" s="76"/>
      <c r="AB302" s="76"/>
      <c r="AC302" s="76"/>
      <c r="AD302" s="70"/>
      <c r="AE302" s="70"/>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row>
    <row r="303" spans="1:61" s="91" customFormat="1" ht="31">
      <c r="A303" s="14"/>
      <c r="B303" s="76" t="s">
        <v>1579</v>
      </c>
      <c r="C303" s="2" t="s">
        <v>415</v>
      </c>
      <c r="D303" s="2" t="s">
        <v>15</v>
      </c>
      <c r="E303" s="8">
        <v>892</v>
      </c>
      <c r="F303" s="7">
        <v>-999</v>
      </c>
      <c r="G303" s="8" t="s">
        <v>273</v>
      </c>
      <c r="H303" s="7" t="s">
        <v>214</v>
      </c>
      <c r="I303" s="13"/>
      <c r="J303" s="191"/>
      <c r="K303" s="106"/>
      <c r="L303" s="115"/>
      <c r="M303" s="115"/>
      <c r="N303" s="57"/>
      <c r="O303" s="58" t="s">
        <v>115</v>
      </c>
      <c r="P303" s="57"/>
      <c r="Q303" s="57" t="s">
        <v>13</v>
      </c>
      <c r="R303" s="57"/>
      <c r="S303" s="57"/>
      <c r="T303" s="117">
        <v>29.5</v>
      </c>
      <c r="U303" s="117">
        <v>20</v>
      </c>
      <c r="V303" s="58"/>
      <c r="W303" s="195"/>
      <c r="X303" s="198"/>
      <c r="Y303" s="8"/>
      <c r="Z303" s="8"/>
      <c r="AA303" s="76"/>
      <c r="AB303" s="76"/>
      <c r="AC303" s="76"/>
      <c r="AD303" s="70"/>
      <c r="AE303" s="70"/>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row>
    <row r="304" spans="1:61" s="91" customFormat="1" ht="31">
      <c r="A304" s="14"/>
      <c r="B304" s="76" t="s">
        <v>1579</v>
      </c>
      <c r="C304" s="2" t="s">
        <v>415</v>
      </c>
      <c r="D304" s="2" t="s">
        <v>15</v>
      </c>
      <c r="E304" s="8">
        <v>892</v>
      </c>
      <c r="F304" s="7">
        <v>-999</v>
      </c>
      <c r="G304" s="8" t="s">
        <v>273</v>
      </c>
      <c r="H304" s="7" t="s">
        <v>214</v>
      </c>
      <c r="I304" s="13"/>
      <c r="J304" s="191"/>
      <c r="K304" s="106"/>
      <c r="L304" s="115"/>
      <c r="M304" s="115"/>
      <c r="N304" s="57"/>
      <c r="O304" s="58" t="s">
        <v>115</v>
      </c>
      <c r="P304" s="57"/>
      <c r="Q304" s="57" t="s">
        <v>13</v>
      </c>
      <c r="R304" s="57"/>
      <c r="S304" s="57"/>
      <c r="T304" s="117">
        <v>30</v>
      </c>
      <c r="U304" s="117">
        <v>20.3</v>
      </c>
      <c r="V304" s="58"/>
      <c r="W304" s="195"/>
      <c r="X304" s="198"/>
      <c r="Y304" s="8"/>
      <c r="Z304" s="8"/>
      <c r="AA304" s="76"/>
      <c r="AB304" s="76"/>
      <c r="AC304" s="76"/>
      <c r="AD304" s="70"/>
      <c r="AE304" s="70"/>
      <c r="AF304" s="83"/>
      <c r="AG304" s="83"/>
      <c r="AH304" s="83"/>
      <c r="AI304" s="83"/>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83"/>
      <c r="BH304" s="83"/>
      <c r="BI304" s="83"/>
    </row>
    <row r="305" spans="1:61" s="91" customFormat="1" ht="31">
      <c r="A305" s="14"/>
      <c r="B305" s="76" t="s">
        <v>1579</v>
      </c>
      <c r="C305" s="2" t="s">
        <v>415</v>
      </c>
      <c r="D305" s="2" t="s">
        <v>15</v>
      </c>
      <c r="E305" s="8">
        <v>892</v>
      </c>
      <c r="F305" s="7">
        <v>-999</v>
      </c>
      <c r="G305" s="8" t="s">
        <v>273</v>
      </c>
      <c r="H305" s="7" t="s">
        <v>214</v>
      </c>
      <c r="I305" s="13"/>
      <c r="J305" s="191"/>
      <c r="K305" s="106"/>
      <c r="L305" s="115"/>
      <c r="M305" s="115"/>
      <c r="N305" s="57"/>
      <c r="O305" s="58" t="s">
        <v>115</v>
      </c>
      <c r="P305" s="57"/>
      <c r="Q305" s="57" t="s">
        <v>13</v>
      </c>
      <c r="R305" s="57"/>
      <c r="S305" s="57"/>
      <c r="T305" s="117">
        <v>30</v>
      </c>
      <c r="U305" s="117">
        <v>20.6</v>
      </c>
      <c r="V305" s="58"/>
      <c r="W305" s="195"/>
      <c r="X305" s="198"/>
      <c r="Y305" s="8"/>
      <c r="Z305" s="8"/>
      <c r="AA305" s="76"/>
      <c r="AB305" s="76"/>
      <c r="AC305" s="76"/>
      <c r="AD305" s="70"/>
      <c r="AE305" s="70"/>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row>
    <row r="306" spans="1:61" s="91" customFormat="1" ht="31">
      <c r="A306" s="14"/>
      <c r="B306" s="76" t="s">
        <v>1579</v>
      </c>
      <c r="C306" s="2" t="s">
        <v>415</v>
      </c>
      <c r="D306" s="2" t="s">
        <v>15</v>
      </c>
      <c r="E306" s="8">
        <v>892</v>
      </c>
      <c r="F306" s="7" t="s">
        <v>336</v>
      </c>
      <c r="G306" s="8" t="s">
        <v>273</v>
      </c>
      <c r="H306" s="7" t="s">
        <v>214</v>
      </c>
      <c r="I306" s="13"/>
      <c r="J306" s="191"/>
      <c r="K306" s="106"/>
      <c r="L306" s="115"/>
      <c r="M306" s="115"/>
      <c r="N306" s="57"/>
      <c r="O306" s="58" t="s">
        <v>115</v>
      </c>
      <c r="P306" s="57"/>
      <c r="Q306" s="57" t="s">
        <v>13</v>
      </c>
      <c r="R306" s="57"/>
      <c r="S306" s="57"/>
      <c r="T306" s="117">
        <v>27</v>
      </c>
      <c r="U306" s="117">
        <v>20.2</v>
      </c>
      <c r="V306" s="58"/>
      <c r="W306" s="195"/>
      <c r="X306" s="198"/>
      <c r="Y306" s="8"/>
      <c r="Z306" s="8"/>
      <c r="AA306" s="76"/>
      <c r="AB306" s="76"/>
      <c r="AC306" s="76"/>
      <c r="AD306" s="70"/>
      <c r="AE306" s="70"/>
      <c r="AF306" s="83"/>
      <c r="AG306" s="83"/>
      <c r="AH306" s="83"/>
      <c r="AI306" s="83"/>
      <c r="AJ306" s="83"/>
      <c r="AK306" s="83"/>
      <c r="AL306" s="83"/>
      <c r="AM306" s="83"/>
      <c r="AN306" s="83"/>
      <c r="AO306" s="83"/>
      <c r="AP306" s="83"/>
      <c r="AQ306" s="83"/>
      <c r="AR306" s="83"/>
      <c r="AS306" s="83"/>
      <c r="AT306" s="83"/>
      <c r="AU306" s="83"/>
      <c r="AV306" s="83"/>
      <c r="AW306" s="83"/>
      <c r="AX306" s="83"/>
      <c r="AY306" s="83"/>
      <c r="AZ306" s="83"/>
      <c r="BA306" s="83"/>
      <c r="BB306" s="83"/>
      <c r="BC306" s="83"/>
      <c r="BD306" s="83"/>
      <c r="BE306" s="83"/>
      <c r="BF306" s="83"/>
      <c r="BG306" s="83"/>
      <c r="BH306" s="83"/>
      <c r="BI306" s="83"/>
    </row>
    <row r="307" spans="1:61" s="91" customFormat="1">
      <c r="A307" s="76" t="s">
        <v>1610</v>
      </c>
      <c r="B307" s="13" t="s">
        <v>1579</v>
      </c>
      <c r="C307" s="2" t="s">
        <v>34</v>
      </c>
      <c r="D307" s="113" t="s">
        <v>1612</v>
      </c>
      <c r="E307" s="76">
        <v>40541</v>
      </c>
      <c r="F307" s="76">
        <v>114</v>
      </c>
      <c r="G307" s="76" t="s">
        <v>1239</v>
      </c>
      <c r="H307" s="70" t="s">
        <v>1240</v>
      </c>
      <c r="I307" s="76" t="s">
        <v>475</v>
      </c>
      <c r="J307" s="191"/>
      <c r="K307" s="106"/>
      <c r="L307" s="114"/>
      <c r="M307" s="114"/>
      <c r="N307" s="76"/>
      <c r="O307" s="76" t="s">
        <v>213</v>
      </c>
      <c r="P307" s="76" t="s">
        <v>172</v>
      </c>
      <c r="Q307" s="70" t="s">
        <v>13</v>
      </c>
      <c r="R307" s="70"/>
      <c r="S307" s="112"/>
      <c r="T307" s="68">
        <v>15.14</v>
      </c>
      <c r="U307" s="68">
        <v>14.63</v>
      </c>
      <c r="V307" s="70"/>
      <c r="W307" s="150"/>
      <c r="X307" s="148"/>
      <c r="Y307" s="112"/>
      <c r="Z307" s="76" t="s">
        <v>1613</v>
      </c>
      <c r="AA307" s="76"/>
      <c r="AB307" s="76"/>
      <c r="AC307" s="76"/>
      <c r="AD307" s="70"/>
      <c r="AE307" s="70"/>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row>
    <row r="308" spans="1:61" s="91" customFormat="1">
      <c r="A308" s="14"/>
      <c r="B308" s="76" t="s">
        <v>1579</v>
      </c>
      <c r="C308" s="2" t="s">
        <v>34</v>
      </c>
      <c r="D308" s="2" t="s">
        <v>15</v>
      </c>
      <c r="E308" s="8">
        <v>908</v>
      </c>
      <c r="F308" s="7">
        <v>83</v>
      </c>
      <c r="G308" s="8" t="s">
        <v>101</v>
      </c>
      <c r="H308" s="7" t="s">
        <v>395</v>
      </c>
      <c r="I308" s="76" t="s">
        <v>475</v>
      </c>
      <c r="J308" s="191" t="s">
        <v>107</v>
      </c>
      <c r="K308" s="106"/>
      <c r="L308" s="115"/>
      <c r="M308" s="115"/>
      <c r="N308" s="57"/>
      <c r="O308" s="58" t="s">
        <v>153</v>
      </c>
      <c r="P308" s="57" t="s">
        <v>167</v>
      </c>
      <c r="Q308" s="57" t="s">
        <v>13</v>
      </c>
      <c r="R308" s="57"/>
      <c r="S308" s="57"/>
      <c r="T308" s="117">
        <v>18.649999999999999</v>
      </c>
      <c r="U308" s="117">
        <v>9.9700000000000006</v>
      </c>
      <c r="V308" s="58"/>
      <c r="W308" s="195"/>
      <c r="X308" s="198"/>
      <c r="Y308" s="8"/>
      <c r="Z308" s="8"/>
      <c r="AA308" s="76"/>
      <c r="AB308" s="76"/>
      <c r="AC308" s="76"/>
      <c r="AD308" s="70"/>
      <c r="AE308" s="70"/>
      <c r="AF308" s="83"/>
      <c r="AG308" s="83"/>
      <c r="AH308" s="83"/>
      <c r="AI308" s="83"/>
      <c r="AJ308" s="83"/>
      <c r="AK308" s="83"/>
      <c r="AL308" s="83"/>
      <c r="AM308" s="83"/>
      <c r="AN308" s="83"/>
      <c r="AO308" s="83"/>
      <c r="AP308" s="83"/>
      <c r="AQ308" s="83"/>
      <c r="AR308" s="83"/>
      <c r="AS308" s="83"/>
      <c r="AT308" s="83"/>
      <c r="AU308" s="83"/>
      <c r="AV308" s="83"/>
      <c r="AW308" s="83"/>
      <c r="AX308" s="83"/>
      <c r="AY308" s="83"/>
      <c r="AZ308" s="83"/>
      <c r="BA308" s="83"/>
      <c r="BB308" s="83"/>
      <c r="BC308" s="83"/>
      <c r="BD308" s="83"/>
      <c r="BE308" s="83"/>
      <c r="BF308" s="83"/>
      <c r="BG308" s="83"/>
      <c r="BH308" s="83"/>
      <c r="BI308" s="83"/>
    </row>
    <row r="309" spans="1:61" s="91" customFormat="1">
      <c r="A309" s="14"/>
      <c r="B309" s="76" t="s">
        <v>1579</v>
      </c>
      <c r="C309" s="2" t="s">
        <v>34</v>
      </c>
      <c r="D309" s="2" t="s">
        <v>15</v>
      </c>
      <c r="E309" s="8">
        <v>908</v>
      </c>
      <c r="F309" s="7">
        <v>84</v>
      </c>
      <c r="G309" s="8" t="s">
        <v>101</v>
      </c>
      <c r="H309" s="7" t="s">
        <v>395</v>
      </c>
      <c r="I309" s="76" t="s">
        <v>475</v>
      </c>
      <c r="J309" s="191" t="s">
        <v>107</v>
      </c>
      <c r="K309" s="106"/>
      <c r="L309" s="115"/>
      <c r="M309" s="115"/>
      <c r="N309" s="57"/>
      <c r="O309" s="58" t="s">
        <v>385</v>
      </c>
      <c r="P309" s="57" t="s">
        <v>172</v>
      </c>
      <c r="Q309" s="57" t="s">
        <v>13</v>
      </c>
      <c r="R309" s="57"/>
      <c r="S309" s="57"/>
      <c r="T309" s="117">
        <v>15.79</v>
      </c>
      <c r="U309" s="117">
        <v>14.03</v>
      </c>
      <c r="V309" s="58"/>
      <c r="W309" s="195"/>
      <c r="X309" s="198"/>
      <c r="Y309" s="8"/>
      <c r="Z309" s="8"/>
      <c r="AA309" s="76"/>
      <c r="AB309" s="76"/>
      <c r="AC309" s="76"/>
      <c r="AD309" s="70"/>
      <c r="AE309" s="70"/>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row>
    <row r="310" spans="1:61" s="91" customFormat="1">
      <c r="A310" s="14"/>
      <c r="B310" s="76" t="s">
        <v>1579</v>
      </c>
      <c r="C310" s="2" t="s">
        <v>34</v>
      </c>
      <c r="D310" s="2" t="s">
        <v>15</v>
      </c>
      <c r="E310" s="8">
        <v>908</v>
      </c>
      <c r="F310" s="7">
        <v>97</v>
      </c>
      <c r="G310" s="8" t="s">
        <v>101</v>
      </c>
      <c r="H310" s="7" t="s">
        <v>395</v>
      </c>
      <c r="I310" s="76" t="s">
        <v>475</v>
      </c>
      <c r="J310" s="191" t="s">
        <v>107</v>
      </c>
      <c r="K310" s="106"/>
      <c r="L310" s="115"/>
      <c r="M310" s="115"/>
      <c r="N310" s="57"/>
      <c r="O310" s="58" t="s">
        <v>112</v>
      </c>
      <c r="P310" s="57" t="s">
        <v>167</v>
      </c>
      <c r="Q310" s="57" t="s">
        <v>13</v>
      </c>
      <c r="R310" s="57"/>
      <c r="S310" s="57"/>
      <c r="T310" s="117">
        <v>37.04</v>
      </c>
      <c r="U310" s="117">
        <v>20.74</v>
      </c>
      <c r="V310" s="58"/>
      <c r="W310" s="195"/>
      <c r="X310" s="198"/>
      <c r="Y310" s="8"/>
      <c r="Z310" s="8"/>
      <c r="AA310" s="76"/>
      <c r="AB310" s="76"/>
      <c r="AC310" s="76"/>
      <c r="AD310" s="70"/>
      <c r="AE310" s="70"/>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row>
    <row r="311" spans="1:61" s="91" customFormat="1">
      <c r="A311" s="14"/>
      <c r="B311" s="76" t="s">
        <v>1579</v>
      </c>
      <c r="C311" s="2" t="s">
        <v>34</v>
      </c>
      <c r="D311" s="2" t="s">
        <v>15</v>
      </c>
      <c r="E311" s="8">
        <v>908</v>
      </c>
      <c r="F311" s="7">
        <v>120</v>
      </c>
      <c r="G311" s="8" t="s">
        <v>101</v>
      </c>
      <c r="H311" s="7" t="s">
        <v>395</v>
      </c>
      <c r="I311" s="76" t="s">
        <v>475</v>
      </c>
      <c r="J311" s="191" t="s">
        <v>107</v>
      </c>
      <c r="K311" s="106"/>
      <c r="L311" s="115"/>
      <c r="M311" s="115"/>
      <c r="N311" s="57"/>
      <c r="O311" s="58" t="s">
        <v>112</v>
      </c>
      <c r="P311" s="57" t="s">
        <v>167</v>
      </c>
      <c r="Q311" s="57" t="s">
        <v>13</v>
      </c>
      <c r="R311" s="57"/>
      <c r="S311" s="57"/>
      <c r="T311" s="117">
        <v>34.130000000000003</v>
      </c>
      <c r="U311" s="117">
        <v>19.41</v>
      </c>
      <c r="V311" s="58"/>
      <c r="W311" s="195"/>
      <c r="X311" s="198"/>
      <c r="Y311" s="8"/>
      <c r="Z311" s="8"/>
      <c r="AA311" s="76"/>
      <c r="AB311" s="76"/>
      <c r="AC311" s="76"/>
      <c r="AD311" s="70"/>
      <c r="AE311" s="70"/>
      <c r="AF311" s="83"/>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83"/>
    </row>
    <row r="312" spans="1:61" s="91" customFormat="1">
      <c r="A312" s="14"/>
      <c r="B312" s="76" t="s">
        <v>1579</v>
      </c>
      <c r="C312" s="2" t="s">
        <v>34</v>
      </c>
      <c r="D312" s="2" t="s">
        <v>15</v>
      </c>
      <c r="E312" s="8">
        <v>908</v>
      </c>
      <c r="F312" s="7">
        <v>130</v>
      </c>
      <c r="G312" s="8" t="s">
        <v>101</v>
      </c>
      <c r="H312" s="7" t="s">
        <v>395</v>
      </c>
      <c r="I312" s="76" t="s">
        <v>475</v>
      </c>
      <c r="J312" s="191" t="s">
        <v>107</v>
      </c>
      <c r="K312" s="106"/>
      <c r="L312" s="115"/>
      <c r="M312" s="115"/>
      <c r="N312" s="57"/>
      <c r="O312" s="58" t="s">
        <v>112</v>
      </c>
      <c r="P312" s="57" t="s">
        <v>172</v>
      </c>
      <c r="Q312" s="57" t="s">
        <v>13</v>
      </c>
      <c r="R312" s="57"/>
      <c r="S312" s="57"/>
      <c r="T312" s="117">
        <v>36.5</v>
      </c>
      <c r="U312" s="117">
        <v>20.76</v>
      </c>
      <c r="V312" s="58"/>
      <c r="W312" s="195"/>
      <c r="X312" s="198"/>
      <c r="Y312" s="8"/>
      <c r="Z312" s="8"/>
      <c r="AA312" s="76"/>
      <c r="AB312" s="76"/>
      <c r="AC312" s="76"/>
      <c r="AD312" s="70"/>
      <c r="AE312" s="70"/>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row>
    <row r="313" spans="1:61" s="91" customFormat="1">
      <c r="A313" s="14"/>
      <c r="B313" s="76" t="s">
        <v>1579</v>
      </c>
      <c r="C313" s="2" t="s">
        <v>34</v>
      </c>
      <c r="D313" s="2" t="s">
        <v>15</v>
      </c>
      <c r="E313" s="8">
        <v>908</v>
      </c>
      <c r="F313" s="7">
        <v>132</v>
      </c>
      <c r="G313" s="8" t="s">
        <v>101</v>
      </c>
      <c r="H313" s="7" t="s">
        <v>395</v>
      </c>
      <c r="I313" s="76" t="s">
        <v>475</v>
      </c>
      <c r="J313" s="191" t="s">
        <v>107</v>
      </c>
      <c r="K313" s="106"/>
      <c r="L313" s="115"/>
      <c r="M313" s="115"/>
      <c r="N313" s="57"/>
      <c r="O313" s="58" t="s">
        <v>112</v>
      </c>
      <c r="P313" s="57" t="s">
        <v>167</v>
      </c>
      <c r="Q313" s="57" t="s">
        <v>13</v>
      </c>
      <c r="R313" s="57"/>
      <c r="S313" s="57"/>
      <c r="T313" s="117">
        <v>28.3</v>
      </c>
      <c r="U313" s="117">
        <v>16.420000000000002</v>
      </c>
      <c r="V313" s="58"/>
      <c r="W313" s="195"/>
      <c r="X313" s="198"/>
      <c r="Y313" s="8"/>
      <c r="Z313" s="8"/>
      <c r="AA313" s="76"/>
      <c r="AB313" s="76"/>
      <c r="AC313" s="76"/>
      <c r="AD313" s="70"/>
      <c r="AE313" s="70"/>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row>
    <row r="314" spans="1:61" s="91" customFormat="1">
      <c r="A314" s="14"/>
      <c r="B314" s="76" t="s">
        <v>1579</v>
      </c>
      <c r="C314" s="2" t="s">
        <v>34</v>
      </c>
      <c r="D314" s="2" t="s">
        <v>15</v>
      </c>
      <c r="E314" s="8">
        <v>908</v>
      </c>
      <c r="F314" s="7">
        <v>153</v>
      </c>
      <c r="G314" s="8" t="s">
        <v>101</v>
      </c>
      <c r="H314" s="7" t="s">
        <v>395</v>
      </c>
      <c r="I314" s="76" t="s">
        <v>475</v>
      </c>
      <c r="J314" s="191" t="s">
        <v>107</v>
      </c>
      <c r="K314" s="106"/>
      <c r="L314" s="115"/>
      <c r="M314" s="115"/>
      <c r="N314" s="57"/>
      <c r="O314" s="58" t="s">
        <v>112</v>
      </c>
      <c r="P314" s="57" t="s">
        <v>172</v>
      </c>
      <c r="Q314" s="57" t="s">
        <v>13</v>
      </c>
      <c r="R314" s="57"/>
      <c r="S314" s="57"/>
      <c r="T314" s="117">
        <v>37.68</v>
      </c>
      <c r="U314" s="117">
        <v>21.48</v>
      </c>
      <c r="V314" s="58"/>
      <c r="W314" s="195"/>
      <c r="X314" s="198"/>
      <c r="Y314" s="8"/>
      <c r="Z314" s="8"/>
      <c r="AA314" s="76"/>
      <c r="AB314" s="76"/>
      <c r="AC314" s="76"/>
      <c r="AD314" s="70"/>
      <c r="AE314" s="70"/>
      <c r="AF314" s="83"/>
      <c r="AG314" s="83"/>
      <c r="AH314" s="83"/>
      <c r="AI314" s="83"/>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83"/>
      <c r="BH314" s="83"/>
      <c r="BI314" s="83"/>
    </row>
    <row r="315" spans="1:61" s="91" customFormat="1">
      <c r="A315" s="14"/>
      <c r="B315" s="76" t="s">
        <v>1579</v>
      </c>
      <c r="C315" s="2" t="s">
        <v>34</v>
      </c>
      <c r="D315" s="2" t="s">
        <v>15</v>
      </c>
      <c r="E315" s="8">
        <v>908</v>
      </c>
      <c r="F315" s="7">
        <v>251</v>
      </c>
      <c r="G315" s="8" t="s">
        <v>101</v>
      </c>
      <c r="H315" s="7" t="s">
        <v>395</v>
      </c>
      <c r="I315" s="76" t="s">
        <v>475</v>
      </c>
      <c r="J315" s="191" t="s">
        <v>107</v>
      </c>
      <c r="K315" s="106"/>
      <c r="L315" s="115"/>
      <c r="M315" s="115"/>
      <c r="N315" s="57"/>
      <c r="O315" s="58" t="s">
        <v>112</v>
      </c>
      <c r="P315" s="57" t="s">
        <v>167</v>
      </c>
      <c r="Q315" s="57" t="s">
        <v>13</v>
      </c>
      <c r="R315" s="57"/>
      <c r="S315" s="57"/>
      <c r="T315" s="117">
        <v>36.520000000000003</v>
      </c>
      <c r="U315" s="117">
        <v>22.38</v>
      </c>
      <c r="V315" s="58"/>
      <c r="W315" s="195"/>
      <c r="X315" s="198"/>
      <c r="Y315" s="8"/>
      <c r="Z315" s="8"/>
      <c r="AA315" s="76"/>
      <c r="AB315" s="76"/>
      <c r="AC315" s="76"/>
      <c r="AD315" s="70"/>
      <c r="AE315" s="70"/>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row>
    <row r="316" spans="1:61" s="91" customFormat="1">
      <c r="A316" s="14"/>
      <c r="B316" s="76" t="s">
        <v>1579</v>
      </c>
      <c r="C316" s="2" t="s">
        <v>34</v>
      </c>
      <c r="D316" s="2" t="s">
        <v>15</v>
      </c>
      <c r="E316" s="8">
        <v>908</v>
      </c>
      <c r="F316" s="7">
        <v>332</v>
      </c>
      <c r="G316" s="8" t="s">
        <v>101</v>
      </c>
      <c r="H316" s="7" t="s">
        <v>395</v>
      </c>
      <c r="I316" s="76" t="s">
        <v>475</v>
      </c>
      <c r="J316" s="191" t="s">
        <v>107</v>
      </c>
      <c r="K316" s="106"/>
      <c r="L316" s="115"/>
      <c r="M316" s="115"/>
      <c r="N316" s="57"/>
      <c r="O316" s="58" t="s">
        <v>112</v>
      </c>
      <c r="P316" s="57" t="s">
        <v>172</v>
      </c>
      <c r="Q316" s="57" t="s">
        <v>13</v>
      </c>
      <c r="R316" s="57"/>
      <c r="S316" s="57"/>
      <c r="T316" s="117">
        <v>40.33</v>
      </c>
      <c r="U316" s="117">
        <v>20.65</v>
      </c>
      <c r="V316" s="58"/>
      <c r="W316" s="195"/>
      <c r="X316" s="198"/>
      <c r="Y316" s="8"/>
      <c r="Z316" s="8"/>
      <c r="AA316" s="76"/>
      <c r="AB316" s="76"/>
      <c r="AC316" s="76"/>
      <c r="AD316" s="70"/>
      <c r="AE316" s="70"/>
      <c r="AF316" s="83"/>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83"/>
    </row>
    <row r="317" spans="1:61" s="91" customFormat="1">
      <c r="A317" s="14"/>
      <c r="B317" s="76" t="s">
        <v>1579</v>
      </c>
      <c r="C317" s="2" t="s">
        <v>34</v>
      </c>
      <c r="D317" s="2" t="s">
        <v>15</v>
      </c>
      <c r="E317" s="8">
        <v>908</v>
      </c>
      <c r="F317" s="7">
        <v>357</v>
      </c>
      <c r="G317" s="8" t="s">
        <v>101</v>
      </c>
      <c r="H317" s="7" t="s">
        <v>395</v>
      </c>
      <c r="I317" s="76" t="s">
        <v>475</v>
      </c>
      <c r="J317" s="191" t="s">
        <v>107</v>
      </c>
      <c r="K317" s="106"/>
      <c r="L317" s="115"/>
      <c r="M317" s="115"/>
      <c r="N317" s="57"/>
      <c r="O317" s="58" t="s">
        <v>112</v>
      </c>
      <c r="P317" s="57" t="s">
        <v>172</v>
      </c>
      <c r="Q317" s="57" t="s">
        <v>13</v>
      </c>
      <c r="R317" s="57"/>
      <c r="S317" s="57"/>
      <c r="T317" s="117">
        <v>32.340000000000003</v>
      </c>
      <c r="U317" s="117">
        <v>17.47</v>
      </c>
      <c r="V317" s="58"/>
      <c r="W317" s="195"/>
      <c r="X317" s="198"/>
      <c r="Y317" s="8"/>
      <c r="Z317" s="8"/>
      <c r="AA317" s="76"/>
      <c r="AB317" s="76"/>
      <c r="AC317" s="76"/>
      <c r="AD317" s="70"/>
      <c r="AE317" s="70"/>
      <c r="AF317" s="83"/>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83"/>
    </row>
    <row r="318" spans="1:61" s="91" customFormat="1">
      <c r="A318" s="14"/>
      <c r="B318" s="76" t="s">
        <v>1579</v>
      </c>
      <c r="C318" s="2" t="s">
        <v>34</v>
      </c>
      <c r="D318" s="2" t="s">
        <v>15</v>
      </c>
      <c r="E318" s="8">
        <v>908</v>
      </c>
      <c r="F318" s="7">
        <v>393</v>
      </c>
      <c r="G318" s="8" t="s">
        <v>101</v>
      </c>
      <c r="H318" s="7" t="s">
        <v>395</v>
      </c>
      <c r="I318" s="76" t="s">
        <v>475</v>
      </c>
      <c r="J318" s="191" t="s">
        <v>107</v>
      </c>
      <c r="K318" s="106"/>
      <c r="L318" s="115"/>
      <c r="M318" s="115"/>
      <c r="N318" s="57"/>
      <c r="O318" s="58" t="s">
        <v>384</v>
      </c>
      <c r="P318" s="57" t="s">
        <v>172</v>
      </c>
      <c r="Q318" s="57" t="s">
        <v>13</v>
      </c>
      <c r="R318" s="57"/>
      <c r="S318" s="57"/>
      <c r="T318" s="117">
        <v>17.32</v>
      </c>
      <c r="U318" s="117">
        <v>10.199999999999999</v>
      </c>
      <c r="V318" s="58"/>
      <c r="W318" s="195"/>
      <c r="X318" s="198"/>
      <c r="Y318" s="8"/>
      <c r="Z318" s="8"/>
      <c r="AA318" s="76"/>
      <c r="AB318" s="76"/>
      <c r="AC318" s="76"/>
      <c r="AD318" s="70"/>
      <c r="AE318" s="70"/>
      <c r="AF318" s="83"/>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83"/>
    </row>
    <row r="319" spans="1:61" s="91" customFormat="1">
      <c r="A319" s="14"/>
      <c r="B319" s="76" t="s">
        <v>1579</v>
      </c>
      <c r="C319" s="2" t="s">
        <v>34</v>
      </c>
      <c r="D319" s="2" t="s">
        <v>15</v>
      </c>
      <c r="E319" s="8">
        <v>908</v>
      </c>
      <c r="F319" s="7">
        <v>492</v>
      </c>
      <c r="G319" s="8" t="s">
        <v>101</v>
      </c>
      <c r="H319" s="7" t="s">
        <v>395</v>
      </c>
      <c r="I319" s="76" t="s">
        <v>475</v>
      </c>
      <c r="J319" s="191" t="s">
        <v>107</v>
      </c>
      <c r="K319" s="106"/>
      <c r="L319" s="115"/>
      <c r="M319" s="115"/>
      <c r="N319" s="57"/>
      <c r="O319" s="58" t="s">
        <v>112</v>
      </c>
      <c r="P319" s="57" t="s">
        <v>172</v>
      </c>
      <c r="Q319" s="57" t="s">
        <v>13</v>
      </c>
      <c r="R319" s="57"/>
      <c r="S319" s="57"/>
      <c r="T319" s="117">
        <v>38.43</v>
      </c>
      <c r="U319" s="117">
        <v>22.15</v>
      </c>
      <c r="V319" s="58"/>
      <c r="W319" s="195"/>
      <c r="X319" s="198"/>
      <c r="Y319" s="8"/>
      <c r="Z319" s="8"/>
      <c r="AA319" s="76"/>
      <c r="AB319" s="76"/>
      <c r="AC319" s="76"/>
      <c r="AD319" s="70"/>
      <c r="AE319" s="70"/>
      <c r="AF319" s="83"/>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83"/>
    </row>
    <row r="320" spans="1:61" s="91" customFormat="1">
      <c r="A320" s="14"/>
      <c r="B320" s="76" t="s">
        <v>1579</v>
      </c>
      <c r="C320" s="2" t="s">
        <v>34</v>
      </c>
      <c r="D320" s="2" t="s">
        <v>15</v>
      </c>
      <c r="E320" s="8">
        <v>908</v>
      </c>
      <c r="F320" s="7">
        <v>497</v>
      </c>
      <c r="G320" s="8" t="s">
        <v>101</v>
      </c>
      <c r="H320" s="7" t="s">
        <v>395</v>
      </c>
      <c r="I320" s="76" t="s">
        <v>475</v>
      </c>
      <c r="J320" s="191" t="s">
        <v>107</v>
      </c>
      <c r="K320" s="106"/>
      <c r="L320" s="115"/>
      <c r="M320" s="115"/>
      <c r="N320" s="57"/>
      <c r="O320" s="58" t="s">
        <v>380</v>
      </c>
      <c r="P320" s="57" t="s">
        <v>172</v>
      </c>
      <c r="Q320" s="57" t="s">
        <v>13</v>
      </c>
      <c r="R320" s="57"/>
      <c r="S320" s="57"/>
      <c r="T320" s="117">
        <v>18.420000000000002</v>
      </c>
      <c r="U320" s="117">
        <v>10.66</v>
      </c>
      <c r="V320" s="58"/>
      <c r="W320" s="195"/>
      <c r="X320" s="198"/>
      <c r="Y320" s="8"/>
      <c r="Z320" s="8"/>
      <c r="AA320" s="76"/>
      <c r="AB320" s="76"/>
      <c r="AC320" s="76"/>
      <c r="AD320" s="70"/>
      <c r="AE320" s="70"/>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row>
    <row r="321" spans="1:61" s="91" customFormat="1">
      <c r="A321" s="14"/>
      <c r="B321" s="76" t="s">
        <v>1579</v>
      </c>
      <c r="C321" s="2" t="s">
        <v>34</v>
      </c>
      <c r="D321" s="2" t="s">
        <v>15</v>
      </c>
      <c r="E321" s="8">
        <v>908</v>
      </c>
      <c r="F321" s="7">
        <v>699</v>
      </c>
      <c r="G321" s="8" t="s">
        <v>101</v>
      </c>
      <c r="H321" s="7" t="s">
        <v>395</v>
      </c>
      <c r="I321" s="76" t="s">
        <v>475</v>
      </c>
      <c r="J321" s="191" t="s">
        <v>107</v>
      </c>
      <c r="K321" s="106"/>
      <c r="L321" s="115"/>
      <c r="M321" s="115"/>
      <c r="N321" s="57"/>
      <c r="O321" s="58" t="s">
        <v>112</v>
      </c>
      <c r="P321" s="57" t="s">
        <v>167</v>
      </c>
      <c r="Q321" s="57" t="s">
        <v>13</v>
      </c>
      <c r="R321" s="57"/>
      <c r="S321" s="57"/>
      <c r="T321" s="117">
        <v>35.39</v>
      </c>
      <c r="U321" s="117">
        <v>21.72</v>
      </c>
      <c r="V321" s="58"/>
      <c r="W321" s="195"/>
      <c r="X321" s="198"/>
      <c r="Y321" s="8"/>
      <c r="Z321" s="8"/>
      <c r="AA321" s="76"/>
      <c r="AB321" s="76"/>
      <c r="AC321" s="76"/>
      <c r="AD321" s="70"/>
      <c r="AE321" s="70"/>
      <c r="AF321" s="83"/>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row>
    <row r="322" spans="1:61" s="91" customFormat="1">
      <c r="A322" s="14"/>
      <c r="B322" s="76" t="s">
        <v>1579</v>
      </c>
      <c r="C322" s="2" t="s">
        <v>34</v>
      </c>
      <c r="D322" s="2" t="s">
        <v>15</v>
      </c>
      <c r="E322" s="8">
        <v>908</v>
      </c>
      <c r="F322" s="7">
        <v>825</v>
      </c>
      <c r="G322" s="8" t="s">
        <v>101</v>
      </c>
      <c r="H322" s="7" t="s">
        <v>395</v>
      </c>
      <c r="I322" s="76" t="s">
        <v>475</v>
      </c>
      <c r="J322" s="191" t="s">
        <v>1788</v>
      </c>
      <c r="K322" s="143"/>
      <c r="L322" s="115"/>
      <c r="M322" s="115"/>
      <c r="N322" s="57"/>
      <c r="O322" s="58" t="s">
        <v>31</v>
      </c>
      <c r="P322" s="57" t="s">
        <v>167</v>
      </c>
      <c r="Q322" s="57" t="s">
        <v>13</v>
      </c>
      <c r="R322" s="57"/>
      <c r="S322" s="57"/>
      <c r="T322" s="117">
        <v>20.76</v>
      </c>
      <c r="U322" s="117">
        <v>10.31</v>
      </c>
      <c r="V322" s="58"/>
      <c r="W322" s="195"/>
      <c r="X322" s="198"/>
      <c r="Y322" s="8"/>
      <c r="Z322" s="8" t="s">
        <v>103</v>
      </c>
      <c r="AA322" s="76"/>
      <c r="AB322" s="76"/>
      <c r="AC322" s="76"/>
      <c r="AD322" s="70"/>
      <c r="AE322" s="70"/>
      <c r="AF322" s="83"/>
      <c r="AG322" s="83"/>
      <c r="AH322" s="83"/>
      <c r="AI322" s="83"/>
      <c r="AJ322" s="83"/>
      <c r="AK322" s="83"/>
      <c r="AL322" s="83"/>
      <c r="AM322" s="83"/>
      <c r="AN322" s="83"/>
      <c r="AO322" s="83"/>
      <c r="AP322" s="83"/>
      <c r="AQ322" s="83"/>
      <c r="AR322" s="83"/>
      <c r="AS322" s="83"/>
      <c r="AT322" s="83"/>
      <c r="AU322" s="83"/>
      <c r="AV322" s="83"/>
      <c r="AW322" s="83"/>
      <c r="AX322" s="83"/>
      <c r="AY322" s="83"/>
      <c r="AZ322" s="83"/>
      <c r="BA322" s="83"/>
      <c r="BB322" s="83"/>
      <c r="BC322" s="83"/>
      <c r="BD322" s="83"/>
      <c r="BE322" s="83"/>
      <c r="BF322" s="83"/>
      <c r="BG322" s="83"/>
      <c r="BH322" s="83"/>
      <c r="BI322" s="83"/>
    </row>
    <row r="323" spans="1:61" s="91" customFormat="1">
      <c r="A323" s="14"/>
      <c r="B323" s="76" t="s">
        <v>1579</v>
      </c>
      <c r="C323" s="2" t="s">
        <v>34</v>
      </c>
      <c r="D323" s="2" t="s">
        <v>15</v>
      </c>
      <c r="E323" s="8">
        <v>908</v>
      </c>
      <c r="F323" s="7">
        <v>1480</v>
      </c>
      <c r="G323" s="8" t="s">
        <v>101</v>
      </c>
      <c r="H323" s="7" t="s">
        <v>395</v>
      </c>
      <c r="I323" s="76" t="s">
        <v>475</v>
      </c>
      <c r="J323" s="191" t="s">
        <v>107</v>
      </c>
      <c r="K323" s="106"/>
      <c r="L323" s="115"/>
      <c r="M323" s="115"/>
      <c r="N323" s="57"/>
      <c r="O323" s="58" t="s">
        <v>110</v>
      </c>
      <c r="P323" s="57"/>
      <c r="Q323" s="57" t="s">
        <v>13</v>
      </c>
      <c r="R323" s="57"/>
      <c r="S323" s="57"/>
      <c r="T323" s="117">
        <v>25.26</v>
      </c>
      <c r="U323" s="117">
        <v>18.52</v>
      </c>
      <c r="V323" s="58"/>
      <c r="W323" s="195"/>
      <c r="X323" s="198"/>
      <c r="Y323" s="8"/>
      <c r="Z323" s="8"/>
      <c r="AA323" s="76"/>
      <c r="AB323" s="76"/>
      <c r="AC323" s="76"/>
      <c r="AD323" s="70"/>
      <c r="AE323" s="70"/>
      <c r="AF323" s="83"/>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83"/>
    </row>
    <row r="324" spans="1:61" s="91" customFormat="1">
      <c r="A324" s="14"/>
      <c r="B324" s="76" t="s">
        <v>1579</v>
      </c>
      <c r="C324" s="2" t="s">
        <v>34</v>
      </c>
      <c r="D324" s="2" t="s">
        <v>15</v>
      </c>
      <c r="E324" s="8">
        <v>908</v>
      </c>
      <c r="F324" s="7">
        <v>1486</v>
      </c>
      <c r="G324" s="8" t="s">
        <v>101</v>
      </c>
      <c r="H324" s="7" t="s">
        <v>395</v>
      </c>
      <c r="I324" s="76" t="s">
        <v>475</v>
      </c>
      <c r="J324" s="191" t="s">
        <v>107</v>
      </c>
      <c r="K324" s="106"/>
      <c r="L324" s="115"/>
      <c r="M324" s="115"/>
      <c r="N324" s="57"/>
      <c r="O324" s="58" t="s">
        <v>110</v>
      </c>
      <c r="P324" s="57"/>
      <c r="Q324" s="57" t="s">
        <v>13</v>
      </c>
      <c r="R324" s="57"/>
      <c r="S324" s="57"/>
      <c r="T324" s="117">
        <v>31.47</v>
      </c>
      <c r="U324" s="117">
        <v>20.05</v>
      </c>
      <c r="V324" s="58"/>
      <c r="W324" s="195"/>
      <c r="X324" s="198"/>
      <c r="Y324" s="8"/>
      <c r="Z324" s="8"/>
      <c r="AA324" s="76"/>
      <c r="AB324" s="76"/>
      <c r="AC324" s="76"/>
      <c r="AD324" s="70"/>
      <c r="AE324" s="70"/>
      <c r="AF324" s="83"/>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83"/>
    </row>
    <row r="325" spans="1:61" s="91" customFormat="1">
      <c r="A325" s="14"/>
      <c r="B325" s="76" t="s">
        <v>1579</v>
      </c>
      <c r="C325" s="2" t="s">
        <v>34</v>
      </c>
      <c r="D325" s="2" t="s">
        <v>15</v>
      </c>
      <c r="E325" s="8">
        <v>908</v>
      </c>
      <c r="F325" s="7">
        <v>1566</v>
      </c>
      <c r="G325" s="8" t="s">
        <v>101</v>
      </c>
      <c r="H325" s="7" t="s">
        <v>395</v>
      </c>
      <c r="I325" s="76" t="s">
        <v>475</v>
      </c>
      <c r="J325" s="191" t="s">
        <v>107</v>
      </c>
      <c r="K325" s="106"/>
      <c r="L325" s="115"/>
      <c r="M325" s="115"/>
      <c r="N325" s="57"/>
      <c r="O325" s="58" t="s">
        <v>112</v>
      </c>
      <c r="P325" s="57" t="s">
        <v>172</v>
      </c>
      <c r="Q325" s="57" t="s">
        <v>13</v>
      </c>
      <c r="R325" s="57"/>
      <c r="S325" s="57"/>
      <c r="T325" s="117">
        <v>35.479999999999997</v>
      </c>
      <c r="U325" s="117">
        <v>21.86</v>
      </c>
      <c r="V325" s="58"/>
      <c r="W325" s="195"/>
      <c r="X325" s="198"/>
      <c r="Y325" s="8"/>
      <c r="Z325" s="8"/>
      <c r="AA325" s="76"/>
      <c r="AB325" s="76"/>
      <c r="AC325" s="76"/>
      <c r="AD325" s="70"/>
      <c r="AE325" s="70"/>
      <c r="AF325" s="83"/>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83"/>
    </row>
    <row r="326" spans="1:61" s="91" customFormat="1">
      <c r="A326" s="14"/>
      <c r="B326" s="76" t="s">
        <v>1579</v>
      </c>
      <c r="C326" s="2" t="s">
        <v>34</v>
      </c>
      <c r="D326" s="2" t="s">
        <v>15</v>
      </c>
      <c r="E326" s="8">
        <v>908</v>
      </c>
      <c r="F326" s="7">
        <v>1749</v>
      </c>
      <c r="G326" s="8" t="s">
        <v>101</v>
      </c>
      <c r="H326" s="7" t="s">
        <v>395</v>
      </c>
      <c r="I326" s="76" t="s">
        <v>475</v>
      </c>
      <c r="J326" s="191" t="s">
        <v>107</v>
      </c>
      <c r="K326" s="106"/>
      <c r="L326" s="115"/>
      <c r="M326" s="115"/>
      <c r="N326" s="57"/>
      <c r="O326" s="58" t="s">
        <v>137</v>
      </c>
      <c r="P326" s="57" t="s">
        <v>167</v>
      </c>
      <c r="Q326" s="57" t="s">
        <v>13</v>
      </c>
      <c r="R326" s="57"/>
      <c r="S326" s="57"/>
      <c r="T326" s="117">
        <v>16.37</v>
      </c>
      <c r="U326" s="117">
        <v>13.38</v>
      </c>
      <c r="V326" s="58"/>
      <c r="W326" s="195"/>
      <c r="X326" s="198"/>
      <c r="Y326" s="8"/>
      <c r="Z326" s="8" t="s">
        <v>138</v>
      </c>
      <c r="AA326" s="76"/>
      <c r="AB326" s="76"/>
      <c r="AC326" s="76"/>
      <c r="AD326" s="70"/>
      <c r="AE326" s="70"/>
      <c r="AF326" s="83"/>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83"/>
    </row>
    <row r="327" spans="1:61" s="91" customFormat="1">
      <c r="A327" s="14"/>
      <c r="B327" s="76" t="s">
        <v>1579</v>
      </c>
      <c r="C327" s="2" t="s">
        <v>34</v>
      </c>
      <c r="D327" s="2" t="s">
        <v>15</v>
      </c>
      <c r="E327" s="8">
        <v>908</v>
      </c>
      <c r="F327" s="7">
        <v>1749</v>
      </c>
      <c r="G327" s="8" t="s">
        <v>101</v>
      </c>
      <c r="H327" s="7" t="s">
        <v>395</v>
      </c>
      <c r="I327" s="76" t="s">
        <v>475</v>
      </c>
      <c r="J327" s="191" t="s">
        <v>107</v>
      </c>
      <c r="K327" s="106"/>
      <c r="L327" s="115"/>
      <c r="M327" s="115"/>
      <c r="N327" s="57"/>
      <c r="O327" s="58" t="s">
        <v>31</v>
      </c>
      <c r="P327" s="57" t="s">
        <v>167</v>
      </c>
      <c r="Q327" s="57" t="s">
        <v>13</v>
      </c>
      <c r="R327" s="57"/>
      <c r="S327" s="57"/>
      <c r="T327" s="117">
        <v>16.21</v>
      </c>
      <c r="U327" s="117">
        <v>14</v>
      </c>
      <c r="V327" s="58"/>
      <c r="W327" s="195"/>
      <c r="X327" s="198"/>
      <c r="Y327" s="8"/>
      <c r="Z327" s="8" t="s">
        <v>138</v>
      </c>
      <c r="AA327" s="76"/>
      <c r="AB327" s="76"/>
      <c r="AC327" s="76"/>
      <c r="AD327" s="70"/>
      <c r="AE327" s="70"/>
      <c r="AF327" s="83"/>
      <c r="AG327" s="83"/>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G327" s="83"/>
      <c r="BH327" s="83"/>
      <c r="BI327" s="83"/>
    </row>
    <row r="328" spans="1:61" s="91" customFormat="1">
      <c r="A328" s="14"/>
      <c r="B328" s="76" t="s">
        <v>1579</v>
      </c>
      <c r="C328" s="2" t="s">
        <v>34</v>
      </c>
      <c r="D328" s="2" t="s">
        <v>15</v>
      </c>
      <c r="E328" s="8">
        <v>908</v>
      </c>
      <c r="F328" s="7">
        <v>1750</v>
      </c>
      <c r="G328" s="8" t="s">
        <v>101</v>
      </c>
      <c r="H328" s="7" t="s">
        <v>395</v>
      </c>
      <c r="I328" s="76" t="s">
        <v>475</v>
      </c>
      <c r="J328" s="191" t="s">
        <v>107</v>
      </c>
      <c r="K328" s="106"/>
      <c r="L328" s="115"/>
      <c r="M328" s="115"/>
      <c r="N328" s="57"/>
      <c r="O328" s="58" t="s">
        <v>386</v>
      </c>
      <c r="P328" s="57" t="s">
        <v>167</v>
      </c>
      <c r="Q328" s="57" t="s">
        <v>13</v>
      </c>
      <c r="R328" s="57"/>
      <c r="S328" s="57"/>
      <c r="T328" s="117">
        <v>15.73</v>
      </c>
      <c r="U328" s="117">
        <v>14.14</v>
      </c>
      <c r="V328" s="58"/>
      <c r="W328" s="195"/>
      <c r="X328" s="198"/>
      <c r="Y328" s="8"/>
      <c r="Z328" s="8"/>
      <c r="AA328" s="76"/>
      <c r="AB328" s="76"/>
      <c r="AC328" s="76"/>
      <c r="AD328" s="70"/>
      <c r="AE328" s="70"/>
      <c r="AF328" s="83"/>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83"/>
    </row>
    <row r="329" spans="1:61" s="91" customFormat="1">
      <c r="A329" s="14"/>
      <c r="B329" s="76" t="s">
        <v>1579</v>
      </c>
      <c r="C329" s="2" t="s">
        <v>34</v>
      </c>
      <c r="D329" s="2" t="s">
        <v>15</v>
      </c>
      <c r="E329" s="8">
        <v>908</v>
      </c>
      <c r="F329" s="7">
        <v>1756</v>
      </c>
      <c r="G329" s="8" t="s">
        <v>101</v>
      </c>
      <c r="H329" s="7" t="s">
        <v>395</v>
      </c>
      <c r="I329" s="76" t="s">
        <v>475</v>
      </c>
      <c r="J329" s="191" t="s">
        <v>107</v>
      </c>
      <c r="K329" s="106"/>
      <c r="L329" s="115"/>
      <c r="M329" s="115"/>
      <c r="N329" s="57"/>
      <c r="O329" s="58" t="s">
        <v>42</v>
      </c>
      <c r="P329" s="57" t="s">
        <v>172</v>
      </c>
      <c r="Q329" s="57" t="s">
        <v>13</v>
      </c>
      <c r="R329" s="57"/>
      <c r="S329" s="57"/>
      <c r="T329" s="117">
        <v>11.17</v>
      </c>
      <c r="U329" s="117">
        <v>11.52</v>
      </c>
      <c r="V329" s="58"/>
      <c r="W329" s="195"/>
      <c r="X329" s="198"/>
      <c r="Y329" s="8"/>
      <c r="Z329" s="8" t="s">
        <v>140</v>
      </c>
      <c r="AA329" s="76"/>
      <c r="AB329" s="76"/>
      <c r="AC329" s="76"/>
      <c r="AD329" s="70"/>
      <c r="AE329" s="70"/>
      <c r="AF329" s="83"/>
      <c r="AG329" s="83"/>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83"/>
      <c r="BH329" s="83"/>
      <c r="BI329" s="83"/>
    </row>
    <row r="330" spans="1:61" s="91" customFormat="1">
      <c r="A330" s="14"/>
      <c r="B330" s="76" t="s">
        <v>1579</v>
      </c>
      <c r="C330" s="2" t="s">
        <v>34</v>
      </c>
      <c r="D330" s="2" t="s">
        <v>15</v>
      </c>
      <c r="E330" s="8">
        <v>908</v>
      </c>
      <c r="F330" s="7">
        <v>1756</v>
      </c>
      <c r="G330" s="8" t="s">
        <v>101</v>
      </c>
      <c r="H330" s="7" t="s">
        <v>395</v>
      </c>
      <c r="I330" s="76" t="s">
        <v>475</v>
      </c>
      <c r="J330" s="191" t="s">
        <v>107</v>
      </c>
      <c r="K330" s="106"/>
      <c r="L330" s="115"/>
      <c r="M330" s="115"/>
      <c r="N330" s="57"/>
      <c r="O330" s="58" t="s">
        <v>139</v>
      </c>
      <c r="P330" s="57" t="s">
        <v>172</v>
      </c>
      <c r="Q330" s="57" t="s">
        <v>13</v>
      </c>
      <c r="R330" s="57"/>
      <c r="S330" s="57"/>
      <c r="T330" s="117">
        <v>11.02</v>
      </c>
      <c r="U330" s="117">
        <v>11.66</v>
      </c>
      <c r="V330" s="58"/>
      <c r="W330" s="195"/>
      <c r="X330" s="198"/>
      <c r="Y330" s="8"/>
      <c r="Z330" s="8" t="s">
        <v>140</v>
      </c>
      <c r="AA330" s="76"/>
      <c r="AB330" s="76"/>
      <c r="AC330" s="76"/>
      <c r="AD330" s="70"/>
      <c r="AE330" s="70"/>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row>
    <row r="331" spans="1:61" s="91" customFormat="1">
      <c r="A331" s="14"/>
      <c r="B331" s="76" t="s">
        <v>1579</v>
      </c>
      <c r="C331" s="2" t="s">
        <v>34</v>
      </c>
      <c r="D331" s="2" t="s">
        <v>15</v>
      </c>
      <c r="E331" s="8">
        <v>908</v>
      </c>
      <c r="F331" s="7">
        <v>1757</v>
      </c>
      <c r="G331" s="8" t="s">
        <v>101</v>
      </c>
      <c r="H331" s="7" t="s">
        <v>395</v>
      </c>
      <c r="I331" s="76" t="s">
        <v>475</v>
      </c>
      <c r="J331" s="191" t="s">
        <v>107</v>
      </c>
      <c r="K331" s="106"/>
      <c r="L331" s="115"/>
      <c r="M331" s="115"/>
      <c r="N331" s="57"/>
      <c r="O331" s="58" t="s">
        <v>386</v>
      </c>
      <c r="P331" s="57" t="s">
        <v>167</v>
      </c>
      <c r="Q331" s="57" t="s">
        <v>13</v>
      </c>
      <c r="R331" s="57"/>
      <c r="S331" s="57"/>
      <c r="T331" s="117">
        <v>16.47</v>
      </c>
      <c r="U331" s="117">
        <v>15</v>
      </c>
      <c r="V331" s="58"/>
      <c r="W331" s="195"/>
      <c r="X331" s="198"/>
      <c r="Y331" s="8"/>
      <c r="Z331" s="8"/>
      <c r="AA331" s="76"/>
      <c r="AB331" s="76"/>
      <c r="AC331" s="76"/>
      <c r="AD331" s="70"/>
      <c r="AE331" s="70"/>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row>
    <row r="332" spans="1:61" s="91" customFormat="1" ht="31">
      <c r="A332" s="14"/>
      <c r="B332" s="76" t="s">
        <v>1579</v>
      </c>
      <c r="C332" s="138" t="s">
        <v>34</v>
      </c>
      <c r="D332" s="138" t="s">
        <v>15</v>
      </c>
      <c r="E332" s="10">
        <v>908</v>
      </c>
      <c r="F332" s="9">
        <v>2255</v>
      </c>
      <c r="G332" s="10" t="s">
        <v>101</v>
      </c>
      <c r="H332" s="9" t="s">
        <v>395</v>
      </c>
      <c r="I332" s="70" t="s">
        <v>475</v>
      </c>
      <c r="J332" s="191" t="s">
        <v>1820</v>
      </c>
      <c r="K332" s="106"/>
      <c r="L332" s="115"/>
      <c r="M332" s="115"/>
      <c r="N332" s="57"/>
      <c r="O332" s="58" t="s">
        <v>104</v>
      </c>
      <c r="P332" s="57"/>
      <c r="Q332" s="57" t="s">
        <v>13</v>
      </c>
      <c r="R332" s="57"/>
      <c r="S332" s="57"/>
      <c r="T332" s="117">
        <v>32.950000000000003</v>
      </c>
      <c r="U332" s="117">
        <v>53.79</v>
      </c>
      <c r="V332" s="58"/>
      <c r="W332" s="195"/>
      <c r="X332" s="198"/>
      <c r="Y332" s="10"/>
      <c r="Z332" s="10" t="s">
        <v>105</v>
      </c>
      <c r="AA332" s="76"/>
      <c r="AB332" s="76"/>
      <c r="AC332" s="76"/>
      <c r="AD332" s="70"/>
      <c r="AE332" s="70"/>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row>
    <row r="333" spans="1:61" s="91" customFormat="1">
      <c r="A333" s="14"/>
      <c r="B333" s="76" t="s">
        <v>1579</v>
      </c>
      <c r="C333" s="2" t="s">
        <v>34</v>
      </c>
      <c r="D333" s="2" t="s">
        <v>15</v>
      </c>
      <c r="E333" s="8">
        <v>908</v>
      </c>
      <c r="F333" s="7">
        <v>2258</v>
      </c>
      <c r="G333" s="8" t="s">
        <v>101</v>
      </c>
      <c r="H333" s="7" t="s">
        <v>395</v>
      </c>
      <c r="I333" s="70" t="s">
        <v>475</v>
      </c>
      <c r="J333" s="191" t="s">
        <v>107</v>
      </c>
      <c r="K333" s="106"/>
      <c r="L333" s="115"/>
      <c r="M333" s="115"/>
      <c r="N333" s="57"/>
      <c r="O333" s="58" t="s">
        <v>112</v>
      </c>
      <c r="P333" s="57" t="s">
        <v>172</v>
      </c>
      <c r="Q333" s="57" t="s">
        <v>13</v>
      </c>
      <c r="R333" s="57"/>
      <c r="S333" s="57"/>
      <c r="T333" s="117">
        <v>37.58</v>
      </c>
      <c r="U333" s="117">
        <v>21.32</v>
      </c>
      <c r="V333" s="58"/>
      <c r="W333" s="195"/>
      <c r="X333" s="198"/>
      <c r="Y333" s="8"/>
      <c r="Z333" s="8"/>
      <c r="AA333" s="76"/>
      <c r="AB333" s="76"/>
      <c r="AC333" s="76"/>
      <c r="AD333" s="70"/>
      <c r="AE333" s="70"/>
      <c r="AF333" s="83"/>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83"/>
    </row>
    <row r="334" spans="1:61" s="91" customFormat="1">
      <c r="A334" s="14"/>
      <c r="B334" s="76" t="s">
        <v>1579</v>
      </c>
      <c r="C334" s="2" t="s">
        <v>34</v>
      </c>
      <c r="D334" s="2" t="s">
        <v>15</v>
      </c>
      <c r="E334" s="8">
        <v>908</v>
      </c>
      <c r="F334" s="7">
        <v>2275</v>
      </c>
      <c r="G334" s="8" t="s">
        <v>101</v>
      </c>
      <c r="H334" s="7" t="s">
        <v>395</v>
      </c>
      <c r="I334" s="70" t="s">
        <v>475</v>
      </c>
      <c r="J334" s="191" t="s">
        <v>107</v>
      </c>
      <c r="K334" s="106"/>
      <c r="L334" s="115"/>
      <c r="M334" s="115"/>
      <c r="N334" s="57"/>
      <c r="O334" s="58" t="s">
        <v>208</v>
      </c>
      <c r="P334" s="57" t="s">
        <v>167</v>
      </c>
      <c r="Q334" s="57" t="s">
        <v>13</v>
      </c>
      <c r="R334" s="57"/>
      <c r="S334" s="57"/>
      <c r="T334" s="117">
        <v>9.82</v>
      </c>
      <c r="U334" s="117">
        <v>6.27</v>
      </c>
      <c r="V334" s="58"/>
      <c r="W334" s="195"/>
      <c r="X334" s="198"/>
      <c r="Y334" s="8"/>
      <c r="Z334" s="8"/>
      <c r="AA334" s="76"/>
      <c r="AB334" s="76"/>
      <c r="AC334" s="76"/>
      <c r="AD334" s="70"/>
      <c r="AE334" s="70"/>
      <c r="AF334" s="83"/>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83"/>
    </row>
    <row r="335" spans="1:61" s="91" customFormat="1">
      <c r="A335" s="14"/>
      <c r="B335" s="76" t="s">
        <v>1579</v>
      </c>
      <c r="C335" s="2" t="s">
        <v>34</v>
      </c>
      <c r="D335" s="2" t="s">
        <v>15</v>
      </c>
      <c r="E335" s="8">
        <v>908</v>
      </c>
      <c r="F335" s="7">
        <v>3329</v>
      </c>
      <c r="G335" s="8" t="s">
        <v>101</v>
      </c>
      <c r="H335" s="7" t="s">
        <v>395</v>
      </c>
      <c r="I335" s="70" t="s">
        <v>475</v>
      </c>
      <c r="J335" s="191" t="s">
        <v>120</v>
      </c>
      <c r="K335" s="106"/>
      <c r="L335" s="115"/>
      <c r="M335" s="115"/>
      <c r="N335" s="57"/>
      <c r="O335" s="58" t="s">
        <v>112</v>
      </c>
      <c r="P335" s="57" t="s">
        <v>167</v>
      </c>
      <c r="Q335" s="57" t="s">
        <v>13</v>
      </c>
      <c r="R335" s="57"/>
      <c r="S335" s="57"/>
      <c r="T335" s="117">
        <v>37.119999999999997</v>
      </c>
      <c r="U335" s="117">
        <v>20.66</v>
      </c>
      <c r="V335" s="58"/>
      <c r="W335" s="195"/>
      <c r="X335" s="198"/>
      <c r="Y335" s="8"/>
      <c r="Z335" s="8"/>
      <c r="AA335" s="76"/>
      <c r="AB335" s="76" t="s">
        <v>1371</v>
      </c>
      <c r="AC335" s="76"/>
      <c r="AD335" s="70"/>
      <c r="AE335" s="70"/>
      <c r="AF335" s="83"/>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83"/>
    </row>
    <row r="336" spans="1:61" s="91" customFormat="1" ht="31">
      <c r="A336" s="14"/>
      <c r="B336" s="76" t="s">
        <v>1579</v>
      </c>
      <c r="C336" s="2" t="s">
        <v>34</v>
      </c>
      <c r="D336" s="2" t="s">
        <v>15</v>
      </c>
      <c r="E336" s="8">
        <v>908</v>
      </c>
      <c r="F336" s="7">
        <v>3422</v>
      </c>
      <c r="G336" s="8" t="s">
        <v>101</v>
      </c>
      <c r="H336" s="7" t="s">
        <v>395</v>
      </c>
      <c r="I336" s="76" t="s">
        <v>475</v>
      </c>
      <c r="J336" s="191" t="s">
        <v>107</v>
      </c>
      <c r="K336" s="106"/>
      <c r="L336" s="115"/>
      <c r="M336" s="115"/>
      <c r="N336" s="57"/>
      <c r="O336" s="58" t="s">
        <v>110</v>
      </c>
      <c r="P336" s="57"/>
      <c r="Q336" s="57" t="s">
        <v>13</v>
      </c>
      <c r="R336" s="57"/>
      <c r="S336" s="57"/>
      <c r="T336" s="117">
        <v>31.45</v>
      </c>
      <c r="U336" s="117">
        <v>19.52</v>
      </c>
      <c r="V336" s="58"/>
      <c r="W336" s="195"/>
      <c r="X336" s="198"/>
      <c r="Y336" s="8"/>
      <c r="Z336" s="8"/>
      <c r="AA336" s="76"/>
      <c r="AB336" s="76" t="s">
        <v>1374</v>
      </c>
      <c r="AC336" s="76" t="s">
        <v>1375</v>
      </c>
      <c r="AD336" s="70"/>
      <c r="AE336" s="70"/>
      <c r="AF336" s="83"/>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83"/>
    </row>
    <row r="337" spans="1:100" s="91" customFormat="1">
      <c r="A337" s="14"/>
      <c r="B337" s="76" t="s">
        <v>1579</v>
      </c>
      <c r="C337" s="2" t="s">
        <v>34</v>
      </c>
      <c r="D337" s="2" t="s">
        <v>15</v>
      </c>
      <c r="E337" s="8">
        <v>908</v>
      </c>
      <c r="F337" s="7">
        <v>3423</v>
      </c>
      <c r="G337" s="8" t="s">
        <v>101</v>
      </c>
      <c r="H337" s="7" t="s">
        <v>395</v>
      </c>
      <c r="I337" s="76" t="s">
        <v>475</v>
      </c>
      <c r="J337" s="191" t="s">
        <v>107</v>
      </c>
      <c r="K337" s="106"/>
      <c r="L337" s="115"/>
      <c r="M337" s="115"/>
      <c r="N337" s="57"/>
      <c r="O337" s="58" t="s">
        <v>112</v>
      </c>
      <c r="P337" s="57" t="s">
        <v>167</v>
      </c>
      <c r="Q337" s="57" t="s">
        <v>13</v>
      </c>
      <c r="R337" s="57"/>
      <c r="S337" s="57"/>
      <c r="T337" s="117">
        <v>40.46</v>
      </c>
      <c r="U337" s="117">
        <v>21.57</v>
      </c>
      <c r="V337" s="58"/>
      <c r="W337" s="195"/>
      <c r="X337" s="198"/>
      <c r="Y337" s="8"/>
      <c r="Z337" s="8"/>
      <c r="AA337" s="76"/>
      <c r="AB337" s="76" t="s">
        <v>1379</v>
      </c>
      <c r="AC337" s="76"/>
      <c r="AD337" s="70"/>
      <c r="AE337" s="70"/>
      <c r="AF337" s="83"/>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83"/>
    </row>
    <row r="338" spans="1:100" s="91" customFormat="1" ht="31">
      <c r="A338" s="14"/>
      <c r="B338" s="76" t="s">
        <v>1579</v>
      </c>
      <c r="C338" s="2" t="s">
        <v>34</v>
      </c>
      <c r="D338" s="2" t="s">
        <v>15</v>
      </c>
      <c r="E338" s="8">
        <v>908</v>
      </c>
      <c r="F338" s="7">
        <v>3427</v>
      </c>
      <c r="G338" s="8" t="s">
        <v>101</v>
      </c>
      <c r="H338" s="7" t="s">
        <v>395</v>
      </c>
      <c r="I338" s="76" t="s">
        <v>475</v>
      </c>
      <c r="J338" s="191" t="s">
        <v>107</v>
      </c>
      <c r="K338" s="106"/>
      <c r="L338" s="115"/>
      <c r="M338" s="115"/>
      <c r="N338" s="57"/>
      <c r="O338" s="58" t="s">
        <v>110</v>
      </c>
      <c r="P338" s="57"/>
      <c r="Q338" s="57" t="s">
        <v>13</v>
      </c>
      <c r="R338" s="57"/>
      <c r="S338" s="57"/>
      <c r="T338" s="117">
        <v>31.78</v>
      </c>
      <c r="U338" s="117">
        <v>22.53</v>
      </c>
      <c r="V338" s="58"/>
      <c r="W338" s="195"/>
      <c r="X338" s="198"/>
      <c r="Y338" s="8"/>
      <c r="Z338" s="8"/>
      <c r="AA338" s="76"/>
      <c r="AB338" s="76" t="s">
        <v>1383</v>
      </c>
      <c r="AC338" s="76" t="s">
        <v>1384</v>
      </c>
      <c r="AD338" s="70"/>
      <c r="AE338" s="70"/>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row>
    <row r="339" spans="1:100" s="91" customFormat="1">
      <c r="A339" s="14"/>
      <c r="B339" s="76" t="s">
        <v>1579</v>
      </c>
      <c r="C339" s="2" t="s">
        <v>34</v>
      </c>
      <c r="D339" s="2" t="s">
        <v>15</v>
      </c>
      <c r="E339" s="8">
        <v>908</v>
      </c>
      <c r="F339" s="7">
        <v>3431</v>
      </c>
      <c r="G339" s="8" t="s">
        <v>101</v>
      </c>
      <c r="H339" s="7" t="s">
        <v>395</v>
      </c>
      <c r="I339" s="76" t="s">
        <v>475</v>
      </c>
      <c r="J339" s="191" t="s">
        <v>107</v>
      </c>
      <c r="K339" s="106"/>
      <c r="L339" s="115"/>
      <c r="M339" s="115"/>
      <c r="N339" s="57"/>
      <c r="O339" s="58" t="s">
        <v>110</v>
      </c>
      <c r="P339" s="57"/>
      <c r="Q339" s="57" t="s">
        <v>13</v>
      </c>
      <c r="R339" s="57"/>
      <c r="S339" s="57"/>
      <c r="T339" s="117">
        <v>27.05</v>
      </c>
      <c r="U339" s="117">
        <v>18.100000000000001</v>
      </c>
      <c r="V339" s="58"/>
      <c r="W339" s="195"/>
      <c r="X339" s="198"/>
      <c r="Y339" s="8"/>
      <c r="Z339" s="8"/>
      <c r="AA339" s="76"/>
      <c r="AB339" s="76" t="s">
        <v>1390</v>
      </c>
      <c r="AC339" s="76"/>
      <c r="AD339" s="70"/>
      <c r="AE339" s="70"/>
      <c r="AF339" s="83"/>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83"/>
    </row>
    <row r="340" spans="1:100" s="91" customFormat="1" ht="31">
      <c r="A340" s="14"/>
      <c r="B340" s="76" t="s">
        <v>1579</v>
      </c>
      <c r="C340" s="2" t="s">
        <v>34</v>
      </c>
      <c r="D340" s="2" t="s">
        <v>15</v>
      </c>
      <c r="E340" s="8">
        <v>908</v>
      </c>
      <c r="F340" s="7">
        <v>3433</v>
      </c>
      <c r="G340" s="8" t="s">
        <v>101</v>
      </c>
      <c r="H340" s="7" t="s">
        <v>395</v>
      </c>
      <c r="I340" s="76" t="s">
        <v>475</v>
      </c>
      <c r="J340" s="191" t="s">
        <v>107</v>
      </c>
      <c r="K340" s="106"/>
      <c r="L340" s="115"/>
      <c r="M340" s="115"/>
      <c r="N340" s="57"/>
      <c r="O340" s="58" t="s">
        <v>112</v>
      </c>
      <c r="P340" s="57" t="s">
        <v>172</v>
      </c>
      <c r="Q340" s="57" t="s">
        <v>13</v>
      </c>
      <c r="R340" s="57"/>
      <c r="S340" s="57"/>
      <c r="T340" s="117">
        <v>38.659999999999997</v>
      </c>
      <c r="U340" s="117">
        <v>22.51</v>
      </c>
      <c r="V340" s="58"/>
      <c r="W340" s="195"/>
      <c r="X340" s="198"/>
      <c r="Y340" s="8"/>
      <c r="Z340" s="8"/>
      <c r="AA340" s="76"/>
      <c r="AB340" s="76" t="s">
        <v>1394</v>
      </c>
      <c r="AC340" s="76" t="s">
        <v>1395</v>
      </c>
      <c r="AD340" s="70"/>
      <c r="AE340" s="70"/>
      <c r="AF340" s="83"/>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83"/>
    </row>
    <row r="341" spans="1:100" s="91" customFormat="1" ht="46.5">
      <c r="A341" s="14"/>
      <c r="B341" s="76" t="s">
        <v>1579</v>
      </c>
      <c r="C341" s="2" t="s">
        <v>34</v>
      </c>
      <c r="D341" s="2" t="s">
        <v>15</v>
      </c>
      <c r="E341" s="8">
        <v>908</v>
      </c>
      <c r="F341" s="7">
        <v>3832</v>
      </c>
      <c r="G341" s="8" t="s">
        <v>101</v>
      </c>
      <c r="H341" s="7" t="s">
        <v>395</v>
      </c>
      <c r="I341" s="76" t="s">
        <v>475</v>
      </c>
      <c r="J341" s="191" t="s">
        <v>107</v>
      </c>
      <c r="K341" s="106"/>
      <c r="L341" s="115"/>
      <c r="M341" s="115"/>
      <c r="N341" s="57"/>
      <c r="O341" s="58" t="s">
        <v>130</v>
      </c>
      <c r="P341" s="57"/>
      <c r="Q341" s="57" t="s">
        <v>13</v>
      </c>
      <c r="R341" s="57"/>
      <c r="S341" s="57"/>
      <c r="T341" s="117">
        <v>16.16</v>
      </c>
      <c r="U341" s="117">
        <v>11.14</v>
      </c>
      <c r="V341" s="58"/>
      <c r="W341" s="195"/>
      <c r="X341" s="198"/>
      <c r="Y341" s="8"/>
      <c r="Z341" s="8"/>
      <c r="AA341" s="76"/>
      <c r="AB341" s="76" t="s">
        <v>1400</v>
      </c>
      <c r="AC341" s="76" t="s">
        <v>1401</v>
      </c>
      <c r="AD341" s="70"/>
      <c r="AE341" s="70"/>
      <c r="AF341" s="83"/>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83"/>
    </row>
    <row r="342" spans="1:100" s="91" customFormat="1">
      <c r="A342" s="14" t="s">
        <v>1823</v>
      </c>
      <c r="B342" s="76" t="s">
        <v>1579</v>
      </c>
      <c r="C342" s="2" t="s">
        <v>34</v>
      </c>
      <c r="D342" s="2" t="s">
        <v>15</v>
      </c>
      <c r="E342" s="8">
        <v>908</v>
      </c>
      <c r="F342" s="7">
        <v>3943</v>
      </c>
      <c r="G342" s="8" t="s">
        <v>101</v>
      </c>
      <c r="H342" s="7" t="s">
        <v>395</v>
      </c>
      <c r="I342" s="76" t="s">
        <v>475</v>
      </c>
      <c r="J342" s="191" t="s">
        <v>114</v>
      </c>
      <c r="K342" s="106"/>
      <c r="L342" s="115"/>
      <c r="M342" s="115"/>
      <c r="N342" s="57"/>
      <c r="O342" s="58" t="s">
        <v>110</v>
      </c>
      <c r="P342" s="57"/>
      <c r="Q342" s="57" t="s">
        <v>13</v>
      </c>
      <c r="R342" s="57"/>
      <c r="S342" s="57"/>
      <c r="T342" s="117">
        <v>25.72</v>
      </c>
      <c r="U342" s="117">
        <v>18.04</v>
      </c>
      <c r="V342" s="58"/>
      <c r="W342" s="195"/>
      <c r="X342" s="198"/>
      <c r="Y342" s="8"/>
      <c r="Z342" s="8"/>
      <c r="AA342" s="76"/>
      <c r="AB342" s="76" t="s">
        <v>1394</v>
      </c>
      <c r="AC342" s="76"/>
      <c r="AD342" s="70"/>
      <c r="AE342" s="70"/>
      <c r="AF342" s="83"/>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83"/>
    </row>
    <row r="343" spans="1:100" s="91" customFormat="1" ht="62">
      <c r="A343" s="14" t="s">
        <v>1823</v>
      </c>
      <c r="B343" s="76" t="s">
        <v>1579</v>
      </c>
      <c r="C343" s="2" t="s">
        <v>34</v>
      </c>
      <c r="D343" s="2" t="s">
        <v>15</v>
      </c>
      <c r="E343" s="8">
        <v>908</v>
      </c>
      <c r="F343" s="7">
        <v>3944</v>
      </c>
      <c r="G343" s="8" t="s">
        <v>101</v>
      </c>
      <c r="H343" s="7" t="s">
        <v>395</v>
      </c>
      <c r="I343" s="76" t="s">
        <v>475</v>
      </c>
      <c r="J343" s="191" t="s">
        <v>114</v>
      </c>
      <c r="K343" s="106"/>
      <c r="L343" s="115"/>
      <c r="M343" s="115"/>
      <c r="N343" s="57"/>
      <c r="O343" s="58" t="s">
        <v>110</v>
      </c>
      <c r="P343" s="57"/>
      <c r="Q343" s="57" t="s">
        <v>13</v>
      </c>
      <c r="R343" s="57"/>
      <c r="S343" s="57"/>
      <c r="T343" s="117">
        <v>27.35</v>
      </c>
      <c r="U343" s="117">
        <v>18.940000000000001</v>
      </c>
      <c r="V343" s="58"/>
      <c r="W343" s="195"/>
      <c r="X343" s="198"/>
      <c r="Y343" s="8"/>
      <c r="Z343" s="8"/>
      <c r="AA343" s="76"/>
      <c r="AB343" s="76" t="s">
        <v>1394</v>
      </c>
      <c r="AC343" s="76" t="s">
        <v>1403</v>
      </c>
      <c r="AD343" s="70"/>
      <c r="AE343" s="70"/>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row>
    <row r="344" spans="1:100" s="91" customFormat="1" ht="62">
      <c r="A344" s="14" t="s">
        <v>1823</v>
      </c>
      <c r="B344" s="76" t="s">
        <v>1579</v>
      </c>
      <c r="C344" s="2" t="s">
        <v>34</v>
      </c>
      <c r="D344" s="2" t="s">
        <v>15</v>
      </c>
      <c r="E344" s="8">
        <v>908</v>
      </c>
      <c r="F344" s="7">
        <v>3945</v>
      </c>
      <c r="G344" s="8" t="s">
        <v>101</v>
      </c>
      <c r="H344" s="7" t="s">
        <v>395</v>
      </c>
      <c r="I344" s="76" t="s">
        <v>475</v>
      </c>
      <c r="J344" s="191" t="s">
        <v>114</v>
      </c>
      <c r="K344" s="106"/>
      <c r="L344" s="115"/>
      <c r="M344" s="115"/>
      <c r="N344" s="57"/>
      <c r="O344" s="58" t="s">
        <v>110</v>
      </c>
      <c r="P344" s="57"/>
      <c r="Q344" s="57" t="s">
        <v>13</v>
      </c>
      <c r="R344" s="57"/>
      <c r="S344" s="57"/>
      <c r="T344" s="117">
        <v>29.39</v>
      </c>
      <c r="U344" s="117">
        <v>20.36</v>
      </c>
      <c r="V344" s="58"/>
      <c r="W344" s="195"/>
      <c r="X344" s="198"/>
      <c r="Y344" s="8"/>
      <c r="Z344" s="8"/>
      <c r="AA344" s="76"/>
      <c r="AB344" s="76" t="s">
        <v>1394</v>
      </c>
      <c r="AC344" s="76" t="s">
        <v>1403</v>
      </c>
      <c r="AD344" s="70"/>
      <c r="AE344" s="70"/>
      <c r="AF344" s="83"/>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row>
    <row r="345" spans="1:100">
      <c r="A345" s="14" t="s">
        <v>1823</v>
      </c>
      <c r="B345" s="76" t="s">
        <v>1579</v>
      </c>
      <c r="C345" s="2" t="s">
        <v>34</v>
      </c>
      <c r="D345" s="2" t="s">
        <v>15</v>
      </c>
      <c r="E345" s="8">
        <v>908</v>
      </c>
      <c r="F345" s="7">
        <v>3946</v>
      </c>
      <c r="G345" s="8" t="s">
        <v>101</v>
      </c>
      <c r="H345" s="7" t="s">
        <v>395</v>
      </c>
      <c r="I345" s="76" t="s">
        <v>475</v>
      </c>
      <c r="J345" s="191" t="s">
        <v>114</v>
      </c>
      <c r="K345" s="106"/>
      <c r="O345" s="58" t="s">
        <v>110</v>
      </c>
      <c r="Q345" s="57" t="s">
        <v>13</v>
      </c>
      <c r="T345" s="117">
        <v>30.03</v>
      </c>
      <c r="U345" s="117">
        <v>19.05</v>
      </c>
    </row>
    <row r="346" spans="1:100">
      <c r="A346" s="14" t="s">
        <v>1823</v>
      </c>
      <c r="B346" s="76" t="s">
        <v>1579</v>
      </c>
      <c r="C346" s="2" t="s">
        <v>34</v>
      </c>
      <c r="D346" s="2" t="s">
        <v>15</v>
      </c>
      <c r="E346" s="8">
        <v>908</v>
      </c>
      <c r="F346" s="7">
        <v>3947</v>
      </c>
      <c r="G346" s="8" t="s">
        <v>101</v>
      </c>
      <c r="H346" s="7" t="s">
        <v>395</v>
      </c>
      <c r="I346" s="76" t="s">
        <v>475</v>
      </c>
      <c r="J346" s="191" t="s">
        <v>114</v>
      </c>
      <c r="K346" s="106"/>
      <c r="O346" s="58" t="s">
        <v>110</v>
      </c>
      <c r="Q346" s="57" t="s">
        <v>13</v>
      </c>
      <c r="T346" s="117">
        <v>29.52</v>
      </c>
      <c r="U346" s="117">
        <v>18.920000000000002</v>
      </c>
    </row>
    <row r="347" spans="1:100">
      <c r="A347" s="14" t="s">
        <v>1823</v>
      </c>
      <c r="B347" s="76" t="s">
        <v>1579</v>
      </c>
      <c r="C347" s="2" t="s">
        <v>34</v>
      </c>
      <c r="D347" s="2" t="s">
        <v>15</v>
      </c>
      <c r="E347" s="8">
        <v>908</v>
      </c>
      <c r="F347" s="7">
        <v>3948</v>
      </c>
      <c r="G347" s="8" t="s">
        <v>101</v>
      </c>
      <c r="H347" s="7" t="s">
        <v>395</v>
      </c>
      <c r="I347" s="76" t="s">
        <v>475</v>
      </c>
      <c r="J347" s="191" t="s">
        <v>114</v>
      </c>
      <c r="K347" s="106"/>
      <c r="O347" s="58" t="s">
        <v>110</v>
      </c>
      <c r="Q347" s="57" t="s">
        <v>13</v>
      </c>
      <c r="T347" s="117">
        <v>26.13</v>
      </c>
      <c r="U347" s="117">
        <v>16.28</v>
      </c>
      <c r="BJ347" s="91"/>
      <c r="BK347" s="91"/>
      <c r="BL347" s="91"/>
      <c r="BM347" s="91"/>
      <c r="BN347" s="91"/>
      <c r="BO347" s="91"/>
      <c r="BP347" s="91"/>
      <c r="BQ347" s="91"/>
      <c r="BR347" s="91"/>
      <c r="BS347" s="91"/>
      <c r="BT347" s="91"/>
      <c r="BU347" s="91"/>
      <c r="BV347" s="91"/>
      <c r="BW347" s="91"/>
      <c r="BX347" s="91"/>
      <c r="BY347" s="91"/>
      <c r="BZ347" s="91"/>
      <c r="CA347" s="91"/>
      <c r="CB347" s="91"/>
      <c r="CC347" s="91"/>
      <c r="CD347" s="91"/>
      <c r="CE347" s="91"/>
      <c r="CF347" s="91"/>
      <c r="CG347" s="91"/>
      <c r="CH347" s="91"/>
      <c r="CI347" s="91"/>
      <c r="CJ347" s="91"/>
      <c r="CK347" s="91"/>
      <c r="CL347" s="91"/>
      <c r="CM347" s="91"/>
      <c r="CN347" s="91"/>
      <c r="CO347" s="91"/>
      <c r="CP347" s="91"/>
      <c r="CQ347" s="91"/>
      <c r="CR347" s="91"/>
      <c r="CS347" s="91"/>
      <c r="CT347" s="91"/>
      <c r="CU347" s="91"/>
      <c r="CV347" s="91"/>
    </row>
    <row r="348" spans="1:100" s="91" customFormat="1">
      <c r="A348" s="14" t="s">
        <v>1823</v>
      </c>
      <c r="B348" s="76" t="s">
        <v>1579</v>
      </c>
      <c r="C348" s="2" t="s">
        <v>34</v>
      </c>
      <c r="D348" s="2" t="s">
        <v>15</v>
      </c>
      <c r="E348" s="8">
        <v>908</v>
      </c>
      <c r="F348" s="7">
        <v>3949</v>
      </c>
      <c r="G348" s="8" t="s">
        <v>101</v>
      </c>
      <c r="H348" s="7" t="s">
        <v>395</v>
      </c>
      <c r="I348" s="76" t="s">
        <v>475</v>
      </c>
      <c r="J348" s="191" t="s">
        <v>114</v>
      </c>
      <c r="K348" s="106"/>
      <c r="L348" s="115"/>
      <c r="M348" s="115"/>
      <c r="N348" s="57"/>
      <c r="O348" s="58" t="s">
        <v>110</v>
      </c>
      <c r="P348" s="57"/>
      <c r="Q348" s="57" t="s">
        <v>13</v>
      </c>
      <c r="R348" s="57"/>
      <c r="S348" s="57"/>
      <c r="T348" s="117">
        <v>28.3</v>
      </c>
      <c r="U348" s="117">
        <v>18.68</v>
      </c>
      <c r="V348" s="58"/>
      <c r="W348" s="195"/>
      <c r="X348" s="198"/>
      <c r="Y348" s="8"/>
      <c r="Z348" s="8"/>
      <c r="AA348" s="76"/>
      <c r="AB348" s="76"/>
      <c r="AC348" s="76"/>
      <c r="AD348" s="70"/>
      <c r="AE348" s="70"/>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row>
    <row r="349" spans="1:100">
      <c r="A349" s="14" t="s">
        <v>1823</v>
      </c>
      <c r="B349" s="76" t="s">
        <v>1579</v>
      </c>
      <c r="C349" s="2" t="s">
        <v>34</v>
      </c>
      <c r="D349" s="2" t="s">
        <v>15</v>
      </c>
      <c r="E349" s="8">
        <v>908</v>
      </c>
      <c r="F349" s="7">
        <v>3950</v>
      </c>
      <c r="G349" s="8" t="s">
        <v>101</v>
      </c>
      <c r="H349" s="7" t="s">
        <v>395</v>
      </c>
      <c r="I349" s="76" t="s">
        <v>475</v>
      </c>
      <c r="J349" s="191" t="s">
        <v>114</v>
      </c>
      <c r="K349" s="106"/>
      <c r="O349" s="58" t="s">
        <v>110</v>
      </c>
      <c r="Q349" s="57" t="s">
        <v>13</v>
      </c>
      <c r="T349" s="117">
        <v>28.4</v>
      </c>
      <c r="U349" s="117">
        <v>18.739999999999998</v>
      </c>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c r="CT349" s="83"/>
      <c r="CU349" s="83"/>
      <c r="CV349" s="83"/>
    </row>
    <row r="350" spans="1:100">
      <c r="A350" s="14" t="s">
        <v>1823</v>
      </c>
      <c r="B350" s="76" t="s">
        <v>1579</v>
      </c>
      <c r="C350" s="2" t="s">
        <v>34</v>
      </c>
      <c r="D350" s="2" t="s">
        <v>15</v>
      </c>
      <c r="E350" s="8">
        <v>908</v>
      </c>
      <c r="F350" s="7">
        <v>3951</v>
      </c>
      <c r="G350" s="8" t="s">
        <v>101</v>
      </c>
      <c r="H350" s="7" t="s">
        <v>395</v>
      </c>
      <c r="I350" s="76" t="s">
        <v>475</v>
      </c>
      <c r="J350" s="191" t="s">
        <v>114</v>
      </c>
      <c r="K350" s="106"/>
      <c r="O350" s="58" t="s">
        <v>110</v>
      </c>
      <c r="Q350" s="57" t="s">
        <v>13</v>
      </c>
      <c r="T350" s="117">
        <v>29.92</v>
      </c>
      <c r="U350" s="117">
        <v>19.100000000000001</v>
      </c>
      <c r="BJ350" s="83"/>
      <c r="BK350" s="83"/>
      <c r="BL350" s="83"/>
      <c r="BM350" s="83"/>
      <c r="BN350" s="83"/>
      <c r="BO350" s="83"/>
      <c r="BP350" s="83"/>
      <c r="BQ350" s="83"/>
      <c r="BR350" s="83"/>
      <c r="BS350" s="83"/>
      <c r="BT350" s="83"/>
      <c r="BU350" s="83"/>
      <c r="BV350" s="83"/>
      <c r="BW350" s="83"/>
      <c r="BX350" s="83"/>
      <c r="BY350" s="83"/>
      <c r="BZ350" s="83"/>
      <c r="CA350" s="83"/>
      <c r="CB350" s="83"/>
      <c r="CC350" s="83"/>
      <c r="CD350" s="83"/>
      <c r="CE350" s="83"/>
      <c r="CF350" s="83"/>
      <c r="CG350" s="83"/>
      <c r="CH350" s="83"/>
      <c r="CI350" s="83"/>
      <c r="CJ350" s="83"/>
      <c r="CK350" s="83"/>
      <c r="CL350" s="83"/>
      <c r="CM350" s="83"/>
      <c r="CN350" s="83"/>
      <c r="CO350" s="83"/>
      <c r="CP350" s="83"/>
      <c r="CQ350" s="83"/>
      <c r="CR350" s="83"/>
      <c r="CS350" s="83"/>
      <c r="CT350" s="83"/>
      <c r="CU350" s="83"/>
      <c r="CV350" s="83"/>
    </row>
    <row r="351" spans="1:100">
      <c r="B351" s="76" t="s">
        <v>1579</v>
      </c>
      <c r="C351" s="2" t="s">
        <v>34</v>
      </c>
      <c r="D351" s="2" t="s">
        <v>15</v>
      </c>
      <c r="E351" s="8">
        <v>908</v>
      </c>
      <c r="F351" s="7">
        <v>3952</v>
      </c>
      <c r="G351" s="8" t="s">
        <v>101</v>
      </c>
      <c r="H351" s="7" t="s">
        <v>395</v>
      </c>
      <c r="I351" s="76" t="s">
        <v>475</v>
      </c>
      <c r="J351" s="191" t="s">
        <v>114</v>
      </c>
      <c r="K351" s="106"/>
      <c r="O351" s="58" t="s">
        <v>115</v>
      </c>
      <c r="Q351" s="57" t="s">
        <v>13</v>
      </c>
      <c r="T351" s="117">
        <v>28.45</v>
      </c>
      <c r="U351" s="117">
        <v>18.600000000000001</v>
      </c>
    </row>
    <row r="352" spans="1:100">
      <c r="B352" s="76" t="s">
        <v>1579</v>
      </c>
      <c r="C352" s="2" t="s">
        <v>34</v>
      </c>
      <c r="D352" s="2" t="s">
        <v>15</v>
      </c>
      <c r="E352" s="8">
        <v>908</v>
      </c>
      <c r="F352" s="7">
        <v>3953</v>
      </c>
      <c r="G352" s="8" t="s">
        <v>101</v>
      </c>
      <c r="H352" s="7" t="s">
        <v>395</v>
      </c>
      <c r="I352" s="76" t="s">
        <v>475</v>
      </c>
      <c r="J352" s="191" t="s">
        <v>114</v>
      </c>
      <c r="K352" s="106"/>
      <c r="O352" s="58" t="s">
        <v>115</v>
      </c>
      <c r="Q352" s="57" t="s">
        <v>13</v>
      </c>
      <c r="T352" s="117">
        <v>29.69</v>
      </c>
      <c r="U352" s="117">
        <v>20.64</v>
      </c>
    </row>
    <row r="353" spans="1:26">
      <c r="B353" s="76" t="s">
        <v>1579</v>
      </c>
      <c r="C353" s="2" t="s">
        <v>34</v>
      </c>
      <c r="D353" s="2" t="s">
        <v>15</v>
      </c>
      <c r="E353" s="8">
        <v>908</v>
      </c>
      <c r="F353" s="7">
        <v>3954</v>
      </c>
      <c r="G353" s="8" t="s">
        <v>101</v>
      </c>
      <c r="H353" s="7" t="s">
        <v>395</v>
      </c>
      <c r="I353" s="76" t="s">
        <v>475</v>
      </c>
      <c r="J353" s="191" t="s">
        <v>114</v>
      </c>
      <c r="K353" s="106"/>
      <c r="O353" s="58" t="s">
        <v>115</v>
      </c>
      <c r="Q353" s="57" t="s">
        <v>13</v>
      </c>
      <c r="T353" s="117">
        <v>27.11</v>
      </c>
      <c r="U353" s="117">
        <v>17.2</v>
      </c>
    </row>
    <row r="354" spans="1:26">
      <c r="B354" s="76" t="s">
        <v>1579</v>
      </c>
      <c r="C354" s="2" t="s">
        <v>34</v>
      </c>
      <c r="D354" s="2" t="s">
        <v>15</v>
      </c>
      <c r="E354" s="8">
        <v>908</v>
      </c>
      <c r="F354" s="7">
        <v>3955</v>
      </c>
      <c r="G354" s="8" t="s">
        <v>101</v>
      </c>
      <c r="H354" s="7" t="s">
        <v>395</v>
      </c>
      <c r="I354" s="76" t="s">
        <v>475</v>
      </c>
      <c r="J354" s="191" t="s">
        <v>114</v>
      </c>
      <c r="K354" s="106"/>
      <c r="O354" s="58" t="s">
        <v>115</v>
      </c>
      <c r="Q354" s="57" t="s">
        <v>13</v>
      </c>
      <c r="T354" s="117">
        <v>24.89</v>
      </c>
      <c r="U354" s="117">
        <v>17.760000000000002</v>
      </c>
    </row>
    <row r="355" spans="1:26">
      <c r="A355" s="14" t="s">
        <v>1824</v>
      </c>
      <c r="B355" s="76" t="s">
        <v>1579</v>
      </c>
      <c r="C355" s="138" t="s">
        <v>34</v>
      </c>
      <c r="D355" s="138" t="s">
        <v>15</v>
      </c>
      <c r="E355" s="10">
        <v>908</v>
      </c>
      <c r="F355" s="9">
        <v>3959</v>
      </c>
      <c r="G355" s="10" t="s">
        <v>101</v>
      </c>
      <c r="H355" s="9" t="s">
        <v>395</v>
      </c>
      <c r="I355" s="76" t="s">
        <v>475</v>
      </c>
      <c r="J355" s="191" t="s">
        <v>114</v>
      </c>
      <c r="K355" s="106"/>
      <c r="O355" s="58" t="s">
        <v>1783</v>
      </c>
      <c r="P355" s="57" t="s">
        <v>172</v>
      </c>
      <c r="Q355" s="57" t="s">
        <v>13</v>
      </c>
      <c r="T355" s="117">
        <v>31.23</v>
      </c>
      <c r="U355" s="117">
        <v>23.55</v>
      </c>
      <c r="Y355" s="10"/>
      <c r="Z355" s="10" t="s">
        <v>102</v>
      </c>
    </row>
    <row r="356" spans="1:26">
      <c r="B356" s="76" t="s">
        <v>1579</v>
      </c>
      <c r="C356" s="2" t="s">
        <v>34</v>
      </c>
      <c r="D356" s="2" t="s">
        <v>15</v>
      </c>
      <c r="E356" s="8">
        <v>908</v>
      </c>
      <c r="F356" s="7">
        <v>3968</v>
      </c>
      <c r="G356" s="8" t="s">
        <v>101</v>
      </c>
      <c r="H356" s="7" t="s">
        <v>395</v>
      </c>
      <c r="I356" s="76" t="s">
        <v>475</v>
      </c>
      <c r="J356" s="191" t="s">
        <v>114</v>
      </c>
      <c r="K356" s="106"/>
      <c r="O356" s="58" t="s">
        <v>112</v>
      </c>
      <c r="P356" s="57" t="s">
        <v>167</v>
      </c>
      <c r="Q356" s="57" t="s">
        <v>13</v>
      </c>
      <c r="T356" s="117">
        <v>39.229999999999997</v>
      </c>
      <c r="U356" s="117">
        <v>23.28</v>
      </c>
    </row>
    <row r="357" spans="1:26">
      <c r="B357" s="76" t="s">
        <v>1579</v>
      </c>
      <c r="C357" s="2" t="s">
        <v>34</v>
      </c>
      <c r="D357" s="2" t="s">
        <v>15</v>
      </c>
      <c r="E357" s="8">
        <v>908</v>
      </c>
      <c r="F357" s="7">
        <v>3969</v>
      </c>
      <c r="G357" s="8" t="s">
        <v>101</v>
      </c>
      <c r="H357" s="7" t="s">
        <v>395</v>
      </c>
      <c r="I357" s="76" t="s">
        <v>475</v>
      </c>
      <c r="J357" s="191" t="s">
        <v>114</v>
      </c>
      <c r="K357" s="106"/>
      <c r="O357" s="58" t="s">
        <v>112</v>
      </c>
      <c r="P357" s="57" t="s">
        <v>167</v>
      </c>
      <c r="Q357" s="57" t="s">
        <v>13</v>
      </c>
      <c r="T357" s="117">
        <v>34.229999999999997</v>
      </c>
      <c r="U357" s="117">
        <v>19.05</v>
      </c>
    </row>
    <row r="358" spans="1:26">
      <c r="B358" s="76" t="s">
        <v>1579</v>
      </c>
      <c r="C358" s="2" t="s">
        <v>34</v>
      </c>
      <c r="D358" s="2" t="s">
        <v>15</v>
      </c>
      <c r="E358" s="8">
        <v>908</v>
      </c>
      <c r="F358" s="7">
        <v>3970</v>
      </c>
      <c r="G358" s="8" t="s">
        <v>101</v>
      </c>
      <c r="H358" s="7" t="s">
        <v>395</v>
      </c>
      <c r="I358" s="76" t="s">
        <v>475</v>
      </c>
      <c r="J358" s="191" t="s">
        <v>114</v>
      </c>
      <c r="K358" s="106"/>
      <c r="O358" s="58" t="s">
        <v>112</v>
      </c>
      <c r="P358" s="57" t="s">
        <v>167</v>
      </c>
      <c r="Q358" s="57" t="s">
        <v>13</v>
      </c>
      <c r="T358" s="117">
        <v>38.520000000000003</v>
      </c>
      <c r="U358" s="117">
        <v>20.97</v>
      </c>
    </row>
    <row r="359" spans="1:26">
      <c r="B359" s="76" t="s">
        <v>1579</v>
      </c>
      <c r="C359" s="2" t="s">
        <v>34</v>
      </c>
      <c r="D359" s="2" t="s">
        <v>15</v>
      </c>
      <c r="E359" s="8">
        <v>908</v>
      </c>
      <c r="F359" s="7">
        <v>3971</v>
      </c>
      <c r="G359" s="8" t="s">
        <v>101</v>
      </c>
      <c r="H359" s="7" t="s">
        <v>395</v>
      </c>
      <c r="I359" s="76" t="s">
        <v>475</v>
      </c>
      <c r="J359" s="191" t="s">
        <v>114</v>
      </c>
      <c r="K359" s="106"/>
      <c r="O359" s="58" t="s">
        <v>112</v>
      </c>
      <c r="P359" s="57" t="s">
        <v>172</v>
      </c>
      <c r="Q359" s="57" t="s">
        <v>13</v>
      </c>
      <c r="T359" s="117">
        <v>37.86</v>
      </c>
      <c r="U359" s="117">
        <v>20.420000000000002</v>
      </c>
    </row>
    <row r="360" spans="1:26">
      <c r="B360" s="76" t="s">
        <v>1579</v>
      </c>
      <c r="C360" s="2" t="s">
        <v>34</v>
      </c>
      <c r="D360" s="2" t="s">
        <v>15</v>
      </c>
      <c r="E360" s="8">
        <v>908</v>
      </c>
      <c r="F360" s="7">
        <v>3972</v>
      </c>
      <c r="G360" s="8" t="s">
        <v>101</v>
      </c>
      <c r="H360" s="7" t="s">
        <v>395</v>
      </c>
      <c r="I360" s="76" t="s">
        <v>475</v>
      </c>
      <c r="J360" s="191" t="s">
        <v>114</v>
      </c>
      <c r="K360" s="106"/>
      <c r="O360" s="58" t="s">
        <v>112</v>
      </c>
      <c r="P360" s="57" t="s">
        <v>172</v>
      </c>
      <c r="Q360" s="57" t="s">
        <v>13</v>
      </c>
      <c r="T360" s="117">
        <v>35.01</v>
      </c>
      <c r="U360" s="117">
        <v>19.8</v>
      </c>
    </row>
    <row r="361" spans="1:26">
      <c r="A361" s="14" t="s">
        <v>1823</v>
      </c>
      <c r="B361" s="76" t="s">
        <v>1579</v>
      </c>
      <c r="C361" s="2" t="s">
        <v>34</v>
      </c>
      <c r="D361" s="2" t="s">
        <v>15</v>
      </c>
      <c r="E361" s="8">
        <v>908</v>
      </c>
      <c r="F361" s="7">
        <v>4524</v>
      </c>
      <c r="G361" s="8" t="s">
        <v>101</v>
      </c>
      <c r="H361" s="7" t="s">
        <v>395</v>
      </c>
      <c r="I361" s="76" t="s">
        <v>475</v>
      </c>
      <c r="J361" s="191" t="s">
        <v>1825</v>
      </c>
      <c r="O361" s="58" t="s">
        <v>112</v>
      </c>
      <c r="Q361" s="57" t="s">
        <v>13</v>
      </c>
      <c r="T361" s="117">
        <v>37.11</v>
      </c>
      <c r="U361" s="117">
        <v>22.12</v>
      </c>
      <c r="Z361" s="8" t="s">
        <v>113</v>
      </c>
    </row>
    <row r="362" spans="1:26">
      <c r="B362" s="76" t="s">
        <v>1579</v>
      </c>
      <c r="C362" s="2" t="s">
        <v>34</v>
      </c>
      <c r="D362" s="2" t="s">
        <v>15</v>
      </c>
      <c r="E362" s="8">
        <v>908</v>
      </c>
      <c r="F362" s="7" t="s">
        <v>124</v>
      </c>
      <c r="G362" s="8" t="s">
        <v>101</v>
      </c>
      <c r="H362" s="7" t="s">
        <v>395</v>
      </c>
      <c r="I362" s="76" t="s">
        <v>475</v>
      </c>
      <c r="J362" s="191" t="s">
        <v>114</v>
      </c>
      <c r="K362" s="106"/>
      <c r="O362" s="58" t="s">
        <v>112</v>
      </c>
      <c r="P362" s="57" t="s">
        <v>167</v>
      </c>
      <c r="Q362" s="57" t="s">
        <v>13</v>
      </c>
      <c r="T362" s="117">
        <v>35.270000000000003</v>
      </c>
      <c r="U362" s="117">
        <v>21.42</v>
      </c>
    </row>
    <row r="363" spans="1:26">
      <c r="B363" s="76" t="s">
        <v>1579</v>
      </c>
      <c r="C363" s="2" t="s">
        <v>34</v>
      </c>
      <c r="D363" s="2" t="s">
        <v>15</v>
      </c>
      <c r="E363" s="8">
        <v>908</v>
      </c>
      <c r="F363" s="7" t="s">
        <v>125</v>
      </c>
      <c r="G363" s="8" t="s">
        <v>101</v>
      </c>
      <c r="H363" s="7" t="s">
        <v>395</v>
      </c>
      <c r="I363" s="76" t="s">
        <v>475</v>
      </c>
      <c r="J363" s="191" t="s">
        <v>114</v>
      </c>
      <c r="K363" s="106"/>
      <c r="O363" s="58" t="s">
        <v>112</v>
      </c>
      <c r="P363" s="57" t="s">
        <v>167</v>
      </c>
      <c r="Q363" s="57" t="s">
        <v>13</v>
      </c>
      <c r="T363" s="117">
        <v>33.369999999999997</v>
      </c>
      <c r="U363" s="117">
        <v>18.84</v>
      </c>
    </row>
    <row r="364" spans="1:26">
      <c r="B364" s="76" t="s">
        <v>1579</v>
      </c>
      <c r="C364" s="2" t="s">
        <v>34</v>
      </c>
      <c r="D364" s="2" t="s">
        <v>15</v>
      </c>
      <c r="E364" s="8">
        <v>908</v>
      </c>
      <c r="F364" s="7" t="s">
        <v>121</v>
      </c>
      <c r="G364" s="8" t="s">
        <v>101</v>
      </c>
      <c r="H364" s="7" t="s">
        <v>395</v>
      </c>
      <c r="I364" s="76" t="s">
        <v>475</v>
      </c>
      <c r="J364" s="191" t="s">
        <v>114</v>
      </c>
      <c r="K364" s="106"/>
      <c r="O364" s="58" t="s">
        <v>112</v>
      </c>
      <c r="P364" s="57" t="s">
        <v>167</v>
      </c>
      <c r="Q364" s="57" t="s">
        <v>13</v>
      </c>
      <c r="T364" s="117">
        <v>40</v>
      </c>
      <c r="U364" s="117">
        <v>21.47</v>
      </c>
    </row>
    <row r="365" spans="1:26">
      <c r="B365" s="76" t="s">
        <v>1579</v>
      </c>
      <c r="C365" s="2" t="s">
        <v>34</v>
      </c>
      <c r="D365" s="2" t="s">
        <v>15</v>
      </c>
      <c r="E365" s="8">
        <v>908</v>
      </c>
      <c r="F365" s="7" t="s">
        <v>122</v>
      </c>
      <c r="G365" s="8" t="s">
        <v>101</v>
      </c>
      <c r="H365" s="7" t="s">
        <v>395</v>
      </c>
      <c r="I365" s="76" t="s">
        <v>475</v>
      </c>
      <c r="J365" s="191" t="s">
        <v>114</v>
      </c>
      <c r="K365" s="106"/>
      <c r="O365" s="58" t="s">
        <v>112</v>
      </c>
      <c r="P365" s="57" t="s">
        <v>167</v>
      </c>
      <c r="Q365" s="57" t="s">
        <v>13</v>
      </c>
      <c r="T365" s="117">
        <v>39.6</v>
      </c>
      <c r="U365" s="117">
        <v>22.05</v>
      </c>
    </row>
    <row r="366" spans="1:26">
      <c r="B366" s="76" t="s">
        <v>1579</v>
      </c>
      <c r="C366" s="2" t="s">
        <v>34</v>
      </c>
      <c r="D366" s="2" t="s">
        <v>15</v>
      </c>
      <c r="E366" s="8">
        <v>908</v>
      </c>
      <c r="F366" s="7" t="s">
        <v>123</v>
      </c>
      <c r="G366" s="8" t="s">
        <v>101</v>
      </c>
      <c r="H366" s="7" t="s">
        <v>395</v>
      </c>
      <c r="I366" s="76" t="s">
        <v>475</v>
      </c>
      <c r="J366" s="191" t="s">
        <v>114</v>
      </c>
      <c r="K366" s="106"/>
      <c r="O366" s="58" t="s">
        <v>112</v>
      </c>
      <c r="P366" s="57" t="s">
        <v>167</v>
      </c>
      <c r="Q366" s="57" t="s">
        <v>13</v>
      </c>
      <c r="T366" s="117">
        <v>35</v>
      </c>
      <c r="U366" s="117">
        <v>19.32</v>
      </c>
    </row>
    <row r="367" spans="1:26">
      <c r="B367" s="76" t="s">
        <v>1579</v>
      </c>
      <c r="C367" s="2" t="s">
        <v>34</v>
      </c>
      <c r="D367" s="2" t="s">
        <v>15</v>
      </c>
      <c r="E367" s="8">
        <v>908</v>
      </c>
      <c r="F367" s="7" t="s">
        <v>126</v>
      </c>
      <c r="G367" s="8" t="s">
        <v>101</v>
      </c>
      <c r="H367" s="7" t="s">
        <v>395</v>
      </c>
      <c r="I367" s="76" t="s">
        <v>475</v>
      </c>
      <c r="J367" s="191" t="s">
        <v>114</v>
      </c>
      <c r="K367" s="106"/>
      <c r="O367" s="58" t="s">
        <v>112</v>
      </c>
      <c r="P367" s="57" t="s">
        <v>167</v>
      </c>
      <c r="Q367" s="57" t="s">
        <v>13</v>
      </c>
      <c r="T367" s="117">
        <v>36.39</v>
      </c>
      <c r="U367" s="117">
        <v>20.54</v>
      </c>
    </row>
    <row r="368" spans="1:26">
      <c r="B368" s="76" t="s">
        <v>1579</v>
      </c>
      <c r="C368" s="2" t="s">
        <v>34</v>
      </c>
      <c r="D368" s="2" t="s">
        <v>15</v>
      </c>
      <c r="E368" s="8">
        <v>908</v>
      </c>
      <c r="F368" s="7" t="s">
        <v>127</v>
      </c>
      <c r="G368" s="8" t="s">
        <v>101</v>
      </c>
      <c r="H368" s="13" t="s">
        <v>395</v>
      </c>
      <c r="I368" s="76" t="s">
        <v>475</v>
      </c>
      <c r="J368" s="191" t="s">
        <v>114</v>
      </c>
      <c r="K368" s="106"/>
      <c r="O368" s="58" t="s">
        <v>112</v>
      </c>
      <c r="P368" s="57" t="s">
        <v>167</v>
      </c>
      <c r="Q368" s="57" t="s">
        <v>13</v>
      </c>
      <c r="T368" s="117">
        <v>37.57</v>
      </c>
      <c r="U368" s="117">
        <v>20.45</v>
      </c>
    </row>
    <row r="369" spans="1:100" ht="31">
      <c r="B369" s="76" t="s">
        <v>1579</v>
      </c>
      <c r="C369" s="2" t="s">
        <v>34</v>
      </c>
      <c r="D369" s="2" t="s">
        <v>15</v>
      </c>
      <c r="E369" s="8">
        <v>40451</v>
      </c>
      <c r="F369" s="7">
        <v>13</v>
      </c>
      <c r="G369" s="8" t="s">
        <v>151</v>
      </c>
      <c r="H369" s="7" t="s">
        <v>404</v>
      </c>
      <c r="I369" s="76" t="s">
        <v>475</v>
      </c>
      <c r="O369" s="58" t="s">
        <v>36</v>
      </c>
      <c r="Q369" s="57" t="s">
        <v>13</v>
      </c>
      <c r="T369" s="117">
        <v>14.14</v>
      </c>
      <c r="U369" s="117">
        <v>9.23</v>
      </c>
      <c r="Z369" s="8" t="s">
        <v>162</v>
      </c>
    </row>
    <row r="370" spans="1:100">
      <c r="B370" s="76" t="s">
        <v>1579</v>
      </c>
      <c r="C370" s="2" t="s">
        <v>34</v>
      </c>
      <c r="D370" s="2" t="s">
        <v>15</v>
      </c>
      <c r="E370" s="8">
        <v>40451</v>
      </c>
      <c r="F370" s="7">
        <v>44</v>
      </c>
      <c r="G370" s="8" t="s">
        <v>151</v>
      </c>
      <c r="H370" s="7" t="s">
        <v>404</v>
      </c>
      <c r="I370" s="76" t="s">
        <v>475</v>
      </c>
      <c r="O370" s="58" t="s">
        <v>38</v>
      </c>
      <c r="Q370" s="57" t="s">
        <v>13</v>
      </c>
      <c r="T370" s="117">
        <v>10.76</v>
      </c>
      <c r="U370" s="117">
        <v>11.14</v>
      </c>
    </row>
    <row r="371" spans="1:100">
      <c r="B371" s="76" t="s">
        <v>1579</v>
      </c>
      <c r="C371" s="2" t="s">
        <v>34</v>
      </c>
      <c r="D371" s="2" t="s">
        <v>15</v>
      </c>
      <c r="E371" s="8">
        <v>40451</v>
      </c>
      <c r="F371" s="7">
        <v>60</v>
      </c>
      <c r="G371" s="8" t="s">
        <v>151</v>
      </c>
      <c r="H371" s="7" t="s">
        <v>404</v>
      </c>
      <c r="I371" s="76" t="s">
        <v>475</v>
      </c>
      <c r="O371" s="58" t="s">
        <v>153</v>
      </c>
      <c r="Q371" s="57" t="s">
        <v>13</v>
      </c>
      <c r="T371" s="117">
        <v>21.5</v>
      </c>
      <c r="U371" s="117">
        <v>9.9499999999999993</v>
      </c>
    </row>
    <row r="372" spans="1:100">
      <c r="B372" s="76" t="s">
        <v>1579</v>
      </c>
      <c r="C372" s="2" t="s">
        <v>34</v>
      </c>
      <c r="D372" s="2" t="s">
        <v>15</v>
      </c>
      <c r="E372" s="8">
        <v>40451</v>
      </c>
      <c r="F372" s="7">
        <v>76</v>
      </c>
      <c r="G372" s="8" t="s">
        <v>151</v>
      </c>
      <c r="H372" s="7" t="s">
        <v>404</v>
      </c>
      <c r="I372" s="76" t="s">
        <v>475</v>
      </c>
      <c r="O372" s="58" t="s">
        <v>20</v>
      </c>
      <c r="Q372" s="57" t="s">
        <v>13</v>
      </c>
      <c r="T372" s="117">
        <v>12.14</v>
      </c>
      <c r="U372" s="117">
        <v>7.01</v>
      </c>
    </row>
    <row r="373" spans="1:100">
      <c r="B373" s="76" t="s">
        <v>1579</v>
      </c>
      <c r="C373" s="2" t="s">
        <v>34</v>
      </c>
      <c r="D373" s="2" t="s">
        <v>15</v>
      </c>
      <c r="E373" s="8">
        <v>40451</v>
      </c>
      <c r="F373" s="7">
        <v>93</v>
      </c>
      <c r="G373" s="8" t="s">
        <v>151</v>
      </c>
      <c r="H373" s="7" t="s">
        <v>404</v>
      </c>
      <c r="I373" s="76" t="s">
        <v>475</v>
      </c>
      <c r="O373" s="58" t="s">
        <v>38</v>
      </c>
      <c r="Q373" s="57" t="s">
        <v>13</v>
      </c>
      <c r="T373" s="117">
        <v>11.76</v>
      </c>
      <c r="U373" s="117">
        <v>12.33</v>
      </c>
    </row>
    <row r="374" spans="1:100">
      <c r="B374" s="76" t="s">
        <v>1579</v>
      </c>
      <c r="C374" s="2" t="s">
        <v>34</v>
      </c>
      <c r="D374" s="2" t="s">
        <v>15</v>
      </c>
      <c r="E374" s="8">
        <v>40451</v>
      </c>
      <c r="F374" s="7">
        <v>97</v>
      </c>
      <c r="G374" s="8" t="s">
        <v>151</v>
      </c>
      <c r="H374" s="7" t="s">
        <v>404</v>
      </c>
      <c r="I374" s="76" t="s">
        <v>475</v>
      </c>
      <c r="O374" s="58" t="s">
        <v>20</v>
      </c>
      <c r="Q374" s="57" t="s">
        <v>13</v>
      </c>
      <c r="T374" s="117">
        <v>13.34</v>
      </c>
      <c r="U374" s="117">
        <v>7.43</v>
      </c>
    </row>
    <row r="375" spans="1:100">
      <c r="B375" s="76" t="s">
        <v>1579</v>
      </c>
      <c r="C375" s="2" t="s">
        <v>34</v>
      </c>
      <c r="D375" s="2" t="s">
        <v>15</v>
      </c>
      <c r="E375" s="8">
        <v>40451</v>
      </c>
      <c r="F375" s="7">
        <v>101</v>
      </c>
      <c r="G375" s="8" t="s">
        <v>151</v>
      </c>
      <c r="H375" s="7" t="s">
        <v>404</v>
      </c>
      <c r="I375" s="76" t="s">
        <v>475</v>
      </c>
      <c r="O375" s="58" t="s">
        <v>36</v>
      </c>
      <c r="Q375" s="57" t="s">
        <v>13</v>
      </c>
      <c r="T375" s="117">
        <v>15.31</v>
      </c>
      <c r="U375" s="117">
        <v>9.61</v>
      </c>
    </row>
    <row r="376" spans="1:100" s="91" customFormat="1">
      <c r="A376" s="14"/>
      <c r="B376" s="76" t="s">
        <v>1579</v>
      </c>
      <c r="C376" s="2" t="s">
        <v>34</v>
      </c>
      <c r="D376" s="2" t="s">
        <v>15</v>
      </c>
      <c r="E376" s="8">
        <v>40451</v>
      </c>
      <c r="F376" s="7">
        <v>102</v>
      </c>
      <c r="G376" s="8" t="s">
        <v>151</v>
      </c>
      <c r="H376" s="7" t="s">
        <v>404</v>
      </c>
      <c r="I376" s="76" t="s">
        <v>475</v>
      </c>
      <c r="J376" s="191"/>
      <c r="K376" s="143"/>
      <c r="L376" s="115"/>
      <c r="M376" s="115"/>
      <c r="N376" s="57"/>
      <c r="O376" s="58" t="s">
        <v>209</v>
      </c>
      <c r="P376" s="57" t="s">
        <v>167</v>
      </c>
      <c r="Q376" s="57" t="s">
        <v>13</v>
      </c>
      <c r="R376" s="57"/>
      <c r="S376" s="57"/>
      <c r="T376" s="117">
        <v>13.83</v>
      </c>
      <c r="U376" s="117">
        <v>10.039999999999999</v>
      </c>
      <c r="V376" s="58"/>
      <c r="W376" s="195"/>
      <c r="X376" s="198"/>
      <c r="Y376" s="8"/>
      <c r="Z376" s="8" t="s">
        <v>154</v>
      </c>
      <c r="AA376" s="76"/>
      <c r="AB376" s="76"/>
      <c r="AC376" s="76"/>
      <c r="AD376" s="70"/>
      <c r="AE376" s="70"/>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row>
    <row r="377" spans="1:100">
      <c r="B377" s="76" t="s">
        <v>1579</v>
      </c>
      <c r="C377" s="2" t="s">
        <v>34</v>
      </c>
      <c r="D377" s="2" t="s">
        <v>15</v>
      </c>
      <c r="E377" s="8">
        <v>40451</v>
      </c>
      <c r="F377" s="7">
        <v>102</v>
      </c>
      <c r="G377" s="8" t="s">
        <v>151</v>
      </c>
      <c r="H377" s="7" t="s">
        <v>404</v>
      </c>
      <c r="I377" s="76" t="s">
        <v>475</v>
      </c>
      <c r="O377" s="58" t="s">
        <v>130</v>
      </c>
      <c r="P377" s="57" t="s">
        <v>167</v>
      </c>
      <c r="Q377" s="57" t="s">
        <v>13</v>
      </c>
      <c r="T377" s="117">
        <v>16.34</v>
      </c>
      <c r="U377" s="117">
        <v>10.17</v>
      </c>
      <c r="Z377" s="8" t="s">
        <v>154</v>
      </c>
    </row>
    <row r="378" spans="1:100">
      <c r="B378" s="76" t="s">
        <v>1579</v>
      </c>
      <c r="C378" s="2" t="s">
        <v>34</v>
      </c>
      <c r="D378" s="2" t="s">
        <v>15</v>
      </c>
      <c r="E378" s="8">
        <v>40451</v>
      </c>
      <c r="F378" s="7">
        <v>102</v>
      </c>
      <c r="G378" s="8" t="s">
        <v>151</v>
      </c>
      <c r="H378" s="7" t="s">
        <v>404</v>
      </c>
      <c r="I378" s="76" t="s">
        <v>475</v>
      </c>
      <c r="O378" s="58" t="s">
        <v>207</v>
      </c>
      <c r="P378" s="57" t="s">
        <v>167</v>
      </c>
      <c r="Q378" s="57" t="s">
        <v>13</v>
      </c>
      <c r="T378" s="117">
        <v>11.27</v>
      </c>
      <c r="U378" s="117">
        <v>6.85</v>
      </c>
      <c r="Z378" s="8" t="s">
        <v>154</v>
      </c>
      <c r="BJ378" s="91"/>
      <c r="BK378" s="91"/>
      <c r="BL378" s="91"/>
      <c r="BM378" s="91"/>
      <c r="BN378" s="91"/>
      <c r="BO378" s="91"/>
      <c r="BP378" s="91"/>
      <c r="BQ378" s="91"/>
      <c r="BR378" s="91"/>
      <c r="BS378" s="91"/>
      <c r="BT378" s="91"/>
      <c r="BU378" s="91"/>
      <c r="BV378" s="91"/>
      <c r="BW378" s="91"/>
      <c r="BX378" s="91"/>
      <c r="BY378" s="91"/>
      <c r="BZ378" s="91"/>
      <c r="CA378" s="91"/>
      <c r="CB378" s="91"/>
      <c r="CC378" s="91"/>
      <c r="CD378" s="91"/>
      <c r="CE378" s="91"/>
      <c r="CF378" s="91"/>
      <c r="CG378" s="91"/>
      <c r="CH378" s="91"/>
      <c r="CI378" s="91"/>
      <c r="CJ378" s="91"/>
      <c r="CK378" s="91"/>
      <c r="CL378" s="91"/>
      <c r="CM378" s="91"/>
      <c r="CN378" s="91"/>
      <c r="CO378" s="91"/>
      <c r="CP378" s="91"/>
      <c r="CQ378" s="91"/>
      <c r="CR378" s="91"/>
      <c r="CS378" s="91"/>
      <c r="CT378" s="91"/>
      <c r="CU378" s="91"/>
      <c r="CV378" s="91"/>
    </row>
    <row r="379" spans="1:100">
      <c r="B379" s="76" t="s">
        <v>1579</v>
      </c>
      <c r="C379" s="2" t="s">
        <v>34</v>
      </c>
      <c r="D379" s="2" t="s">
        <v>15</v>
      </c>
      <c r="E379" s="8">
        <v>40451</v>
      </c>
      <c r="F379" s="7">
        <v>102</v>
      </c>
      <c r="G379" s="8" t="s">
        <v>151</v>
      </c>
      <c r="H379" s="7" t="s">
        <v>404</v>
      </c>
      <c r="I379" s="76" t="s">
        <v>475</v>
      </c>
      <c r="O379" s="58" t="s">
        <v>208</v>
      </c>
      <c r="P379" s="57" t="s">
        <v>167</v>
      </c>
      <c r="Q379" s="57" t="s">
        <v>13</v>
      </c>
      <c r="T379" s="117">
        <v>12.12</v>
      </c>
      <c r="U379" s="117">
        <v>8.02</v>
      </c>
      <c r="Z379" s="8" t="s">
        <v>154</v>
      </c>
    </row>
    <row r="380" spans="1:100">
      <c r="B380" s="76" t="s">
        <v>1579</v>
      </c>
      <c r="C380" s="2" t="s">
        <v>34</v>
      </c>
      <c r="D380" s="2" t="s">
        <v>15</v>
      </c>
      <c r="E380" s="8">
        <v>40451</v>
      </c>
      <c r="F380" s="7">
        <v>110</v>
      </c>
      <c r="G380" s="8" t="s">
        <v>151</v>
      </c>
      <c r="H380" s="7" t="s">
        <v>404</v>
      </c>
      <c r="I380" s="76" t="s">
        <v>475</v>
      </c>
      <c r="O380" s="58" t="s">
        <v>36</v>
      </c>
      <c r="Q380" s="57" t="s">
        <v>13</v>
      </c>
      <c r="T380" s="117">
        <v>15.28</v>
      </c>
      <c r="U380" s="117">
        <v>14.55</v>
      </c>
    </row>
    <row r="381" spans="1:100">
      <c r="B381" s="76" t="s">
        <v>1579</v>
      </c>
      <c r="C381" s="2" t="s">
        <v>34</v>
      </c>
      <c r="D381" s="2" t="s">
        <v>15</v>
      </c>
      <c r="E381" s="8">
        <v>40451</v>
      </c>
      <c r="F381" s="7">
        <v>125</v>
      </c>
      <c r="G381" s="8" t="s">
        <v>151</v>
      </c>
      <c r="H381" s="7" t="s">
        <v>404</v>
      </c>
      <c r="I381" s="76" t="s">
        <v>475</v>
      </c>
      <c r="O381" s="58" t="s">
        <v>213</v>
      </c>
      <c r="P381" s="57" t="s">
        <v>167</v>
      </c>
      <c r="Q381" s="57" t="s">
        <v>13</v>
      </c>
      <c r="T381" s="117">
        <v>15.81</v>
      </c>
      <c r="U381" s="117">
        <v>14.57</v>
      </c>
      <c r="Z381" s="8" t="s">
        <v>158</v>
      </c>
    </row>
    <row r="382" spans="1:100">
      <c r="B382" s="76" t="s">
        <v>1579</v>
      </c>
      <c r="C382" s="2" t="s">
        <v>34</v>
      </c>
      <c r="D382" s="2" t="s">
        <v>15</v>
      </c>
      <c r="E382" s="8">
        <v>40451</v>
      </c>
      <c r="F382" s="7">
        <v>125</v>
      </c>
      <c r="G382" s="8" t="s">
        <v>151</v>
      </c>
      <c r="H382" s="7" t="s">
        <v>404</v>
      </c>
      <c r="I382" s="76" t="s">
        <v>475</v>
      </c>
      <c r="O382" s="58" t="s">
        <v>185</v>
      </c>
      <c r="P382" s="57" t="s">
        <v>167</v>
      </c>
      <c r="Q382" s="57" t="s">
        <v>13</v>
      </c>
      <c r="T382" s="117">
        <v>17.04</v>
      </c>
      <c r="U382" s="117">
        <v>14.08</v>
      </c>
      <c r="Z382" s="8" t="s">
        <v>158</v>
      </c>
    </row>
    <row r="383" spans="1:100">
      <c r="B383" s="76" t="s">
        <v>1579</v>
      </c>
      <c r="C383" s="2" t="s">
        <v>34</v>
      </c>
      <c r="D383" s="2" t="s">
        <v>15</v>
      </c>
      <c r="E383" s="8">
        <v>40451</v>
      </c>
      <c r="F383" s="7">
        <v>134</v>
      </c>
      <c r="G383" s="8" t="s">
        <v>151</v>
      </c>
      <c r="H383" s="7" t="s">
        <v>404</v>
      </c>
      <c r="I383" s="76" t="s">
        <v>475</v>
      </c>
      <c r="O383" s="58" t="s">
        <v>153</v>
      </c>
      <c r="Q383" s="57" t="s">
        <v>13</v>
      </c>
      <c r="T383" s="117">
        <v>21.1</v>
      </c>
      <c r="U383" s="117">
        <v>11.04</v>
      </c>
      <c r="Z383" s="8" t="s">
        <v>152</v>
      </c>
    </row>
    <row r="384" spans="1:100">
      <c r="B384" s="76" t="s">
        <v>1579</v>
      </c>
      <c r="C384" s="2" t="s">
        <v>34</v>
      </c>
      <c r="D384" s="2" t="s">
        <v>15</v>
      </c>
      <c r="E384" s="8">
        <v>40451</v>
      </c>
      <c r="F384" s="7">
        <v>139</v>
      </c>
      <c r="G384" s="8" t="s">
        <v>151</v>
      </c>
      <c r="H384" s="7" t="s">
        <v>404</v>
      </c>
      <c r="I384" s="76" t="s">
        <v>475</v>
      </c>
      <c r="O384" s="58" t="s">
        <v>36</v>
      </c>
      <c r="Q384" s="57" t="s">
        <v>13</v>
      </c>
      <c r="T384" s="117">
        <v>16.059999999999999</v>
      </c>
      <c r="U384" s="117">
        <v>14.14</v>
      </c>
    </row>
    <row r="385" spans="1:100">
      <c r="B385" s="76" t="s">
        <v>1579</v>
      </c>
      <c r="C385" s="2" t="s">
        <v>34</v>
      </c>
      <c r="D385" s="2" t="s">
        <v>15</v>
      </c>
      <c r="E385" s="8">
        <v>40451</v>
      </c>
      <c r="F385" s="7">
        <v>143</v>
      </c>
      <c r="G385" s="8" t="s">
        <v>151</v>
      </c>
      <c r="H385" s="7" t="s">
        <v>404</v>
      </c>
      <c r="I385" s="76" t="s">
        <v>475</v>
      </c>
      <c r="O385" s="58" t="s">
        <v>155</v>
      </c>
      <c r="P385" s="57" t="s">
        <v>167</v>
      </c>
      <c r="Q385" s="57" t="s">
        <v>13</v>
      </c>
      <c r="T385" s="117">
        <v>14.35</v>
      </c>
      <c r="U385" s="117">
        <v>13.09</v>
      </c>
      <c r="Z385" s="8" t="s">
        <v>157</v>
      </c>
    </row>
    <row r="386" spans="1:100">
      <c r="B386" s="76" t="s">
        <v>1579</v>
      </c>
      <c r="C386" s="2" t="s">
        <v>34</v>
      </c>
      <c r="D386" s="2" t="s">
        <v>15</v>
      </c>
      <c r="E386" s="8">
        <v>40451</v>
      </c>
      <c r="F386" s="7">
        <v>143</v>
      </c>
      <c r="G386" s="8" t="s">
        <v>151</v>
      </c>
      <c r="H386" s="7" t="s">
        <v>404</v>
      </c>
      <c r="I386" s="76" t="s">
        <v>475</v>
      </c>
      <c r="O386" s="58" t="s">
        <v>213</v>
      </c>
      <c r="P386" s="57" t="s">
        <v>167</v>
      </c>
      <c r="Q386" s="57" t="s">
        <v>13</v>
      </c>
      <c r="T386" s="117">
        <v>15.7</v>
      </c>
      <c r="U386" s="117">
        <v>13.37</v>
      </c>
      <c r="Z386" s="8" t="s">
        <v>156</v>
      </c>
    </row>
    <row r="387" spans="1:100">
      <c r="B387" s="76" t="s">
        <v>1579</v>
      </c>
      <c r="C387" s="2" t="s">
        <v>34</v>
      </c>
      <c r="D387" s="2" t="s">
        <v>15</v>
      </c>
      <c r="E387" s="8">
        <v>40451</v>
      </c>
      <c r="F387" s="7">
        <v>143</v>
      </c>
      <c r="G387" s="8" t="s">
        <v>151</v>
      </c>
      <c r="H387" s="7" t="s">
        <v>404</v>
      </c>
      <c r="I387" s="76" t="s">
        <v>475</v>
      </c>
      <c r="O387" s="58" t="s">
        <v>185</v>
      </c>
      <c r="P387" s="57" t="s">
        <v>167</v>
      </c>
      <c r="Q387" s="57" t="s">
        <v>13</v>
      </c>
      <c r="T387" s="117">
        <v>16.260000000000002</v>
      </c>
      <c r="U387" s="117">
        <v>13.3</v>
      </c>
      <c r="Z387" s="8" t="s">
        <v>156</v>
      </c>
    </row>
    <row r="388" spans="1:100">
      <c r="B388" s="76" t="s">
        <v>1579</v>
      </c>
      <c r="C388" s="2" t="s">
        <v>34</v>
      </c>
      <c r="D388" s="2" t="s">
        <v>15</v>
      </c>
      <c r="E388" s="8">
        <v>40451</v>
      </c>
      <c r="F388" s="7">
        <v>144</v>
      </c>
      <c r="G388" s="8" t="s">
        <v>151</v>
      </c>
      <c r="H388" s="7" t="s">
        <v>404</v>
      </c>
      <c r="I388" s="76" t="s">
        <v>475</v>
      </c>
      <c r="O388" s="58" t="s">
        <v>36</v>
      </c>
      <c r="Q388" s="57" t="s">
        <v>13</v>
      </c>
      <c r="T388" s="117">
        <v>15.93</v>
      </c>
      <c r="U388" s="117">
        <v>13.45</v>
      </c>
    </row>
    <row r="389" spans="1:100">
      <c r="B389" s="76" t="s">
        <v>1579</v>
      </c>
      <c r="C389" s="2" t="s">
        <v>34</v>
      </c>
      <c r="D389" s="2" t="s">
        <v>15</v>
      </c>
      <c r="E389" s="8">
        <v>40451</v>
      </c>
      <c r="F389" s="7">
        <v>146</v>
      </c>
      <c r="G389" s="8" t="s">
        <v>151</v>
      </c>
      <c r="H389" s="7" t="s">
        <v>404</v>
      </c>
      <c r="I389" s="76" t="s">
        <v>475</v>
      </c>
      <c r="O389" s="58" t="s">
        <v>38</v>
      </c>
      <c r="Q389" s="57" t="s">
        <v>13</v>
      </c>
      <c r="T389" s="117">
        <v>12.89</v>
      </c>
      <c r="U389" s="117">
        <v>10.8</v>
      </c>
    </row>
    <row r="390" spans="1:100">
      <c r="B390" s="76" t="s">
        <v>1579</v>
      </c>
      <c r="C390" s="2" t="s">
        <v>34</v>
      </c>
      <c r="D390" s="2" t="s">
        <v>15</v>
      </c>
      <c r="E390" s="8">
        <v>40451</v>
      </c>
      <c r="F390" s="7">
        <v>152</v>
      </c>
      <c r="G390" s="8" t="s">
        <v>151</v>
      </c>
      <c r="H390" s="7" t="s">
        <v>404</v>
      </c>
      <c r="I390" s="76" t="s">
        <v>475</v>
      </c>
      <c r="O390" s="58" t="s">
        <v>36</v>
      </c>
      <c r="Q390" s="57" t="s">
        <v>13</v>
      </c>
      <c r="T390" s="117">
        <v>14.7</v>
      </c>
      <c r="U390" s="117">
        <v>15.73</v>
      </c>
    </row>
    <row r="391" spans="1:100">
      <c r="B391" s="76" t="s">
        <v>1579</v>
      </c>
      <c r="C391" s="2" t="s">
        <v>34</v>
      </c>
      <c r="D391" s="2" t="s">
        <v>15</v>
      </c>
      <c r="E391" s="8">
        <v>40451</v>
      </c>
      <c r="F391" s="7">
        <v>157</v>
      </c>
      <c r="G391" s="8" t="s">
        <v>151</v>
      </c>
      <c r="H391" s="7" t="s">
        <v>404</v>
      </c>
      <c r="I391" s="76" t="s">
        <v>475</v>
      </c>
      <c r="O391" s="58" t="s">
        <v>20</v>
      </c>
      <c r="Q391" s="57" t="s">
        <v>13</v>
      </c>
      <c r="T391" s="117">
        <v>12.64</v>
      </c>
      <c r="U391" s="117">
        <v>7.38</v>
      </c>
    </row>
    <row r="392" spans="1:100">
      <c r="B392" s="76" t="s">
        <v>1579</v>
      </c>
      <c r="C392" s="2" t="s">
        <v>34</v>
      </c>
      <c r="D392" s="2" t="s">
        <v>15</v>
      </c>
      <c r="E392" s="8">
        <v>40451</v>
      </c>
      <c r="F392" s="7">
        <v>991</v>
      </c>
      <c r="G392" s="8" t="s">
        <v>151</v>
      </c>
      <c r="H392" s="7" t="s">
        <v>404</v>
      </c>
      <c r="I392" s="76" t="s">
        <v>475</v>
      </c>
      <c r="O392" s="58" t="s">
        <v>36</v>
      </c>
      <c r="Q392" s="57" t="s">
        <v>13</v>
      </c>
      <c r="T392" s="117">
        <v>12.9</v>
      </c>
      <c r="U392" s="117">
        <v>15.02</v>
      </c>
    </row>
    <row r="393" spans="1:100" s="91" customFormat="1">
      <c r="A393" s="14"/>
      <c r="B393" s="76" t="s">
        <v>1579</v>
      </c>
      <c r="C393" s="2" t="s">
        <v>34</v>
      </c>
      <c r="D393" s="2" t="s">
        <v>15</v>
      </c>
      <c r="E393" s="8">
        <v>40451</v>
      </c>
      <c r="F393" s="7" t="s">
        <v>159</v>
      </c>
      <c r="G393" s="8" t="s">
        <v>151</v>
      </c>
      <c r="H393" s="7" t="s">
        <v>404</v>
      </c>
      <c r="I393" s="76" t="s">
        <v>475</v>
      </c>
      <c r="J393" s="191"/>
      <c r="K393" s="143"/>
      <c r="L393" s="115"/>
      <c r="M393" s="115"/>
      <c r="N393" s="57"/>
      <c r="O393" s="58" t="s">
        <v>36</v>
      </c>
      <c r="P393" s="57"/>
      <c r="Q393" s="57" t="s">
        <v>13</v>
      </c>
      <c r="R393" s="57"/>
      <c r="S393" s="57"/>
      <c r="T393" s="117">
        <v>16.71</v>
      </c>
      <c r="U393" s="117">
        <v>15.27</v>
      </c>
      <c r="V393" s="58"/>
      <c r="W393" s="195"/>
      <c r="X393" s="198"/>
      <c r="Y393" s="8"/>
      <c r="Z393" s="8"/>
      <c r="AA393" s="76"/>
      <c r="AB393" s="76"/>
      <c r="AC393" s="76"/>
      <c r="AD393" s="70"/>
      <c r="AE393" s="70"/>
      <c r="AF393" s="83"/>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row>
    <row r="394" spans="1:100" s="91" customFormat="1">
      <c r="A394" s="14"/>
      <c r="B394" s="76" t="s">
        <v>1579</v>
      </c>
      <c r="C394" s="2" t="s">
        <v>34</v>
      </c>
      <c r="D394" s="2" t="s">
        <v>15</v>
      </c>
      <c r="E394" s="8">
        <v>40451</v>
      </c>
      <c r="F394" s="7" t="s">
        <v>160</v>
      </c>
      <c r="G394" s="8" t="s">
        <v>151</v>
      </c>
      <c r="H394" s="7" t="s">
        <v>404</v>
      </c>
      <c r="I394" s="76" t="s">
        <v>475</v>
      </c>
      <c r="J394" s="191"/>
      <c r="K394" s="143"/>
      <c r="L394" s="115"/>
      <c r="M394" s="115"/>
      <c r="N394" s="57"/>
      <c r="O394" s="58" t="s">
        <v>36</v>
      </c>
      <c r="P394" s="57"/>
      <c r="Q394" s="57" t="s">
        <v>13</v>
      </c>
      <c r="R394" s="57"/>
      <c r="S394" s="57"/>
      <c r="T394" s="117">
        <v>15.17</v>
      </c>
      <c r="U394" s="117">
        <v>15.54</v>
      </c>
      <c r="V394" s="58"/>
      <c r="W394" s="195"/>
      <c r="X394" s="198"/>
      <c r="Y394" s="8"/>
      <c r="Z394" s="8"/>
      <c r="AA394" s="76"/>
      <c r="AB394" s="76"/>
      <c r="AC394" s="76"/>
      <c r="AD394" s="70"/>
      <c r="AE394" s="70"/>
      <c r="AF394" s="83"/>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row>
    <row r="395" spans="1:100">
      <c r="B395" s="76" t="s">
        <v>1579</v>
      </c>
      <c r="C395" s="2" t="s">
        <v>34</v>
      </c>
      <c r="D395" s="2" t="s">
        <v>15</v>
      </c>
      <c r="E395" s="8">
        <v>40451</v>
      </c>
      <c r="F395" s="7" t="s">
        <v>161</v>
      </c>
      <c r="G395" s="8" t="s">
        <v>151</v>
      </c>
      <c r="H395" s="7" t="s">
        <v>404</v>
      </c>
      <c r="I395" s="76" t="s">
        <v>475</v>
      </c>
      <c r="O395" s="58" t="s">
        <v>36</v>
      </c>
      <c r="Q395" s="57" t="s">
        <v>13</v>
      </c>
      <c r="T395" s="117">
        <v>15.99</v>
      </c>
      <c r="U395" s="117">
        <v>15.17</v>
      </c>
      <c r="BJ395" s="91"/>
      <c r="BK395" s="91"/>
      <c r="BL395" s="91"/>
      <c r="BM395" s="91"/>
      <c r="BN395" s="91"/>
      <c r="BO395" s="91"/>
      <c r="BP395" s="91"/>
      <c r="BQ395" s="91"/>
      <c r="BR395" s="91"/>
      <c r="BS395" s="91"/>
      <c r="BT395" s="91"/>
      <c r="BU395" s="91"/>
      <c r="BV395" s="91"/>
      <c r="BW395" s="91"/>
      <c r="BX395" s="91"/>
      <c r="BY395" s="91"/>
      <c r="BZ395" s="91"/>
      <c r="CA395" s="91"/>
      <c r="CB395" s="91"/>
      <c r="CC395" s="91"/>
      <c r="CD395" s="91"/>
      <c r="CE395" s="91"/>
      <c r="CF395" s="91"/>
      <c r="CG395" s="91"/>
      <c r="CH395" s="91"/>
      <c r="CI395" s="91"/>
      <c r="CJ395" s="91"/>
      <c r="CK395" s="91"/>
      <c r="CL395" s="91"/>
      <c r="CM395" s="91"/>
      <c r="CN395" s="91"/>
      <c r="CO395" s="91"/>
      <c r="CP395" s="91"/>
      <c r="CQ395" s="91"/>
      <c r="CR395" s="91"/>
      <c r="CS395" s="91"/>
      <c r="CT395" s="91"/>
      <c r="CU395" s="91"/>
      <c r="CV395" s="91"/>
    </row>
    <row r="396" spans="1:100">
      <c r="B396" s="76" t="s">
        <v>1579</v>
      </c>
      <c r="C396" s="2" t="s">
        <v>34</v>
      </c>
      <c r="D396" s="2" t="s">
        <v>15</v>
      </c>
      <c r="E396" s="8">
        <v>41174</v>
      </c>
      <c r="F396" s="7">
        <v>55</v>
      </c>
      <c r="G396" s="8" t="s">
        <v>148</v>
      </c>
      <c r="H396" s="7" t="s">
        <v>394</v>
      </c>
      <c r="I396" s="76" t="s">
        <v>475</v>
      </c>
      <c r="J396" s="194" t="s">
        <v>613</v>
      </c>
      <c r="K396" s="143">
        <f>(7.8+7.5)/2</f>
        <v>7.65</v>
      </c>
      <c r="L396" s="68">
        <v>30.47</v>
      </c>
      <c r="M396" s="68">
        <v>-100.55</v>
      </c>
      <c r="N396" s="106">
        <v>104.19087652144</v>
      </c>
      <c r="O396" s="58" t="s">
        <v>150</v>
      </c>
      <c r="P396" s="57" t="s">
        <v>167</v>
      </c>
      <c r="Q396" s="57" t="s">
        <v>13</v>
      </c>
      <c r="T396" s="117">
        <v>16.75</v>
      </c>
      <c r="U396" s="117">
        <v>9.74</v>
      </c>
      <c r="BJ396" s="91"/>
      <c r="BK396" s="91"/>
      <c r="BL396" s="91"/>
      <c r="BM396" s="91"/>
      <c r="BN396" s="91"/>
      <c r="BO396" s="91"/>
      <c r="BP396" s="91"/>
      <c r="BQ396" s="91"/>
      <c r="BR396" s="91"/>
      <c r="BS396" s="91"/>
      <c r="BT396" s="91"/>
      <c r="BU396" s="91"/>
      <c r="BV396" s="91"/>
      <c r="BW396" s="91"/>
      <c r="BX396" s="91"/>
      <c r="BY396" s="91"/>
      <c r="BZ396" s="91"/>
      <c r="CA396" s="91"/>
      <c r="CB396" s="91"/>
      <c r="CC396" s="91"/>
      <c r="CD396" s="91"/>
      <c r="CE396" s="91"/>
      <c r="CF396" s="91"/>
      <c r="CG396" s="91"/>
      <c r="CH396" s="91"/>
      <c r="CI396" s="91"/>
      <c r="CJ396" s="91"/>
      <c r="CK396" s="91"/>
      <c r="CL396" s="91"/>
      <c r="CM396" s="91"/>
      <c r="CN396" s="91"/>
      <c r="CO396" s="91"/>
      <c r="CP396" s="91"/>
      <c r="CQ396" s="91"/>
      <c r="CR396" s="91"/>
      <c r="CS396" s="91"/>
      <c r="CT396" s="91"/>
      <c r="CU396" s="91"/>
      <c r="CV396" s="91"/>
    </row>
    <row r="397" spans="1:100" ht="36">
      <c r="A397" s="76" t="s">
        <v>1849</v>
      </c>
      <c r="B397" s="76" t="s">
        <v>1579</v>
      </c>
      <c r="C397" s="113" t="s">
        <v>34</v>
      </c>
      <c r="D397" s="113" t="s">
        <v>15</v>
      </c>
      <c r="E397" s="76" t="s">
        <v>1543</v>
      </c>
      <c r="F397" s="76">
        <v>7322</v>
      </c>
      <c r="G397" s="76" t="s">
        <v>581</v>
      </c>
      <c r="H397" s="13" t="s">
        <v>582</v>
      </c>
      <c r="I397" s="76" t="s">
        <v>475</v>
      </c>
      <c r="J397" s="191" t="s">
        <v>1859</v>
      </c>
      <c r="K397" s="106"/>
      <c r="L397" s="114"/>
      <c r="M397" s="114"/>
      <c r="N397" s="76"/>
      <c r="O397" s="76" t="s">
        <v>1852</v>
      </c>
      <c r="P397" s="76"/>
      <c r="Q397" s="70" t="s">
        <v>13</v>
      </c>
      <c r="R397" s="70"/>
      <c r="S397" s="112"/>
      <c r="T397" s="68">
        <v>35.53</v>
      </c>
      <c r="U397" s="68">
        <v>31.4</v>
      </c>
      <c r="V397" s="70"/>
      <c r="W397" s="150"/>
      <c r="X397" s="148"/>
      <c r="Y397" s="112"/>
      <c r="Z397" s="76"/>
    </row>
    <row r="398" spans="1:100">
      <c r="B398" s="76" t="s">
        <v>1579</v>
      </c>
      <c r="C398" s="2" t="s">
        <v>34</v>
      </c>
      <c r="D398" s="2" t="s">
        <v>15</v>
      </c>
      <c r="E398" s="8">
        <v>908</v>
      </c>
      <c r="F398" s="7">
        <v>3471</v>
      </c>
      <c r="G398" s="8" t="s">
        <v>101</v>
      </c>
      <c r="H398" s="7" t="s">
        <v>395</v>
      </c>
      <c r="I398" s="76" t="s">
        <v>176</v>
      </c>
      <c r="J398" s="191" t="s">
        <v>117</v>
      </c>
      <c r="K398" s="106"/>
      <c r="O398" s="58" t="s">
        <v>112</v>
      </c>
      <c r="P398" s="57" t="s">
        <v>172</v>
      </c>
      <c r="Q398" s="57" t="s">
        <v>13</v>
      </c>
      <c r="T398" s="117">
        <v>36.68</v>
      </c>
      <c r="U398" s="117">
        <v>22.43</v>
      </c>
    </row>
    <row r="399" spans="1:100" s="91" customFormat="1" ht="31">
      <c r="A399" s="14"/>
      <c r="B399" s="76" t="s">
        <v>1579</v>
      </c>
      <c r="C399" s="2" t="s">
        <v>34</v>
      </c>
      <c r="D399" s="2" t="s">
        <v>15</v>
      </c>
      <c r="E399" s="8">
        <v>908</v>
      </c>
      <c r="F399" s="7">
        <v>649</v>
      </c>
      <c r="G399" s="8" t="s">
        <v>101</v>
      </c>
      <c r="H399" s="7" t="s">
        <v>395</v>
      </c>
      <c r="I399" s="76" t="s">
        <v>1230</v>
      </c>
      <c r="J399" s="191" t="s">
        <v>116</v>
      </c>
      <c r="K399" s="106"/>
      <c r="L399" s="115"/>
      <c r="M399" s="115"/>
      <c r="N399" s="57"/>
      <c r="O399" s="58" t="s">
        <v>110</v>
      </c>
      <c r="P399" s="57"/>
      <c r="Q399" s="57" t="s">
        <v>13</v>
      </c>
      <c r="R399" s="57"/>
      <c r="S399" s="57"/>
      <c r="T399" s="117">
        <v>27.66</v>
      </c>
      <c r="U399" s="117">
        <v>18.309999999999999</v>
      </c>
      <c r="V399" s="58"/>
      <c r="W399" s="195"/>
      <c r="X399" s="198"/>
      <c r="Y399" s="8"/>
      <c r="Z399" s="8"/>
      <c r="AA399" s="76"/>
      <c r="AB399" s="76"/>
      <c r="AC399" s="76"/>
      <c r="AD399" s="70"/>
      <c r="AE399" s="70"/>
      <c r="AF399" s="83"/>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83"/>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row>
    <row r="400" spans="1:100" s="91" customFormat="1" ht="31">
      <c r="A400" s="14"/>
      <c r="B400" s="76" t="s">
        <v>1579</v>
      </c>
      <c r="C400" s="2" t="s">
        <v>34</v>
      </c>
      <c r="D400" s="2" t="s">
        <v>15</v>
      </c>
      <c r="E400" s="8">
        <v>908</v>
      </c>
      <c r="F400" s="7">
        <v>672</v>
      </c>
      <c r="G400" s="8" t="s">
        <v>101</v>
      </c>
      <c r="H400" s="7" t="s">
        <v>395</v>
      </c>
      <c r="I400" s="76" t="s">
        <v>1230</v>
      </c>
      <c r="J400" s="191" t="s">
        <v>111</v>
      </c>
      <c r="K400" s="106"/>
      <c r="L400" s="115"/>
      <c r="M400" s="115"/>
      <c r="N400" s="57"/>
      <c r="O400" s="58" t="s">
        <v>110</v>
      </c>
      <c r="P400" s="57"/>
      <c r="Q400" s="57" t="s">
        <v>13</v>
      </c>
      <c r="R400" s="57"/>
      <c r="S400" s="57"/>
      <c r="T400" s="117">
        <v>30.87</v>
      </c>
      <c r="U400" s="117">
        <v>19.27</v>
      </c>
      <c r="V400" s="58"/>
      <c r="W400" s="195"/>
      <c r="X400" s="198"/>
      <c r="Y400" s="8"/>
      <c r="Z400" s="8"/>
      <c r="AA400" s="76"/>
      <c r="AB400" s="76"/>
      <c r="AC400" s="76"/>
      <c r="AD400" s="70"/>
      <c r="AE400" s="70"/>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row>
    <row r="401" spans="1:100" ht="31">
      <c r="B401" s="76" t="s">
        <v>1579</v>
      </c>
      <c r="C401" s="2" t="s">
        <v>34</v>
      </c>
      <c r="D401" s="2" t="s">
        <v>15</v>
      </c>
      <c r="E401" s="8">
        <v>908</v>
      </c>
      <c r="F401" s="7">
        <v>758</v>
      </c>
      <c r="G401" s="8" t="s">
        <v>101</v>
      </c>
      <c r="H401" s="7" t="s">
        <v>395</v>
      </c>
      <c r="I401" s="76" t="s">
        <v>1230</v>
      </c>
      <c r="J401" s="191" t="s">
        <v>111</v>
      </c>
      <c r="K401" s="106"/>
      <c r="O401" s="58" t="s">
        <v>110</v>
      </c>
      <c r="Q401" s="57" t="s">
        <v>13</v>
      </c>
      <c r="T401" s="117">
        <v>30.85</v>
      </c>
      <c r="U401" s="117">
        <v>18.829999999999998</v>
      </c>
      <c r="BJ401" s="91"/>
      <c r="BK401" s="91"/>
      <c r="BL401" s="91"/>
      <c r="BM401" s="91"/>
      <c r="BN401" s="91"/>
      <c r="BO401" s="91"/>
      <c r="BP401" s="91"/>
      <c r="BQ401" s="91"/>
      <c r="BR401" s="91"/>
      <c r="BS401" s="91"/>
      <c r="BT401" s="91"/>
      <c r="BU401" s="91"/>
      <c r="BV401" s="91"/>
      <c r="BW401" s="91"/>
      <c r="BX401" s="91"/>
      <c r="BY401" s="91"/>
      <c r="BZ401" s="91"/>
      <c r="CA401" s="91"/>
      <c r="CB401" s="91"/>
      <c r="CC401" s="91"/>
      <c r="CD401" s="91"/>
      <c r="CE401" s="91"/>
      <c r="CF401" s="91"/>
      <c r="CG401" s="91"/>
      <c r="CH401" s="91"/>
      <c r="CI401" s="91"/>
      <c r="CJ401" s="91"/>
      <c r="CK401" s="91"/>
      <c r="CL401" s="91"/>
      <c r="CM401" s="91"/>
      <c r="CN401" s="91"/>
      <c r="CO401" s="91"/>
      <c r="CP401" s="91"/>
      <c r="CQ401" s="91"/>
      <c r="CR401" s="91"/>
      <c r="CS401" s="91"/>
      <c r="CT401" s="91"/>
      <c r="CU401" s="91"/>
      <c r="CV401" s="91"/>
    </row>
    <row r="402" spans="1:100" ht="31">
      <c r="B402" s="76" t="s">
        <v>1579</v>
      </c>
      <c r="C402" s="2" t="s">
        <v>34</v>
      </c>
      <c r="D402" s="2" t="s">
        <v>15</v>
      </c>
      <c r="E402" s="8">
        <v>908</v>
      </c>
      <c r="F402" s="7">
        <v>1100</v>
      </c>
      <c r="G402" s="8" t="s">
        <v>101</v>
      </c>
      <c r="H402" s="7" t="s">
        <v>395</v>
      </c>
      <c r="I402" s="76" t="s">
        <v>1230</v>
      </c>
      <c r="J402" s="191" t="s">
        <v>116</v>
      </c>
      <c r="K402" s="106"/>
      <c r="O402" s="58" t="s">
        <v>110</v>
      </c>
      <c r="Q402" s="57" t="s">
        <v>13</v>
      </c>
      <c r="T402" s="117">
        <v>28.08</v>
      </c>
      <c r="U402" s="117">
        <v>19.02</v>
      </c>
      <c r="BJ402" s="91"/>
      <c r="BK402" s="91"/>
      <c r="BL402" s="91"/>
      <c r="BM402" s="91"/>
      <c r="BN402" s="91"/>
      <c r="BO402" s="91"/>
      <c r="BP402" s="91"/>
      <c r="BQ402" s="91"/>
      <c r="BR402" s="91"/>
      <c r="BS402" s="91"/>
      <c r="BT402" s="91"/>
      <c r="BU402" s="91"/>
      <c r="BV402" s="91"/>
      <c r="BW402" s="91"/>
      <c r="BX402" s="91"/>
      <c r="BY402" s="91"/>
      <c r="BZ402" s="91"/>
      <c r="CA402" s="91"/>
      <c r="CB402" s="91"/>
      <c r="CC402" s="91"/>
      <c r="CD402" s="91"/>
      <c r="CE402" s="91"/>
      <c r="CF402" s="91"/>
      <c r="CG402" s="91"/>
      <c r="CH402" s="91"/>
      <c r="CI402" s="91"/>
      <c r="CJ402" s="91"/>
      <c r="CK402" s="91"/>
      <c r="CL402" s="91"/>
      <c r="CM402" s="91"/>
      <c r="CN402" s="91"/>
      <c r="CO402" s="91"/>
      <c r="CP402" s="91"/>
      <c r="CQ402" s="91"/>
      <c r="CR402" s="91"/>
      <c r="CS402" s="91"/>
      <c r="CT402" s="91"/>
      <c r="CU402" s="91"/>
      <c r="CV402" s="91"/>
    </row>
    <row r="403" spans="1:100" s="91" customFormat="1" ht="31">
      <c r="A403" s="14"/>
      <c r="B403" s="76" t="s">
        <v>1579</v>
      </c>
      <c r="C403" s="2" t="s">
        <v>34</v>
      </c>
      <c r="D403" s="2" t="s">
        <v>15</v>
      </c>
      <c r="E403" s="8">
        <v>908</v>
      </c>
      <c r="F403" s="7">
        <v>1114</v>
      </c>
      <c r="G403" s="8" t="s">
        <v>101</v>
      </c>
      <c r="H403" s="7" t="s">
        <v>395</v>
      </c>
      <c r="I403" s="76" t="s">
        <v>1230</v>
      </c>
      <c r="J403" s="191" t="s">
        <v>116</v>
      </c>
      <c r="K403" s="106"/>
      <c r="L403" s="115"/>
      <c r="M403" s="115"/>
      <c r="N403" s="57"/>
      <c r="O403" s="58" t="s">
        <v>112</v>
      </c>
      <c r="P403" s="57" t="s">
        <v>172</v>
      </c>
      <c r="Q403" s="57" t="s">
        <v>13</v>
      </c>
      <c r="R403" s="57"/>
      <c r="S403" s="57"/>
      <c r="T403" s="117">
        <v>36.24</v>
      </c>
      <c r="U403" s="117">
        <v>20.39</v>
      </c>
      <c r="V403" s="58"/>
      <c r="W403" s="195"/>
      <c r="X403" s="198"/>
      <c r="Y403" s="8"/>
      <c r="Z403" s="8"/>
      <c r="AA403" s="76"/>
      <c r="AB403" s="76"/>
      <c r="AC403" s="76"/>
      <c r="AD403" s="70"/>
      <c r="AE403" s="70"/>
      <c r="AF403" s="83"/>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83"/>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row>
    <row r="404" spans="1:100" ht="31">
      <c r="B404" s="76" t="s">
        <v>1579</v>
      </c>
      <c r="C404" s="2" t="s">
        <v>34</v>
      </c>
      <c r="D404" s="2" t="s">
        <v>15</v>
      </c>
      <c r="E404" s="8">
        <v>908</v>
      </c>
      <c r="F404" s="7">
        <v>1349</v>
      </c>
      <c r="G404" s="8" t="s">
        <v>101</v>
      </c>
      <c r="H404" s="7" t="s">
        <v>395</v>
      </c>
      <c r="I404" s="76" t="s">
        <v>1230</v>
      </c>
      <c r="J404" s="191" t="s">
        <v>111</v>
      </c>
      <c r="K404" s="106"/>
      <c r="O404" s="58" t="s">
        <v>110</v>
      </c>
      <c r="Q404" s="57" t="s">
        <v>13</v>
      </c>
      <c r="T404" s="117">
        <v>27.98</v>
      </c>
      <c r="U404" s="117">
        <v>18.2</v>
      </c>
    </row>
    <row r="405" spans="1:100" ht="31">
      <c r="B405" s="76" t="s">
        <v>1579</v>
      </c>
      <c r="C405" s="2" t="s">
        <v>34</v>
      </c>
      <c r="D405" s="2" t="s">
        <v>15</v>
      </c>
      <c r="E405" s="8">
        <v>908</v>
      </c>
      <c r="F405" s="7">
        <v>1601</v>
      </c>
      <c r="G405" s="8" t="s">
        <v>101</v>
      </c>
      <c r="H405" s="7" t="s">
        <v>395</v>
      </c>
      <c r="I405" s="76" t="s">
        <v>1230</v>
      </c>
      <c r="J405" s="191" t="s">
        <v>111</v>
      </c>
      <c r="K405" s="106"/>
      <c r="O405" s="58" t="s">
        <v>112</v>
      </c>
      <c r="P405" s="57" t="s">
        <v>172</v>
      </c>
      <c r="Q405" s="57" t="s">
        <v>13</v>
      </c>
      <c r="T405" s="117">
        <v>36.950000000000003</v>
      </c>
      <c r="U405" s="117">
        <v>20.27</v>
      </c>
      <c r="BJ405" s="91"/>
      <c r="BK405" s="91"/>
      <c r="BL405" s="91"/>
      <c r="BM405" s="91"/>
      <c r="BN405" s="91"/>
      <c r="BO405" s="91"/>
      <c r="BP405" s="91"/>
      <c r="BQ405" s="91"/>
      <c r="BR405" s="91"/>
      <c r="BS405" s="91"/>
      <c r="BT405" s="91"/>
      <c r="BU405" s="91"/>
      <c r="BV405" s="91"/>
      <c r="BW405" s="91"/>
      <c r="BX405" s="91"/>
      <c r="BY405" s="91"/>
      <c r="BZ405" s="91"/>
      <c r="CA405" s="91"/>
      <c r="CB405" s="91"/>
      <c r="CC405" s="91"/>
      <c r="CD405" s="91"/>
      <c r="CE405" s="91"/>
      <c r="CF405" s="91"/>
      <c r="CG405" s="91"/>
      <c r="CH405" s="91"/>
      <c r="CI405" s="91"/>
      <c r="CJ405" s="91"/>
      <c r="CK405" s="91"/>
      <c r="CL405" s="91"/>
      <c r="CM405" s="91"/>
      <c r="CN405" s="91"/>
      <c r="CO405" s="91"/>
      <c r="CP405" s="91"/>
      <c r="CQ405" s="91"/>
      <c r="CR405" s="91"/>
      <c r="CS405" s="91"/>
      <c r="CT405" s="91"/>
      <c r="CU405" s="91"/>
      <c r="CV405" s="91"/>
    </row>
    <row r="406" spans="1:100" ht="31">
      <c r="B406" s="76" t="s">
        <v>1579</v>
      </c>
      <c r="C406" s="2" t="s">
        <v>34</v>
      </c>
      <c r="D406" s="2" t="s">
        <v>15</v>
      </c>
      <c r="E406" s="8">
        <v>908</v>
      </c>
      <c r="F406" s="7">
        <v>1963</v>
      </c>
      <c r="G406" s="8" t="s">
        <v>101</v>
      </c>
      <c r="H406" s="7" t="s">
        <v>395</v>
      </c>
      <c r="I406" s="76" t="s">
        <v>1230</v>
      </c>
      <c r="J406" s="191" t="s">
        <v>119</v>
      </c>
      <c r="K406" s="106"/>
      <c r="O406" s="58" t="s">
        <v>110</v>
      </c>
      <c r="Q406" s="57" t="s">
        <v>13</v>
      </c>
      <c r="T406" s="117">
        <v>29.88</v>
      </c>
      <c r="U406" s="117">
        <v>18.309999999999999</v>
      </c>
    </row>
    <row r="407" spans="1:100" ht="31">
      <c r="B407" s="76" t="s">
        <v>1579</v>
      </c>
      <c r="C407" s="2" t="s">
        <v>34</v>
      </c>
      <c r="D407" s="2" t="s">
        <v>15</v>
      </c>
      <c r="E407" s="8">
        <v>908</v>
      </c>
      <c r="F407" s="7">
        <v>3417</v>
      </c>
      <c r="G407" s="8" t="s">
        <v>101</v>
      </c>
      <c r="H407" s="7" t="s">
        <v>395</v>
      </c>
      <c r="I407" s="76" t="s">
        <v>1230</v>
      </c>
      <c r="J407" s="191" t="s">
        <v>111</v>
      </c>
      <c r="K407" s="106"/>
      <c r="O407" s="58" t="s">
        <v>112</v>
      </c>
      <c r="P407" s="57" t="s">
        <v>167</v>
      </c>
      <c r="Q407" s="57" t="s">
        <v>13</v>
      </c>
      <c r="T407" s="117">
        <v>32.33</v>
      </c>
      <c r="U407" s="117">
        <v>19.75</v>
      </c>
    </row>
    <row r="408" spans="1:100" ht="31">
      <c r="B408" s="76" t="s">
        <v>1579</v>
      </c>
      <c r="C408" s="2" t="s">
        <v>34</v>
      </c>
      <c r="D408" s="2" t="s">
        <v>15</v>
      </c>
      <c r="E408" s="8">
        <v>908</v>
      </c>
      <c r="F408" s="7">
        <v>3452</v>
      </c>
      <c r="G408" s="8" t="s">
        <v>101</v>
      </c>
      <c r="H408" s="7" t="s">
        <v>395</v>
      </c>
      <c r="I408" s="76" t="s">
        <v>1230</v>
      </c>
      <c r="J408" s="191" t="s">
        <v>111</v>
      </c>
      <c r="K408" s="106"/>
      <c r="O408" s="58" t="s">
        <v>110</v>
      </c>
      <c r="Q408" s="57" t="s">
        <v>13</v>
      </c>
      <c r="T408" s="117">
        <v>27.08</v>
      </c>
      <c r="U408" s="117">
        <v>20.18</v>
      </c>
    </row>
    <row r="409" spans="1:100">
      <c r="A409" s="14" t="s">
        <v>308</v>
      </c>
      <c r="B409" s="76" t="s">
        <v>1579</v>
      </c>
      <c r="C409" s="2" t="s">
        <v>34</v>
      </c>
      <c r="D409" s="2" t="s">
        <v>15</v>
      </c>
      <c r="E409" s="8">
        <v>3</v>
      </c>
      <c r="F409" s="7">
        <v>-999</v>
      </c>
      <c r="G409" s="8" t="s">
        <v>27</v>
      </c>
      <c r="H409" s="7" t="s">
        <v>402</v>
      </c>
      <c r="I409" s="76" t="s">
        <v>2039</v>
      </c>
      <c r="O409" s="58" t="s">
        <v>16</v>
      </c>
      <c r="Q409" s="57" t="s">
        <v>13</v>
      </c>
      <c r="T409" s="117">
        <v>14.09</v>
      </c>
      <c r="U409" s="117">
        <v>11.34</v>
      </c>
      <c r="Z409" s="8" t="s">
        <v>35</v>
      </c>
    </row>
    <row r="410" spans="1:100">
      <c r="B410" s="76" t="s">
        <v>1579</v>
      </c>
      <c r="C410" s="2" t="s">
        <v>34</v>
      </c>
      <c r="D410" s="2" t="s">
        <v>15</v>
      </c>
      <c r="E410" s="8">
        <v>908</v>
      </c>
      <c r="F410" s="7">
        <v>2183</v>
      </c>
      <c r="G410" s="8" t="s">
        <v>101</v>
      </c>
      <c r="H410" s="7" t="s">
        <v>395</v>
      </c>
      <c r="J410" s="191" t="s">
        <v>118</v>
      </c>
      <c r="K410" s="106"/>
      <c r="O410" s="58" t="s">
        <v>112</v>
      </c>
      <c r="P410" s="57" t="s">
        <v>172</v>
      </c>
      <c r="Q410" s="57" t="s">
        <v>13</v>
      </c>
      <c r="T410" s="117">
        <v>35.76</v>
      </c>
      <c r="U410" s="117">
        <v>20.72</v>
      </c>
    </row>
    <row r="411" spans="1:100">
      <c r="B411" s="76" t="s">
        <v>1579</v>
      </c>
      <c r="C411" s="2" t="s">
        <v>34</v>
      </c>
      <c r="D411" s="2" t="s">
        <v>15</v>
      </c>
      <c r="E411" s="8">
        <v>908</v>
      </c>
      <c r="F411" s="7">
        <v>3467</v>
      </c>
      <c r="G411" s="8" t="s">
        <v>101</v>
      </c>
      <c r="H411" s="7" t="s">
        <v>395</v>
      </c>
      <c r="J411" s="191" t="s">
        <v>131</v>
      </c>
      <c r="K411" s="106"/>
      <c r="O411" s="58" t="s">
        <v>380</v>
      </c>
      <c r="P411" s="57" t="s">
        <v>172</v>
      </c>
      <c r="Q411" s="57" t="s">
        <v>13</v>
      </c>
      <c r="T411" s="117">
        <v>17.13</v>
      </c>
      <c r="U411" s="117">
        <v>10.74</v>
      </c>
    </row>
    <row r="412" spans="1:100">
      <c r="B412" s="76" t="s">
        <v>1579</v>
      </c>
      <c r="C412" s="2" t="s">
        <v>34</v>
      </c>
      <c r="D412" s="2" t="s">
        <v>15</v>
      </c>
      <c r="E412" s="8">
        <v>4043</v>
      </c>
      <c r="F412" s="7">
        <v>820</v>
      </c>
      <c r="G412" s="8" t="s">
        <v>142</v>
      </c>
      <c r="H412" s="7" t="s">
        <v>391</v>
      </c>
      <c r="I412" s="70"/>
      <c r="J412" s="191" t="s">
        <v>143</v>
      </c>
      <c r="K412" s="106"/>
      <c r="O412" s="58" t="s">
        <v>387</v>
      </c>
      <c r="P412" s="57" t="s">
        <v>167</v>
      </c>
      <c r="Q412" s="57" t="s">
        <v>13</v>
      </c>
      <c r="T412" s="117">
        <v>13.46</v>
      </c>
      <c r="U412" s="117">
        <v>8.27</v>
      </c>
      <c r="Z412" s="8" t="s">
        <v>144</v>
      </c>
    </row>
    <row r="413" spans="1:100">
      <c r="A413" s="76" t="s">
        <v>1610</v>
      </c>
      <c r="B413" s="76" t="s">
        <v>1579</v>
      </c>
      <c r="C413" s="2" t="s">
        <v>34</v>
      </c>
      <c r="D413" s="2" t="s">
        <v>179</v>
      </c>
      <c r="E413" s="76">
        <v>40541</v>
      </c>
      <c r="F413" s="76">
        <v>103</v>
      </c>
      <c r="G413" s="76" t="s">
        <v>1239</v>
      </c>
      <c r="H413" s="70" t="s">
        <v>1240</v>
      </c>
      <c r="I413" s="76" t="s">
        <v>475</v>
      </c>
      <c r="K413" s="106"/>
      <c r="L413" s="114"/>
      <c r="M413" s="114"/>
      <c r="N413" s="76"/>
      <c r="O413" s="76" t="s">
        <v>209</v>
      </c>
      <c r="P413" s="76"/>
      <c r="Q413" s="70" t="s">
        <v>13</v>
      </c>
      <c r="R413" s="70"/>
      <c r="S413" s="112"/>
      <c r="T413" s="68">
        <v>16.149999999999999</v>
      </c>
      <c r="U413" s="68">
        <v>11.08</v>
      </c>
      <c r="V413" s="70"/>
      <c r="W413" s="150"/>
      <c r="X413" s="148"/>
      <c r="Y413" s="112"/>
      <c r="Z413" s="76"/>
    </row>
    <row r="414" spans="1:100" ht="24">
      <c r="B414" s="76" t="s">
        <v>1579</v>
      </c>
      <c r="C414" s="2" t="s">
        <v>34</v>
      </c>
      <c r="D414" s="2" t="s">
        <v>179</v>
      </c>
      <c r="E414" s="8">
        <v>41174</v>
      </c>
      <c r="F414" s="7" t="s">
        <v>91</v>
      </c>
      <c r="G414" s="8" t="s">
        <v>148</v>
      </c>
      <c r="H414" s="7" t="s">
        <v>394</v>
      </c>
      <c r="I414" s="76" t="s">
        <v>475</v>
      </c>
      <c r="J414" s="191" t="s">
        <v>145</v>
      </c>
      <c r="K414" s="143">
        <f>(7.8+7.5)/2</f>
        <v>7.65</v>
      </c>
      <c r="L414" s="68">
        <v>30.47</v>
      </c>
      <c r="M414" s="68">
        <v>-100.55</v>
      </c>
      <c r="N414" s="106">
        <v>104.19087652144</v>
      </c>
      <c r="O414" s="58" t="s">
        <v>209</v>
      </c>
      <c r="P414" s="57" t="s">
        <v>167</v>
      </c>
      <c r="Q414" s="57" t="s">
        <v>13</v>
      </c>
      <c r="T414" s="117">
        <v>14.97</v>
      </c>
      <c r="U414" s="117">
        <v>10.199999999999999</v>
      </c>
      <c r="Z414" s="8" t="s">
        <v>147</v>
      </c>
    </row>
    <row r="415" spans="1:100" ht="24">
      <c r="B415" s="76" t="s">
        <v>1579</v>
      </c>
      <c r="C415" s="2" t="s">
        <v>34</v>
      </c>
      <c r="D415" s="2" t="s">
        <v>179</v>
      </c>
      <c r="E415" s="8">
        <v>41174</v>
      </c>
      <c r="F415" s="7" t="s">
        <v>92</v>
      </c>
      <c r="G415" s="8" t="s">
        <v>148</v>
      </c>
      <c r="H415" s="7" t="s">
        <v>394</v>
      </c>
      <c r="I415" s="76" t="s">
        <v>475</v>
      </c>
      <c r="J415" s="191" t="s">
        <v>145</v>
      </c>
      <c r="K415" s="143">
        <f>(7.8+7.5)/2</f>
        <v>7.65</v>
      </c>
      <c r="L415" s="68">
        <v>30.47</v>
      </c>
      <c r="M415" s="68">
        <v>-100.55</v>
      </c>
      <c r="N415" s="106">
        <v>104.19087652144</v>
      </c>
      <c r="O415" s="58" t="s">
        <v>130</v>
      </c>
      <c r="P415" s="57" t="s">
        <v>167</v>
      </c>
      <c r="Q415" s="57" t="s">
        <v>13</v>
      </c>
      <c r="T415" s="117">
        <v>15.77</v>
      </c>
      <c r="U415" s="117">
        <v>10.7</v>
      </c>
      <c r="Z415" s="8" t="s">
        <v>146</v>
      </c>
    </row>
    <row r="416" spans="1:100">
      <c r="B416" s="76" t="s">
        <v>1579</v>
      </c>
      <c r="C416" s="2" t="s">
        <v>34</v>
      </c>
      <c r="D416" s="2" t="s">
        <v>179</v>
      </c>
      <c r="E416" s="8">
        <v>41174</v>
      </c>
      <c r="G416" s="8" t="s">
        <v>148</v>
      </c>
      <c r="H416" s="7" t="s">
        <v>394</v>
      </c>
      <c r="I416" s="76" t="s">
        <v>475</v>
      </c>
      <c r="J416" s="191" t="s">
        <v>149</v>
      </c>
      <c r="K416" s="143">
        <f>(7.8+7.5)/2</f>
        <v>7.65</v>
      </c>
      <c r="L416" s="68">
        <v>30.47</v>
      </c>
      <c r="M416" s="68">
        <v>-100.55</v>
      </c>
      <c r="N416" s="106">
        <v>104.19087652144</v>
      </c>
      <c r="O416" s="58" t="s">
        <v>210</v>
      </c>
      <c r="P416" s="57" t="s">
        <v>167</v>
      </c>
      <c r="Q416" s="57" t="s">
        <v>13</v>
      </c>
      <c r="T416" s="117">
        <v>11.12</v>
      </c>
      <c r="U416" s="117">
        <v>9.2799999999999994</v>
      </c>
    </row>
    <row r="417" spans="1:100">
      <c r="A417" s="76" t="s">
        <v>1601</v>
      </c>
      <c r="B417" s="76" t="s">
        <v>1579</v>
      </c>
      <c r="C417" s="2" t="s">
        <v>34</v>
      </c>
      <c r="D417" s="2" t="s">
        <v>179</v>
      </c>
      <c r="E417" s="76">
        <v>43279</v>
      </c>
      <c r="F417" s="76">
        <v>3</v>
      </c>
      <c r="G417" s="76" t="s">
        <v>1598</v>
      </c>
      <c r="H417" s="70" t="s">
        <v>1599</v>
      </c>
      <c r="I417" s="76" t="s">
        <v>475</v>
      </c>
      <c r="K417" s="106"/>
      <c r="L417" s="114"/>
      <c r="M417" s="114"/>
      <c r="N417" s="76"/>
      <c r="O417" s="76" t="s">
        <v>209</v>
      </c>
      <c r="P417" s="76" t="s">
        <v>167</v>
      </c>
      <c r="Q417" s="70" t="s">
        <v>13</v>
      </c>
      <c r="R417" s="70"/>
      <c r="S417" s="112"/>
      <c r="T417" s="68">
        <v>13.43</v>
      </c>
      <c r="U417" s="68">
        <v>7.62</v>
      </c>
      <c r="V417" s="70"/>
      <c r="W417" s="150"/>
      <c r="X417" s="148"/>
      <c r="Y417" s="112"/>
      <c r="Z417" s="76"/>
    </row>
    <row r="418" spans="1:100">
      <c r="B418" s="76" t="s">
        <v>1579</v>
      </c>
      <c r="C418" s="2" t="s">
        <v>34</v>
      </c>
      <c r="D418" s="2" t="s">
        <v>179</v>
      </c>
      <c r="E418" s="8">
        <v>933</v>
      </c>
      <c r="F418" s="7">
        <v>458</v>
      </c>
      <c r="G418" s="8" t="s">
        <v>416</v>
      </c>
      <c r="H418" s="13" t="s">
        <v>417</v>
      </c>
      <c r="I418" s="76" t="s">
        <v>176</v>
      </c>
      <c r="J418" s="191" t="s">
        <v>1874</v>
      </c>
      <c r="K418" s="143">
        <f>(20.176+22.63)/2</f>
        <v>21.402999999999999</v>
      </c>
      <c r="L418" s="68">
        <v>29.62</v>
      </c>
      <c r="M418" s="68">
        <v>-98.37</v>
      </c>
      <c r="N418" s="106">
        <v>126.402078446346</v>
      </c>
      <c r="O418" s="58" t="s">
        <v>36</v>
      </c>
      <c r="Q418" s="57" t="s">
        <v>13</v>
      </c>
      <c r="T418" s="117">
        <v>16.78</v>
      </c>
      <c r="U418" s="117">
        <v>13.78</v>
      </c>
      <c r="Z418" s="8" t="s">
        <v>44</v>
      </c>
    </row>
    <row r="419" spans="1:100">
      <c r="A419" s="14" t="s">
        <v>1687</v>
      </c>
      <c r="B419" s="76" t="s">
        <v>1579</v>
      </c>
      <c r="C419" s="2" t="s">
        <v>34</v>
      </c>
      <c r="D419" s="2" t="s">
        <v>179</v>
      </c>
      <c r="E419" s="76">
        <v>933</v>
      </c>
      <c r="F419" s="13">
        <v>458</v>
      </c>
      <c r="G419" s="76" t="s">
        <v>1317</v>
      </c>
      <c r="H419" s="13" t="s">
        <v>417</v>
      </c>
      <c r="I419" s="76" t="s">
        <v>176</v>
      </c>
      <c r="J419" s="191" t="s">
        <v>1874</v>
      </c>
      <c r="K419" s="143">
        <f>(20.176+22.63)/2</f>
        <v>21.402999999999999</v>
      </c>
      <c r="L419" s="68">
        <v>29.62</v>
      </c>
      <c r="M419" s="68">
        <v>-98.37</v>
      </c>
      <c r="N419" s="106">
        <v>126.402078446346</v>
      </c>
      <c r="O419" s="76" t="s">
        <v>213</v>
      </c>
      <c r="P419" s="70" t="s">
        <v>167</v>
      </c>
      <c r="Q419" s="70" t="s">
        <v>13</v>
      </c>
      <c r="R419" s="70"/>
      <c r="S419" s="70"/>
      <c r="T419" s="128">
        <v>16.78</v>
      </c>
      <c r="U419" s="128">
        <v>13.4</v>
      </c>
      <c r="V419" s="76"/>
      <c r="X419" s="105"/>
      <c r="Y419" s="14"/>
      <c r="Z419" s="14" t="s">
        <v>1691</v>
      </c>
    </row>
    <row r="420" spans="1:100">
      <c r="A420" s="14" t="s">
        <v>1687</v>
      </c>
      <c r="B420" s="76" t="s">
        <v>1579</v>
      </c>
      <c r="C420" s="2" t="s">
        <v>34</v>
      </c>
      <c r="D420" s="2" t="s">
        <v>179</v>
      </c>
      <c r="E420" s="76">
        <v>933</v>
      </c>
      <c r="F420" s="13">
        <v>578</v>
      </c>
      <c r="G420" s="76" t="s">
        <v>1317</v>
      </c>
      <c r="H420" s="13" t="s">
        <v>417</v>
      </c>
      <c r="I420" s="76" t="s">
        <v>176</v>
      </c>
      <c r="J420" s="191" t="s">
        <v>1874</v>
      </c>
      <c r="K420" s="143">
        <f>(20.176+22.63)/2</f>
        <v>21.402999999999999</v>
      </c>
      <c r="L420" s="68">
        <v>29.62</v>
      </c>
      <c r="M420" s="68">
        <v>-98.37</v>
      </c>
      <c r="N420" s="106">
        <v>126.402078446346</v>
      </c>
      <c r="O420" s="76" t="s">
        <v>1522</v>
      </c>
      <c r="P420" s="70" t="s">
        <v>167</v>
      </c>
      <c r="Q420" s="70" t="s">
        <v>13</v>
      </c>
      <c r="R420" s="70"/>
      <c r="S420" s="70"/>
      <c r="T420" s="128">
        <v>30.88</v>
      </c>
      <c r="U420" s="128">
        <v>32.64</v>
      </c>
      <c r="V420" s="76"/>
      <c r="X420" s="105"/>
      <c r="Y420" s="14"/>
      <c r="Z420" s="14" t="s">
        <v>1689</v>
      </c>
    </row>
    <row r="421" spans="1:100">
      <c r="A421" s="14" t="s">
        <v>1687</v>
      </c>
      <c r="B421" s="76" t="s">
        <v>1579</v>
      </c>
      <c r="C421" s="2" t="s">
        <v>34</v>
      </c>
      <c r="D421" s="2" t="s">
        <v>179</v>
      </c>
      <c r="E421" s="76">
        <v>933</v>
      </c>
      <c r="F421" s="13">
        <v>1657</v>
      </c>
      <c r="G421" s="76" t="s">
        <v>1317</v>
      </c>
      <c r="H421" s="13" t="s">
        <v>417</v>
      </c>
      <c r="I421" s="76" t="s">
        <v>176</v>
      </c>
      <c r="J421" s="191" t="s">
        <v>1874</v>
      </c>
      <c r="K421" s="143">
        <f>(20.176+22.63)/2</f>
        <v>21.402999999999999</v>
      </c>
      <c r="L421" s="68">
        <v>29.62</v>
      </c>
      <c r="M421" s="68">
        <v>-98.37</v>
      </c>
      <c r="N421" s="106">
        <v>126.402078446346</v>
      </c>
      <c r="O421" s="76" t="s">
        <v>1522</v>
      </c>
      <c r="P421" s="70" t="s">
        <v>172</v>
      </c>
      <c r="Q421" s="70" t="s">
        <v>13</v>
      </c>
      <c r="R421" s="70"/>
      <c r="S421" s="70"/>
      <c r="T421" s="128">
        <v>32.33</v>
      </c>
      <c r="U421" s="128">
        <v>34.130000000000003</v>
      </c>
      <c r="V421" s="76"/>
      <c r="X421" s="105"/>
      <c r="Y421" s="14"/>
      <c r="Z421" s="14" t="s">
        <v>1688</v>
      </c>
    </row>
    <row r="422" spans="1:100">
      <c r="B422" s="76" t="s">
        <v>1579</v>
      </c>
      <c r="C422" s="2" t="s">
        <v>34</v>
      </c>
      <c r="D422" s="2" t="s">
        <v>179</v>
      </c>
      <c r="E422" s="8">
        <v>933</v>
      </c>
      <c r="F422" s="7">
        <v>3675</v>
      </c>
      <c r="G422" s="8" t="s">
        <v>416</v>
      </c>
      <c r="H422" s="13" t="s">
        <v>417</v>
      </c>
      <c r="I422" s="76" t="s">
        <v>176</v>
      </c>
      <c r="J422" s="191" t="s">
        <v>1874</v>
      </c>
      <c r="K422" s="143">
        <f>(20.176+22.63)/2</f>
        <v>21.402999999999999</v>
      </c>
      <c r="L422" s="68">
        <v>29.62</v>
      </c>
      <c r="M422" s="68">
        <v>-98.37</v>
      </c>
      <c r="N422" s="106">
        <v>126.402078446346</v>
      </c>
      <c r="O422" s="58" t="s">
        <v>24</v>
      </c>
      <c r="P422" s="57" t="s">
        <v>172</v>
      </c>
      <c r="Q422" s="57" t="s">
        <v>13</v>
      </c>
      <c r="T422" s="117">
        <v>15.31</v>
      </c>
      <c r="U422" s="117">
        <v>12.33</v>
      </c>
      <c r="Z422" s="8" t="s">
        <v>44</v>
      </c>
      <c r="AB422" s="54"/>
      <c r="AC422" s="54"/>
    </row>
    <row r="423" spans="1:100" ht="31">
      <c r="A423" s="76" t="s">
        <v>1730</v>
      </c>
      <c r="B423" s="76" t="s">
        <v>1579</v>
      </c>
      <c r="C423" s="113" t="s">
        <v>34</v>
      </c>
      <c r="D423" s="2" t="s">
        <v>179</v>
      </c>
      <c r="E423" s="76">
        <v>40449</v>
      </c>
      <c r="F423" s="76">
        <v>-999</v>
      </c>
      <c r="G423" s="76" t="s">
        <v>1472</v>
      </c>
      <c r="H423" s="70" t="s">
        <v>246</v>
      </c>
      <c r="I423" s="76" t="s">
        <v>176</v>
      </c>
      <c r="J423" s="191" t="s">
        <v>1887</v>
      </c>
      <c r="K423" s="106"/>
      <c r="L423" s="68">
        <v>30.358332999999998</v>
      </c>
      <c r="M423" s="68">
        <v>-98.1</v>
      </c>
      <c r="N423" s="106">
        <v>140.79339786810499</v>
      </c>
      <c r="O423" s="76" t="s">
        <v>209</v>
      </c>
      <c r="P423" s="76" t="s">
        <v>172</v>
      </c>
      <c r="Q423" s="70" t="s">
        <v>13</v>
      </c>
      <c r="R423" s="70"/>
      <c r="S423" s="112"/>
      <c r="T423" s="68">
        <v>11.26</v>
      </c>
      <c r="U423" s="68">
        <v>7.72</v>
      </c>
      <c r="V423" s="70"/>
      <c r="W423" s="150"/>
      <c r="X423" s="148"/>
      <c r="Y423" s="112"/>
      <c r="Z423" s="145" t="s">
        <v>1741</v>
      </c>
      <c r="BJ423" s="83"/>
      <c r="BK423" s="83"/>
      <c r="BL423" s="83"/>
      <c r="BM423" s="83"/>
      <c r="BN423" s="83"/>
      <c r="BO423" s="83"/>
      <c r="BP423" s="83"/>
      <c r="BQ423" s="83"/>
      <c r="BR423" s="83"/>
      <c r="BS423" s="83"/>
      <c r="BT423" s="83"/>
      <c r="BU423" s="83"/>
      <c r="BV423" s="83"/>
      <c r="BW423" s="83"/>
      <c r="BX423" s="83"/>
      <c r="BY423" s="83"/>
      <c r="BZ423" s="83"/>
      <c r="CA423" s="83"/>
      <c r="CB423" s="83"/>
      <c r="CC423" s="83"/>
      <c r="CD423" s="83"/>
      <c r="CE423" s="83"/>
      <c r="CF423" s="83"/>
      <c r="CG423" s="83"/>
      <c r="CH423" s="83"/>
      <c r="CI423" s="83"/>
      <c r="CJ423" s="83"/>
      <c r="CK423" s="83"/>
      <c r="CL423" s="83"/>
      <c r="CM423" s="83"/>
      <c r="CN423" s="83"/>
      <c r="CO423" s="83"/>
      <c r="CP423" s="83"/>
      <c r="CQ423" s="83"/>
      <c r="CR423" s="83"/>
      <c r="CS423" s="83"/>
      <c r="CT423" s="83"/>
      <c r="CU423" s="83"/>
      <c r="CV423" s="83"/>
    </row>
    <row r="424" spans="1:100" ht="31">
      <c r="A424" s="76" t="s">
        <v>1730</v>
      </c>
      <c r="B424" s="76" t="s">
        <v>1579</v>
      </c>
      <c r="C424" s="113" t="s">
        <v>34</v>
      </c>
      <c r="D424" s="2" t="s">
        <v>179</v>
      </c>
      <c r="E424" s="76">
        <v>40449</v>
      </c>
      <c r="F424" s="76">
        <v>-999</v>
      </c>
      <c r="G424" s="76" t="s">
        <v>1472</v>
      </c>
      <c r="H424" s="70" t="s">
        <v>246</v>
      </c>
      <c r="I424" s="76" t="s">
        <v>176</v>
      </c>
      <c r="J424" s="191" t="s">
        <v>1888</v>
      </c>
      <c r="K424" s="106"/>
      <c r="L424" s="68">
        <v>30.358332999999998</v>
      </c>
      <c r="M424" s="68">
        <v>-98.1</v>
      </c>
      <c r="N424" s="106">
        <v>140.79339786810499</v>
      </c>
      <c r="O424" s="76" t="s">
        <v>209</v>
      </c>
      <c r="P424" s="76" t="s">
        <v>167</v>
      </c>
      <c r="Q424" s="70" t="s">
        <v>13</v>
      </c>
      <c r="R424" s="70"/>
      <c r="S424" s="112"/>
      <c r="T424" s="68">
        <v>12.48</v>
      </c>
      <c r="U424" s="68">
        <v>9.4600000000000009</v>
      </c>
      <c r="V424" s="70"/>
      <c r="W424" s="150"/>
      <c r="X424" s="148"/>
      <c r="Y424" s="112"/>
      <c r="Z424" s="145" t="s">
        <v>1741</v>
      </c>
      <c r="BJ424" s="83"/>
      <c r="BK424" s="83"/>
      <c r="BL424" s="83"/>
      <c r="BM424" s="83"/>
      <c r="BN424" s="83"/>
      <c r="BO424" s="83"/>
      <c r="BP424" s="83"/>
      <c r="BQ424" s="83"/>
      <c r="BR424" s="83"/>
      <c r="BS424" s="83"/>
      <c r="BT424" s="83"/>
      <c r="BU424" s="83"/>
      <c r="BV424" s="83"/>
      <c r="BW424" s="83"/>
      <c r="BX424" s="83"/>
      <c r="BY424" s="83"/>
      <c r="BZ424" s="83"/>
      <c r="CA424" s="83"/>
      <c r="CB424" s="83"/>
      <c r="CC424" s="83"/>
      <c r="CD424" s="83"/>
      <c r="CE424" s="83"/>
      <c r="CF424" s="83"/>
      <c r="CG424" s="83"/>
      <c r="CH424" s="83"/>
      <c r="CI424" s="83"/>
      <c r="CJ424" s="83"/>
      <c r="CK424" s="83"/>
      <c r="CL424" s="83"/>
      <c r="CM424" s="83"/>
      <c r="CN424" s="83"/>
      <c r="CO424" s="83"/>
      <c r="CP424" s="83"/>
      <c r="CQ424" s="83"/>
      <c r="CR424" s="83"/>
      <c r="CS424" s="83"/>
      <c r="CT424" s="83"/>
      <c r="CU424" s="83"/>
      <c r="CV424" s="83"/>
    </row>
    <row r="425" spans="1:100" ht="24">
      <c r="A425" s="76" t="s">
        <v>1730</v>
      </c>
      <c r="B425" s="76" t="s">
        <v>1579</v>
      </c>
      <c r="C425" s="113" t="s">
        <v>34</v>
      </c>
      <c r="D425" s="2" t="s">
        <v>179</v>
      </c>
      <c r="E425" s="76">
        <v>40449</v>
      </c>
      <c r="F425" s="76">
        <v>59</v>
      </c>
      <c r="G425" s="76" t="s">
        <v>1472</v>
      </c>
      <c r="H425" s="70" t="s">
        <v>246</v>
      </c>
      <c r="I425" s="76" t="s">
        <v>176</v>
      </c>
      <c r="J425" s="191" t="s">
        <v>1885</v>
      </c>
      <c r="K425" s="106"/>
      <c r="L425" s="68">
        <v>30.358332999999998</v>
      </c>
      <c r="M425" s="68">
        <v>-98.1</v>
      </c>
      <c r="N425" s="106">
        <v>140.79339786810499</v>
      </c>
      <c r="O425" s="76" t="s">
        <v>110</v>
      </c>
      <c r="P425" s="76" t="s">
        <v>167</v>
      </c>
      <c r="Q425" s="70" t="s">
        <v>13</v>
      </c>
      <c r="R425" s="70"/>
      <c r="S425" s="112"/>
      <c r="T425" s="68">
        <v>24.58</v>
      </c>
      <c r="U425" s="68">
        <v>21.02</v>
      </c>
      <c r="V425" s="70"/>
      <c r="W425" s="150"/>
      <c r="X425" s="148"/>
      <c r="Y425" s="112"/>
      <c r="Z425" s="145" t="s">
        <v>1738</v>
      </c>
      <c r="BJ425" s="83"/>
      <c r="BK425" s="83"/>
      <c r="BL425" s="83"/>
      <c r="BM425" s="83"/>
      <c r="BN425" s="83"/>
      <c r="BO425" s="83"/>
      <c r="BP425" s="83"/>
      <c r="BQ425" s="83"/>
      <c r="BR425" s="83"/>
      <c r="BS425" s="83"/>
      <c r="BT425" s="83"/>
      <c r="BU425" s="83"/>
      <c r="BV425" s="83"/>
      <c r="BW425" s="83"/>
      <c r="BX425" s="83"/>
      <c r="BY425" s="83"/>
      <c r="BZ425" s="83"/>
      <c r="CA425" s="83"/>
      <c r="CB425" s="83"/>
      <c r="CC425" s="83"/>
      <c r="CD425" s="83"/>
      <c r="CE425" s="83"/>
      <c r="CF425" s="83"/>
      <c r="CG425" s="83"/>
      <c r="CH425" s="83"/>
      <c r="CI425" s="83"/>
      <c r="CJ425" s="83"/>
      <c r="CK425" s="83"/>
      <c r="CL425" s="83"/>
      <c r="CM425" s="83"/>
      <c r="CN425" s="83"/>
      <c r="CO425" s="83"/>
      <c r="CP425" s="83"/>
      <c r="CQ425" s="83"/>
      <c r="CR425" s="83"/>
      <c r="CS425" s="83"/>
      <c r="CT425" s="83"/>
      <c r="CU425" s="83"/>
      <c r="CV425" s="83"/>
    </row>
    <row r="426" spans="1:100" ht="24">
      <c r="A426" s="76" t="s">
        <v>1730</v>
      </c>
      <c r="B426" s="76" t="s">
        <v>1579</v>
      </c>
      <c r="C426" s="113" t="s">
        <v>34</v>
      </c>
      <c r="D426" s="2" t="s">
        <v>179</v>
      </c>
      <c r="E426" s="76">
        <v>40449</v>
      </c>
      <c r="F426" s="76">
        <v>86</v>
      </c>
      <c r="G426" s="76" t="s">
        <v>1472</v>
      </c>
      <c r="H426" s="70" t="s">
        <v>246</v>
      </c>
      <c r="I426" s="76" t="s">
        <v>176</v>
      </c>
      <c r="J426" s="191" t="s">
        <v>1881</v>
      </c>
      <c r="K426" s="106"/>
      <c r="L426" s="68">
        <v>30.358332999999998</v>
      </c>
      <c r="M426" s="68">
        <v>-98.1</v>
      </c>
      <c r="N426" s="106">
        <v>140.79339786810499</v>
      </c>
      <c r="O426" s="76" t="s">
        <v>209</v>
      </c>
      <c r="P426" s="76" t="s">
        <v>167</v>
      </c>
      <c r="Q426" s="70" t="s">
        <v>13</v>
      </c>
      <c r="R426" s="70"/>
      <c r="S426" s="112"/>
      <c r="T426" s="68">
        <v>15.78</v>
      </c>
      <c r="U426" s="68">
        <v>8.85</v>
      </c>
      <c r="V426" s="70"/>
      <c r="W426" s="150"/>
      <c r="X426" s="148"/>
      <c r="Y426" s="112"/>
      <c r="Z426" s="145" t="s">
        <v>1736</v>
      </c>
      <c r="BJ426" s="83"/>
      <c r="BK426" s="83"/>
      <c r="BL426" s="83"/>
      <c r="BM426" s="83"/>
      <c r="BN426" s="83"/>
      <c r="BO426" s="83"/>
      <c r="BP426" s="83"/>
      <c r="BQ426" s="83"/>
      <c r="BR426" s="83"/>
      <c r="BS426" s="83"/>
      <c r="BT426" s="83"/>
      <c r="BU426" s="83"/>
      <c r="BV426" s="83"/>
      <c r="BW426" s="83"/>
      <c r="BX426" s="83"/>
      <c r="BY426" s="83"/>
      <c r="BZ426" s="83"/>
      <c r="CA426" s="83"/>
      <c r="CB426" s="83"/>
      <c r="CC426" s="83"/>
      <c r="CD426" s="83"/>
      <c r="CE426" s="83"/>
      <c r="CF426" s="83"/>
      <c r="CG426" s="83"/>
      <c r="CH426" s="83"/>
      <c r="CI426" s="83"/>
      <c r="CJ426" s="83"/>
      <c r="CK426" s="83"/>
      <c r="CL426" s="83"/>
      <c r="CM426" s="83"/>
      <c r="CN426" s="83"/>
      <c r="CO426" s="83"/>
      <c r="CP426" s="83"/>
      <c r="CQ426" s="83"/>
      <c r="CR426" s="83"/>
      <c r="CS426" s="83"/>
      <c r="CT426" s="83"/>
      <c r="CU426" s="83"/>
      <c r="CV426" s="83"/>
    </row>
    <row r="427" spans="1:100" ht="24">
      <c r="A427" s="76" t="s">
        <v>1730</v>
      </c>
      <c r="B427" s="76" t="s">
        <v>1579</v>
      </c>
      <c r="C427" s="113" t="s">
        <v>34</v>
      </c>
      <c r="D427" s="2" t="s">
        <v>179</v>
      </c>
      <c r="E427" s="76">
        <v>40449</v>
      </c>
      <c r="F427" s="76">
        <v>105</v>
      </c>
      <c r="G427" s="76" t="s">
        <v>1472</v>
      </c>
      <c r="H427" s="70" t="s">
        <v>246</v>
      </c>
      <c r="I427" s="76" t="s">
        <v>176</v>
      </c>
      <c r="J427" s="191" t="s">
        <v>1879</v>
      </c>
      <c r="K427" s="106"/>
      <c r="L427" s="68">
        <v>30.358332999999998</v>
      </c>
      <c r="M427" s="68">
        <v>-98.1</v>
      </c>
      <c r="N427" s="106">
        <v>140.79339786810499</v>
      </c>
      <c r="O427" s="76" t="s">
        <v>209</v>
      </c>
      <c r="P427" s="76" t="s">
        <v>167</v>
      </c>
      <c r="Q427" s="70" t="s">
        <v>13</v>
      </c>
      <c r="R427" s="70"/>
      <c r="S427" s="112"/>
      <c r="T427" s="68">
        <v>14.52</v>
      </c>
      <c r="U427" s="68">
        <v>7.88</v>
      </c>
      <c r="V427" s="70"/>
      <c r="W427" s="150"/>
      <c r="X427" s="148"/>
      <c r="Y427" s="112"/>
      <c r="Z427" s="145" t="s">
        <v>1733</v>
      </c>
      <c r="AD427" s="196"/>
      <c r="AE427" s="196"/>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74"/>
      <c r="BK427" s="74"/>
      <c r="BL427" s="74"/>
      <c r="BM427" s="74"/>
      <c r="BN427" s="74"/>
      <c r="BO427" s="74"/>
      <c r="BP427" s="74"/>
      <c r="BQ427" s="74"/>
      <c r="BR427" s="74"/>
      <c r="BS427" s="74"/>
      <c r="BT427" s="74"/>
      <c r="BU427" s="74"/>
      <c r="BV427" s="74"/>
      <c r="BW427" s="74"/>
      <c r="BX427" s="74"/>
      <c r="BY427" s="74"/>
      <c r="BZ427" s="74"/>
      <c r="CA427" s="74"/>
      <c r="CB427" s="74"/>
      <c r="CC427" s="74"/>
      <c r="CD427" s="74"/>
      <c r="CE427" s="74"/>
      <c r="CF427" s="74"/>
      <c r="CG427" s="74"/>
      <c r="CH427" s="74"/>
      <c r="CI427" s="74"/>
      <c r="CJ427" s="74"/>
      <c r="CK427" s="74"/>
      <c r="CL427" s="74"/>
      <c r="CM427" s="74"/>
      <c r="CN427" s="74"/>
      <c r="CO427" s="74"/>
      <c r="CP427" s="74"/>
      <c r="CQ427" s="74"/>
      <c r="CR427" s="74"/>
      <c r="CS427" s="74"/>
      <c r="CT427" s="74"/>
      <c r="CU427" s="74"/>
      <c r="CV427" s="74"/>
    </row>
    <row r="428" spans="1:100" ht="24">
      <c r="A428" s="76" t="s">
        <v>1730</v>
      </c>
      <c r="B428" s="76" t="s">
        <v>1579</v>
      </c>
      <c r="C428" s="113" t="s">
        <v>34</v>
      </c>
      <c r="D428" s="2" t="s">
        <v>179</v>
      </c>
      <c r="E428" s="76">
        <v>40449</v>
      </c>
      <c r="F428" s="76">
        <v>122</v>
      </c>
      <c r="G428" s="76" t="s">
        <v>1472</v>
      </c>
      <c r="H428" s="70" t="s">
        <v>246</v>
      </c>
      <c r="I428" s="76" t="s">
        <v>176</v>
      </c>
      <c r="J428" s="191" t="s">
        <v>1882</v>
      </c>
      <c r="K428" s="106"/>
      <c r="L428" s="68">
        <v>30.358332999999998</v>
      </c>
      <c r="M428" s="68">
        <v>-98.1</v>
      </c>
      <c r="N428" s="106">
        <v>140.79339786810499</v>
      </c>
      <c r="O428" s="76" t="s">
        <v>155</v>
      </c>
      <c r="P428" s="76" t="s">
        <v>167</v>
      </c>
      <c r="Q428" s="70" t="s">
        <v>13</v>
      </c>
      <c r="R428" s="70"/>
      <c r="S428" s="112"/>
      <c r="T428" s="68">
        <v>14.94</v>
      </c>
      <c r="U428" s="68">
        <v>9.86</v>
      </c>
      <c r="V428" s="70"/>
      <c r="W428" s="150"/>
      <c r="X428" s="148"/>
      <c r="Y428" s="112"/>
      <c r="Z428" s="145" t="s">
        <v>1735</v>
      </c>
    </row>
    <row r="429" spans="1:100" ht="24">
      <c r="A429" s="76" t="s">
        <v>1730</v>
      </c>
      <c r="B429" s="76" t="s">
        <v>1579</v>
      </c>
      <c r="C429" s="113" t="s">
        <v>34</v>
      </c>
      <c r="D429" s="2" t="s">
        <v>179</v>
      </c>
      <c r="E429" s="76">
        <v>40449</v>
      </c>
      <c r="F429" s="76">
        <v>126</v>
      </c>
      <c r="G429" s="76" t="s">
        <v>1472</v>
      </c>
      <c r="H429" s="70" t="s">
        <v>246</v>
      </c>
      <c r="I429" s="76" t="s">
        <v>176</v>
      </c>
      <c r="J429" s="191" t="s">
        <v>1884</v>
      </c>
      <c r="K429" s="106"/>
      <c r="L429" s="68">
        <v>30.358332999999998</v>
      </c>
      <c r="M429" s="68">
        <v>-98.1</v>
      </c>
      <c r="N429" s="106">
        <v>140.79339786810499</v>
      </c>
      <c r="O429" s="76" t="s">
        <v>1737</v>
      </c>
      <c r="P429" s="76" t="s">
        <v>172</v>
      </c>
      <c r="Q429" s="70" t="s">
        <v>13</v>
      </c>
      <c r="R429" s="70"/>
      <c r="S429" s="112"/>
      <c r="T429" s="68">
        <v>29.89</v>
      </c>
      <c r="U429" s="68">
        <v>22.03</v>
      </c>
      <c r="V429" s="70"/>
      <c r="W429" s="150"/>
      <c r="X429" s="148"/>
      <c r="Y429" s="112"/>
      <c r="Z429" s="145"/>
    </row>
    <row r="430" spans="1:100" ht="24">
      <c r="A430" s="76" t="s">
        <v>1730</v>
      </c>
      <c r="B430" s="76" t="s">
        <v>1579</v>
      </c>
      <c r="C430" s="113" t="s">
        <v>34</v>
      </c>
      <c r="D430" s="2" t="s">
        <v>179</v>
      </c>
      <c r="E430" s="76">
        <v>40449</v>
      </c>
      <c r="F430" s="76">
        <v>127</v>
      </c>
      <c r="G430" s="76" t="s">
        <v>1472</v>
      </c>
      <c r="H430" s="70" t="s">
        <v>246</v>
      </c>
      <c r="I430" s="76" t="s">
        <v>176</v>
      </c>
      <c r="J430" s="191" t="s">
        <v>1877</v>
      </c>
      <c r="K430" s="106"/>
      <c r="L430" s="68">
        <v>30.358332999999998</v>
      </c>
      <c r="M430" s="68">
        <v>-98.1</v>
      </c>
      <c r="N430" s="106">
        <v>140.79339786810499</v>
      </c>
      <c r="O430" s="76" t="s">
        <v>209</v>
      </c>
      <c r="P430" s="76" t="s">
        <v>172</v>
      </c>
      <c r="Q430" s="70" t="s">
        <v>13</v>
      </c>
      <c r="R430" s="70"/>
      <c r="S430" s="112"/>
      <c r="T430" s="68">
        <v>11.58</v>
      </c>
      <c r="U430" s="68">
        <v>7.01</v>
      </c>
      <c r="V430" s="70"/>
      <c r="W430" s="150"/>
      <c r="X430" s="148"/>
      <c r="Y430" s="112"/>
      <c r="Z430" s="145" t="s">
        <v>1731</v>
      </c>
    </row>
    <row r="431" spans="1:100" ht="31">
      <c r="A431" s="76" t="s">
        <v>1730</v>
      </c>
      <c r="B431" s="76" t="s">
        <v>1579</v>
      </c>
      <c r="C431" s="113" t="s">
        <v>34</v>
      </c>
      <c r="D431" s="2" t="s">
        <v>179</v>
      </c>
      <c r="E431" s="76">
        <v>40449</v>
      </c>
      <c r="F431" s="76">
        <v>129</v>
      </c>
      <c r="G431" s="76" t="s">
        <v>1472</v>
      </c>
      <c r="H431" s="70" t="s">
        <v>246</v>
      </c>
      <c r="I431" s="76" t="s">
        <v>176</v>
      </c>
      <c r="J431" s="191" t="s">
        <v>1886</v>
      </c>
      <c r="K431" s="106"/>
      <c r="L431" s="68">
        <v>30.358332999999998</v>
      </c>
      <c r="M431" s="68">
        <v>-98.1</v>
      </c>
      <c r="N431" s="106">
        <v>140.79339786810499</v>
      </c>
      <c r="O431" s="76" t="s">
        <v>1740</v>
      </c>
      <c r="P431" s="76" t="s">
        <v>172</v>
      </c>
      <c r="Q431" s="70" t="s">
        <v>13</v>
      </c>
      <c r="R431" s="70"/>
      <c r="S431" s="112"/>
      <c r="T431" s="68">
        <v>35.22</v>
      </c>
      <c r="U431" s="68">
        <v>33.79</v>
      </c>
      <c r="V431" s="70"/>
      <c r="W431" s="150"/>
      <c r="X431" s="148"/>
      <c r="Y431" s="112"/>
      <c r="Z431" s="145" t="s">
        <v>1739</v>
      </c>
    </row>
    <row r="432" spans="1:100" ht="24">
      <c r="A432" s="76" t="s">
        <v>1730</v>
      </c>
      <c r="B432" s="76" t="s">
        <v>1579</v>
      </c>
      <c r="C432" s="113" t="s">
        <v>34</v>
      </c>
      <c r="D432" s="2" t="s">
        <v>179</v>
      </c>
      <c r="E432" s="76">
        <v>40449</v>
      </c>
      <c r="F432" s="76">
        <v>133</v>
      </c>
      <c r="G432" s="76" t="s">
        <v>1472</v>
      </c>
      <c r="H432" s="70" t="s">
        <v>246</v>
      </c>
      <c r="I432" s="76" t="s">
        <v>176</v>
      </c>
      <c r="J432" s="191" t="s">
        <v>1880</v>
      </c>
      <c r="K432" s="106"/>
      <c r="L432" s="68">
        <v>30.358332999999998</v>
      </c>
      <c r="M432" s="68">
        <v>-98.1</v>
      </c>
      <c r="N432" s="106">
        <v>140.79339786810499</v>
      </c>
      <c r="O432" s="76" t="s">
        <v>209</v>
      </c>
      <c r="P432" s="76" t="s">
        <v>172</v>
      </c>
      <c r="Q432" s="70" t="s">
        <v>13</v>
      </c>
      <c r="R432" s="70"/>
      <c r="S432" s="112"/>
      <c r="T432" s="68">
        <v>14.1</v>
      </c>
      <c r="U432" s="68">
        <v>8.2100000000000009</v>
      </c>
      <c r="V432" s="70"/>
      <c r="W432" s="150"/>
      <c r="X432" s="148"/>
      <c r="Y432" s="112"/>
      <c r="Z432" s="145" t="s">
        <v>1734</v>
      </c>
    </row>
    <row r="433" spans="1:26" ht="24">
      <c r="A433" s="76" t="s">
        <v>1730</v>
      </c>
      <c r="B433" s="76" t="s">
        <v>1579</v>
      </c>
      <c r="C433" s="113" t="s">
        <v>34</v>
      </c>
      <c r="D433" s="2" t="s">
        <v>179</v>
      </c>
      <c r="E433" s="76">
        <v>40449</v>
      </c>
      <c r="F433" s="76">
        <v>140</v>
      </c>
      <c r="G433" s="76" t="s">
        <v>1472</v>
      </c>
      <c r="H433" s="70" t="s">
        <v>246</v>
      </c>
      <c r="I433" s="76" t="s">
        <v>176</v>
      </c>
      <c r="J433" s="191" t="s">
        <v>1883</v>
      </c>
      <c r="K433" s="106"/>
      <c r="L433" s="68">
        <v>30.358332999999998</v>
      </c>
      <c r="M433" s="68">
        <v>-98.1</v>
      </c>
      <c r="N433" s="106">
        <v>140.79339786810499</v>
      </c>
      <c r="O433" s="76" t="s">
        <v>155</v>
      </c>
      <c r="P433" s="76" t="s">
        <v>172</v>
      </c>
      <c r="Q433" s="70" t="s">
        <v>13</v>
      </c>
      <c r="R433" s="70"/>
      <c r="S433" s="112"/>
      <c r="T433" s="68">
        <v>14.7</v>
      </c>
      <c r="U433" s="68">
        <v>14.89</v>
      </c>
      <c r="V433" s="70"/>
      <c r="W433" s="150"/>
      <c r="X433" s="148"/>
      <c r="Y433" s="112"/>
      <c r="Z433" s="145"/>
    </row>
    <row r="434" spans="1:26" ht="24">
      <c r="A434" s="76" t="s">
        <v>1730</v>
      </c>
      <c r="B434" s="76" t="s">
        <v>1579</v>
      </c>
      <c r="C434" s="113" t="s">
        <v>34</v>
      </c>
      <c r="D434" s="2" t="s">
        <v>179</v>
      </c>
      <c r="E434" s="76">
        <v>40449</v>
      </c>
      <c r="F434" s="76">
        <v>141</v>
      </c>
      <c r="G434" s="76" t="s">
        <v>1472</v>
      </c>
      <c r="H434" s="70" t="s">
        <v>246</v>
      </c>
      <c r="I434" s="76" t="s">
        <v>176</v>
      </c>
      <c r="J434" s="191" t="s">
        <v>1878</v>
      </c>
      <c r="K434" s="106"/>
      <c r="L434" s="68">
        <v>30.358332999999998</v>
      </c>
      <c r="M434" s="68">
        <v>-98.1</v>
      </c>
      <c r="N434" s="106">
        <v>140.79339786810499</v>
      </c>
      <c r="O434" s="76" t="s">
        <v>209</v>
      </c>
      <c r="P434" s="76" t="s">
        <v>172</v>
      </c>
      <c r="Q434" s="70" t="s">
        <v>13</v>
      </c>
      <c r="R434" s="70"/>
      <c r="S434" s="112"/>
      <c r="T434" s="68">
        <v>14.05</v>
      </c>
      <c r="U434" s="68">
        <v>12.76</v>
      </c>
      <c r="V434" s="70"/>
      <c r="W434" s="150"/>
      <c r="X434" s="148"/>
      <c r="Y434" s="112"/>
      <c r="Z434" s="145" t="s">
        <v>1732</v>
      </c>
    </row>
    <row r="435" spans="1:26" ht="31">
      <c r="A435" s="14" t="s">
        <v>1588</v>
      </c>
      <c r="B435" s="76" t="s">
        <v>1579</v>
      </c>
      <c r="C435" s="2" t="s">
        <v>34</v>
      </c>
      <c r="D435" s="2" t="s">
        <v>179</v>
      </c>
      <c r="E435" s="14">
        <v>43192</v>
      </c>
      <c r="F435" s="13">
        <v>1</v>
      </c>
      <c r="G435" s="14" t="s">
        <v>1589</v>
      </c>
      <c r="H435" s="75"/>
      <c r="I435" s="76" t="s">
        <v>176</v>
      </c>
      <c r="J435" s="191" t="s">
        <v>205</v>
      </c>
      <c r="K435" s="106"/>
      <c r="L435" s="196"/>
      <c r="M435" s="196"/>
      <c r="N435" s="196"/>
      <c r="O435" s="76" t="s">
        <v>130</v>
      </c>
      <c r="P435" s="70" t="s">
        <v>167</v>
      </c>
      <c r="Q435" s="70" t="s">
        <v>13</v>
      </c>
      <c r="R435" s="70"/>
      <c r="S435" s="196"/>
      <c r="T435" s="68">
        <v>16.8</v>
      </c>
      <c r="U435" s="68">
        <v>9.2100000000000009</v>
      </c>
      <c r="V435" s="196"/>
      <c r="W435" s="199"/>
      <c r="X435" s="201"/>
      <c r="Y435" s="75"/>
      <c r="Z435" s="145"/>
    </row>
    <row r="436" spans="1:26" ht="24">
      <c r="A436" s="14" t="s">
        <v>308</v>
      </c>
      <c r="B436" s="76" t="s">
        <v>1579</v>
      </c>
      <c r="C436" s="2" t="s">
        <v>34</v>
      </c>
      <c r="D436" s="2" t="s">
        <v>179</v>
      </c>
      <c r="E436" s="8" t="s">
        <v>1546</v>
      </c>
      <c r="F436" s="7">
        <v>-999</v>
      </c>
      <c r="G436" s="8" t="s">
        <v>320</v>
      </c>
      <c r="H436" s="7" t="s">
        <v>418</v>
      </c>
      <c r="I436" s="76" t="s">
        <v>176</v>
      </c>
      <c r="J436" s="191" t="s">
        <v>400</v>
      </c>
      <c r="K436" s="106"/>
      <c r="O436" s="58" t="s">
        <v>16</v>
      </c>
      <c r="P436" s="57" t="s">
        <v>167</v>
      </c>
      <c r="Q436" s="57" t="s">
        <v>13</v>
      </c>
      <c r="T436" s="117">
        <v>14.22</v>
      </c>
      <c r="U436" s="117">
        <v>7.93</v>
      </c>
      <c r="Z436" s="8" t="s">
        <v>321</v>
      </c>
    </row>
    <row r="437" spans="1:26" ht="24">
      <c r="A437" s="14" t="s">
        <v>308</v>
      </c>
      <c r="B437" s="76" t="s">
        <v>1579</v>
      </c>
      <c r="C437" s="2" t="s">
        <v>34</v>
      </c>
      <c r="D437" s="2" t="s">
        <v>179</v>
      </c>
      <c r="E437" s="8" t="s">
        <v>1546</v>
      </c>
      <c r="F437" s="7">
        <v>-999</v>
      </c>
      <c r="G437" s="8" t="s">
        <v>320</v>
      </c>
      <c r="H437" s="7" t="s">
        <v>418</v>
      </c>
      <c r="I437" s="76" t="s">
        <v>176</v>
      </c>
      <c r="J437" s="191" t="s">
        <v>400</v>
      </c>
      <c r="K437" s="106"/>
      <c r="O437" s="58" t="s">
        <v>42</v>
      </c>
      <c r="P437" s="57" t="s">
        <v>167</v>
      </c>
      <c r="Q437" s="57" t="s">
        <v>13</v>
      </c>
      <c r="T437" s="117">
        <v>14.77</v>
      </c>
      <c r="U437" s="117">
        <v>7.37</v>
      </c>
      <c r="Z437" s="8" t="s">
        <v>322</v>
      </c>
    </row>
    <row r="438" spans="1:26">
      <c r="A438" s="76" t="s">
        <v>1777</v>
      </c>
      <c r="B438" s="13" t="s">
        <v>1579</v>
      </c>
      <c r="C438" s="113" t="s">
        <v>34</v>
      </c>
      <c r="D438" s="2" t="s">
        <v>179</v>
      </c>
      <c r="E438" s="76">
        <v>40279</v>
      </c>
      <c r="F438" s="13">
        <v>105</v>
      </c>
      <c r="G438" s="76" t="s">
        <v>1017</v>
      </c>
      <c r="H438" s="70" t="s">
        <v>637</v>
      </c>
      <c r="I438" s="120"/>
      <c r="L438" s="68">
        <v>30.62</v>
      </c>
      <c r="M438" s="68">
        <v>-98.25</v>
      </c>
      <c r="N438" s="106">
        <v>135.36553508089301</v>
      </c>
      <c r="O438" s="76" t="s">
        <v>155</v>
      </c>
      <c r="P438" s="70" t="s">
        <v>167</v>
      </c>
      <c r="Q438" s="70" t="s">
        <v>13</v>
      </c>
      <c r="R438" s="70"/>
      <c r="S438" s="70"/>
      <c r="T438" s="128">
        <v>15</v>
      </c>
      <c r="U438" s="128">
        <v>12.6</v>
      </c>
      <c r="V438" s="76"/>
      <c r="X438" s="105"/>
      <c r="Y438" s="14"/>
      <c r="Z438" s="14"/>
    </row>
    <row r="439" spans="1:26">
      <c r="B439" s="76" t="s">
        <v>1579</v>
      </c>
      <c r="C439" s="2" t="s">
        <v>34</v>
      </c>
      <c r="D439" s="2" t="s">
        <v>179</v>
      </c>
      <c r="E439" s="8">
        <v>41174</v>
      </c>
      <c r="G439" s="8" t="s">
        <v>148</v>
      </c>
      <c r="H439" s="7" t="s">
        <v>394</v>
      </c>
      <c r="I439" s="88"/>
      <c r="J439" s="191" t="s">
        <v>149</v>
      </c>
      <c r="K439" s="143">
        <f>(7.8+7.5)/2</f>
        <v>7.65</v>
      </c>
      <c r="L439" s="68">
        <v>30.47</v>
      </c>
      <c r="M439" s="68">
        <v>-100.55</v>
      </c>
      <c r="N439" s="106">
        <v>104.19087652144</v>
      </c>
      <c r="O439" s="58" t="s">
        <v>211</v>
      </c>
      <c r="P439" s="57" t="s">
        <v>167</v>
      </c>
      <c r="Q439" s="57" t="s">
        <v>13</v>
      </c>
      <c r="T439" s="117">
        <v>10.98</v>
      </c>
      <c r="U439" s="117">
        <v>10.199999999999999</v>
      </c>
    </row>
    <row r="440" spans="1:26">
      <c r="B440" s="76" t="s">
        <v>1579</v>
      </c>
      <c r="C440" s="2" t="s">
        <v>34</v>
      </c>
      <c r="D440" s="2" t="s">
        <v>179</v>
      </c>
      <c r="E440" s="14">
        <v>43136</v>
      </c>
      <c r="F440" s="13">
        <v>1</v>
      </c>
      <c r="G440" s="13" t="s">
        <v>1229</v>
      </c>
      <c r="H440" s="13" t="s">
        <v>589</v>
      </c>
      <c r="I440" s="88"/>
      <c r="J440" s="191" t="s">
        <v>1230</v>
      </c>
      <c r="K440" s="106"/>
      <c r="L440" s="112"/>
      <c r="M440" s="112"/>
      <c r="N440" s="70"/>
      <c r="O440" s="76" t="s">
        <v>1227</v>
      </c>
      <c r="P440" s="70" t="s">
        <v>172</v>
      </c>
      <c r="Q440" s="70" t="s">
        <v>13</v>
      </c>
      <c r="R440" s="70"/>
      <c r="S440" s="70"/>
      <c r="T440" s="128">
        <v>31.25</v>
      </c>
      <c r="U440" s="128">
        <v>20.6</v>
      </c>
      <c r="V440" s="76"/>
      <c r="X440" s="105"/>
      <c r="Y440" s="14"/>
      <c r="Z440" s="14" t="s">
        <v>1228</v>
      </c>
    </row>
    <row r="441" spans="1:26" ht="31">
      <c r="B441" s="76" t="s">
        <v>1579</v>
      </c>
      <c r="C441" s="2" t="s">
        <v>34</v>
      </c>
      <c r="D441" s="2" t="s">
        <v>179</v>
      </c>
      <c r="E441" s="14">
        <v>43136</v>
      </c>
      <c r="F441" s="13">
        <v>1</v>
      </c>
      <c r="G441" s="13" t="s">
        <v>1229</v>
      </c>
      <c r="H441" s="13" t="s">
        <v>589</v>
      </c>
      <c r="I441" s="88"/>
      <c r="J441" s="191" t="s">
        <v>205</v>
      </c>
      <c r="K441" s="106"/>
      <c r="L441" s="112"/>
      <c r="M441" s="112"/>
      <c r="N441" s="70"/>
      <c r="O441" s="76" t="s">
        <v>1915</v>
      </c>
      <c r="P441" s="70"/>
      <c r="Q441" s="70" t="s">
        <v>13</v>
      </c>
      <c r="R441" s="70"/>
      <c r="S441" s="70"/>
      <c r="T441" s="128">
        <v>55.9</v>
      </c>
      <c r="U441" s="128">
        <v>34</v>
      </c>
      <c r="V441" s="76"/>
      <c r="X441" s="105"/>
      <c r="Y441" s="14"/>
      <c r="Z441" s="14" t="s">
        <v>1231</v>
      </c>
    </row>
    <row r="442" spans="1:26">
      <c r="A442" s="14" t="s">
        <v>1687</v>
      </c>
      <c r="B442" s="76" t="s">
        <v>1579</v>
      </c>
      <c r="C442" s="2" t="s">
        <v>34</v>
      </c>
      <c r="D442" s="2" t="s">
        <v>1690</v>
      </c>
      <c r="E442" s="76">
        <v>933</v>
      </c>
      <c r="F442" s="13">
        <v>3675</v>
      </c>
      <c r="G442" s="76" t="s">
        <v>1317</v>
      </c>
      <c r="H442" s="13" t="s">
        <v>417</v>
      </c>
      <c r="I442" s="76" t="s">
        <v>176</v>
      </c>
      <c r="J442" s="191" t="s">
        <v>1874</v>
      </c>
      <c r="K442" s="143">
        <f>(20.176+22.63)/2</f>
        <v>21.402999999999999</v>
      </c>
      <c r="L442" s="68">
        <v>29.62</v>
      </c>
      <c r="M442" s="68">
        <v>-98.37</v>
      </c>
      <c r="N442" s="106">
        <v>126.402078446346</v>
      </c>
      <c r="O442" s="76" t="s">
        <v>185</v>
      </c>
      <c r="P442" s="70" t="s">
        <v>172</v>
      </c>
      <c r="Q442" s="70" t="s">
        <v>13</v>
      </c>
      <c r="R442" s="70"/>
      <c r="S442" s="70"/>
      <c r="T442" s="128">
        <v>15.32</v>
      </c>
      <c r="U442" s="128">
        <v>13.3</v>
      </c>
      <c r="V442" s="76"/>
      <c r="X442" s="105"/>
      <c r="Y442" s="14"/>
      <c r="Z442" s="14"/>
    </row>
    <row r="443" spans="1:26" ht="24">
      <c r="A443" s="14" t="s">
        <v>1913</v>
      </c>
      <c r="B443" s="76" t="s">
        <v>1579</v>
      </c>
      <c r="C443" s="2" t="s">
        <v>34</v>
      </c>
      <c r="E443" s="8">
        <v>30967</v>
      </c>
      <c r="F443" s="7">
        <v>1822</v>
      </c>
      <c r="G443" s="8" t="s">
        <v>251</v>
      </c>
      <c r="H443" s="7" t="s">
        <v>243</v>
      </c>
      <c r="I443" s="76" t="s">
        <v>176</v>
      </c>
      <c r="J443" s="191" t="s">
        <v>400</v>
      </c>
      <c r="K443" s="143">
        <v>30</v>
      </c>
      <c r="O443" s="58" t="s">
        <v>209</v>
      </c>
      <c r="P443" s="57" t="s">
        <v>167</v>
      </c>
      <c r="Q443" s="57" t="s">
        <v>13</v>
      </c>
      <c r="T443" s="117">
        <v>13.72</v>
      </c>
      <c r="U443" s="117" t="s">
        <v>1914</v>
      </c>
    </row>
    <row r="444" spans="1:26" ht="24">
      <c r="A444" s="14" t="s">
        <v>308</v>
      </c>
      <c r="B444" s="76" t="s">
        <v>1579</v>
      </c>
      <c r="C444" s="2" t="s">
        <v>1210</v>
      </c>
      <c r="D444" s="2" t="s">
        <v>179</v>
      </c>
      <c r="E444" s="14" t="s">
        <v>1546</v>
      </c>
      <c r="F444" s="13">
        <v>-999</v>
      </c>
      <c r="G444" s="14" t="s">
        <v>320</v>
      </c>
      <c r="H444" s="13" t="s">
        <v>418</v>
      </c>
      <c r="I444" s="76" t="s">
        <v>176</v>
      </c>
      <c r="J444" s="191" t="s">
        <v>400</v>
      </c>
      <c r="K444" s="106"/>
      <c r="L444" s="112"/>
      <c r="M444" s="112"/>
      <c r="N444" s="70"/>
      <c r="O444" s="76" t="s">
        <v>209</v>
      </c>
      <c r="P444" s="70" t="s">
        <v>172</v>
      </c>
      <c r="Q444" s="70" t="s">
        <v>13</v>
      </c>
      <c r="R444" s="70"/>
      <c r="S444" s="70"/>
      <c r="T444" s="128">
        <v>16.850000000000001</v>
      </c>
      <c r="U444" s="128">
        <v>8.02</v>
      </c>
      <c r="V444" s="76"/>
      <c r="X444" s="105"/>
      <c r="Y444" s="14"/>
      <c r="Z444" s="14" t="s">
        <v>1211</v>
      </c>
    </row>
    <row r="445" spans="1:26" ht="24">
      <c r="B445" s="76" t="s">
        <v>1579</v>
      </c>
      <c r="C445" s="2" t="s">
        <v>249</v>
      </c>
      <c r="D445" s="2" t="s">
        <v>250</v>
      </c>
      <c r="E445" s="8">
        <v>30967</v>
      </c>
      <c r="F445" s="7">
        <v>92</v>
      </c>
      <c r="G445" s="8" t="s">
        <v>251</v>
      </c>
      <c r="H445" s="7" t="s">
        <v>243</v>
      </c>
      <c r="I445" s="76" t="s">
        <v>176</v>
      </c>
      <c r="J445" s="191" t="s">
        <v>400</v>
      </c>
      <c r="K445" s="143">
        <v>30</v>
      </c>
      <c r="O445" s="58" t="s">
        <v>155</v>
      </c>
      <c r="P445" s="57" t="s">
        <v>172</v>
      </c>
      <c r="Q445" s="57" t="s">
        <v>13</v>
      </c>
      <c r="T445" s="117">
        <v>21.35</v>
      </c>
      <c r="U445" s="117">
        <v>18.12</v>
      </c>
      <c r="Z445" s="8" t="s">
        <v>284</v>
      </c>
    </row>
    <row r="446" spans="1:26" ht="24">
      <c r="B446" s="76" t="s">
        <v>1579</v>
      </c>
      <c r="C446" s="2" t="s">
        <v>249</v>
      </c>
      <c r="D446" s="2" t="s">
        <v>250</v>
      </c>
      <c r="E446" s="8">
        <v>30967</v>
      </c>
      <c r="F446" s="7">
        <v>92</v>
      </c>
      <c r="G446" s="8" t="s">
        <v>251</v>
      </c>
      <c r="H446" s="7" t="s">
        <v>243</v>
      </c>
      <c r="I446" s="76" t="s">
        <v>176</v>
      </c>
      <c r="J446" s="191" t="s">
        <v>400</v>
      </c>
      <c r="K446" s="143">
        <v>30</v>
      </c>
      <c r="O446" s="58" t="s">
        <v>213</v>
      </c>
      <c r="P446" s="57" t="s">
        <v>172</v>
      </c>
      <c r="Q446" s="57" t="s">
        <v>13</v>
      </c>
      <c r="T446" s="117">
        <v>23.95</v>
      </c>
      <c r="U446" s="117">
        <v>18.52</v>
      </c>
      <c r="Z446" s="8" t="s">
        <v>284</v>
      </c>
    </row>
    <row r="447" spans="1:26" ht="24">
      <c r="B447" s="76" t="s">
        <v>1579</v>
      </c>
      <c r="C447" s="2" t="s">
        <v>249</v>
      </c>
      <c r="D447" s="2" t="s">
        <v>250</v>
      </c>
      <c r="E447" s="8">
        <v>30967</v>
      </c>
      <c r="F447" s="7">
        <v>92</v>
      </c>
      <c r="G447" s="8" t="s">
        <v>251</v>
      </c>
      <c r="H447" s="7" t="s">
        <v>243</v>
      </c>
      <c r="I447" s="76" t="s">
        <v>176</v>
      </c>
      <c r="J447" s="191" t="s">
        <v>400</v>
      </c>
      <c r="K447" s="143">
        <v>30</v>
      </c>
      <c r="O447" s="58" t="s">
        <v>185</v>
      </c>
      <c r="P447" s="57" t="s">
        <v>172</v>
      </c>
      <c r="Q447" s="57" t="s">
        <v>13</v>
      </c>
      <c r="T447" s="117">
        <v>21.88</v>
      </c>
      <c r="U447" s="117">
        <v>16.77</v>
      </c>
      <c r="Z447" s="8" t="s">
        <v>284</v>
      </c>
    </row>
    <row r="448" spans="1:26" ht="24">
      <c r="A448" s="90"/>
      <c r="B448" s="76" t="s">
        <v>1579</v>
      </c>
      <c r="C448" s="2" t="s">
        <v>249</v>
      </c>
      <c r="D448" s="2" t="s">
        <v>250</v>
      </c>
      <c r="E448" s="8">
        <v>30967</v>
      </c>
      <c r="F448" s="7">
        <v>342</v>
      </c>
      <c r="G448" s="8" t="s">
        <v>251</v>
      </c>
      <c r="H448" s="7" t="s">
        <v>243</v>
      </c>
      <c r="I448" s="76" t="s">
        <v>176</v>
      </c>
      <c r="J448" s="191" t="s">
        <v>400</v>
      </c>
      <c r="K448" s="143">
        <v>30</v>
      </c>
      <c r="O448" s="58" t="s">
        <v>209</v>
      </c>
      <c r="P448" s="57" t="s">
        <v>167</v>
      </c>
      <c r="Q448" s="57" t="s">
        <v>13</v>
      </c>
      <c r="T448" s="117">
        <v>21.67</v>
      </c>
      <c r="U448" s="117">
        <v>12.26</v>
      </c>
      <c r="Z448" s="8" t="s">
        <v>292</v>
      </c>
    </row>
    <row r="449" spans="1:26" ht="24">
      <c r="B449" s="76" t="s">
        <v>1579</v>
      </c>
      <c r="C449" s="2" t="s">
        <v>249</v>
      </c>
      <c r="D449" s="2" t="s">
        <v>250</v>
      </c>
      <c r="E449" s="8">
        <v>30967</v>
      </c>
      <c r="F449" s="7">
        <v>342</v>
      </c>
      <c r="G449" s="8" t="s">
        <v>251</v>
      </c>
      <c r="H449" s="7" t="s">
        <v>243</v>
      </c>
      <c r="I449" s="76" t="s">
        <v>176</v>
      </c>
      <c r="J449" s="191" t="s">
        <v>400</v>
      </c>
      <c r="K449" s="143">
        <v>30</v>
      </c>
      <c r="O449" s="58" t="s">
        <v>381</v>
      </c>
      <c r="P449" s="57" t="s">
        <v>167</v>
      </c>
      <c r="Q449" s="57" t="s">
        <v>13</v>
      </c>
      <c r="T449" s="117">
        <v>26.08</v>
      </c>
      <c r="U449" s="117">
        <v>11.68</v>
      </c>
      <c r="Z449" s="8" t="s">
        <v>292</v>
      </c>
    </row>
    <row r="450" spans="1:26" ht="24">
      <c r="B450" s="76" t="s">
        <v>1579</v>
      </c>
      <c r="C450" s="2" t="s">
        <v>249</v>
      </c>
      <c r="D450" s="2" t="s">
        <v>250</v>
      </c>
      <c r="E450" s="8">
        <v>30967</v>
      </c>
      <c r="F450" s="7">
        <v>372</v>
      </c>
      <c r="G450" s="8" t="s">
        <v>251</v>
      </c>
      <c r="H450" s="7" t="s">
        <v>243</v>
      </c>
      <c r="I450" s="76" t="s">
        <v>176</v>
      </c>
      <c r="J450" s="191" t="s">
        <v>400</v>
      </c>
      <c r="K450" s="143">
        <v>30</v>
      </c>
      <c r="O450" s="58" t="s">
        <v>155</v>
      </c>
      <c r="P450" s="57" t="s">
        <v>167</v>
      </c>
      <c r="Q450" s="57" t="s">
        <v>13</v>
      </c>
      <c r="T450" s="117">
        <v>21.57</v>
      </c>
      <c r="U450" s="117">
        <v>17.989999999999998</v>
      </c>
      <c r="Z450" s="8" t="s">
        <v>287</v>
      </c>
    </row>
    <row r="451" spans="1:26" ht="24">
      <c r="B451" s="76" t="s">
        <v>1579</v>
      </c>
      <c r="C451" s="2" t="s">
        <v>249</v>
      </c>
      <c r="D451" s="2" t="s">
        <v>250</v>
      </c>
      <c r="E451" s="8">
        <v>30967</v>
      </c>
      <c r="F451" s="7">
        <v>372</v>
      </c>
      <c r="G451" s="8" t="s">
        <v>251</v>
      </c>
      <c r="H451" s="7" t="s">
        <v>243</v>
      </c>
      <c r="I451" s="76" t="s">
        <v>176</v>
      </c>
      <c r="J451" s="191" t="s">
        <v>400</v>
      </c>
      <c r="K451" s="143">
        <v>30</v>
      </c>
      <c r="O451" s="58" t="s">
        <v>213</v>
      </c>
      <c r="P451" s="57" t="s">
        <v>167</v>
      </c>
      <c r="Q451" s="57" t="s">
        <v>13</v>
      </c>
      <c r="T451" s="117">
        <v>25.49</v>
      </c>
      <c r="U451" s="117">
        <v>16.89</v>
      </c>
      <c r="Z451" s="8" t="s">
        <v>287</v>
      </c>
    </row>
    <row r="452" spans="1:26" ht="24">
      <c r="B452" s="76" t="s">
        <v>1579</v>
      </c>
      <c r="C452" s="2" t="s">
        <v>249</v>
      </c>
      <c r="D452" s="2" t="s">
        <v>250</v>
      </c>
      <c r="E452" s="8">
        <v>30967</v>
      </c>
      <c r="F452" s="7">
        <v>372</v>
      </c>
      <c r="G452" s="8" t="s">
        <v>251</v>
      </c>
      <c r="H452" s="7" t="s">
        <v>243</v>
      </c>
      <c r="I452" s="76" t="s">
        <v>176</v>
      </c>
      <c r="J452" s="191" t="s">
        <v>400</v>
      </c>
      <c r="K452" s="143">
        <v>30</v>
      </c>
      <c r="O452" s="58" t="s">
        <v>185</v>
      </c>
      <c r="P452" s="57" t="s">
        <v>167</v>
      </c>
      <c r="Q452" s="57" t="s">
        <v>13</v>
      </c>
      <c r="T452" s="117">
        <v>23.8</v>
      </c>
      <c r="U452" s="117">
        <v>14.7</v>
      </c>
      <c r="Z452" s="8" t="s">
        <v>287</v>
      </c>
    </row>
    <row r="453" spans="1:26" ht="24">
      <c r="B453" s="76" t="s">
        <v>1579</v>
      </c>
      <c r="C453" s="2" t="s">
        <v>249</v>
      </c>
      <c r="D453" s="2" t="s">
        <v>250</v>
      </c>
      <c r="E453" s="8">
        <v>30967</v>
      </c>
      <c r="F453" s="7">
        <v>445</v>
      </c>
      <c r="G453" s="8" t="s">
        <v>251</v>
      </c>
      <c r="H453" s="7" t="s">
        <v>243</v>
      </c>
      <c r="I453" s="76" t="s">
        <v>176</v>
      </c>
      <c r="J453" s="191" t="s">
        <v>400</v>
      </c>
      <c r="K453" s="143">
        <v>30</v>
      </c>
      <c r="O453" s="58" t="s">
        <v>209</v>
      </c>
      <c r="P453" s="57" t="s">
        <v>167</v>
      </c>
      <c r="Q453" s="57" t="s">
        <v>13</v>
      </c>
      <c r="T453" s="117">
        <v>28.29</v>
      </c>
      <c r="U453" s="117">
        <v>15.07</v>
      </c>
      <c r="Z453" s="8" t="s">
        <v>283</v>
      </c>
    </row>
    <row r="454" spans="1:26" ht="24">
      <c r="B454" s="76" t="s">
        <v>1579</v>
      </c>
      <c r="C454" s="2" t="s">
        <v>249</v>
      </c>
      <c r="D454" s="2" t="s">
        <v>250</v>
      </c>
      <c r="E454" s="8">
        <v>30967</v>
      </c>
      <c r="F454" s="7">
        <v>445</v>
      </c>
      <c r="G454" s="8" t="s">
        <v>251</v>
      </c>
      <c r="H454" s="7" t="s">
        <v>243</v>
      </c>
      <c r="I454" s="76" t="s">
        <v>176</v>
      </c>
      <c r="J454" s="191" t="s">
        <v>400</v>
      </c>
      <c r="K454" s="143">
        <v>30</v>
      </c>
      <c r="O454" s="58" t="s">
        <v>130</v>
      </c>
      <c r="P454" s="57" t="s">
        <v>167</v>
      </c>
      <c r="Q454" s="57" t="s">
        <v>13</v>
      </c>
      <c r="T454" s="117">
        <v>23.83</v>
      </c>
      <c r="U454" s="117">
        <v>14.96</v>
      </c>
      <c r="Z454" s="8" t="s">
        <v>283</v>
      </c>
    </row>
    <row r="455" spans="1:26" ht="24">
      <c r="A455" s="90"/>
      <c r="B455" s="76" t="s">
        <v>1579</v>
      </c>
      <c r="C455" s="2" t="s">
        <v>249</v>
      </c>
      <c r="D455" s="2" t="s">
        <v>250</v>
      </c>
      <c r="E455" s="8">
        <v>30967</v>
      </c>
      <c r="F455" s="7">
        <v>485</v>
      </c>
      <c r="G455" s="8" t="s">
        <v>251</v>
      </c>
      <c r="H455" s="7" t="s">
        <v>243</v>
      </c>
      <c r="I455" s="76" t="s">
        <v>176</v>
      </c>
      <c r="J455" s="191" t="s">
        <v>400</v>
      </c>
      <c r="K455" s="143">
        <v>30</v>
      </c>
      <c r="O455" s="58" t="s">
        <v>209</v>
      </c>
      <c r="P455" s="57" t="s">
        <v>167</v>
      </c>
      <c r="Q455" s="57" t="s">
        <v>13</v>
      </c>
      <c r="T455" s="117">
        <v>20.87</v>
      </c>
      <c r="U455" s="117">
        <v>15.4</v>
      </c>
      <c r="Z455" s="8" t="s">
        <v>281</v>
      </c>
    </row>
    <row r="456" spans="1:26" ht="24">
      <c r="B456" s="76" t="s">
        <v>1579</v>
      </c>
      <c r="C456" s="2" t="s">
        <v>249</v>
      </c>
      <c r="D456" s="2" t="s">
        <v>250</v>
      </c>
      <c r="E456" s="8">
        <v>30967</v>
      </c>
      <c r="F456" s="7">
        <v>485</v>
      </c>
      <c r="G456" s="8" t="s">
        <v>251</v>
      </c>
      <c r="H456" s="7" t="s">
        <v>243</v>
      </c>
      <c r="I456" s="76" t="s">
        <v>176</v>
      </c>
      <c r="J456" s="191" t="s">
        <v>400</v>
      </c>
      <c r="K456" s="143">
        <v>30</v>
      </c>
      <c r="O456" s="58" t="s">
        <v>130</v>
      </c>
      <c r="P456" s="57" t="s">
        <v>167</v>
      </c>
      <c r="Q456" s="57" t="s">
        <v>13</v>
      </c>
      <c r="T456" s="117">
        <v>25.74</v>
      </c>
      <c r="U456" s="117">
        <v>16.7</v>
      </c>
      <c r="Z456" s="8" t="s">
        <v>281</v>
      </c>
    </row>
    <row r="457" spans="1:26" ht="24">
      <c r="B457" s="76" t="s">
        <v>1579</v>
      </c>
      <c r="C457" s="2" t="s">
        <v>249</v>
      </c>
      <c r="D457" s="2" t="s">
        <v>250</v>
      </c>
      <c r="E457" s="8">
        <v>30967</v>
      </c>
      <c r="F457" s="7">
        <v>874</v>
      </c>
      <c r="G457" s="8" t="s">
        <v>251</v>
      </c>
      <c r="H457" s="7" t="s">
        <v>243</v>
      </c>
      <c r="I457" s="76" t="s">
        <v>176</v>
      </c>
      <c r="J457" s="191" t="s">
        <v>400</v>
      </c>
      <c r="K457" s="143">
        <v>30</v>
      </c>
      <c r="O457" s="58" t="s">
        <v>16</v>
      </c>
      <c r="P457" s="57" t="s">
        <v>172</v>
      </c>
      <c r="Q457" s="57" t="s">
        <v>13</v>
      </c>
      <c r="T457" s="117">
        <v>23.61</v>
      </c>
      <c r="U457" s="117">
        <v>13.26</v>
      </c>
    </row>
    <row r="458" spans="1:26" ht="24">
      <c r="B458" s="76" t="s">
        <v>1579</v>
      </c>
      <c r="C458" s="2" t="s">
        <v>249</v>
      </c>
      <c r="D458" s="2" t="s">
        <v>250</v>
      </c>
      <c r="E458" s="8">
        <v>30967</v>
      </c>
      <c r="F458" s="7">
        <v>874</v>
      </c>
      <c r="G458" s="8" t="s">
        <v>251</v>
      </c>
      <c r="H458" s="7" t="s">
        <v>243</v>
      </c>
      <c r="I458" s="76" t="s">
        <v>176</v>
      </c>
      <c r="J458" s="191" t="s">
        <v>400</v>
      </c>
      <c r="K458" s="143">
        <v>30</v>
      </c>
      <c r="O458" s="58" t="s">
        <v>16</v>
      </c>
      <c r="P458" s="57" t="s">
        <v>167</v>
      </c>
      <c r="Q458" s="57" t="s">
        <v>13</v>
      </c>
      <c r="T458" s="117">
        <v>24.11</v>
      </c>
      <c r="U458" s="117">
        <v>13.8</v>
      </c>
    </row>
    <row r="459" spans="1:26" ht="24">
      <c r="B459" s="76" t="s">
        <v>1579</v>
      </c>
      <c r="C459" s="2" t="s">
        <v>249</v>
      </c>
      <c r="D459" s="2" t="s">
        <v>250</v>
      </c>
      <c r="E459" s="8">
        <v>30967</v>
      </c>
      <c r="F459" s="7">
        <v>874</v>
      </c>
      <c r="G459" s="8" t="s">
        <v>251</v>
      </c>
      <c r="H459" s="7" t="s">
        <v>243</v>
      </c>
      <c r="I459" s="76" t="s">
        <v>176</v>
      </c>
      <c r="J459" s="191" t="s">
        <v>400</v>
      </c>
      <c r="K459" s="143">
        <v>30</v>
      </c>
      <c r="O459" s="58" t="s">
        <v>31</v>
      </c>
      <c r="P459" s="57" t="s">
        <v>172</v>
      </c>
      <c r="Q459" s="57" t="s">
        <v>13</v>
      </c>
      <c r="T459" s="117">
        <v>26.87</v>
      </c>
      <c r="U459" s="117">
        <v>13.67</v>
      </c>
    </row>
    <row r="460" spans="1:26" ht="24">
      <c r="B460" s="76" t="s">
        <v>1579</v>
      </c>
      <c r="C460" s="2" t="s">
        <v>249</v>
      </c>
      <c r="D460" s="2" t="s">
        <v>250</v>
      </c>
      <c r="E460" s="8">
        <v>30967</v>
      </c>
      <c r="F460" s="7">
        <v>874</v>
      </c>
      <c r="G460" s="8" t="s">
        <v>251</v>
      </c>
      <c r="H460" s="7" t="s">
        <v>243</v>
      </c>
      <c r="I460" s="76" t="s">
        <v>176</v>
      </c>
      <c r="J460" s="191" t="s">
        <v>400</v>
      </c>
      <c r="K460" s="143">
        <v>30</v>
      </c>
      <c r="O460" s="58" t="s">
        <v>31</v>
      </c>
      <c r="P460" s="57" t="s">
        <v>167</v>
      </c>
      <c r="Q460" s="57" t="s">
        <v>13</v>
      </c>
      <c r="T460" s="117">
        <v>26.16</v>
      </c>
      <c r="U460" s="117">
        <v>14.5</v>
      </c>
    </row>
    <row r="461" spans="1:26" ht="24">
      <c r="B461" s="76" t="s">
        <v>1579</v>
      </c>
      <c r="C461" s="2" t="s">
        <v>249</v>
      </c>
      <c r="D461" s="2" t="s">
        <v>250</v>
      </c>
      <c r="E461" s="8">
        <v>30967</v>
      </c>
      <c r="F461" s="7">
        <v>874</v>
      </c>
      <c r="G461" s="8" t="s">
        <v>251</v>
      </c>
      <c r="H461" s="7" t="s">
        <v>243</v>
      </c>
      <c r="I461" s="76" t="s">
        <v>176</v>
      </c>
      <c r="J461" s="191" t="s">
        <v>400</v>
      </c>
      <c r="K461" s="143">
        <v>30</v>
      </c>
      <c r="O461" s="58" t="s">
        <v>24</v>
      </c>
      <c r="P461" s="57" t="s">
        <v>172</v>
      </c>
      <c r="Q461" s="57" t="s">
        <v>13</v>
      </c>
      <c r="T461" s="117">
        <v>32.74</v>
      </c>
      <c r="U461" s="117">
        <v>13.33</v>
      </c>
      <c r="Z461" s="8" t="s">
        <v>252</v>
      </c>
    </row>
    <row r="462" spans="1:26" ht="24">
      <c r="B462" s="76" t="s">
        <v>1579</v>
      </c>
      <c r="C462" s="2" t="s">
        <v>249</v>
      </c>
      <c r="D462" s="2" t="s">
        <v>250</v>
      </c>
      <c r="E462" s="8">
        <v>30967</v>
      </c>
      <c r="F462" s="7">
        <v>874</v>
      </c>
      <c r="G462" s="8" t="s">
        <v>251</v>
      </c>
      <c r="H462" s="7" t="s">
        <v>243</v>
      </c>
      <c r="I462" s="76" t="s">
        <v>176</v>
      </c>
      <c r="J462" s="191" t="s">
        <v>400</v>
      </c>
      <c r="K462" s="143">
        <v>30</v>
      </c>
      <c r="O462" s="58" t="s">
        <v>24</v>
      </c>
      <c r="P462" s="57" t="s">
        <v>167</v>
      </c>
      <c r="Q462" s="57" t="s">
        <v>13</v>
      </c>
      <c r="T462" s="117">
        <v>31.46</v>
      </c>
      <c r="U462" s="117">
        <v>13.28</v>
      </c>
    </row>
    <row r="463" spans="1:26" ht="24">
      <c r="B463" s="76" t="s">
        <v>1579</v>
      </c>
      <c r="C463" s="2" t="s">
        <v>249</v>
      </c>
      <c r="D463" s="2" t="s">
        <v>250</v>
      </c>
      <c r="E463" s="8">
        <v>30967</v>
      </c>
      <c r="F463" s="7">
        <v>880</v>
      </c>
      <c r="G463" s="8" t="s">
        <v>251</v>
      </c>
      <c r="H463" s="7" t="s">
        <v>243</v>
      </c>
      <c r="I463" s="76" t="s">
        <v>176</v>
      </c>
      <c r="J463" s="191" t="s">
        <v>400</v>
      </c>
      <c r="K463" s="143">
        <v>30</v>
      </c>
      <c r="O463" s="58" t="s">
        <v>209</v>
      </c>
      <c r="P463" s="57" t="s">
        <v>172</v>
      </c>
      <c r="Q463" s="57" t="s">
        <v>13</v>
      </c>
      <c r="T463" s="117">
        <v>20.09</v>
      </c>
      <c r="U463" s="117">
        <v>14.65</v>
      </c>
      <c r="Z463" s="8" t="s">
        <v>280</v>
      </c>
    </row>
    <row r="464" spans="1:26" ht="24">
      <c r="B464" s="76" t="s">
        <v>1579</v>
      </c>
      <c r="C464" s="2" t="s">
        <v>249</v>
      </c>
      <c r="D464" s="2" t="s">
        <v>250</v>
      </c>
      <c r="E464" s="8">
        <v>30967</v>
      </c>
      <c r="F464" s="7">
        <v>880</v>
      </c>
      <c r="G464" s="8" t="s">
        <v>251</v>
      </c>
      <c r="H464" s="7" t="s">
        <v>243</v>
      </c>
      <c r="I464" s="76" t="s">
        <v>176</v>
      </c>
      <c r="J464" s="191" t="s">
        <v>400</v>
      </c>
      <c r="K464" s="143">
        <v>30</v>
      </c>
      <c r="O464" s="58" t="s">
        <v>130</v>
      </c>
      <c r="P464" s="57" t="s">
        <v>172</v>
      </c>
      <c r="Q464" s="57" t="s">
        <v>13</v>
      </c>
      <c r="T464" s="117">
        <v>22.77</v>
      </c>
      <c r="U464" s="117">
        <v>14.69</v>
      </c>
      <c r="Z464" s="8" t="s">
        <v>280</v>
      </c>
    </row>
    <row r="465" spans="1:26" ht="24">
      <c r="B465" s="76" t="s">
        <v>1579</v>
      </c>
      <c r="C465" s="2" t="s">
        <v>289</v>
      </c>
      <c r="D465" s="2" t="s">
        <v>250</v>
      </c>
      <c r="E465" s="8">
        <v>30967</v>
      </c>
      <c r="F465" s="7">
        <v>916</v>
      </c>
      <c r="G465" s="8" t="s">
        <v>251</v>
      </c>
      <c r="H465" s="7" t="s">
        <v>243</v>
      </c>
      <c r="I465" s="76" t="s">
        <v>176</v>
      </c>
      <c r="J465" s="191" t="s">
        <v>400</v>
      </c>
      <c r="K465" s="143">
        <v>30</v>
      </c>
      <c r="O465" s="58" t="s">
        <v>209</v>
      </c>
      <c r="P465" s="57" t="s">
        <v>172</v>
      </c>
      <c r="Q465" s="57" t="s">
        <v>13</v>
      </c>
      <c r="T465" s="117">
        <v>24</v>
      </c>
      <c r="U465" s="117">
        <v>13.07</v>
      </c>
      <c r="Z465" s="8" t="s">
        <v>290</v>
      </c>
    </row>
    <row r="466" spans="1:26" ht="24">
      <c r="B466" s="76" t="s">
        <v>1579</v>
      </c>
      <c r="C466" s="2" t="s">
        <v>289</v>
      </c>
      <c r="D466" s="2" t="s">
        <v>250</v>
      </c>
      <c r="E466" s="8">
        <v>30967</v>
      </c>
      <c r="F466" s="7">
        <v>916</v>
      </c>
      <c r="G466" s="8" t="s">
        <v>251</v>
      </c>
      <c r="H466" s="7" t="s">
        <v>243</v>
      </c>
      <c r="I466" s="76" t="s">
        <v>176</v>
      </c>
      <c r="J466" s="191" t="s">
        <v>400</v>
      </c>
      <c r="K466" s="143">
        <v>30</v>
      </c>
      <c r="O466" s="58" t="s">
        <v>130</v>
      </c>
      <c r="P466" s="57" t="s">
        <v>172</v>
      </c>
      <c r="Q466" s="57" t="s">
        <v>13</v>
      </c>
      <c r="T466" s="117">
        <v>26.73</v>
      </c>
      <c r="U466" s="117">
        <v>13.97</v>
      </c>
      <c r="Z466" s="8" t="s">
        <v>290</v>
      </c>
    </row>
    <row r="467" spans="1:26" ht="24">
      <c r="A467" s="90"/>
      <c r="B467" s="76" t="s">
        <v>1579</v>
      </c>
      <c r="C467" s="2" t="s">
        <v>289</v>
      </c>
      <c r="D467" s="2" t="s">
        <v>250</v>
      </c>
      <c r="E467" s="8">
        <v>30967</v>
      </c>
      <c r="F467" s="7">
        <v>1028</v>
      </c>
      <c r="G467" s="8" t="s">
        <v>251</v>
      </c>
      <c r="H467" s="7" t="s">
        <v>243</v>
      </c>
      <c r="I467" s="76" t="s">
        <v>176</v>
      </c>
      <c r="J467" s="191" t="s">
        <v>400</v>
      </c>
      <c r="K467" s="143">
        <v>30</v>
      </c>
      <c r="O467" s="58" t="s">
        <v>209</v>
      </c>
      <c r="P467" s="57" t="s">
        <v>167</v>
      </c>
      <c r="Q467" s="57" t="s">
        <v>13</v>
      </c>
      <c r="T467" s="117">
        <v>22.9</v>
      </c>
      <c r="U467" s="117">
        <v>12.14</v>
      </c>
      <c r="Z467" s="8" t="s">
        <v>291</v>
      </c>
    </row>
    <row r="468" spans="1:26" ht="24">
      <c r="B468" s="76" t="s">
        <v>1579</v>
      </c>
      <c r="C468" s="2" t="s">
        <v>249</v>
      </c>
      <c r="D468" s="2" t="s">
        <v>250</v>
      </c>
      <c r="E468" s="8">
        <v>30967</v>
      </c>
      <c r="F468" s="7">
        <v>1028</v>
      </c>
      <c r="G468" s="8" t="s">
        <v>251</v>
      </c>
      <c r="H468" s="7" t="s">
        <v>243</v>
      </c>
      <c r="I468" s="76" t="s">
        <v>176</v>
      </c>
      <c r="J468" s="191" t="s">
        <v>400</v>
      </c>
      <c r="K468" s="143">
        <v>30</v>
      </c>
      <c r="O468" s="58" t="s">
        <v>381</v>
      </c>
      <c r="P468" s="57" t="s">
        <v>167</v>
      </c>
      <c r="Q468" s="57" t="s">
        <v>13</v>
      </c>
      <c r="T468" s="117">
        <v>26.26</v>
      </c>
      <c r="U468" s="117">
        <v>11.17</v>
      </c>
    </row>
    <row r="469" spans="1:26" ht="24">
      <c r="A469" s="90"/>
      <c r="B469" s="76" t="s">
        <v>1579</v>
      </c>
      <c r="C469" s="2" t="s">
        <v>249</v>
      </c>
      <c r="D469" s="2" t="s">
        <v>250</v>
      </c>
      <c r="E469" s="8">
        <v>30967</v>
      </c>
      <c r="F469" s="7">
        <v>1274</v>
      </c>
      <c r="G469" s="8" t="s">
        <v>251</v>
      </c>
      <c r="H469" s="7" t="s">
        <v>243</v>
      </c>
      <c r="I469" s="76" t="s">
        <v>176</v>
      </c>
      <c r="J469" s="191" t="s">
        <v>400</v>
      </c>
      <c r="K469" s="143">
        <v>30</v>
      </c>
      <c r="O469" s="58" t="s">
        <v>130</v>
      </c>
      <c r="P469" s="57" t="s">
        <v>172</v>
      </c>
      <c r="Q469" s="57" t="s">
        <v>13</v>
      </c>
      <c r="T469" s="117">
        <v>22.48</v>
      </c>
      <c r="U469" s="117">
        <v>14.57</v>
      </c>
      <c r="Z469" s="8" t="s">
        <v>282</v>
      </c>
    </row>
    <row r="470" spans="1:26" ht="24">
      <c r="B470" s="76" t="s">
        <v>1579</v>
      </c>
      <c r="C470" s="2" t="s">
        <v>249</v>
      </c>
      <c r="D470" s="2" t="s">
        <v>250</v>
      </c>
      <c r="E470" s="8">
        <v>30967</v>
      </c>
      <c r="F470" s="7">
        <v>1274</v>
      </c>
      <c r="G470" s="8" t="s">
        <v>251</v>
      </c>
      <c r="H470" s="7" t="s">
        <v>243</v>
      </c>
      <c r="I470" s="76" t="s">
        <v>176</v>
      </c>
      <c r="J470" s="191" t="s">
        <v>400</v>
      </c>
      <c r="K470" s="143">
        <v>30</v>
      </c>
      <c r="O470" s="58" t="s">
        <v>153</v>
      </c>
      <c r="P470" s="57" t="s">
        <v>172</v>
      </c>
      <c r="Q470" s="57" t="s">
        <v>13</v>
      </c>
      <c r="T470" s="117">
        <v>28.48</v>
      </c>
      <c r="U470" s="117">
        <v>13.56</v>
      </c>
      <c r="Z470" s="8" t="s">
        <v>282</v>
      </c>
    </row>
    <row r="471" spans="1:26" ht="24">
      <c r="B471" s="76" t="s">
        <v>1579</v>
      </c>
      <c r="C471" s="2" t="s">
        <v>249</v>
      </c>
      <c r="D471" s="2" t="s">
        <v>250</v>
      </c>
      <c r="E471" s="8">
        <v>30967</v>
      </c>
      <c r="F471" s="7">
        <v>1589</v>
      </c>
      <c r="G471" s="8" t="s">
        <v>251</v>
      </c>
      <c r="H471" s="7" t="s">
        <v>243</v>
      </c>
      <c r="I471" s="76" t="s">
        <v>176</v>
      </c>
      <c r="J471" s="191" t="s">
        <v>400</v>
      </c>
      <c r="K471" s="143">
        <v>30</v>
      </c>
      <c r="O471" s="58" t="s">
        <v>213</v>
      </c>
      <c r="P471" s="57" t="s">
        <v>167</v>
      </c>
      <c r="Q471" s="57" t="s">
        <v>13</v>
      </c>
      <c r="T471" s="117">
        <v>23.63</v>
      </c>
      <c r="U471" s="117">
        <v>21.75</v>
      </c>
      <c r="Z471" s="8" t="s">
        <v>288</v>
      </c>
    </row>
    <row r="472" spans="1:26" ht="24">
      <c r="B472" s="76" t="s">
        <v>1579</v>
      </c>
      <c r="C472" s="2" t="s">
        <v>249</v>
      </c>
      <c r="D472" s="2" t="s">
        <v>250</v>
      </c>
      <c r="E472" s="8">
        <v>30967</v>
      </c>
      <c r="F472" s="7">
        <v>1589</v>
      </c>
      <c r="G472" s="8" t="s">
        <v>251</v>
      </c>
      <c r="H472" s="7" t="s">
        <v>243</v>
      </c>
      <c r="I472" s="76" t="s">
        <v>176</v>
      </c>
      <c r="J472" s="191" t="s">
        <v>400</v>
      </c>
      <c r="K472" s="143">
        <v>30</v>
      </c>
      <c r="O472" s="58" t="s">
        <v>185</v>
      </c>
      <c r="P472" s="57" t="s">
        <v>167</v>
      </c>
      <c r="Q472" s="57" t="s">
        <v>13</v>
      </c>
      <c r="T472" s="117">
        <v>25.36</v>
      </c>
      <c r="U472" s="117">
        <v>19.170000000000002</v>
      </c>
      <c r="Z472" s="8" t="s">
        <v>288</v>
      </c>
    </row>
    <row r="473" spans="1:26" ht="24">
      <c r="A473" s="90"/>
      <c r="B473" s="76" t="s">
        <v>1579</v>
      </c>
      <c r="C473" s="2" t="s">
        <v>249</v>
      </c>
      <c r="D473" s="2" t="s">
        <v>250</v>
      </c>
      <c r="E473" s="8">
        <v>30967</v>
      </c>
      <c r="F473" s="7">
        <v>1590</v>
      </c>
      <c r="G473" s="8" t="s">
        <v>251</v>
      </c>
      <c r="H473" s="7" t="s">
        <v>243</v>
      </c>
      <c r="I473" s="76" t="s">
        <v>176</v>
      </c>
      <c r="J473" s="191" t="s">
        <v>400</v>
      </c>
      <c r="K473" s="143">
        <v>30</v>
      </c>
      <c r="O473" s="58" t="s">
        <v>209</v>
      </c>
      <c r="P473" s="57" t="s">
        <v>172</v>
      </c>
      <c r="Q473" s="57" t="s">
        <v>13</v>
      </c>
      <c r="T473" s="117">
        <v>21.97</v>
      </c>
      <c r="U473" s="117">
        <v>13.54</v>
      </c>
      <c r="Z473" s="8" t="s">
        <v>282</v>
      </c>
    </row>
    <row r="474" spans="1:26" ht="24">
      <c r="B474" s="76" t="s">
        <v>1579</v>
      </c>
      <c r="C474" s="2" t="s">
        <v>249</v>
      </c>
      <c r="D474" s="2" t="s">
        <v>250</v>
      </c>
      <c r="E474" s="8">
        <v>30967</v>
      </c>
      <c r="F474" s="7">
        <v>1590</v>
      </c>
      <c r="G474" s="8" t="s">
        <v>251</v>
      </c>
      <c r="H474" s="7" t="s">
        <v>243</v>
      </c>
      <c r="I474" s="76" t="s">
        <v>176</v>
      </c>
      <c r="J474" s="191" t="s">
        <v>400</v>
      </c>
      <c r="K474" s="143">
        <v>30</v>
      </c>
      <c r="O474" s="58" t="s">
        <v>130</v>
      </c>
      <c r="P474" s="57" t="s">
        <v>172</v>
      </c>
      <c r="Q474" s="57" t="s">
        <v>13</v>
      </c>
      <c r="T474" s="117">
        <v>24.64</v>
      </c>
      <c r="U474" s="117">
        <v>13.85</v>
      </c>
      <c r="Z474" s="8" t="s">
        <v>282</v>
      </c>
    </row>
    <row r="475" spans="1:26" ht="24">
      <c r="A475" s="14" t="s">
        <v>1904</v>
      </c>
      <c r="B475" s="76" t="s">
        <v>1579</v>
      </c>
      <c r="C475" s="2" t="s">
        <v>249</v>
      </c>
      <c r="D475" s="2" t="s">
        <v>250</v>
      </c>
      <c r="E475" s="8">
        <v>30967</v>
      </c>
      <c r="F475" s="7">
        <v>1651</v>
      </c>
      <c r="G475" s="8" t="s">
        <v>251</v>
      </c>
      <c r="H475" s="7" t="s">
        <v>243</v>
      </c>
      <c r="I475" s="76" t="s">
        <v>176</v>
      </c>
      <c r="J475" s="191" t="s">
        <v>400</v>
      </c>
      <c r="K475" s="143">
        <v>30</v>
      </c>
      <c r="O475" s="58" t="s">
        <v>153</v>
      </c>
      <c r="P475" s="57" t="s">
        <v>167</v>
      </c>
      <c r="Q475" s="57" t="s">
        <v>13</v>
      </c>
      <c r="T475" s="117">
        <v>35.14</v>
      </c>
      <c r="U475" s="117">
        <v>16.5</v>
      </c>
      <c r="Z475" s="8" t="s">
        <v>1905</v>
      </c>
    </row>
    <row r="476" spans="1:26" ht="24">
      <c r="A476" s="14" t="s">
        <v>1904</v>
      </c>
      <c r="B476" s="76" t="s">
        <v>1579</v>
      </c>
      <c r="C476" s="2" t="s">
        <v>249</v>
      </c>
      <c r="D476" s="2" t="s">
        <v>250</v>
      </c>
      <c r="E476" s="8">
        <v>30967</v>
      </c>
      <c r="F476" s="7">
        <v>1806</v>
      </c>
      <c r="G476" s="8" t="s">
        <v>251</v>
      </c>
      <c r="H476" s="7" t="s">
        <v>243</v>
      </c>
      <c r="I476" s="76" t="s">
        <v>176</v>
      </c>
      <c r="J476" s="191" t="s">
        <v>400</v>
      </c>
      <c r="K476" s="143">
        <v>30</v>
      </c>
      <c r="O476" s="58" t="s">
        <v>209</v>
      </c>
      <c r="P476" s="57" t="s">
        <v>167</v>
      </c>
      <c r="Q476" s="57" t="s">
        <v>13</v>
      </c>
      <c r="T476" s="117">
        <v>19.920000000000002</v>
      </c>
      <c r="U476" s="117">
        <v>15.25</v>
      </c>
      <c r="Z476" s="8" t="s">
        <v>1906</v>
      </c>
    </row>
    <row r="477" spans="1:26" ht="24">
      <c r="A477" s="14" t="s">
        <v>1904</v>
      </c>
      <c r="B477" s="76" t="s">
        <v>1579</v>
      </c>
      <c r="C477" s="2" t="s">
        <v>249</v>
      </c>
      <c r="D477" s="2" t="s">
        <v>250</v>
      </c>
      <c r="E477" s="8">
        <v>30967</v>
      </c>
      <c r="F477" s="7">
        <v>1878</v>
      </c>
      <c r="G477" s="8" t="s">
        <v>251</v>
      </c>
      <c r="H477" s="7" t="s">
        <v>243</v>
      </c>
      <c r="I477" s="76" t="s">
        <v>176</v>
      </c>
      <c r="J477" s="191" t="s">
        <v>400</v>
      </c>
      <c r="K477" s="143">
        <v>30</v>
      </c>
      <c r="O477" s="58" t="s">
        <v>155</v>
      </c>
      <c r="P477" s="57" t="s">
        <v>167</v>
      </c>
      <c r="Q477" s="57" t="s">
        <v>13</v>
      </c>
      <c r="T477" s="117">
        <v>25</v>
      </c>
      <c r="U477" s="117">
        <v>24.08</v>
      </c>
    </row>
    <row r="478" spans="1:26" ht="24">
      <c r="A478" s="14" t="s">
        <v>1907</v>
      </c>
      <c r="B478" s="76" t="s">
        <v>1579</v>
      </c>
      <c r="C478" s="2" t="s">
        <v>249</v>
      </c>
      <c r="D478" s="2" t="s">
        <v>250</v>
      </c>
      <c r="E478" s="8">
        <v>30967</v>
      </c>
      <c r="F478" s="7">
        <v>2576</v>
      </c>
      <c r="G478" s="8" t="s">
        <v>251</v>
      </c>
      <c r="H478" s="7" t="s">
        <v>243</v>
      </c>
      <c r="I478" s="76" t="s">
        <v>176</v>
      </c>
      <c r="J478" s="191" t="s">
        <v>400</v>
      </c>
      <c r="K478" s="143">
        <v>30</v>
      </c>
      <c r="O478" s="58" t="s">
        <v>209</v>
      </c>
      <c r="P478" s="57" t="s">
        <v>172</v>
      </c>
      <c r="Q478" s="57" t="s">
        <v>13</v>
      </c>
      <c r="T478" s="117">
        <v>23.42</v>
      </c>
      <c r="U478" s="117">
        <v>15.49</v>
      </c>
    </row>
    <row r="479" spans="1:26" ht="24">
      <c r="A479" s="14" t="s">
        <v>1907</v>
      </c>
      <c r="B479" s="76" t="s">
        <v>1579</v>
      </c>
      <c r="C479" s="2" t="s">
        <v>249</v>
      </c>
      <c r="D479" s="2" t="s">
        <v>250</v>
      </c>
      <c r="E479" s="8">
        <v>30967</v>
      </c>
      <c r="F479" s="7">
        <v>2578</v>
      </c>
      <c r="G479" s="8" t="s">
        <v>251</v>
      </c>
      <c r="H479" s="7" t="s">
        <v>243</v>
      </c>
      <c r="I479" s="76" t="s">
        <v>176</v>
      </c>
      <c r="J479" s="191" t="s">
        <v>400</v>
      </c>
      <c r="K479" s="143">
        <v>30</v>
      </c>
      <c r="O479" s="58" t="s">
        <v>209</v>
      </c>
      <c r="P479" s="57" t="s">
        <v>167</v>
      </c>
      <c r="Q479" s="57" t="s">
        <v>13</v>
      </c>
      <c r="T479" s="117">
        <v>20.36</v>
      </c>
      <c r="U479" s="117">
        <v>14.86</v>
      </c>
    </row>
    <row r="480" spans="1:26" ht="24">
      <c r="A480" s="14" t="s">
        <v>1907</v>
      </c>
      <c r="B480" s="76" t="s">
        <v>1579</v>
      </c>
      <c r="C480" s="2" t="s">
        <v>249</v>
      </c>
      <c r="D480" s="2" t="s">
        <v>250</v>
      </c>
      <c r="E480" s="8">
        <v>30967</v>
      </c>
      <c r="F480" s="7">
        <v>2579</v>
      </c>
      <c r="G480" s="8" t="s">
        <v>251</v>
      </c>
      <c r="H480" s="7" t="s">
        <v>243</v>
      </c>
      <c r="I480" s="76" t="s">
        <v>176</v>
      </c>
      <c r="J480" s="191" t="s">
        <v>400</v>
      </c>
      <c r="K480" s="143">
        <v>30</v>
      </c>
      <c r="O480" s="58" t="s">
        <v>209</v>
      </c>
      <c r="P480" s="57" t="s">
        <v>167</v>
      </c>
      <c r="Q480" s="57" t="s">
        <v>13</v>
      </c>
      <c r="T480" s="117">
        <v>21.42</v>
      </c>
      <c r="U480" s="117">
        <v>13.96</v>
      </c>
    </row>
    <row r="481" spans="1:26" ht="24">
      <c r="A481" s="14" t="s">
        <v>1907</v>
      </c>
      <c r="B481" s="76" t="s">
        <v>1579</v>
      </c>
      <c r="C481" s="2" t="s">
        <v>249</v>
      </c>
      <c r="D481" s="2" t="s">
        <v>250</v>
      </c>
      <c r="E481" s="8">
        <v>30967</v>
      </c>
      <c r="F481" s="7">
        <v>2580</v>
      </c>
      <c r="G481" s="8" t="s">
        <v>251</v>
      </c>
      <c r="H481" s="7" t="s">
        <v>243</v>
      </c>
      <c r="I481" s="76" t="s">
        <v>176</v>
      </c>
      <c r="J481" s="191" t="s">
        <v>400</v>
      </c>
      <c r="K481" s="143">
        <v>30</v>
      </c>
      <c r="O481" s="58" t="s">
        <v>209</v>
      </c>
      <c r="P481" s="57" t="s">
        <v>167</v>
      </c>
      <c r="Q481" s="57" t="s">
        <v>13</v>
      </c>
      <c r="T481" s="117">
        <v>23.7</v>
      </c>
      <c r="U481" s="117">
        <v>15.55</v>
      </c>
    </row>
    <row r="482" spans="1:26" ht="24">
      <c r="A482" s="14" t="s">
        <v>1904</v>
      </c>
      <c r="B482" s="76" t="s">
        <v>1579</v>
      </c>
      <c r="C482" s="2" t="s">
        <v>249</v>
      </c>
      <c r="D482" s="2" t="s">
        <v>250</v>
      </c>
      <c r="E482" s="8">
        <v>30967</v>
      </c>
      <c r="F482" s="7" t="s">
        <v>1928</v>
      </c>
      <c r="G482" s="8" t="s">
        <v>251</v>
      </c>
      <c r="H482" s="7" t="s">
        <v>243</v>
      </c>
      <c r="I482" s="76" t="s">
        <v>176</v>
      </c>
      <c r="J482" s="191" t="s">
        <v>400</v>
      </c>
      <c r="K482" s="143">
        <v>30</v>
      </c>
      <c r="O482" s="58" t="s">
        <v>213</v>
      </c>
      <c r="P482" s="57" t="s">
        <v>167</v>
      </c>
      <c r="Q482" s="57" t="s">
        <v>13</v>
      </c>
      <c r="T482" s="117">
        <v>20.8</v>
      </c>
      <c r="U482" s="117">
        <v>17.25</v>
      </c>
      <c r="Z482" s="145"/>
    </row>
    <row r="483" spans="1:26" ht="24">
      <c r="A483" s="14" t="s">
        <v>1904</v>
      </c>
      <c r="B483" s="76" t="s">
        <v>1579</v>
      </c>
      <c r="C483" s="2" t="s">
        <v>249</v>
      </c>
      <c r="D483" s="2" t="s">
        <v>250</v>
      </c>
      <c r="E483" s="8">
        <v>30967</v>
      </c>
      <c r="F483" s="7" t="s">
        <v>1929</v>
      </c>
      <c r="G483" s="8" t="s">
        <v>251</v>
      </c>
      <c r="H483" s="7" t="s">
        <v>243</v>
      </c>
      <c r="I483" s="76" t="s">
        <v>176</v>
      </c>
      <c r="J483" s="191" t="s">
        <v>400</v>
      </c>
      <c r="K483" s="143">
        <v>30</v>
      </c>
      <c r="O483" s="58" t="s">
        <v>213</v>
      </c>
      <c r="P483" s="57" t="s">
        <v>167</v>
      </c>
      <c r="Q483" s="57" t="s">
        <v>13</v>
      </c>
      <c r="T483" s="117">
        <v>19.53</v>
      </c>
      <c r="U483" s="117">
        <v>20</v>
      </c>
      <c r="Z483" s="145"/>
    </row>
    <row r="484" spans="1:26" ht="24">
      <c r="A484" s="14" t="s">
        <v>1907</v>
      </c>
      <c r="B484" s="76" t="s">
        <v>1579</v>
      </c>
      <c r="C484" s="2" t="s">
        <v>249</v>
      </c>
      <c r="D484" s="2" t="s">
        <v>250</v>
      </c>
      <c r="E484" s="8">
        <v>30967</v>
      </c>
      <c r="F484" s="7" t="s">
        <v>1908</v>
      </c>
      <c r="G484" s="8" t="s">
        <v>251</v>
      </c>
      <c r="H484" s="7" t="s">
        <v>243</v>
      </c>
      <c r="I484" s="76" t="s">
        <v>176</v>
      </c>
      <c r="J484" s="191" t="s">
        <v>400</v>
      </c>
      <c r="K484" s="143">
        <v>30</v>
      </c>
      <c r="O484" s="58" t="s">
        <v>155</v>
      </c>
      <c r="P484" s="57" t="s">
        <v>167</v>
      </c>
      <c r="Q484" s="57" t="s">
        <v>13</v>
      </c>
      <c r="T484" s="117">
        <v>24.44</v>
      </c>
      <c r="U484" s="117">
        <v>23.23</v>
      </c>
    </row>
    <row r="485" spans="1:26" ht="24">
      <c r="A485" s="14" t="s">
        <v>1907</v>
      </c>
      <c r="B485" s="76" t="s">
        <v>1579</v>
      </c>
      <c r="C485" s="2" t="s">
        <v>249</v>
      </c>
      <c r="D485" s="2" t="s">
        <v>250</v>
      </c>
      <c r="E485" s="8">
        <v>30967</v>
      </c>
      <c r="F485" s="7" t="s">
        <v>1909</v>
      </c>
      <c r="G485" s="8" t="s">
        <v>251</v>
      </c>
      <c r="H485" s="7" t="s">
        <v>243</v>
      </c>
      <c r="I485" s="76" t="s">
        <v>176</v>
      </c>
      <c r="J485" s="191" t="s">
        <v>400</v>
      </c>
      <c r="K485" s="143">
        <v>30</v>
      </c>
      <c r="O485" s="58" t="s">
        <v>213</v>
      </c>
      <c r="P485" s="57" t="s">
        <v>167</v>
      </c>
      <c r="Q485" s="57" t="s">
        <v>13</v>
      </c>
      <c r="T485" s="117">
        <v>23.41</v>
      </c>
      <c r="U485" s="117">
        <v>22.44</v>
      </c>
    </row>
    <row r="486" spans="1:26" ht="24">
      <c r="A486" s="14" t="s">
        <v>1907</v>
      </c>
      <c r="B486" s="76" t="s">
        <v>1579</v>
      </c>
      <c r="C486" s="2" t="s">
        <v>249</v>
      </c>
      <c r="D486" s="2" t="s">
        <v>250</v>
      </c>
      <c r="E486" s="8">
        <v>30967</v>
      </c>
      <c r="F486" s="7" t="s">
        <v>1910</v>
      </c>
      <c r="G486" s="8" t="s">
        <v>251</v>
      </c>
      <c r="H486" s="7" t="s">
        <v>243</v>
      </c>
      <c r="I486" s="76" t="s">
        <v>176</v>
      </c>
      <c r="J486" s="191" t="s">
        <v>400</v>
      </c>
      <c r="K486" s="143">
        <v>30</v>
      </c>
      <c r="O486" s="58" t="s">
        <v>185</v>
      </c>
      <c r="P486" s="57" t="s">
        <v>167</v>
      </c>
      <c r="Q486" s="57" t="s">
        <v>13</v>
      </c>
      <c r="T486" s="117">
        <v>23.11</v>
      </c>
      <c r="U486" s="117">
        <v>24.1</v>
      </c>
    </row>
    <row r="487" spans="1:26" ht="24">
      <c r="A487" s="14" t="s">
        <v>1907</v>
      </c>
      <c r="B487" s="76" t="s">
        <v>1579</v>
      </c>
      <c r="C487" s="2" t="s">
        <v>249</v>
      </c>
      <c r="D487" s="2" t="s">
        <v>250</v>
      </c>
      <c r="E487" s="8">
        <v>30967</v>
      </c>
      <c r="F487" s="7" t="s">
        <v>1911</v>
      </c>
      <c r="G487" s="8" t="s">
        <v>251</v>
      </c>
      <c r="H487" s="7" t="s">
        <v>243</v>
      </c>
      <c r="I487" s="76" t="s">
        <v>176</v>
      </c>
      <c r="J487" s="191" t="s">
        <v>400</v>
      </c>
      <c r="K487" s="143">
        <v>30</v>
      </c>
      <c r="O487" s="58" t="s">
        <v>1912</v>
      </c>
      <c r="P487" s="57" t="s">
        <v>167</v>
      </c>
      <c r="Q487" s="57" t="s">
        <v>13</v>
      </c>
      <c r="T487" s="117">
        <v>23.96</v>
      </c>
      <c r="U487" s="117">
        <v>23.45</v>
      </c>
    </row>
    <row r="488" spans="1:26" ht="24">
      <c r="A488" s="14" t="s">
        <v>1904</v>
      </c>
      <c r="B488" s="76" t="s">
        <v>1579</v>
      </c>
      <c r="C488" s="2" t="s">
        <v>249</v>
      </c>
      <c r="D488" s="2" t="s">
        <v>250</v>
      </c>
      <c r="E488" s="8">
        <v>30967</v>
      </c>
      <c r="F488" s="7" t="s">
        <v>1924</v>
      </c>
      <c r="G488" s="8" t="s">
        <v>251</v>
      </c>
      <c r="H488" s="7" t="s">
        <v>243</v>
      </c>
      <c r="I488" s="76" t="s">
        <v>176</v>
      </c>
      <c r="J488" s="191" t="s">
        <v>400</v>
      </c>
      <c r="K488" s="143">
        <v>30</v>
      </c>
      <c r="O488" s="58" t="s">
        <v>213</v>
      </c>
      <c r="P488" s="57" t="s">
        <v>167</v>
      </c>
      <c r="Q488" s="57" t="s">
        <v>13</v>
      </c>
      <c r="T488" s="117">
        <v>27</v>
      </c>
      <c r="U488" s="117">
        <v>22.02</v>
      </c>
      <c r="Z488" s="145"/>
    </row>
    <row r="489" spans="1:26" ht="24">
      <c r="A489" s="14" t="s">
        <v>1904</v>
      </c>
      <c r="B489" s="76" t="s">
        <v>1579</v>
      </c>
      <c r="C489" s="2" t="s">
        <v>249</v>
      </c>
      <c r="D489" s="2" t="s">
        <v>250</v>
      </c>
      <c r="E489" s="8">
        <v>30967</v>
      </c>
      <c r="F489" s="7" t="s">
        <v>1925</v>
      </c>
      <c r="G489" s="8" t="s">
        <v>251</v>
      </c>
      <c r="H489" s="7" t="s">
        <v>243</v>
      </c>
      <c r="I489" s="76" t="s">
        <v>176</v>
      </c>
      <c r="J489" s="191" t="s">
        <v>400</v>
      </c>
      <c r="K489" s="143">
        <v>30</v>
      </c>
      <c r="O489" s="58" t="s">
        <v>185</v>
      </c>
      <c r="P489" s="57" t="s">
        <v>167</v>
      </c>
      <c r="Q489" s="57" t="s">
        <v>13</v>
      </c>
      <c r="T489" s="117">
        <v>27.35</v>
      </c>
      <c r="U489" s="117">
        <v>21.72</v>
      </c>
      <c r="Z489" s="145"/>
    </row>
    <row r="490" spans="1:26" ht="24">
      <c r="A490" s="14" t="s">
        <v>1904</v>
      </c>
      <c r="B490" s="76" t="s">
        <v>1579</v>
      </c>
      <c r="C490" s="2" t="s">
        <v>249</v>
      </c>
      <c r="D490" s="2" t="s">
        <v>250</v>
      </c>
      <c r="E490" s="8">
        <v>30967</v>
      </c>
      <c r="F490" s="7" t="s">
        <v>1926</v>
      </c>
      <c r="G490" s="8" t="s">
        <v>251</v>
      </c>
      <c r="H490" s="7" t="s">
        <v>243</v>
      </c>
      <c r="I490" s="76" t="s">
        <v>176</v>
      </c>
      <c r="J490" s="191" t="s">
        <v>400</v>
      </c>
      <c r="K490" s="143">
        <v>30</v>
      </c>
      <c r="O490" s="58" t="s">
        <v>213</v>
      </c>
      <c r="P490" s="57" t="s">
        <v>167</v>
      </c>
      <c r="Q490" s="57" t="s">
        <v>13</v>
      </c>
      <c r="T490" s="117">
        <v>22.35</v>
      </c>
      <c r="U490" s="117">
        <v>17.43</v>
      </c>
      <c r="Z490" s="145"/>
    </row>
    <row r="491" spans="1:26" ht="24">
      <c r="A491" s="14" t="s">
        <v>1904</v>
      </c>
      <c r="B491" s="76" t="s">
        <v>1579</v>
      </c>
      <c r="C491" s="2" t="s">
        <v>249</v>
      </c>
      <c r="D491" s="2" t="s">
        <v>250</v>
      </c>
      <c r="E491" s="8">
        <v>30967</v>
      </c>
      <c r="F491" s="7" t="s">
        <v>1927</v>
      </c>
      <c r="G491" s="8" t="s">
        <v>251</v>
      </c>
      <c r="H491" s="7" t="s">
        <v>243</v>
      </c>
      <c r="I491" s="76" t="s">
        <v>176</v>
      </c>
      <c r="J491" s="191" t="s">
        <v>400</v>
      </c>
      <c r="K491" s="143">
        <v>30</v>
      </c>
      <c r="O491" s="58" t="s">
        <v>213</v>
      </c>
      <c r="P491" s="57" t="s">
        <v>167</v>
      </c>
      <c r="Q491" s="57" t="s">
        <v>13</v>
      </c>
      <c r="T491" s="117">
        <v>22.32</v>
      </c>
      <c r="U491" s="117">
        <v>17.09</v>
      </c>
      <c r="Z491" s="145"/>
    </row>
    <row r="492" spans="1:26" ht="24">
      <c r="B492" s="76" t="s">
        <v>1579</v>
      </c>
      <c r="C492" s="2" t="s">
        <v>249</v>
      </c>
      <c r="D492" s="2" t="s">
        <v>250</v>
      </c>
      <c r="E492" s="8">
        <v>30967</v>
      </c>
      <c r="F492" s="7" t="s">
        <v>1901</v>
      </c>
      <c r="G492" s="8" t="s">
        <v>251</v>
      </c>
      <c r="H492" s="7" t="s">
        <v>243</v>
      </c>
      <c r="I492" s="76" t="s">
        <v>176</v>
      </c>
      <c r="J492" s="191" t="s">
        <v>400</v>
      </c>
      <c r="K492" s="143">
        <v>30</v>
      </c>
      <c r="O492" s="58" t="s">
        <v>213</v>
      </c>
      <c r="P492" s="57" t="s">
        <v>167</v>
      </c>
      <c r="Q492" s="57" t="s">
        <v>13</v>
      </c>
      <c r="T492" s="117">
        <v>24.58</v>
      </c>
      <c r="U492" s="117">
        <v>23.17</v>
      </c>
      <c r="Z492" s="8" t="s">
        <v>1903</v>
      </c>
    </row>
    <row r="493" spans="1:26" ht="24">
      <c r="B493" s="76" t="s">
        <v>1579</v>
      </c>
      <c r="C493" s="2" t="s">
        <v>249</v>
      </c>
      <c r="D493" s="2" t="s">
        <v>250</v>
      </c>
      <c r="E493" s="8">
        <v>30967</v>
      </c>
      <c r="F493" s="7" t="s">
        <v>1902</v>
      </c>
      <c r="G493" s="8" t="s">
        <v>251</v>
      </c>
      <c r="H493" s="7" t="s">
        <v>243</v>
      </c>
      <c r="I493" s="76" t="s">
        <v>176</v>
      </c>
      <c r="J493" s="191" t="s">
        <v>400</v>
      </c>
      <c r="K493" s="143">
        <v>30</v>
      </c>
      <c r="O493" s="58" t="s">
        <v>213</v>
      </c>
      <c r="P493" s="57" t="s">
        <v>167</v>
      </c>
      <c r="Q493" s="57" t="s">
        <v>13</v>
      </c>
      <c r="T493" s="117">
        <v>24.83</v>
      </c>
      <c r="U493" s="117">
        <v>21.59</v>
      </c>
      <c r="Z493" s="8" t="s">
        <v>1903</v>
      </c>
    </row>
    <row r="494" spans="1:26" ht="24">
      <c r="B494" s="76" t="s">
        <v>1579</v>
      </c>
      <c r="C494" s="2" t="s">
        <v>397</v>
      </c>
      <c r="D494" s="2" t="s">
        <v>15</v>
      </c>
      <c r="E494" s="8">
        <v>30967</v>
      </c>
      <c r="F494" s="7">
        <v>1682</v>
      </c>
      <c r="G494" s="8" t="s">
        <v>251</v>
      </c>
      <c r="H494" s="7" t="s">
        <v>243</v>
      </c>
      <c r="I494" s="76" t="s">
        <v>176</v>
      </c>
      <c r="J494" s="191" t="s">
        <v>400</v>
      </c>
      <c r="K494" s="143">
        <v>30</v>
      </c>
      <c r="O494" s="58" t="s">
        <v>155</v>
      </c>
      <c r="P494" s="57" t="s">
        <v>172</v>
      </c>
      <c r="Q494" s="57" t="s">
        <v>13</v>
      </c>
      <c r="T494" s="117">
        <v>19.61</v>
      </c>
      <c r="U494" s="117">
        <v>20.05</v>
      </c>
    </row>
    <row r="495" spans="1:26" ht="31">
      <c r="B495" s="76" t="s">
        <v>1579</v>
      </c>
      <c r="C495" s="2" t="s">
        <v>397</v>
      </c>
      <c r="D495" s="2" t="s">
        <v>15</v>
      </c>
      <c r="E495" s="8">
        <v>30967</v>
      </c>
      <c r="F495" s="7">
        <v>1682</v>
      </c>
      <c r="G495" s="8" t="s">
        <v>251</v>
      </c>
      <c r="H495" s="7" t="s">
        <v>243</v>
      </c>
      <c r="I495" s="76" t="s">
        <v>176</v>
      </c>
      <c r="J495" s="191" t="s">
        <v>400</v>
      </c>
      <c r="K495" s="143">
        <v>30</v>
      </c>
      <c r="O495" s="58" t="s">
        <v>213</v>
      </c>
      <c r="P495" s="57" t="s">
        <v>172</v>
      </c>
      <c r="Q495" s="57" t="s">
        <v>13</v>
      </c>
      <c r="T495" s="117">
        <v>22.65</v>
      </c>
      <c r="U495" s="117">
        <v>19.66</v>
      </c>
      <c r="Z495" s="8" t="s">
        <v>293</v>
      </c>
    </row>
    <row r="496" spans="1:26" ht="31">
      <c r="B496" s="76" t="s">
        <v>1579</v>
      </c>
      <c r="C496" s="2" t="s">
        <v>397</v>
      </c>
      <c r="D496" s="2" t="s">
        <v>15</v>
      </c>
      <c r="E496" s="8">
        <v>30967</v>
      </c>
      <c r="F496" s="7">
        <v>1682</v>
      </c>
      <c r="G496" s="8" t="s">
        <v>251</v>
      </c>
      <c r="H496" s="7" t="s">
        <v>243</v>
      </c>
      <c r="I496" s="76" t="s">
        <v>176</v>
      </c>
      <c r="J496" s="191" t="s">
        <v>400</v>
      </c>
      <c r="K496" s="143">
        <v>30</v>
      </c>
      <c r="O496" s="58" t="s">
        <v>185</v>
      </c>
      <c r="P496" s="57" t="s">
        <v>172</v>
      </c>
      <c r="Q496" s="57" t="s">
        <v>13</v>
      </c>
      <c r="T496" s="117">
        <v>23.32</v>
      </c>
      <c r="U496" s="117">
        <v>20.76</v>
      </c>
      <c r="Z496" s="8" t="s">
        <v>293</v>
      </c>
    </row>
    <row r="497" spans="1:31">
      <c r="A497" s="76" t="s">
        <v>1660</v>
      </c>
      <c r="B497" s="76" t="s">
        <v>1579</v>
      </c>
      <c r="C497" s="113" t="s">
        <v>296</v>
      </c>
      <c r="D497" s="113" t="s">
        <v>1664</v>
      </c>
      <c r="E497" s="76">
        <v>933</v>
      </c>
      <c r="F497" s="76">
        <v>3958</v>
      </c>
      <c r="G497" s="76" t="s">
        <v>1317</v>
      </c>
      <c r="H497" s="13" t="s">
        <v>417</v>
      </c>
      <c r="I497" s="76" t="s">
        <v>176</v>
      </c>
      <c r="J497" s="191" t="s">
        <v>1874</v>
      </c>
      <c r="K497" s="143">
        <f>(20.176+22.63)/2</f>
        <v>21.402999999999999</v>
      </c>
      <c r="L497" s="68">
        <v>29.62</v>
      </c>
      <c r="M497" s="68">
        <v>-98.37</v>
      </c>
      <c r="N497" s="106">
        <v>126.402078446346</v>
      </c>
      <c r="O497" s="76" t="s">
        <v>153</v>
      </c>
      <c r="P497" s="76" t="s">
        <v>172</v>
      </c>
      <c r="Q497" s="70" t="s">
        <v>13</v>
      </c>
      <c r="R497" s="70"/>
      <c r="S497" s="112"/>
      <c r="T497" s="68">
        <v>26.17</v>
      </c>
      <c r="U497" s="68">
        <v>13.79</v>
      </c>
      <c r="V497" s="70"/>
      <c r="W497" s="150"/>
      <c r="X497" s="148"/>
      <c r="Y497" s="112"/>
      <c r="Z497" s="76"/>
    </row>
    <row r="498" spans="1:31" ht="31">
      <c r="A498" s="14" t="s">
        <v>308</v>
      </c>
      <c r="B498" s="76" t="s">
        <v>1579</v>
      </c>
      <c r="C498" s="2" t="s">
        <v>296</v>
      </c>
      <c r="D498" s="2" t="s">
        <v>307</v>
      </c>
      <c r="E498" s="14">
        <v>2271</v>
      </c>
      <c r="F498" s="13">
        <v>2400</v>
      </c>
      <c r="G498" s="14" t="s">
        <v>1213</v>
      </c>
      <c r="H498" s="13" t="s">
        <v>401</v>
      </c>
      <c r="I498" s="76" t="s">
        <v>176</v>
      </c>
      <c r="L498" s="112"/>
      <c r="M498" s="112"/>
      <c r="N498" s="70"/>
      <c r="O498" s="76" t="s">
        <v>130</v>
      </c>
      <c r="P498" s="70" t="s">
        <v>167</v>
      </c>
      <c r="Q498" s="70" t="s">
        <v>13</v>
      </c>
      <c r="R498" s="70"/>
      <c r="S498" s="70"/>
      <c r="T498" s="128">
        <v>17.04</v>
      </c>
      <c r="U498" s="128">
        <v>13.44</v>
      </c>
      <c r="V498" s="76"/>
      <c r="X498" s="105"/>
      <c r="Y498" s="14"/>
      <c r="Z498" s="14" t="s">
        <v>309</v>
      </c>
    </row>
    <row r="499" spans="1:31" ht="31">
      <c r="A499" s="14" t="s">
        <v>308</v>
      </c>
      <c r="B499" s="76" t="s">
        <v>1579</v>
      </c>
      <c r="C499" s="2" t="s">
        <v>296</v>
      </c>
      <c r="D499" s="2" t="s">
        <v>307</v>
      </c>
      <c r="E499" s="14">
        <v>2271</v>
      </c>
      <c r="F499" s="13">
        <v>2400</v>
      </c>
      <c r="G499" s="14" t="s">
        <v>1213</v>
      </c>
      <c r="H499" s="13" t="s">
        <v>401</v>
      </c>
      <c r="I499" s="76" t="s">
        <v>176</v>
      </c>
      <c r="L499" s="112"/>
      <c r="M499" s="112"/>
      <c r="N499" s="70"/>
      <c r="O499" s="76" t="s">
        <v>153</v>
      </c>
      <c r="P499" s="70" t="s">
        <v>167</v>
      </c>
      <c r="Q499" s="70" t="s">
        <v>13</v>
      </c>
      <c r="R499" s="70"/>
      <c r="S499" s="70"/>
      <c r="T499" s="128">
        <v>21.94</v>
      </c>
      <c r="U499" s="128">
        <v>12.87</v>
      </c>
      <c r="V499" s="76"/>
      <c r="X499" s="105"/>
      <c r="Y499" s="14"/>
      <c r="Z499" s="14" t="s">
        <v>309</v>
      </c>
    </row>
    <row r="500" spans="1:31">
      <c r="B500" s="76" t="s">
        <v>1579</v>
      </c>
      <c r="C500" s="2" t="s">
        <v>296</v>
      </c>
      <c r="D500" s="2" t="s">
        <v>15</v>
      </c>
      <c r="E500" s="8">
        <v>998</v>
      </c>
      <c r="F500" s="7">
        <v>31</v>
      </c>
      <c r="G500" s="8" t="s">
        <v>326</v>
      </c>
      <c r="H500" s="7" t="s">
        <v>327</v>
      </c>
      <c r="I500" s="76" t="s">
        <v>176</v>
      </c>
      <c r="O500" s="58" t="s">
        <v>16</v>
      </c>
      <c r="P500" s="57" t="s">
        <v>167</v>
      </c>
      <c r="Q500" s="57" t="s">
        <v>13</v>
      </c>
      <c r="T500" s="117">
        <v>13.56</v>
      </c>
      <c r="U500" s="117">
        <v>11.43</v>
      </c>
      <c r="Z500" s="8" t="s">
        <v>329</v>
      </c>
    </row>
    <row r="501" spans="1:31">
      <c r="B501" s="76" t="s">
        <v>1579</v>
      </c>
      <c r="C501" s="2" t="s">
        <v>296</v>
      </c>
      <c r="D501" s="2" t="s">
        <v>15</v>
      </c>
      <c r="E501" s="8">
        <v>998</v>
      </c>
      <c r="F501" s="7">
        <v>31</v>
      </c>
      <c r="G501" s="8" t="s">
        <v>326</v>
      </c>
      <c r="H501" s="7" t="s">
        <v>327</v>
      </c>
      <c r="I501" s="76" t="s">
        <v>176</v>
      </c>
      <c r="O501" s="58" t="s">
        <v>31</v>
      </c>
      <c r="P501" s="57" t="s">
        <v>167</v>
      </c>
      <c r="Q501" s="57" t="s">
        <v>13</v>
      </c>
      <c r="T501" s="117">
        <v>15.56</v>
      </c>
      <c r="U501" s="117">
        <v>11.7</v>
      </c>
      <c r="Z501" s="8" t="s">
        <v>329</v>
      </c>
    </row>
    <row r="502" spans="1:31">
      <c r="B502" s="76" t="s">
        <v>1579</v>
      </c>
      <c r="C502" s="2" t="s">
        <v>296</v>
      </c>
      <c r="D502" s="2" t="s">
        <v>15</v>
      </c>
      <c r="E502" s="8">
        <v>998</v>
      </c>
      <c r="F502" s="7">
        <v>31</v>
      </c>
      <c r="G502" s="8" t="s">
        <v>326</v>
      </c>
      <c r="H502" s="7" t="s">
        <v>327</v>
      </c>
      <c r="I502" s="76" t="s">
        <v>176</v>
      </c>
      <c r="O502" s="58" t="s">
        <v>24</v>
      </c>
      <c r="P502" s="57" t="s">
        <v>167</v>
      </c>
      <c r="Q502" s="57" t="s">
        <v>13</v>
      </c>
      <c r="T502" s="117">
        <v>22.94</v>
      </c>
      <c r="U502" s="117">
        <v>14.05</v>
      </c>
      <c r="Z502" s="8" t="s">
        <v>329</v>
      </c>
    </row>
    <row r="503" spans="1:31">
      <c r="B503" s="76" t="s">
        <v>1579</v>
      </c>
      <c r="C503" s="2" t="s">
        <v>296</v>
      </c>
      <c r="D503" s="2" t="s">
        <v>15</v>
      </c>
      <c r="E503" s="8">
        <v>998</v>
      </c>
      <c r="F503" s="7">
        <v>226</v>
      </c>
      <c r="G503" s="8" t="s">
        <v>326</v>
      </c>
      <c r="H503" s="7" t="s">
        <v>327</v>
      </c>
      <c r="I503" s="76" t="s">
        <v>176</v>
      </c>
      <c r="O503" s="58" t="s">
        <v>16</v>
      </c>
      <c r="P503" s="57" t="s">
        <v>172</v>
      </c>
      <c r="Q503" s="57" t="s">
        <v>13</v>
      </c>
      <c r="T503" s="117">
        <v>14.05</v>
      </c>
      <c r="U503" s="117">
        <v>11.7</v>
      </c>
      <c r="Z503" s="8" t="s">
        <v>330</v>
      </c>
    </row>
    <row r="504" spans="1:31" ht="24">
      <c r="B504" s="76" t="s">
        <v>1579</v>
      </c>
      <c r="C504" s="2" t="s">
        <v>296</v>
      </c>
      <c r="D504" s="2" t="s">
        <v>15</v>
      </c>
      <c r="E504" s="8">
        <v>30967</v>
      </c>
      <c r="F504" s="7">
        <v>707</v>
      </c>
      <c r="G504" s="8" t="s">
        <v>251</v>
      </c>
      <c r="H504" s="7" t="s">
        <v>243</v>
      </c>
      <c r="I504" s="76" t="s">
        <v>176</v>
      </c>
      <c r="J504" s="191" t="s">
        <v>400</v>
      </c>
      <c r="K504" s="143">
        <v>30</v>
      </c>
      <c r="O504" s="58" t="s">
        <v>297</v>
      </c>
      <c r="P504" s="57" t="s">
        <v>339</v>
      </c>
      <c r="Q504" s="57" t="s">
        <v>13</v>
      </c>
      <c r="T504" s="117">
        <v>21.94</v>
      </c>
      <c r="U504" s="117">
        <v>18</v>
      </c>
      <c r="Z504" s="8" t="s">
        <v>298</v>
      </c>
    </row>
    <row r="505" spans="1:31" s="83" customFormat="1" ht="24">
      <c r="A505" s="14"/>
      <c r="B505" s="76" t="s">
        <v>1579</v>
      </c>
      <c r="C505" s="2" t="s">
        <v>296</v>
      </c>
      <c r="D505" s="2" t="s">
        <v>15</v>
      </c>
      <c r="E505" s="76">
        <v>30967</v>
      </c>
      <c r="F505" s="7">
        <v>1036</v>
      </c>
      <c r="G505" s="8" t="s">
        <v>251</v>
      </c>
      <c r="H505" s="7" t="s">
        <v>243</v>
      </c>
      <c r="I505" s="76" t="s">
        <v>176</v>
      </c>
      <c r="J505" s="191" t="s">
        <v>400</v>
      </c>
      <c r="K505" s="143">
        <v>30</v>
      </c>
      <c r="L505" s="115"/>
      <c r="M505" s="115"/>
      <c r="N505" s="57"/>
      <c r="O505" s="58" t="s">
        <v>36</v>
      </c>
      <c r="P505" s="57" t="s">
        <v>339</v>
      </c>
      <c r="Q505" s="57" t="s">
        <v>13</v>
      </c>
      <c r="R505" s="57"/>
      <c r="S505" s="57"/>
      <c r="T505" s="117">
        <v>14.84</v>
      </c>
      <c r="U505" s="117">
        <v>14.57</v>
      </c>
      <c r="V505" s="58"/>
      <c r="W505" s="195"/>
      <c r="X505" s="198"/>
      <c r="Y505" s="8"/>
      <c r="Z505" s="8"/>
      <c r="AA505" s="54"/>
      <c r="AB505" s="76"/>
      <c r="AC505" s="76"/>
      <c r="AD505" s="70"/>
      <c r="AE505" s="70"/>
    </row>
    <row r="506" spans="1:31" s="83" customFormat="1">
      <c r="A506" s="14" t="s">
        <v>1692</v>
      </c>
      <c r="B506" s="76" t="s">
        <v>1579</v>
      </c>
      <c r="C506" s="107" t="s">
        <v>1699</v>
      </c>
      <c r="D506" s="2" t="s">
        <v>1664</v>
      </c>
      <c r="E506" s="76">
        <v>933</v>
      </c>
      <c r="F506" s="13">
        <v>895</v>
      </c>
      <c r="G506" s="76" t="s">
        <v>1317</v>
      </c>
      <c r="H506" s="13" t="s">
        <v>417</v>
      </c>
      <c r="I506" s="76" t="s">
        <v>176</v>
      </c>
      <c r="J506" s="191" t="s">
        <v>1874</v>
      </c>
      <c r="K506" s="143">
        <f t="shared" ref="K506:K513" si="2">(20.176+22.63)/2</f>
        <v>21.402999999999999</v>
      </c>
      <c r="L506" s="68">
        <v>29.62</v>
      </c>
      <c r="M506" s="68">
        <v>-98.37</v>
      </c>
      <c r="N506" s="106">
        <v>126.402078446346</v>
      </c>
      <c r="O506" s="76" t="s">
        <v>1522</v>
      </c>
      <c r="P506" s="70" t="s">
        <v>172</v>
      </c>
      <c r="Q506" s="70" t="s">
        <v>13</v>
      </c>
      <c r="R506" s="70"/>
      <c r="S506" s="70"/>
      <c r="T506" s="128">
        <v>39.590000000000003</v>
      </c>
      <c r="U506" s="128">
        <v>39.06</v>
      </c>
      <c r="V506" s="76"/>
      <c r="W506" s="195"/>
      <c r="X506" s="105"/>
      <c r="Y506" s="14"/>
      <c r="Z506" s="14" t="s">
        <v>1688</v>
      </c>
      <c r="AA506" s="54"/>
      <c r="AB506" s="76"/>
      <c r="AC506" s="76"/>
      <c r="AD506" s="70"/>
      <c r="AE506" s="70"/>
    </row>
    <row r="507" spans="1:31">
      <c r="A507" s="14" t="s">
        <v>1692</v>
      </c>
      <c r="B507" s="76" t="s">
        <v>1579</v>
      </c>
      <c r="C507" s="107" t="s">
        <v>1699</v>
      </c>
      <c r="D507" s="2" t="s">
        <v>1664</v>
      </c>
      <c r="E507" s="76">
        <v>933</v>
      </c>
      <c r="F507" s="13">
        <v>983</v>
      </c>
      <c r="G507" s="76" t="s">
        <v>1317</v>
      </c>
      <c r="H507" s="13" t="s">
        <v>417</v>
      </c>
      <c r="I507" s="76" t="s">
        <v>176</v>
      </c>
      <c r="J507" s="191" t="s">
        <v>1874</v>
      </c>
      <c r="K507" s="143">
        <f t="shared" si="2"/>
        <v>21.402999999999999</v>
      </c>
      <c r="L507" s="68">
        <v>29.62</v>
      </c>
      <c r="M507" s="68">
        <v>-98.37</v>
      </c>
      <c r="N507" s="106">
        <v>126.402078446346</v>
      </c>
      <c r="O507" s="76" t="s">
        <v>1522</v>
      </c>
      <c r="P507" s="70" t="s">
        <v>172</v>
      </c>
      <c r="Q507" s="70" t="s">
        <v>13</v>
      </c>
      <c r="R507" s="70"/>
      <c r="S507" s="70"/>
      <c r="T507" s="128">
        <v>40.130000000000003</v>
      </c>
      <c r="U507" s="128">
        <v>42.94</v>
      </c>
      <c r="V507" s="76"/>
      <c r="X507" s="105"/>
      <c r="Y507" s="14"/>
      <c r="Z507" s="14" t="s">
        <v>1688</v>
      </c>
    </row>
    <row r="508" spans="1:31">
      <c r="A508" s="14" t="s">
        <v>1692</v>
      </c>
      <c r="B508" s="76" t="s">
        <v>1579</v>
      </c>
      <c r="C508" s="107" t="s">
        <v>1699</v>
      </c>
      <c r="D508" s="2" t="s">
        <v>1664</v>
      </c>
      <c r="E508" s="76">
        <v>933</v>
      </c>
      <c r="F508" s="13">
        <v>1351</v>
      </c>
      <c r="G508" s="76" t="s">
        <v>1317</v>
      </c>
      <c r="H508" s="13" t="s">
        <v>417</v>
      </c>
      <c r="I508" s="76" t="s">
        <v>176</v>
      </c>
      <c r="J508" s="191" t="s">
        <v>1874</v>
      </c>
      <c r="K508" s="143">
        <f t="shared" si="2"/>
        <v>21.402999999999999</v>
      </c>
      <c r="L508" s="68">
        <v>29.62</v>
      </c>
      <c r="M508" s="68">
        <v>-98.37</v>
      </c>
      <c r="N508" s="106">
        <v>126.402078446346</v>
      </c>
      <c r="O508" s="76" t="s">
        <v>1522</v>
      </c>
      <c r="P508" s="70" t="s">
        <v>167</v>
      </c>
      <c r="Q508" s="70" t="s">
        <v>13</v>
      </c>
      <c r="R508" s="70"/>
      <c r="S508" s="70"/>
      <c r="T508" s="128">
        <v>41.85</v>
      </c>
      <c r="U508" s="128">
        <v>42.65</v>
      </c>
      <c r="V508" s="76"/>
      <c r="X508" s="105"/>
      <c r="Y508" s="14"/>
      <c r="Z508" s="14" t="s">
        <v>1688</v>
      </c>
    </row>
    <row r="509" spans="1:31">
      <c r="A509" s="14" t="s">
        <v>1692</v>
      </c>
      <c r="B509" s="76" t="s">
        <v>1579</v>
      </c>
      <c r="C509" s="107" t="s">
        <v>1699</v>
      </c>
      <c r="D509" s="2" t="s">
        <v>1664</v>
      </c>
      <c r="E509" s="76">
        <v>933</v>
      </c>
      <c r="F509" s="13">
        <v>1352</v>
      </c>
      <c r="G509" s="76" t="s">
        <v>1317</v>
      </c>
      <c r="H509" s="13" t="s">
        <v>417</v>
      </c>
      <c r="I509" s="76" t="s">
        <v>176</v>
      </c>
      <c r="J509" s="191" t="s">
        <v>1874</v>
      </c>
      <c r="K509" s="143">
        <f t="shared" si="2"/>
        <v>21.402999999999999</v>
      </c>
      <c r="L509" s="68">
        <v>29.62</v>
      </c>
      <c r="M509" s="68">
        <v>-98.37</v>
      </c>
      <c r="N509" s="106">
        <v>126.402078446346</v>
      </c>
      <c r="O509" s="76" t="s">
        <v>1522</v>
      </c>
      <c r="P509" s="70" t="s">
        <v>167</v>
      </c>
      <c r="Q509" s="70" t="s">
        <v>13</v>
      </c>
      <c r="R509" s="70"/>
      <c r="S509" s="70"/>
      <c r="T509" s="128">
        <v>40.090000000000003</v>
      </c>
      <c r="U509" s="128">
        <v>38.159999999999997</v>
      </c>
      <c r="V509" s="76"/>
      <c r="X509" s="105"/>
      <c r="Y509" s="14"/>
      <c r="Z509" s="14" t="s">
        <v>1688</v>
      </c>
    </row>
    <row r="510" spans="1:31">
      <c r="A510" s="14" t="s">
        <v>1692</v>
      </c>
      <c r="B510" s="76" t="s">
        <v>1579</v>
      </c>
      <c r="C510" s="107" t="s">
        <v>1699</v>
      </c>
      <c r="D510" s="2" t="s">
        <v>1664</v>
      </c>
      <c r="E510" s="76">
        <v>933</v>
      </c>
      <c r="F510" s="13">
        <v>1353</v>
      </c>
      <c r="G510" s="76" t="s">
        <v>1317</v>
      </c>
      <c r="H510" s="13" t="s">
        <v>417</v>
      </c>
      <c r="I510" s="76" t="s">
        <v>176</v>
      </c>
      <c r="J510" s="191" t="s">
        <v>1874</v>
      </c>
      <c r="K510" s="143">
        <f t="shared" si="2"/>
        <v>21.402999999999999</v>
      </c>
      <c r="L510" s="68">
        <v>29.62</v>
      </c>
      <c r="M510" s="68">
        <v>-98.37</v>
      </c>
      <c r="N510" s="106">
        <v>126.402078446346</v>
      </c>
      <c r="O510" s="76" t="s">
        <v>1639</v>
      </c>
      <c r="P510" s="70" t="s">
        <v>172</v>
      </c>
      <c r="Q510" s="70" t="s">
        <v>13</v>
      </c>
      <c r="R510" s="70"/>
      <c r="S510" s="70"/>
      <c r="T510" s="128">
        <v>47.47</v>
      </c>
      <c r="U510" s="128">
        <v>56.44</v>
      </c>
      <c r="V510" s="76"/>
      <c r="X510" s="105"/>
      <c r="Y510" s="14"/>
      <c r="Z510" s="14" t="s">
        <v>1688</v>
      </c>
    </row>
    <row r="511" spans="1:31">
      <c r="A511" s="14" t="s">
        <v>1692</v>
      </c>
      <c r="B511" s="76" t="s">
        <v>1579</v>
      </c>
      <c r="C511" s="107" t="s">
        <v>1699</v>
      </c>
      <c r="D511" s="2" t="s">
        <v>1664</v>
      </c>
      <c r="E511" s="76">
        <v>933</v>
      </c>
      <c r="F511" s="13">
        <v>1354</v>
      </c>
      <c r="G511" s="76" t="s">
        <v>1317</v>
      </c>
      <c r="H511" s="13" t="s">
        <v>417</v>
      </c>
      <c r="I511" s="76" t="s">
        <v>176</v>
      </c>
      <c r="J511" s="191" t="s">
        <v>1874</v>
      </c>
      <c r="K511" s="143">
        <f t="shared" si="2"/>
        <v>21.402999999999999</v>
      </c>
      <c r="L511" s="68">
        <v>29.62</v>
      </c>
      <c r="M511" s="68">
        <v>-98.37</v>
      </c>
      <c r="N511" s="106">
        <v>126.402078446346</v>
      </c>
      <c r="O511" s="76" t="s">
        <v>1639</v>
      </c>
      <c r="P511" s="70" t="s">
        <v>167</v>
      </c>
      <c r="Q511" s="70" t="s">
        <v>13</v>
      </c>
      <c r="R511" s="70"/>
      <c r="S511" s="70"/>
      <c r="T511" s="128">
        <v>45.25</v>
      </c>
      <c r="U511" s="128">
        <v>59.33</v>
      </c>
      <c r="V511" s="76"/>
      <c r="X511" s="105"/>
      <c r="Y511" s="14"/>
      <c r="Z511" s="14" t="s">
        <v>1688</v>
      </c>
    </row>
    <row r="512" spans="1:31">
      <c r="A512" s="14" t="s">
        <v>1692</v>
      </c>
      <c r="B512" s="76" t="s">
        <v>1579</v>
      </c>
      <c r="C512" s="107" t="s">
        <v>1699</v>
      </c>
      <c r="D512" s="2" t="s">
        <v>1664</v>
      </c>
      <c r="E512" s="76">
        <v>933</v>
      </c>
      <c r="F512" s="13">
        <v>1429</v>
      </c>
      <c r="G512" s="76" t="s">
        <v>1317</v>
      </c>
      <c r="H512" s="13" t="s">
        <v>417</v>
      </c>
      <c r="I512" s="76" t="s">
        <v>176</v>
      </c>
      <c r="J512" s="191" t="s">
        <v>1874</v>
      </c>
      <c r="K512" s="143">
        <f t="shared" si="2"/>
        <v>21.402999999999999</v>
      </c>
      <c r="L512" s="68">
        <v>29.62</v>
      </c>
      <c r="M512" s="68">
        <v>-98.37</v>
      </c>
      <c r="N512" s="106">
        <v>126.402078446346</v>
      </c>
      <c r="O512" s="76" t="s">
        <v>1639</v>
      </c>
      <c r="P512" s="70" t="s">
        <v>167</v>
      </c>
      <c r="Q512" s="70" t="s">
        <v>13</v>
      </c>
      <c r="R512" s="70"/>
      <c r="S512" s="70"/>
      <c r="T512" s="128">
        <v>45.67</v>
      </c>
      <c r="U512" s="128">
        <v>56.41</v>
      </c>
      <c r="V512" s="76"/>
      <c r="X512" s="105"/>
      <c r="Y512" s="14"/>
      <c r="Z512" s="14" t="s">
        <v>1688</v>
      </c>
    </row>
    <row r="513" spans="1:129">
      <c r="A513" s="14" t="s">
        <v>1692</v>
      </c>
      <c r="B513" s="76" t="s">
        <v>1579</v>
      </c>
      <c r="C513" s="107" t="s">
        <v>1699</v>
      </c>
      <c r="D513" s="2" t="s">
        <v>1664</v>
      </c>
      <c r="E513" s="76">
        <v>933</v>
      </c>
      <c r="F513" s="13">
        <v>1850</v>
      </c>
      <c r="G513" s="76" t="s">
        <v>1317</v>
      </c>
      <c r="H513" s="13" t="s">
        <v>417</v>
      </c>
      <c r="I513" s="76" t="s">
        <v>176</v>
      </c>
      <c r="J513" s="191" t="s">
        <v>1874</v>
      </c>
      <c r="K513" s="143">
        <f t="shared" si="2"/>
        <v>21.402999999999999</v>
      </c>
      <c r="L513" s="68">
        <v>29.62</v>
      </c>
      <c r="M513" s="68">
        <v>-98.37</v>
      </c>
      <c r="N513" s="106">
        <v>126.402078446346</v>
      </c>
      <c r="O513" s="76" t="s">
        <v>1639</v>
      </c>
      <c r="P513" s="70" t="s">
        <v>172</v>
      </c>
      <c r="Q513" s="70" t="s">
        <v>13</v>
      </c>
      <c r="R513" s="70"/>
      <c r="S513" s="70"/>
      <c r="T513" s="128">
        <v>45.62</v>
      </c>
      <c r="U513" s="128">
        <v>55.89</v>
      </c>
      <c r="V513" s="76"/>
      <c r="X513" s="105"/>
      <c r="Y513" s="14"/>
      <c r="Z513" s="14" t="s">
        <v>1688</v>
      </c>
    </row>
    <row r="514" spans="1:129" s="83" customFormat="1">
      <c r="A514" s="76" t="s">
        <v>1748</v>
      </c>
      <c r="B514" s="13" t="s">
        <v>1579</v>
      </c>
      <c r="C514" s="113" t="s">
        <v>1751</v>
      </c>
      <c r="D514" s="113" t="s">
        <v>1752</v>
      </c>
      <c r="E514" s="76">
        <v>40540</v>
      </c>
      <c r="F514" s="70">
        <v>-999</v>
      </c>
      <c r="G514" s="76" t="s">
        <v>606</v>
      </c>
      <c r="H514" s="70" t="s">
        <v>607</v>
      </c>
      <c r="I514" s="76" t="s">
        <v>1645</v>
      </c>
      <c r="J514" s="191"/>
      <c r="K514" s="143"/>
      <c r="L514" s="68">
        <v>30.59</v>
      </c>
      <c r="M514" s="68">
        <v>-98.64</v>
      </c>
      <c r="N514" s="70">
        <v>100.5</v>
      </c>
      <c r="O514" s="76" t="s">
        <v>155</v>
      </c>
      <c r="P514" s="70" t="s">
        <v>167</v>
      </c>
      <c r="Q514" s="70" t="s">
        <v>13</v>
      </c>
      <c r="R514" s="70"/>
      <c r="S514" s="70"/>
      <c r="T514" s="128">
        <v>12.49</v>
      </c>
      <c r="U514" s="128">
        <v>10.38</v>
      </c>
      <c r="V514" s="76"/>
      <c r="W514" s="195"/>
      <c r="X514" s="105"/>
      <c r="Y514" s="76"/>
      <c r="Z514" s="76" t="s">
        <v>1750</v>
      </c>
      <c r="AA514" s="54"/>
      <c r="AB514" s="76"/>
      <c r="AC514" s="76"/>
      <c r="AD514" s="70"/>
      <c r="AE514" s="70"/>
    </row>
    <row r="515" spans="1:129" s="83" customFormat="1">
      <c r="A515" s="14" t="s">
        <v>1646</v>
      </c>
      <c r="B515" s="13" t="s">
        <v>1579</v>
      </c>
      <c r="C515" s="2" t="s">
        <v>63</v>
      </c>
      <c r="D515" s="2" t="s">
        <v>64</v>
      </c>
      <c r="E515" s="8">
        <v>40685</v>
      </c>
      <c r="F515" s="7">
        <v>1</v>
      </c>
      <c r="G515" s="8" t="s">
        <v>19</v>
      </c>
      <c r="H515" s="70" t="s">
        <v>403</v>
      </c>
      <c r="I515" s="70" t="s">
        <v>2039</v>
      </c>
      <c r="J515" s="191" t="s">
        <v>1645</v>
      </c>
      <c r="K515" s="106"/>
      <c r="L515" s="115"/>
      <c r="M515" s="115"/>
      <c r="N515" s="57"/>
      <c r="O515" s="58" t="s">
        <v>155</v>
      </c>
      <c r="P515" s="57"/>
      <c r="Q515" s="57" t="s">
        <v>13</v>
      </c>
      <c r="R515" s="57"/>
      <c r="S515" s="57"/>
      <c r="T515" s="117">
        <v>12.19</v>
      </c>
      <c r="U515" s="117">
        <v>11.05</v>
      </c>
      <c r="V515" s="58"/>
      <c r="W515" s="195"/>
      <c r="X515" s="198"/>
      <c r="Y515" s="8"/>
      <c r="Z515" s="8" t="s">
        <v>17</v>
      </c>
      <c r="AA515" s="54"/>
      <c r="AB515" s="76"/>
      <c r="AC515" s="76"/>
      <c r="AD515" s="70"/>
      <c r="AE515" s="70"/>
    </row>
    <row r="516" spans="1:129">
      <c r="A516" s="76" t="s">
        <v>1624</v>
      </c>
      <c r="B516" s="13" t="s">
        <v>1579</v>
      </c>
      <c r="C516" s="113"/>
      <c r="D516" s="113"/>
      <c r="E516" s="76">
        <v>988</v>
      </c>
      <c r="F516" s="76">
        <v>103</v>
      </c>
      <c r="G516" s="76" t="s">
        <v>326</v>
      </c>
      <c r="H516" s="70" t="s">
        <v>327</v>
      </c>
      <c r="I516" s="76" t="s">
        <v>176</v>
      </c>
      <c r="J516" s="191" t="s">
        <v>205</v>
      </c>
      <c r="K516" s="106"/>
      <c r="L516" s="114"/>
      <c r="M516" s="114"/>
      <c r="N516" s="76"/>
      <c r="O516" s="76" t="s">
        <v>112</v>
      </c>
      <c r="P516" s="76"/>
      <c r="Q516" s="70" t="s">
        <v>13</v>
      </c>
      <c r="R516" s="70"/>
      <c r="S516" s="112"/>
      <c r="T516" s="68">
        <v>35.979999999999997</v>
      </c>
      <c r="U516" s="68">
        <v>20.29</v>
      </c>
      <c r="V516" s="70"/>
      <c r="W516" s="150"/>
      <c r="X516" s="148"/>
      <c r="Y516" s="112"/>
      <c r="Z516" s="76"/>
    </row>
    <row r="517" spans="1:129" ht="24">
      <c r="A517" s="14" t="s">
        <v>1907</v>
      </c>
      <c r="B517" s="76" t="s">
        <v>1579</v>
      </c>
      <c r="E517" s="8">
        <v>30967</v>
      </c>
      <c r="G517" s="8" t="s">
        <v>251</v>
      </c>
      <c r="H517" s="7" t="s">
        <v>243</v>
      </c>
      <c r="I517" s="76" t="s">
        <v>176</v>
      </c>
      <c r="J517" s="191" t="s">
        <v>400</v>
      </c>
      <c r="K517" s="143">
        <v>30</v>
      </c>
      <c r="Q517" s="57" t="s">
        <v>13</v>
      </c>
      <c r="U517" s="117">
        <v>8.6</v>
      </c>
    </row>
    <row r="518" spans="1:129">
      <c r="A518" s="76" t="s">
        <v>1655</v>
      </c>
      <c r="B518" s="76" t="s">
        <v>1594</v>
      </c>
      <c r="C518" s="113" t="s">
        <v>1656</v>
      </c>
      <c r="D518" s="113" t="s">
        <v>1657</v>
      </c>
      <c r="E518" s="76">
        <v>933</v>
      </c>
      <c r="F518" s="76">
        <v>2156</v>
      </c>
      <c r="G518" s="76" t="s">
        <v>1317</v>
      </c>
      <c r="H518" s="13" t="s">
        <v>417</v>
      </c>
      <c r="I518" s="76" t="s">
        <v>176</v>
      </c>
      <c r="J518" s="191" t="s">
        <v>1874</v>
      </c>
      <c r="K518" s="143">
        <f>(20.176+22.63)/2</f>
        <v>21.402999999999999</v>
      </c>
      <c r="L518" s="68">
        <v>29.62</v>
      </c>
      <c r="M518" s="68">
        <v>-98.37</v>
      </c>
      <c r="N518" s="106">
        <v>126.402078446346</v>
      </c>
      <c r="O518" s="76" t="s">
        <v>36</v>
      </c>
      <c r="P518" s="76"/>
      <c r="Q518" s="70" t="s">
        <v>13</v>
      </c>
      <c r="R518" s="70"/>
      <c r="S518" s="112"/>
      <c r="T518" s="68">
        <v>29.09</v>
      </c>
      <c r="U518" s="68">
        <v>17.97</v>
      </c>
      <c r="V518" s="70"/>
      <c r="W518" s="150"/>
      <c r="X518" s="148"/>
      <c r="Y518" s="112"/>
      <c r="Z518" s="76"/>
    </row>
    <row r="519" spans="1:129">
      <c r="A519" s="76" t="s">
        <v>1655</v>
      </c>
      <c r="B519" s="76" t="s">
        <v>1594</v>
      </c>
      <c r="C519" s="113" t="s">
        <v>1656</v>
      </c>
      <c r="D519" s="113" t="s">
        <v>1657</v>
      </c>
      <c r="E519" s="76">
        <v>933</v>
      </c>
      <c r="F519" s="76">
        <v>2205</v>
      </c>
      <c r="G519" s="76" t="s">
        <v>1317</v>
      </c>
      <c r="H519" s="13" t="s">
        <v>417</v>
      </c>
      <c r="I519" s="76" t="s">
        <v>176</v>
      </c>
      <c r="J519" s="191" t="s">
        <v>1874</v>
      </c>
      <c r="K519" s="143">
        <f>(20.176+22.63)/2</f>
        <v>21.402999999999999</v>
      </c>
      <c r="L519" s="68">
        <v>29.62</v>
      </c>
      <c r="M519" s="68">
        <v>-98.37</v>
      </c>
      <c r="N519" s="106">
        <v>126.402078446346</v>
      </c>
      <c r="O519" s="76" t="s">
        <v>153</v>
      </c>
      <c r="P519" s="76"/>
      <c r="Q519" s="70" t="s">
        <v>13</v>
      </c>
      <c r="R519" s="70"/>
      <c r="S519" s="112"/>
      <c r="T519" s="68">
        <v>20.29</v>
      </c>
      <c r="U519" s="68">
        <v>16.010000000000002</v>
      </c>
      <c r="V519" s="70"/>
      <c r="W519" s="150"/>
      <c r="X519" s="148"/>
      <c r="Y519" s="112"/>
      <c r="Z519" s="76"/>
    </row>
    <row r="520" spans="1:129" ht="24">
      <c r="A520" s="76" t="s">
        <v>1862</v>
      </c>
      <c r="B520" s="76" t="s">
        <v>1594</v>
      </c>
      <c r="C520" s="113" t="s">
        <v>299</v>
      </c>
      <c r="D520" s="113" t="s">
        <v>1297</v>
      </c>
      <c r="E520" s="76">
        <v>30967</v>
      </c>
      <c r="F520" s="76" t="s">
        <v>1893</v>
      </c>
      <c r="G520" s="76" t="s">
        <v>251</v>
      </c>
      <c r="H520" s="13" t="s">
        <v>243</v>
      </c>
      <c r="I520" s="76" t="s">
        <v>176</v>
      </c>
      <c r="J520" s="191" t="s">
        <v>400</v>
      </c>
      <c r="K520" s="143">
        <v>30</v>
      </c>
      <c r="L520" s="68">
        <v>29.62</v>
      </c>
      <c r="M520" s="68">
        <v>-98.37</v>
      </c>
      <c r="N520" s="106">
        <v>126.402078446346</v>
      </c>
      <c r="O520" s="76" t="s">
        <v>112</v>
      </c>
      <c r="P520" s="76" t="s">
        <v>172</v>
      </c>
      <c r="Q520" s="70" t="s">
        <v>13</v>
      </c>
      <c r="R520" s="70"/>
      <c r="S520" s="112"/>
      <c r="T520" s="68">
        <v>32.369999999999997</v>
      </c>
      <c r="U520" s="68">
        <v>25.64</v>
      </c>
      <c r="V520" s="70"/>
      <c r="W520" s="199">
        <f>10^((3.16*(LOG(T520)))+(-0.36))</f>
        <v>25825.630324119498</v>
      </c>
      <c r="X520" s="148"/>
      <c r="Y520" s="76" t="s">
        <v>1431</v>
      </c>
      <c r="Z520" s="76" t="s">
        <v>2009</v>
      </c>
    </row>
    <row r="521" spans="1:129">
      <c r="A521" s="54" t="s">
        <v>1316</v>
      </c>
      <c r="B521" s="144" t="s">
        <v>1594</v>
      </c>
      <c r="C521" s="185" t="s">
        <v>299</v>
      </c>
      <c r="D521" s="185" t="s">
        <v>1297</v>
      </c>
      <c r="E521" s="196">
        <v>933</v>
      </c>
      <c r="F521" s="196">
        <v>1963</v>
      </c>
      <c r="G521" s="196" t="s">
        <v>1317</v>
      </c>
      <c r="H521" s="196"/>
      <c r="I521" s="196" t="s">
        <v>176</v>
      </c>
      <c r="K521" s="196"/>
      <c r="L521" s="196"/>
      <c r="M521" s="196"/>
      <c r="N521" s="196"/>
      <c r="O521" s="196" t="s">
        <v>1506</v>
      </c>
      <c r="P521" s="196"/>
      <c r="Q521" s="196" t="s">
        <v>1264</v>
      </c>
      <c r="R521" s="196"/>
      <c r="S521" s="196"/>
      <c r="T521" s="196">
        <v>36.83</v>
      </c>
      <c r="U521" s="196"/>
      <c r="V521" s="196"/>
      <c r="W521" s="199">
        <f>10^((3.03*(LOG(T521)))+(-0.87))</f>
        <v>7509.1574074097725</v>
      </c>
      <c r="X521" s="201">
        <v>0.16800000000000001</v>
      </c>
      <c r="Y521" s="196" t="s">
        <v>1376</v>
      </c>
      <c r="Z521" s="54" t="s">
        <v>1981</v>
      </c>
    </row>
    <row r="522" spans="1:129" ht="24">
      <c r="A522" s="76">
        <v>11.01</v>
      </c>
      <c r="B522" s="76" t="s">
        <v>1594</v>
      </c>
      <c r="C522" s="113" t="s">
        <v>299</v>
      </c>
      <c r="D522" s="113" t="s">
        <v>1297</v>
      </c>
      <c r="E522" s="76">
        <v>30967</v>
      </c>
      <c r="F522" s="76">
        <v>955</v>
      </c>
      <c r="G522" s="76" t="s">
        <v>251</v>
      </c>
      <c r="H522" s="13" t="s">
        <v>243</v>
      </c>
      <c r="I522" s="76" t="s">
        <v>176</v>
      </c>
      <c r="J522" s="191" t="s">
        <v>400</v>
      </c>
      <c r="K522" s="143">
        <v>30</v>
      </c>
      <c r="L522" s="68">
        <v>29.62</v>
      </c>
      <c r="M522" s="68">
        <v>-98.37</v>
      </c>
      <c r="N522" s="106">
        <v>126.402078446346</v>
      </c>
      <c r="O522" s="196" t="s">
        <v>1506</v>
      </c>
      <c r="P522" s="57" t="s">
        <v>167</v>
      </c>
      <c r="Q522" s="57" t="s">
        <v>13</v>
      </c>
      <c r="T522" s="117">
        <v>66.819999999999993</v>
      </c>
      <c r="W522" s="199">
        <f>10^((3.03*(LOG(T522)))+(-0.87))</f>
        <v>45652.714747704784</v>
      </c>
      <c r="Y522" s="196" t="s">
        <v>1376</v>
      </c>
    </row>
    <row r="523" spans="1:129" ht="24">
      <c r="A523" s="76" t="s">
        <v>1862</v>
      </c>
      <c r="B523" s="76" t="s">
        <v>1594</v>
      </c>
      <c r="C523" s="113" t="s">
        <v>299</v>
      </c>
      <c r="D523" s="113" t="s">
        <v>1297</v>
      </c>
      <c r="E523" s="76">
        <v>30967</v>
      </c>
      <c r="F523" s="76" t="s">
        <v>1864</v>
      </c>
      <c r="G523" s="76" t="s">
        <v>251</v>
      </c>
      <c r="H523" s="13" t="s">
        <v>243</v>
      </c>
      <c r="I523" s="76" t="s">
        <v>176</v>
      </c>
      <c r="J523" s="191" t="s">
        <v>400</v>
      </c>
      <c r="K523" s="143">
        <v>30</v>
      </c>
      <c r="L523" s="68">
        <v>29.62</v>
      </c>
      <c r="M523" s="68">
        <v>-98.37</v>
      </c>
      <c r="N523" s="106">
        <v>126.402078446346</v>
      </c>
      <c r="O523" s="196" t="s">
        <v>1506</v>
      </c>
      <c r="P523" s="76" t="s">
        <v>172</v>
      </c>
      <c r="Q523" s="70" t="s">
        <v>13</v>
      </c>
      <c r="R523" s="70"/>
      <c r="S523" s="112"/>
      <c r="T523" s="68">
        <v>75.03</v>
      </c>
      <c r="U523" s="68"/>
      <c r="V523" s="70"/>
      <c r="W523" s="199">
        <f>10^((3.03*(LOG(T523)))+(-0.87))</f>
        <v>64857.751402029069</v>
      </c>
      <c r="X523" s="148"/>
      <c r="Y523" s="196" t="s">
        <v>1376</v>
      </c>
      <c r="Z523" s="76"/>
      <c r="AA523" s="76"/>
      <c r="BJ523" s="83"/>
      <c r="BK523" s="83"/>
      <c r="BL523" s="83"/>
      <c r="BM523" s="83"/>
      <c r="BN523" s="83"/>
      <c r="BO523" s="83"/>
      <c r="BP523" s="83"/>
      <c r="BQ523" s="83"/>
      <c r="BR523" s="83"/>
      <c r="BS523" s="83"/>
      <c r="BT523" s="83"/>
      <c r="BU523" s="83"/>
      <c r="BV523" s="83"/>
      <c r="BW523" s="83"/>
      <c r="BX523" s="83"/>
      <c r="BY523" s="83"/>
      <c r="BZ523" s="83"/>
      <c r="CA523" s="83"/>
      <c r="CB523" s="83"/>
      <c r="CC523" s="83"/>
      <c r="CD523" s="83"/>
      <c r="CE523" s="83"/>
      <c r="CF523" s="83"/>
      <c r="CG523" s="83"/>
      <c r="CH523" s="83"/>
      <c r="CI523" s="83"/>
      <c r="CJ523" s="83"/>
      <c r="CK523" s="83"/>
      <c r="CL523" s="83"/>
      <c r="CM523" s="83"/>
      <c r="CN523" s="83"/>
      <c r="CO523" s="83"/>
      <c r="CP523" s="83"/>
      <c r="CQ523" s="83"/>
      <c r="CR523" s="83"/>
      <c r="CS523" s="83"/>
      <c r="CT523" s="83"/>
      <c r="CU523" s="83"/>
      <c r="CV523" s="83"/>
      <c r="CW523" s="83"/>
      <c r="CX523" s="83"/>
      <c r="CY523" s="83"/>
      <c r="CZ523" s="83"/>
      <c r="DA523" s="83"/>
      <c r="DB523" s="83"/>
      <c r="DC523" s="83"/>
      <c r="DD523" s="83"/>
      <c r="DE523" s="83"/>
      <c r="DF523" s="83"/>
      <c r="DG523" s="83"/>
      <c r="DH523" s="83"/>
      <c r="DI523" s="83"/>
      <c r="DJ523" s="83"/>
      <c r="DK523" s="83"/>
      <c r="DL523" s="83"/>
      <c r="DM523" s="83"/>
      <c r="DN523" s="83"/>
      <c r="DO523" s="83"/>
      <c r="DP523" s="83"/>
      <c r="DQ523" s="83"/>
      <c r="DR523" s="83"/>
      <c r="DS523" s="83"/>
      <c r="DT523" s="83"/>
      <c r="DU523" s="83"/>
      <c r="DV523" s="83"/>
      <c r="DW523" s="83"/>
      <c r="DX523" s="83"/>
      <c r="DY523" s="83"/>
    </row>
    <row r="524" spans="1:129" ht="24">
      <c r="A524" s="76" t="s">
        <v>1862</v>
      </c>
      <c r="B524" s="76" t="s">
        <v>1594</v>
      </c>
      <c r="C524" s="113" t="s">
        <v>299</v>
      </c>
      <c r="D524" s="113" t="s">
        <v>1297</v>
      </c>
      <c r="E524" s="76">
        <v>30967</v>
      </c>
      <c r="F524" s="76" t="s">
        <v>1864</v>
      </c>
      <c r="G524" s="76" t="s">
        <v>251</v>
      </c>
      <c r="H524" s="13" t="s">
        <v>243</v>
      </c>
      <c r="I524" s="76" t="s">
        <v>176</v>
      </c>
      <c r="J524" s="191" t="s">
        <v>400</v>
      </c>
      <c r="K524" s="143">
        <v>30</v>
      </c>
      <c r="L524" s="68">
        <v>29.62</v>
      </c>
      <c r="M524" s="68">
        <v>-98.37</v>
      </c>
      <c r="N524" s="106">
        <v>126.402078446346</v>
      </c>
      <c r="O524" s="196" t="s">
        <v>1506</v>
      </c>
      <c r="P524" s="76" t="s">
        <v>172</v>
      </c>
      <c r="Q524" s="70" t="s">
        <v>13</v>
      </c>
      <c r="R524" s="70"/>
      <c r="S524" s="112"/>
      <c r="T524" s="68">
        <v>68.430000000000007</v>
      </c>
      <c r="U524" s="68"/>
      <c r="V524" s="70"/>
      <c r="W524" s="199">
        <f>10^((3.03*(LOG(T524)))+(-0.87))</f>
        <v>49067.848556007295</v>
      </c>
      <c r="X524" s="148"/>
      <c r="Y524" s="196" t="s">
        <v>1376</v>
      </c>
      <c r="Z524" s="76"/>
      <c r="AA524" s="76"/>
      <c r="BJ524" s="83"/>
      <c r="BK524" s="83"/>
      <c r="BL524" s="83"/>
      <c r="BM524" s="83"/>
      <c r="BN524" s="83"/>
      <c r="BO524" s="83"/>
      <c r="BP524" s="83"/>
      <c r="BQ524" s="83"/>
      <c r="BR524" s="83"/>
      <c r="BS524" s="83"/>
      <c r="BT524" s="83"/>
      <c r="BU524" s="83"/>
      <c r="BV524" s="83"/>
      <c r="BW524" s="83"/>
      <c r="BX524" s="83"/>
      <c r="BY524" s="83"/>
      <c r="BZ524" s="83"/>
      <c r="CA524" s="83"/>
      <c r="CB524" s="83"/>
      <c r="CC524" s="83"/>
      <c r="CD524" s="83"/>
      <c r="CE524" s="83"/>
      <c r="CF524" s="83"/>
      <c r="CG524" s="83"/>
      <c r="CH524" s="83"/>
      <c r="CI524" s="83"/>
      <c r="CJ524" s="83"/>
      <c r="CK524" s="83"/>
      <c r="CL524" s="83"/>
      <c r="CM524" s="83"/>
      <c r="CN524" s="83"/>
      <c r="CO524" s="83"/>
      <c r="CP524" s="83"/>
      <c r="CQ524" s="83"/>
      <c r="CR524" s="83"/>
      <c r="CS524" s="83"/>
      <c r="CT524" s="83"/>
      <c r="CU524" s="83"/>
      <c r="CV524" s="83"/>
      <c r="CW524" s="83"/>
      <c r="CX524" s="83"/>
      <c r="CY524" s="83"/>
      <c r="CZ524" s="83"/>
      <c r="DA524" s="83"/>
      <c r="DB524" s="83"/>
      <c r="DC524" s="83"/>
      <c r="DD524" s="83"/>
      <c r="DE524" s="83"/>
      <c r="DF524" s="83"/>
      <c r="DG524" s="83"/>
      <c r="DH524" s="83"/>
      <c r="DI524" s="83"/>
      <c r="DJ524" s="83"/>
      <c r="DK524" s="83"/>
      <c r="DL524" s="83"/>
      <c r="DM524" s="83"/>
      <c r="DN524" s="83"/>
      <c r="DO524" s="83"/>
      <c r="DP524" s="83"/>
      <c r="DQ524" s="83"/>
      <c r="DR524" s="83"/>
      <c r="DS524" s="83"/>
      <c r="DT524" s="83"/>
      <c r="DU524" s="83"/>
      <c r="DV524" s="83"/>
      <c r="DW524" s="83"/>
      <c r="DX524" s="83"/>
      <c r="DY524" s="83"/>
    </row>
    <row r="525" spans="1:129" ht="46.5">
      <c r="A525" s="54" t="s">
        <v>1296</v>
      </c>
      <c r="B525" s="144" t="s">
        <v>1594</v>
      </c>
      <c r="C525" s="185" t="s">
        <v>299</v>
      </c>
      <c r="D525" s="185" t="s">
        <v>1297</v>
      </c>
      <c r="E525" s="196">
        <v>1295</v>
      </c>
      <c r="F525" s="196">
        <v>104</v>
      </c>
      <c r="G525" s="196" t="s">
        <v>631</v>
      </c>
      <c r="H525" s="196"/>
      <c r="I525" s="196" t="s">
        <v>176</v>
      </c>
      <c r="K525" s="196"/>
      <c r="L525" s="196"/>
      <c r="M525" s="196"/>
      <c r="N525" s="196"/>
      <c r="O525" s="54" t="s">
        <v>2010</v>
      </c>
      <c r="P525" s="196" t="s">
        <v>172</v>
      </c>
      <c r="Q525" s="196" t="s">
        <v>1264</v>
      </c>
      <c r="R525" s="196"/>
      <c r="S525" s="196"/>
      <c r="T525" s="196"/>
      <c r="U525" s="196">
        <v>27.98</v>
      </c>
      <c r="V525" s="196"/>
      <c r="W525" s="200">
        <v>9490.9163871809287</v>
      </c>
      <c r="X525" s="201">
        <v>0.154</v>
      </c>
      <c r="Y525" s="196" t="s">
        <v>1268</v>
      </c>
      <c r="Z525" s="54" t="s">
        <v>1981</v>
      </c>
      <c r="BJ525" s="91"/>
      <c r="BK525" s="91"/>
      <c r="BL525" s="91"/>
      <c r="BM525" s="91"/>
      <c r="BN525" s="91"/>
      <c r="BO525" s="91"/>
      <c r="BP525" s="91"/>
      <c r="BQ525" s="91"/>
      <c r="BR525" s="91"/>
      <c r="BS525" s="91"/>
      <c r="BT525" s="91"/>
      <c r="BU525" s="91"/>
      <c r="BV525" s="91"/>
      <c r="BW525" s="91"/>
      <c r="BX525" s="91"/>
      <c r="BY525" s="91"/>
      <c r="BZ525" s="91"/>
      <c r="CA525" s="91"/>
      <c r="CB525" s="91"/>
      <c r="CC525" s="91"/>
      <c r="CD525" s="91"/>
      <c r="CE525" s="91"/>
      <c r="CF525" s="91"/>
      <c r="CG525" s="91"/>
      <c r="CH525" s="91"/>
      <c r="CI525" s="91"/>
      <c r="CJ525" s="91"/>
      <c r="CK525" s="91"/>
      <c r="CL525" s="91"/>
      <c r="CM525" s="91"/>
      <c r="CN525" s="91"/>
      <c r="CO525" s="91"/>
      <c r="CP525" s="91"/>
      <c r="CQ525" s="91"/>
      <c r="CR525" s="91"/>
      <c r="CS525" s="91"/>
      <c r="CT525" s="91"/>
      <c r="CU525" s="91"/>
      <c r="CV525" s="91"/>
    </row>
    <row r="526" spans="1:129" ht="31">
      <c r="A526" s="54" t="s">
        <v>1316</v>
      </c>
      <c r="B526" s="144" t="s">
        <v>1594</v>
      </c>
      <c r="C526" s="185" t="s">
        <v>299</v>
      </c>
      <c r="D526" s="185" t="s">
        <v>1297</v>
      </c>
      <c r="E526" s="196">
        <v>933</v>
      </c>
      <c r="F526" s="196">
        <v>3904</v>
      </c>
      <c r="G526" s="196" t="s">
        <v>1317</v>
      </c>
      <c r="H526" s="196"/>
      <c r="I526" s="196" t="s">
        <v>176</v>
      </c>
      <c r="K526" s="196"/>
      <c r="L526" s="196"/>
      <c r="M526" s="196"/>
      <c r="N526" s="196"/>
      <c r="O526" s="196" t="s">
        <v>1998</v>
      </c>
      <c r="P526" s="196" t="s">
        <v>167</v>
      </c>
      <c r="Q526" s="196" t="s">
        <v>1264</v>
      </c>
      <c r="R526" s="196"/>
      <c r="S526" s="196"/>
      <c r="T526" s="196">
        <v>11.89</v>
      </c>
      <c r="U526" s="196"/>
      <c r="V526" s="196"/>
      <c r="W526" s="200">
        <v>3442.6269546457866</v>
      </c>
      <c r="X526" s="201">
        <v>0.193</v>
      </c>
      <c r="Y526" s="196" t="s">
        <v>1410</v>
      </c>
      <c r="Z526" s="54" t="s">
        <v>1981</v>
      </c>
      <c r="AB526" s="76" t="s">
        <v>1299</v>
      </c>
      <c r="AC526" s="76" t="s">
        <v>1324</v>
      </c>
      <c r="BJ526" s="91"/>
      <c r="BK526" s="91"/>
      <c r="BL526" s="91"/>
      <c r="BM526" s="91"/>
      <c r="BN526" s="91"/>
      <c r="BO526" s="91"/>
      <c r="BP526" s="91"/>
      <c r="BQ526" s="91"/>
      <c r="BR526" s="91"/>
      <c r="BS526" s="91"/>
      <c r="BT526" s="91"/>
      <c r="BU526" s="91"/>
      <c r="BV526" s="91"/>
      <c r="BW526" s="91"/>
      <c r="BX526" s="91"/>
      <c r="BY526" s="91"/>
      <c r="BZ526" s="91"/>
      <c r="CA526" s="91"/>
      <c r="CB526" s="91"/>
      <c r="CC526" s="91"/>
      <c r="CD526" s="91"/>
      <c r="CE526" s="91"/>
      <c r="CF526" s="91"/>
      <c r="CG526" s="91"/>
      <c r="CH526" s="91"/>
      <c r="CI526" s="91"/>
      <c r="CJ526" s="91"/>
      <c r="CK526" s="91"/>
      <c r="CL526" s="91"/>
      <c r="CM526" s="91"/>
      <c r="CN526" s="91"/>
      <c r="CO526" s="91"/>
      <c r="CP526" s="91"/>
      <c r="CQ526" s="91"/>
      <c r="CR526" s="91"/>
      <c r="CS526" s="91"/>
      <c r="CT526" s="91"/>
      <c r="CU526" s="91"/>
      <c r="CV526" s="91"/>
    </row>
    <row r="527" spans="1:129" ht="31">
      <c r="A527" s="76" t="s">
        <v>1863</v>
      </c>
      <c r="B527" s="76" t="s">
        <v>1594</v>
      </c>
      <c r="C527" s="113" t="s">
        <v>299</v>
      </c>
      <c r="D527" s="113" t="s">
        <v>1297</v>
      </c>
      <c r="E527" s="76">
        <v>30967</v>
      </c>
      <c r="F527" s="76" t="s">
        <v>1892</v>
      </c>
      <c r="G527" s="76" t="s">
        <v>251</v>
      </c>
      <c r="H527" s="13" t="s">
        <v>243</v>
      </c>
      <c r="I527" s="76" t="s">
        <v>176</v>
      </c>
      <c r="J527" s="191" t="s">
        <v>400</v>
      </c>
      <c r="K527" s="143">
        <v>30</v>
      </c>
      <c r="L527" s="68">
        <v>29.62</v>
      </c>
      <c r="M527" s="68">
        <v>-98.37</v>
      </c>
      <c r="N527" s="106">
        <v>126.402078446346</v>
      </c>
      <c r="O527" s="76" t="s">
        <v>1784</v>
      </c>
      <c r="Q527" s="57" t="s">
        <v>13</v>
      </c>
      <c r="T527" s="117">
        <v>55.56</v>
      </c>
      <c r="U527" s="117">
        <v>43.48</v>
      </c>
      <c r="W527" s="200">
        <f>10^((2.5*(LOG(T527)))+(0.37))</f>
        <v>53939.335594335666</v>
      </c>
      <c r="Y527" s="8" t="s">
        <v>1268</v>
      </c>
    </row>
    <row r="528" spans="1:129">
      <c r="A528" s="54" t="s">
        <v>1415</v>
      </c>
      <c r="B528" s="144" t="s">
        <v>1594</v>
      </c>
      <c r="C528" s="185" t="s">
        <v>299</v>
      </c>
      <c r="D528" s="185" t="s">
        <v>1297</v>
      </c>
      <c r="E528" s="196">
        <v>908</v>
      </c>
      <c r="F528" s="196">
        <v>2328</v>
      </c>
      <c r="G528" s="196" t="s">
        <v>101</v>
      </c>
      <c r="H528" s="196"/>
      <c r="I528" s="196" t="s">
        <v>176</v>
      </c>
      <c r="J528" s="191" t="s">
        <v>1419</v>
      </c>
      <c r="K528" s="196"/>
      <c r="L528" s="196"/>
      <c r="M528" s="196"/>
      <c r="N528" s="196"/>
      <c r="O528" s="196" t="s">
        <v>209</v>
      </c>
      <c r="P528" s="196" t="s">
        <v>167</v>
      </c>
      <c r="Q528" s="196" t="s">
        <v>1264</v>
      </c>
      <c r="R528" s="196"/>
      <c r="S528" s="196"/>
      <c r="T528" s="196">
        <v>19.41</v>
      </c>
      <c r="U528" s="196"/>
      <c r="V528" s="196"/>
      <c r="W528" s="200">
        <v>10767.648034004516</v>
      </c>
      <c r="X528" s="201">
        <v>0.22900000000000001</v>
      </c>
      <c r="Y528" s="196" t="s">
        <v>1279</v>
      </c>
      <c r="Z528" s="54" t="s">
        <v>1981</v>
      </c>
    </row>
    <row r="529" spans="1:129">
      <c r="A529" s="54"/>
      <c r="B529" s="144" t="s">
        <v>1594</v>
      </c>
      <c r="C529" s="185" t="s">
        <v>299</v>
      </c>
      <c r="D529" s="185" t="s">
        <v>1297</v>
      </c>
      <c r="E529" s="196">
        <v>908</v>
      </c>
      <c r="F529" s="196">
        <v>2429</v>
      </c>
      <c r="G529" s="196" t="s">
        <v>101</v>
      </c>
      <c r="H529" s="196"/>
      <c r="I529" s="196" t="s">
        <v>176</v>
      </c>
      <c r="K529" s="196"/>
      <c r="L529" s="196"/>
      <c r="M529" s="196"/>
      <c r="N529" s="196"/>
      <c r="O529" s="196" t="s">
        <v>209</v>
      </c>
      <c r="P529" s="196"/>
      <c r="Q529" s="196" t="s">
        <v>1264</v>
      </c>
      <c r="R529" s="196"/>
      <c r="S529" s="196"/>
      <c r="T529" s="196">
        <v>19.170000000000002</v>
      </c>
      <c r="U529" s="196"/>
      <c r="V529" s="196"/>
      <c r="W529" s="200">
        <v>10390.383808114062</v>
      </c>
      <c r="X529" s="201">
        <v>0.22900000000000001</v>
      </c>
      <c r="Y529" s="196" t="s">
        <v>1279</v>
      </c>
      <c r="Z529" s="54" t="s">
        <v>1981</v>
      </c>
      <c r="BJ529" s="91"/>
      <c r="BK529" s="91"/>
      <c r="BL529" s="91"/>
      <c r="BM529" s="91"/>
      <c r="BN529" s="91"/>
      <c r="BO529" s="91"/>
      <c r="BP529" s="91"/>
      <c r="BQ529" s="91"/>
      <c r="BR529" s="91"/>
      <c r="BS529" s="91"/>
      <c r="BT529" s="91"/>
      <c r="BU529" s="91"/>
      <c r="BV529" s="91"/>
      <c r="BW529" s="91"/>
      <c r="BX529" s="91"/>
      <c r="BY529" s="91"/>
      <c r="BZ529" s="91"/>
      <c r="CA529" s="91"/>
      <c r="CB529" s="91"/>
      <c r="CC529" s="91"/>
      <c r="CD529" s="91"/>
      <c r="CE529" s="91"/>
      <c r="CF529" s="91"/>
      <c r="CG529" s="91"/>
      <c r="CH529" s="91"/>
      <c r="CI529" s="91"/>
      <c r="CJ529" s="91"/>
      <c r="CK529" s="91"/>
      <c r="CL529" s="91"/>
      <c r="CM529" s="91"/>
      <c r="CN529" s="91"/>
      <c r="CO529" s="91"/>
      <c r="CP529" s="91"/>
      <c r="CQ529" s="91"/>
      <c r="CR529" s="91"/>
      <c r="CS529" s="91"/>
      <c r="CT529" s="91"/>
      <c r="CU529" s="91"/>
      <c r="CV529" s="91"/>
    </row>
    <row r="530" spans="1:129" ht="46.5">
      <c r="A530" s="54" t="s">
        <v>1316</v>
      </c>
      <c r="B530" s="144" t="s">
        <v>1594</v>
      </c>
      <c r="C530" s="185" t="s">
        <v>299</v>
      </c>
      <c r="D530" s="185" t="s">
        <v>1297</v>
      </c>
      <c r="E530" s="196">
        <v>933</v>
      </c>
      <c r="F530" s="196">
        <v>1195</v>
      </c>
      <c r="G530" s="196" t="s">
        <v>1317</v>
      </c>
      <c r="H530" s="196"/>
      <c r="I530" s="196" t="s">
        <v>176</v>
      </c>
      <c r="K530" s="196"/>
      <c r="L530" s="196"/>
      <c r="M530" s="196"/>
      <c r="N530" s="196"/>
      <c r="O530" s="196" t="s">
        <v>209</v>
      </c>
      <c r="P530" s="196" t="s">
        <v>172</v>
      </c>
      <c r="Q530" s="196" t="s">
        <v>1264</v>
      </c>
      <c r="R530" s="196"/>
      <c r="S530" s="196"/>
      <c r="T530" s="54" t="s">
        <v>1995</v>
      </c>
      <c r="U530" s="196"/>
      <c r="V530" s="196"/>
      <c r="W530" s="200">
        <v>21065.427098377055</v>
      </c>
      <c r="X530" s="201">
        <v>0.22900000000000001</v>
      </c>
      <c r="Y530" s="196" t="s">
        <v>1279</v>
      </c>
      <c r="Z530" s="54" t="s">
        <v>1981</v>
      </c>
    </row>
    <row r="531" spans="1:129">
      <c r="A531" s="54" t="s">
        <v>1316</v>
      </c>
      <c r="B531" s="144" t="s">
        <v>1594</v>
      </c>
      <c r="C531" s="185" t="s">
        <v>299</v>
      </c>
      <c r="D531" s="185" t="s">
        <v>1297</v>
      </c>
      <c r="E531" s="196">
        <v>933</v>
      </c>
      <c r="F531" s="196">
        <v>1846</v>
      </c>
      <c r="G531" s="196" t="s">
        <v>1317</v>
      </c>
      <c r="H531" s="196"/>
      <c r="I531" s="196" t="s">
        <v>176</v>
      </c>
      <c r="K531" s="196"/>
      <c r="L531" s="196"/>
      <c r="M531" s="196"/>
      <c r="N531" s="196"/>
      <c r="O531" s="196" t="s">
        <v>209</v>
      </c>
      <c r="P531" s="196"/>
      <c r="Q531" s="196" t="s">
        <v>1264</v>
      </c>
      <c r="R531" s="196"/>
      <c r="S531" s="196"/>
      <c r="T531" s="196"/>
      <c r="U531" s="196"/>
      <c r="V531" s="196"/>
      <c r="W531" s="200">
        <v>21337.348445643795</v>
      </c>
      <c r="X531" s="201">
        <v>0.22900000000000001</v>
      </c>
      <c r="Y531" s="196" t="s">
        <v>1279</v>
      </c>
      <c r="Z531" s="54" t="s">
        <v>1981</v>
      </c>
      <c r="AA531" s="76"/>
      <c r="BJ531" s="83"/>
      <c r="BK531" s="83"/>
      <c r="BL531" s="83"/>
      <c r="BM531" s="83"/>
      <c r="BN531" s="83"/>
      <c r="BO531" s="83"/>
      <c r="BP531" s="83"/>
      <c r="BQ531" s="83"/>
      <c r="BR531" s="83"/>
      <c r="BS531" s="83"/>
      <c r="BT531" s="83"/>
      <c r="BU531" s="83"/>
      <c r="BV531" s="83"/>
      <c r="BW531" s="83"/>
      <c r="BX531" s="83"/>
      <c r="BY531" s="83"/>
      <c r="BZ531" s="83"/>
      <c r="CA531" s="83"/>
      <c r="CB531" s="83"/>
      <c r="CC531" s="83"/>
      <c r="CD531" s="83"/>
      <c r="CE531" s="83"/>
      <c r="CF531" s="83"/>
      <c r="CG531" s="83"/>
      <c r="CH531" s="83"/>
      <c r="CI531" s="83"/>
      <c r="CJ531" s="83"/>
      <c r="CK531" s="83"/>
      <c r="CL531" s="83"/>
      <c r="CM531" s="83"/>
      <c r="CN531" s="83"/>
      <c r="CO531" s="83"/>
      <c r="CP531" s="83"/>
      <c r="CQ531" s="83"/>
      <c r="CR531" s="83"/>
      <c r="CS531" s="83"/>
      <c r="CT531" s="83"/>
      <c r="CU531" s="83"/>
      <c r="CV531" s="83"/>
      <c r="CW531" s="83"/>
      <c r="CX531" s="83"/>
      <c r="CY531" s="83"/>
      <c r="CZ531" s="83"/>
      <c r="DA531" s="83"/>
      <c r="DB531" s="83"/>
      <c r="DC531" s="83"/>
      <c r="DD531" s="83"/>
      <c r="DE531" s="83"/>
      <c r="DF531" s="83"/>
      <c r="DG531" s="83"/>
      <c r="DH531" s="83"/>
      <c r="DI531" s="83"/>
      <c r="DJ531" s="83"/>
      <c r="DK531" s="83"/>
      <c r="DL531" s="83"/>
      <c r="DM531" s="83"/>
      <c r="DN531" s="83"/>
      <c r="DO531" s="83"/>
      <c r="DP531" s="83"/>
      <c r="DQ531" s="83"/>
      <c r="DR531" s="83"/>
      <c r="DS531" s="83"/>
      <c r="DT531" s="83"/>
      <c r="DU531" s="83"/>
      <c r="DV531" s="83"/>
      <c r="DW531" s="83"/>
      <c r="DX531" s="83"/>
      <c r="DY531" s="83"/>
    </row>
    <row r="532" spans="1:129">
      <c r="A532" s="54" t="s">
        <v>1316</v>
      </c>
      <c r="B532" s="144" t="s">
        <v>1594</v>
      </c>
      <c r="C532" s="185" t="s">
        <v>299</v>
      </c>
      <c r="D532" s="185" t="s">
        <v>1297</v>
      </c>
      <c r="E532" s="196">
        <v>933</v>
      </c>
      <c r="F532" s="196">
        <v>1847</v>
      </c>
      <c r="G532" s="196" t="s">
        <v>1317</v>
      </c>
      <c r="H532" s="196"/>
      <c r="I532" s="196" t="s">
        <v>176</v>
      </c>
      <c r="K532" s="196"/>
      <c r="L532" s="196"/>
      <c r="M532" s="196"/>
      <c r="N532" s="196"/>
      <c r="O532" s="196" t="s">
        <v>209</v>
      </c>
      <c r="P532" s="196"/>
      <c r="Q532" s="196" t="s">
        <v>1264</v>
      </c>
      <c r="R532" s="196"/>
      <c r="S532" s="196"/>
      <c r="T532" s="196"/>
      <c r="U532" s="196"/>
      <c r="V532" s="196"/>
      <c r="W532" s="200">
        <v>25165.409876152546</v>
      </c>
      <c r="X532" s="201">
        <v>0.22900000000000001</v>
      </c>
      <c r="Y532" s="196" t="s">
        <v>1279</v>
      </c>
      <c r="Z532" s="54" t="s">
        <v>1981</v>
      </c>
      <c r="AA532" s="76"/>
      <c r="BJ532" s="83"/>
      <c r="BK532" s="83"/>
      <c r="BL532" s="83"/>
      <c r="BM532" s="83"/>
      <c r="BN532" s="83"/>
      <c r="BO532" s="83"/>
      <c r="BP532" s="83"/>
      <c r="BQ532" s="83"/>
      <c r="BR532" s="83"/>
      <c r="BS532" s="83"/>
      <c r="BT532" s="83"/>
      <c r="BU532" s="83"/>
      <c r="BV532" s="83"/>
      <c r="BW532" s="83"/>
      <c r="BX532" s="83"/>
      <c r="BY532" s="83"/>
      <c r="BZ532" s="83"/>
      <c r="CA532" s="83"/>
      <c r="CB532" s="83"/>
      <c r="CC532" s="83"/>
      <c r="CD532" s="83"/>
      <c r="CE532" s="83"/>
      <c r="CF532" s="83"/>
      <c r="CG532" s="83"/>
      <c r="CH532" s="83"/>
      <c r="CI532" s="83"/>
      <c r="CJ532" s="83"/>
      <c r="CK532" s="83"/>
      <c r="CL532" s="83"/>
      <c r="CM532" s="83"/>
      <c r="CN532" s="83"/>
      <c r="CO532" s="83"/>
      <c r="CP532" s="83"/>
      <c r="CQ532" s="83"/>
      <c r="CR532" s="83"/>
      <c r="CS532" s="83"/>
      <c r="CT532" s="83"/>
      <c r="CU532" s="83"/>
      <c r="CV532" s="83"/>
      <c r="CW532" s="83"/>
      <c r="CX532" s="83"/>
      <c r="CY532" s="83"/>
      <c r="CZ532" s="83"/>
      <c r="DA532" s="83"/>
      <c r="DB532" s="83"/>
      <c r="DC532" s="83"/>
      <c r="DD532" s="83"/>
      <c r="DE532" s="83"/>
      <c r="DF532" s="83"/>
      <c r="DG532" s="83"/>
      <c r="DH532" s="83"/>
      <c r="DI532" s="83"/>
      <c r="DJ532" s="83"/>
      <c r="DK532" s="83"/>
      <c r="DL532" s="83"/>
      <c r="DM532" s="83"/>
      <c r="DN532" s="83"/>
      <c r="DO532" s="83"/>
      <c r="DP532" s="83"/>
      <c r="DQ532" s="83"/>
      <c r="DR532" s="83"/>
      <c r="DS532" s="83"/>
      <c r="DT532" s="83"/>
      <c r="DU532" s="83"/>
      <c r="DV532" s="83"/>
      <c r="DW532" s="83"/>
      <c r="DX532" s="83"/>
      <c r="DY532" s="83"/>
    </row>
    <row r="533" spans="1:129">
      <c r="A533" s="54" t="s">
        <v>1316</v>
      </c>
      <c r="B533" s="144" t="s">
        <v>1594</v>
      </c>
      <c r="C533" s="185" t="s">
        <v>299</v>
      </c>
      <c r="D533" s="185" t="s">
        <v>1297</v>
      </c>
      <c r="E533" s="196">
        <v>933</v>
      </c>
      <c r="F533" s="196">
        <v>1849</v>
      </c>
      <c r="G533" s="196" t="s">
        <v>1317</v>
      </c>
      <c r="H533" s="196"/>
      <c r="I533" s="196" t="s">
        <v>176</v>
      </c>
      <c r="K533" s="196"/>
      <c r="L533" s="196"/>
      <c r="M533" s="196"/>
      <c r="N533" s="196"/>
      <c r="O533" s="196" t="s">
        <v>209</v>
      </c>
      <c r="P533" s="196" t="s">
        <v>167</v>
      </c>
      <c r="Q533" s="196" t="s">
        <v>1264</v>
      </c>
      <c r="R533" s="196"/>
      <c r="S533" s="196"/>
      <c r="T533" s="196">
        <v>29.43</v>
      </c>
      <c r="U533" s="196"/>
      <c r="V533" s="196"/>
      <c r="W533" s="200">
        <v>35505.420618457239</v>
      </c>
      <c r="X533" s="201">
        <v>0.22900000000000001</v>
      </c>
      <c r="Y533" s="196" t="s">
        <v>1279</v>
      </c>
      <c r="Z533" s="54" t="s">
        <v>1981</v>
      </c>
    </row>
    <row r="534" spans="1:129">
      <c r="A534" s="54" t="s">
        <v>1316</v>
      </c>
      <c r="B534" s="144" t="s">
        <v>1594</v>
      </c>
      <c r="C534" s="185" t="s">
        <v>299</v>
      </c>
      <c r="D534" s="185" t="s">
        <v>1297</v>
      </c>
      <c r="E534" s="196">
        <v>933</v>
      </c>
      <c r="F534" s="196">
        <v>1961</v>
      </c>
      <c r="G534" s="196" t="s">
        <v>1317</v>
      </c>
      <c r="H534" s="196"/>
      <c r="I534" s="196" t="s">
        <v>176</v>
      </c>
      <c r="K534" s="196"/>
      <c r="L534" s="196"/>
      <c r="M534" s="196"/>
      <c r="N534" s="196"/>
      <c r="O534" s="196" t="s">
        <v>209</v>
      </c>
      <c r="P534" s="196" t="s">
        <v>172</v>
      </c>
      <c r="Q534" s="196" t="s">
        <v>1264</v>
      </c>
      <c r="R534" s="196"/>
      <c r="S534" s="196"/>
      <c r="T534" s="196">
        <v>17.41</v>
      </c>
      <c r="U534" s="196"/>
      <c r="V534" s="196"/>
      <c r="W534" s="200">
        <v>7883.9210935839064</v>
      </c>
      <c r="X534" s="201">
        <v>0.22900000000000001</v>
      </c>
      <c r="Y534" s="196" t="s">
        <v>1279</v>
      </c>
      <c r="Z534" s="54" t="s">
        <v>1981</v>
      </c>
    </row>
    <row r="535" spans="1:129">
      <c r="A535" s="54" t="s">
        <v>1316</v>
      </c>
      <c r="B535" s="144" t="s">
        <v>1594</v>
      </c>
      <c r="C535" s="185" t="s">
        <v>299</v>
      </c>
      <c r="D535" s="185" t="s">
        <v>1297</v>
      </c>
      <c r="E535" s="196">
        <v>933</v>
      </c>
      <c r="F535" s="196">
        <v>1962</v>
      </c>
      <c r="G535" s="196" t="s">
        <v>1317</v>
      </c>
      <c r="H535" s="196"/>
      <c r="I535" s="196" t="s">
        <v>176</v>
      </c>
      <c r="K535" s="196"/>
      <c r="L535" s="196"/>
      <c r="M535" s="196"/>
      <c r="N535" s="196"/>
      <c r="O535" s="196" t="s">
        <v>209</v>
      </c>
      <c r="P535" s="196" t="s">
        <v>172</v>
      </c>
      <c r="Q535" s="196" t="s">
        <v>1264</v>
      </c>
      <c r="R535" s="196"/>
      <c r="S535" s="196"/>
      <c r="T535" s="196">
        <v>19.77</v>
      </c>
      <c r="U535" s="196"/>
      <c r="V535" s="196"/>
      <c r="W535" s="200">
        <v>11350.0895777321</v>
      </c>
      <c r="X535" s="201">
        <v>0.22900000000000001</v>
      </c>
      <c r="Y535" s="196" t="s">
        <v>1279</v>
      </c>
      <c r="Z535" s="54" t="s">
        <v>1981</v>
      </c>
    </row>
    <row r="536" spans="1:129">
      <c r="A536" s="54" t="s">
        <v>1316</v>
      </c>
      <c r="B536" s="144" t="s">
        <v>1594</v>
      </c>
      <c r="C536" s="185" t="s">
        <v>299</v>
      </c>
      <c r="D536" s="185" t="s">
        <v>1297</v>
      </c>
      <c r="E536" s="196">
        <v>933</v>
      </c>
      <c r="F536" s="196">
        <v>2274</v>
      </c>
      <c r="G536" s="196" t="s">
        <v>1317</v>
      </c>
      <c r="H536" s="196"/>
      <c r="I536" s="196" t="s">
        <v>176</v>
      </c>
      <c r="K536" s="196"/>
      <c r="L536" s="196"/>
      <c r="M536" s="196"/>
      <c r="N536" s="196"/>
      <c r="O536" s="196" t="s">
        <v>209</v>
      </c>
      <c r="P536" s="196" t="s">
        <v>167</v>
      </c>
      <c r="Q536" s="196" t="s">
        <v>1264</v>
      </c>
      <c r="R536" s="196"/>
      <c r="S536" s="196"/>
      <c r="T536" s="196">
        <v>26.27</v>
      </c>
      <c r="U536" s="196"/>
      <c r="V536" s="196"/>
      <c r="W536" s="200">
        <v>25638.1376820798</v>
      </c>
      <c r="X536" s="201">
        <v>0.22900000000000001</v>
      </c>
      <c r="Y536" s="196" t="s">
        <v>1279</v>
      </c>
      <c r="Z536" s="54" t="s">
        <v>1981</v>
      </c>
    </row>
    <row r="537" spans="1:129">
      <c r="A537" s="54" t="s">
        <v>1316</v>
      </c>
      <c r="B537" s="144" t="s">
        <v>1594</v>
      </c>
      <c r="C537" s="185" t="s">
        <v>299</v>
      </c>
      <c r="D537" s="185" t="s">
        <v>1297</v>
      </c>
      <c r="E537" s="196">
        <v>933</v>
      </c>
      <c r="F537" s="196">
        <v>2505</v>
      </c>
      <c r="G537" s="196" t="s">
        <v>1317</v>
      </c>
      <c r="H537" s="196"/>
      <c r="I537" s="196" t="s">
        <v>176</v>
      </c>
      <c r="K537" s="196"/>
      <c r="L537" s="196"/>
      <c r="M537" s="196"/>
      <c r="N537" s="196"/>
      <c r="O537" s="196" t="s">
        <v>209</v>
      </c>
      <c r="P537" s="196" t="s">
        <v>167</v>
      </c>
      <c r="Q537" s="196" t="s">
        <v>1264</v>
      </c>
      <c r="R537" s="196"/>
      <c r="S537" s="196"/>
      <c r="T537" s="196">
        <v>12.14</v>
      </c>
      <c r="U537" s="196"/>
      <c r="V537" s="196"/>
      <c r="W537" s="200">
        <v>2804.7574077085305</v>
      </c>
      <c r="X537" s="201">
        <v>0.22900000000000001</v>
      </c>
      <c r="Y537" s="196" t="s">
        <v>1279</v>
      </c>
      <c r="Z537" s="54" t="s">
        <v>1981</v>
      </c>
    </row>
    <row r="538" spans="1:129">
      <c r="A538" s="54" t="s">
        <v>1316</v>
      </c>
      <c r="B538" s="144" t="s">
        <v>1594</v>
      </c>
      <c r="C538" s="185" t="s">
        <v>299</v>
      </c>
      <c r="D538" s="185" t="s">
        <v>1297</v>
      </c>
      <c r="E538" s="196">
        <v>933</v>
      </c>
      <c r="F538" s="196">
        <v>2822</v>
      </c>
      <c r="G538" s="196" t="s">
        <v>1317</v>
      </c>
      <c r="H538" s="196"/>
      <c r="I538" s="196" t="s">
        <v>176</v>
      </c>
      <c r="K538" s="196"/>
      <c r="L538" s="196"/>
      <c r="M538" s="196"/>
      <c r="N538" s="196"/>
      <c r="O538" s="196" t="s">
        <v>209</v>
      </c>
      <c r="P538" s="196" t="s">
        <v>172</v>
      </c>
      <c r="Q538" s="196" t="s">
        <v>1264</v>
      </c>
      <c r="R538" s="196"/>
      <c r="S538" s="196"/>
      <c r="T538" s="196">
        <v>19.829999999999998</v>
      </c>
      <c r="U538" s="196"/>
      <c r="V538" s="196"/>
      <c r="W538" s="200">
        <f>10^((2.93*(LOG(T538)))+(0.27))</f>
        <v>11780.278359042697</v>
      </c>
      <c r="X538" s="201">
        <v>0.22900000000000001</v>
      </c>
      <c r="Y538" s="196" t="s">
        <v>1279</v>
      </c>
      <c r="Z538" s="54" t="s">
        <v>1981</v>
      </c>
    </row>
    <row r="539" spans="1:129" ht="24">
      <c r="A539" s="76" t="s">
        <v>1862</v>
      </c>
      <c r="B539" s="76" t="s">
        <v>1594</v>
      </c>
      <c r="C539" s="113" t="s">
        <v>299</v>
      </c>
      <c r="D539" s="113" t="s">
        <v>1297</v>
      </c>
      <c r="E539" s="76">
        <v>30967</v>
      </c>
      <c r="F539" s="76">
        <v>300</v>
      </c>
      <c r="G539" s="76" t="s">
        <v>251</v>
      </c>
      <c r="H539" s="13" t="s">
        <v>243</v>
      </c>
      <c r="I539" s="76" t="s">
        <v>176</v>
      </c>
      <c r="J539" s="191" t="s">
        <v>400</v>
      </c>
      <c r="K539" s="143">
        <v>30</v>
      </c>
      <c r="L539" s="68">
        <v>29.62</v>
      </c>
      <c r="M539" s="68">
        <v>-98.37</v>
      </c>
      <c r="N539" s="106">
        <v>126.402078446346</v>
      </c>
      <c r="O539" s="76" t="s">
        <v>209</v>
      </c>
      <c r="P539" s="76" t="s">
        <v>172</v>
      </c>
      <c r="Q539" s="70" t="s">
        <v>13</v>
      </c>
      <c r="R539" s="70"/>
      <c r="S539" s="112"/>
      <c r="T539" s="68">
        <v>34.47</v>
      </c>
      <c r="U539" s="68">
        <v>13.5</v>
      </c>
      <c r="V539" s="70"/>
      <c r="W539" s="200">
        <f>10^((2.93*(LOG(T539)))+(0.27))</f>
        <v>59525.487434520343</v>
      </c>
      <c r="X539" s="148"/>
      <c r="Y539" s="70" t="s">
        <v>1279</v>
      </c>
      <c r="Z539" s="76" t="s">
        <v>1865</v>
      </c>
      <c r="AA539" s="76"/>
    </row>
    <row r="540" spans="1:129" ht="31">
      <c r="A540" s="14" t="s">
        <v>1993</v>
      </c>
      <c r="B540" s="13" t="s">
        <v>1594</v>
      </c>
      <c r="C540" s="2" t="s">
        <v>299</v>
      </c>
      <c r="D540" s="2" t="s">
        <v>1297</v>
      </c>
      <c r="E540" s="14">
        <v>31141</v>
      </c>
      <c r="F540" s="13">
        <v>62</v>
      </c>
      <c r="G540" s="14" t="s">
        <v>242</v>
      </c>
      <c r="H540" s="13" t="s">
        <v>243</v>
      </c>
      <c r="I540" s="76" t="s">
        <v>176</v>
      </c>
      <c r="J540" s="191" t="s">
        <v>476</v>
      </c>
      <c r="L540" s="112"/>
      <c r="M540" s="112"/>
      <c r="N540" s="70"/>
      <c r="O540" s="76" t="s">
        <v>209</v>
      </c>
      <c r="P540" s="70" t="s">
        <v>167</v>
      </c>
      <c r="Q540" s="70" t="s">
        <v>13</v>
      </c>
      <c r="R540" s="70"/>
      <c r="S540" s="70"/>
      <c r="T540" s="128">
        <v>39.950000000000003</v>
      </c>
      <c r="U540" s="128">
        <v>14.68</v>
      </c>
      <c r="V540" s="76"/>
      <c r="W540" s="200">
        <f>10^((2.93*(LOG(T540)))+(0.27))</f>
        <v>91715.803696740928</v>
      </c>
      <c r="X540" s="105"/>
      <c r="Y540" s="14" t="s">
        <v>1279</v>
      </c>
      <c r="Z540" s="14"/>
    </row>
    <row r="541" spans="1:129" ht="24">
      <c r="A541" s="54" t="s">
        <v>1463</v>
      </c>
      <c r="B541" s="144" t="s">
        <v>1594</v>
      </c>
      <c r="C541" s="185" t="s">
        <v>299</v>
      </c>
      <c r="D541" s="185" t="s">
        <v>1297</v>
      </c>
      <c r="E541" s="196">
        <v>41343</v>
      </c>
      <c r="F541" s="196">
        <v>128</v>
      </c>
      <c r="G541" s="196" t="s">
        <v>1049</v>
      </c>
      <c r="H541" s="196"/>
      <c r="I541" s="196" t="s">
        <v>176</v>
      </c>
      <c r="J541" s="191" t="s">
        <v>1984</v>
      </c>
      <c r="K541" s="196"/>
      <c r="L541" s="196"/>
      <c r="M541" s="196"/>
      <c r="N541" s="196"/>
      <c r="O541" s="196" t="s">
        <v>209</v>
      </c>
      <c r="P541" s="196"/>
      <c r="Q541" s="196" t="s">
        <v>1264</v>
      </c>
      <c r="R541" s="196"/>
      <c r="S541" s="196"/>
      <c r="T541" s="196">
        <v>18.329999999999998</v>
      </c>
      <c r="U541" s="196"/>
      <c r="V541" s="196"/>
      <c r="W541" s="200">
        <v>9137.9598924572365</v>
      </c>
      <c r="X541" s="201">
        <v>0.22900000000000001</v>
      </c>
      <c r="Y541" s="196" t="s">
        <v>1279</v>
      </c>
      <c r="Z541" s="54" t="s">
        <v>1981</v>
      </c>
      <c r="BJ541" s="91"/>
      <c r="BK541" s="91"/>
      <c r="BL541" s="91"/>
      <c r="BM541" s="91"/>
      <c r="BN541" s="91"/>
      <c r="BO541" s="91"/>
      <c r="BP541" s="91"/>
      <c r="BQ541" s="91"/>
      <c r="BR541" s="91"/>
      <c r="BS541" s="91"/>
      <c r="BT541" s="91"/>
      <c r="BU541" s="91"/>
      <c r="BV541" s="91"/>
      <c r="BW541" s="91"/>
      <c r="BX541" s="91"/>
      <c r="BY541" s="91"/>
      <c r="BZ541" s="91"/>
      <c r="CA541" s="91"/>
      <c r="CB541" s="91"/>
      <c r="CC541" s="91"/>
      <c r="CD541" s="91"/>
      <c r="CE541" s="91"/>
      <c r="CF541" s="91"/>
      <c r="CG541" s="91"/>
      <c r="CH541" s="91"/>
      <c r="CI541" s="91"/>
      <c r="CJ541" s="91"/>
      <c r="CK541" s="91"/>
      <c r="CL541" s="91"/>
      <c r="CM541" s="91"/>
      <c r="CN541" s="91"/>
      <c r="CO541" s="91"/>
      <c r="CP541" s="91"/>
      <c r="CQ541" s="91"/>
      <c r="CR541" s="91"/>
      <c r="CS541" s="91"/>
      <c r="CT541" s="91"/>
      <c r="CU541" s="91"/>
      <c r="CV541" s="91"/>
    </row>
    <row r="542" spans="1:129">
      <c r="A542" s="76" t="s">
        <v>1415</v>
      </c>
      <c r="B542" s="76" t="s">
        <v>1594</v>
      </c>
      <c r="C542" s="113" t="s">
        <v>299</v>
      </c>
      <c r="D542" s="113" t="s">
        <v>1297</v>
      </c>
      <c r="E542" s="76">
        <v>908</v>
      </c>
      <c r="F542" s="76">
        <v>2323</v>
      </c>
      <c r="G542" s="76" t="s">
        <v>101</v>
      </c>
      <c r="H542" s="13" t="s">
        <v>395</v>
      </c>
      <c r="I542" s="76" t="s">
        <v>176</v>
      </c>
      <c r="J542" s="191" t="s">
        <v>1785</v>
      </c>
      <c r="K542" s="106"/>
      <c r="L542" s="112"/>
      <c r="M542" s="112"/>
      <c r="N542" s="70"/>
      <c r="O542" s="76" t="s">
        <v>130</v>
      </c>
      <c r="P542" s="70" t="s">
        <v>172</v>
      </c>
      <c r="Q542" s="70" t="s">
        <v>13</v>
      </c>
      <c r="R542" s="70"/>
      <c r="S542" s="70"/>
      <c r="T542" s="128">
        <v>12.19</v>
      </c>
      <c r="U542" s="128">
        <v>9.08</v>
      </c>
      <c r="V542" s="76"/>
      <c r="X542" s="105"/>
      <c r="Y542" s="14"/>
      <c r="Z542" s="14"/>
    </row>
    <row r="543" spans="1:129">
      <c r="A543" s="76" t="s">
        <v>1415</v>
      </c>
      <c r="B543" s="76" t="s">
        <v>1594</v>
      </c>
      <c r="C543" s="113" t="s">
        <v>299</v>
      </c>
      <c r="D543" s="113" t="s">
        <v>1297</v>
      </c>
      <c r="E543" s="76">
        <v>908</v>
      </c>
      <c r="F543" s="76">
        <v>2374</v>
      </c>
      <c r="G543" s="76" t="s">
        <v>101</v>
      </c>
      <c r="H543" s="13" t="s">
        <v>395</v>
      </c>
      <c r="I543" s="76" t="s">
        <v>176</v>
      </c>
      <c r="J543" s="191" t="s">
        <v>1785</v>
      </c>
      <c r="K543" s="106"/>
      <c r="L543" s="112"/>
      <c r="M543" s="112"/>
      <c r="N543" s="70"/>
      <c r="O543" s="76" t="s">
        <v>130</v>
      </c>
      <c r="P543" s="70" t="s">
        <v>167</v>
      </c>
      <c r="Q543" s="70" t="s">
        <v>13</v>
      </c>
      <c r="R543" s="70"/>
      <c r="S543" s="70"/>
      <c r="T543" s="128">
        <v>12.15</v>
      </c>
      <c r="U543" s="128">
        <v>9.27</v>
      </c>
      <c r="V543" s="76"/>
      <c r="X543" s="105"/>
      <c r="Y543" s="14"/>
      <c r="Z543" s="14"/>
    </row>
    <row r="544" spans="1:129">
      <c r="A544" s="76" t="s">
        <v>1471</v>
      </c>
      <c r="B544" s="76" t="s">
        <v>1594</v>
      </c>
      <c r="C544" s="113" t="s">
        <v>299</v>
      </c>
      <c r="D544" s="113" t="s">
        <v>1297</v>
      </c>
      <c r="E544" s="76">
        <v>40449</v>
      </c>
      <c r="F544" s="76">
        <v>183</v>
      </c>
      <c r="G544" s="76" t="s">
        <v>1472</v>
      </c>
      <c r="H544" s="70" t="s">
        <v>246</v>
      </c>
      <c r="I544" s="76" t="s">
        <v>176</v>
      </c>
      <c r="K544" s="106"/>
      <c r="L544" s="114"/>
      <c r="M544" s="114"/>
      <c r="N544" s="76"/>
      <c r="O544" s="76" t="s">
        <v>1709</v>
      </c>
      <c r="P544" s="76"/>
      <c r="Q544" s="70" t="s">
        <v>13</v>
      </c>
      <c r="R544" s="70"/>
      <c r="S544" s="112"/>
      <c r="T544" s="68">
        <v>9.26</v>
      </c>
      <c r="U544" s="68">
        <v>7.89</v>
      </c>
      <c r="V544" s="70"/>
      <c r="W544" s="150"/>
      <c r="X544" s="148"/>
      <c r="Y544" s="112"/>
      <c r="Z544" s="76" t="s">
        <v>1710</v>
      </c>
    </row>
    <row r="545" spans="1:129">
      <c r="A545" s="76" t="s">
        <v>1471</v>
      </c>
      <c r="B545" s="76" t="s">
        <v>1594</v>
      </c>
      <c r="C545" s="113" t="s">
        <v>299</v>
      </c>
      <c r="D545" s="113" t="s">
        <v>1297</v>
      </c>
      <c r="E545" s="76">
        <v>40449</v>
      </c>
      <c r="F545" s="76">
        <v>175</v>
      </c>
      <c r="G545" s="76" t="s">
        <v>1472</v>
      </c>
      <c r="H545" s="70" t="s">
        <v>246</v>
      </c>
      <c r="I545" s="76" t="s">
        <v>176</v>
      </c>
      <c r="K545" s="106"/>
      <c r="L545" s="114"/>
      <c r="M545" s="114"/>
      <c r="N545" s="76"/>
      <c r="O545" s="76" t="s">
        <v>1702</v>
      </c>
      <c r="P545" s="76"/>
      <c r="Q545" s="70" t="s">
        <v>13</v>
      </c>
      <c r="R545" s="70"/>
      <c r="S545" s="112"/>
      <c r="T545" s="68">
        <v>18.28</v>
      </c>
      <c r="U545" s="68">
        <v>8.64</v>
      </c>
      <c r="V545" s="70"/>
      <c r="W545" s="150"/>
      <c r="X545" s="148"/>
      <c r="Y545" s="112"/>
      <c r="Z545" s="76"/>
    </row>
    <row r="546" spans="1:129">
      <c r="A546" s="54" t="s">
        <v>1316</v>
      </c>
      <c r="B546" s="144" t="s">
        <v>1594</v>
      </c>
      <c r="C546" s="185" t="s">
        <v>299</v>
      </c>
      <c r="D546" s="185" t="s">
        <v>1297</v>
      </c>
      <c r="E546" s="196">
        <v>933</v>
      </c>
      <c r="F546" s="196">
        <v>2275</v>
      </c>
      <c r="G546" s="196" t="s">
        <v>1317</v>
      </c>
      <c r="H546" s="196"/>
      <c r="I546" s="196" t="s">
        <v>176</v>
      </c>
      <c r="K546" s="196"/>
      <c r="L546" s="196"/>
      <c r="M546" s="196"/>
      <c r="N546" s="196"/>
      <c r="O546" s="196" t="s">
        <v>1997</v>
      </c>
      <c r="P546" s="196" t="s">
        <v>167</v>
      </c>
      <c r="Q546" s="196" t="s">
        <v>1264</v>
      </c>
      <c r="R546" s="196"/>
      <c r="S546" s="196"/>
      <c r="T546" s="196">
        <v>142</v>
      </c>
      <c r="U546" s="196"/>
      <c r="V546" s="196"/>
      <c r="W546" s="200">
        <v>8984.7758006266595</v>
      </c>
      <c r="X546" s="201">
        <v>0.19700000000000001</v>
      </c>
      <c r="Y546" s="196" t="s">
        <v>1330</v>
      </c>
      <c r="Z546" s="54" t="s">
        <v>1981</v>
      </c>
    </row>
    <row r="547" spans="1:129">
      <c r="A547" s="76" t="s">
        <v>1415</v>
      </c>
      <c r="B547" s="76" t="s">
        <v>1594</v>
      </c>
      <c r="C547" s="113" t="s">
        <v>299</v>
      </c>
      <c r="D547" s="113" t="s">
        <v>1297</v>
      </c>
      <c r="E547" s="76">
        <v>908</v>
      </c>
      <c r="F547" s="76">
        <v>2425</v>
      </c>
      <c r="G547" s="76" t="s">
        <v>101</v>
      </c>
      <c r="H547" s="13" t="s">
        <v>395</v>
      </c>
      <c r="I547" s="76" t="s">
        <v>176</v>
      </c>
      <c r="J547" s="191" t="s">
        <v>1785</v>
      </c>
      <c r="K547" s="106"/>
      <c r="L547" s="112"/>
      <c r="M547" s="112"/>
      <c r="N547" s="70"/>
      <c r="O547" s="76" t="s">
        <v>155</v>
      </c>
      <c r="P547" s="70" t="s">
        <v>172</v>
      </c>
      <c r="Q547" s="70" t="s">
        <v>13</v>
      </c>
      <c r="R547" s="70"/>
      <c r="S547" s="70"/>
      <c r="T547" s="128">
        <v>15.05</v>
      </c>
      <c r="U547" s="128">
        <v>7.63</v>
      </c>
      <c r="V547" s="76"/>
      <c r="X547" s="105"/>
      <c r="Y547" s="14"/>
      <c r="Z547" s="14"/>
      <c r="BJ547" s="91"/>
      <c r="BK547" s="91"/>
      <c r="BL547" s="91"/>
      <c r="BM547" s="91"/>
      <c r="BN547" s="91"/>
      <c r="BO547" s="91"/>
      <c r="BP547" s="91"/>
      <c r="BQ547" s="91"/>
      <c r="BR547" s="91"/>
      <c r="BS547" s="91"/>
      <c r="BT547" s="91"/>
      <c r="BU547" s="91"/>
      <c r="BV547" s="91"/>
      <c r="BW547" s="91"/>
      <c r="BX547" s="91"/>
      <c r="BY547" s="91"/>
      <c r="BZ547" s="91"/>
      <c r="CA547" s="91"/>
      <c r="CB547" s="91"/>
      <c r="CC547" s="91"/>
      <c r="CD547" s="91"/>
      <c r="CE547" s="91"/>
      <c r="CF547" s="91"/>
      <c r="CG547" s="91"/>
      <c r="CH547" s="91"/>
      <c r="CI547" s="91"/>
      <c r="CJ547" s="91"/>
      <c r="CK547" s="91"/>
      <c r="CL547" s="91"/>
      <c r="CM547" s="91"/>
      <c r="CN547" s="91"/>
      <c r="CO547" s="91"/>
      <c r="CP547" s="91"/>
      <c r="CQ547" s="91"/>
      <c r="CR547" s="91"/>
      <c r="CS547" s="91"/>
      <c r="CT547" s="91"/>
      <c r="CU547" s="91"/>
      <c r="CV547" s="91"/>
    </row>
    <row r="548" spans="1:129">
      <c r="A548" s="76" t="s">
        <v>1415</v>
      </c>
      <c r="B548" s="76" t="s">
        <v>1594</v>
      </c>
      <c r="C548" s="113" t="s">
        <v>299</v>
      </c>
      <c r="D548" s="113" t="s">
        <v>1297</v>
      </c>
      <c r="E548" s="76">
        <v>908</v>
      </c>
      <c r="F548" s="76">
        <v>2427</v>
      </c>
      <c r="G548" s="76" t="s">
        <v>101</v>
      </c>
      <c r="H548" s="13" t="s">
        <v>395</v>
      </c>
      <c r="I548" s="76" t="s">
        <v>176</v>
      </c>
      <c r="J548" s="191" t="s">
        <v>1785</v>
      </c>
      <c r="K548" s="106"/>
      <c r="L548" s="112"/>
      <c r="M548" s="112"/>
      <c r="N548" s="70"/>
      <c r="O548" s="76" t="s">
        <v>155</v>
      </c>
      <c r="P548" s="70" t="s">
        <v>172</v>
      </c>
      <c r="Q548" s="70" t="s">
        <v>13</v>
      </c>
      <c r="R548" s="70"/>
      <c r="S548" s="70"/>
      <c r="T548" s="128">
        <v>21.12</v>
      </c>
      <c r="U548" s="128">
        <v>18.399999999999999</v>
      </c>
      <c r="V548" s="76"/>
      <c r="X548" s="105"/>
      <c r="Y548" s="14"/>
      <c r="Z548" s="14"/>
      <c r="AA548" s="76"/>
      <c r="CW548" s="83"/>
      <c r="CX548" s="83"/>
      <c r="CY548" s="83"/>
      <c r="CZ548" s="83"/>
      <c r="DA548" s="83"/>
      <c r="DB548" s="83"/>
      <c r="DC548" s="83"/>
      <c r="DD548" s="83"/>
      <c r="DE548" s="83"/>
      <c r="DF548" s="83"/>
      <c r="DG548" s="83"/>
      <c r="DH548" s="83"/>
      <c r="DI548" s="83"/>
      <c r="DJ548" s="83"/>
      <c r="DK548" s="83"/>
      <c r="DL548" s="83"/>
      <c r="DM548" s="83"/>
      <c r="DN548" s="83"/>
      <c r="DO548" s="83"/>
      <c r="DP548" s="83"/>
      <c r="DQ548" s="83"/>
      <c r="DR548" s="83"/>
      <c r="DS548" s="83"/>
      <c r="DT548" s="83"/>
      <c r="DU548" s="83"/>
      <c r="DV548" s="83"/>
      <c r="DW548" s="83"/>
      <c r="DX548" s="83"/>
      <c r="DY548" s="83"/>
    </row>
    <row r="549" spans="1:129" ht="24">
      <c r="A549" s="76" t="s">
        <v>1863</v>
      </c>
      <c r="B549" s="76" t="s">
        <v>1594</v>
      </c>
      <c r="C549" s="113" t="s">
        <v>299</v>
      </c>
      <c r="D549" s="113" t="s">
        <v>1297</v>
      </c>
      <c r="E549" s="76">
        <v>30967</v>
      </c>
      <c r="F549" s="76">
        <v>1030</v>
      </c>
      <c r="G549" s="76" t="s">
        <v>251</v>
      </c>
      <c r="H549" s="13" t="s">
        <v>243</v>
      </c>
      <c r="I549" s="76" t="s">
        <v>176</v>
      </c>
      <c r="J549" s="191" t="s">
        <v>400</v>
      </c>
      <c r="K549" s="143">
        <v>30</v>
      </c>
      <c r="L549" s="68">
        <v>29.62</v>
      </c>
      <c r="M549" s="68">
        <v>-98.37</v>
      </c>
      <c r="N549" s="106">
        <v>126.402078446346</v>
      </c>
      <c r="O549" s="76" t="s">
        <v>155</v>
      </c>
      <c r="P549" s="76" t="s">
        <v>167</v>
      </c>
      <c r="Q549" s="70" t="s">
        <v>13</v>
      </c>
      <c r="R549" s="70"/>
      <c r="S549" s="112"/>
      <c r="T549" s="68">
        <v>21.98</v>
      </c>
      <c r="U549" s="68">
        <v>18.54</v>
      </c>
      <c r="V549" s="70"/>
      <c r="W549" s="150"/>
      <c r="X549" s="148"/>
      <c r="Y549" s="112"/>
      <c r="Z549" s="76"/>
      <c r="AA549" s="76"/>
      <c r="CW549" s="83"/>
      <c r="CX549" s="83"/>
      <c r="CY549" s="83"/>
      <c r="CZ549" s="83"/>
      <c r="DA549" s="83"/>
      <c r="DB549" s="83"/>
      <c r="DC549" s="83"/>
      <c r="DD549" s="83"/>
      <c r="DE549" s="83"/>
      <c r="DF549" s="83"/>
      <c r="DG549" s="83"/>
      <c r="DH549" s="83"/>
      <c r="DI549" s="83"/>
      <c r="DJ549" s="83"/>
      <c r="DK549" s="83"/>
      <c r="DL549" s="83"/>
      <c r="DM549" s="83"/>
      <c r="DN549" s="83"/>
      <c r="DO549" s="83"/>
      <c r="DP549" s="83"/>
      <c r="DQ549" s="83"/>
      <c r="DR549" s="83"/>
      <c r="DS549" s="83"/>
      <c r="DT549" s="83"/>
      <c r="DU549" s="83"/>
      <c r="DV549" s="83"/>
      <c r="DW549" s="83"/>
      <c r="DX549" s="83"/>
      <c r="DY549" s="83"/>
    </row>
    <row r="550" spans="1:129" ht="24">
      <c r="A550" s="76" t="s">
        <v>1863</v>
      </c>
      <c r="B550" s="76" t="s">
        <v>1594</v>
      </c>
      <c r="C550" s="113" t="s">
        <v>299</v>
      </c>
      <c r="D550" s="113" t="s">
        <v>1297</v>
      </c>
      <c r="E550" s="76">
        <v>30967</v>
      </c>
      <c r="F550" s="76" t="s">
        <v>1889</v>
      </c>
      <c r="G550" s="76" t="s">
        <v>251</v>
      </c>
      <c r="H550" s="13" t="s">
        <v>243</v>
      </c>
      <c r="I550" s="76" t="s">
        <v>176</v>
      </c>
      <c r="J550" s="191" t="s">
        <v>400</v>
      </c>
      <c r="K550" s="143">
        <v>30</v>
      </c>
      <c r="L550" s="68">
        <v>29.62</v>
      </c>
      <c r="M550" s="68">
        <v>-98.37</v>
      </c>
      <c r="N550" s="106">
        <v>126.402078446346</v>
      </c>
      <c r="O550" s="58" t="s">
        <v>213</v>
      </c>
      <c r="P550" s="57" t="s">
        <v>167</v>
      </c>
      <c r="Q550" s="57" t="s">
        <v>13</v>
      </c>
      <c r="T550" s="117">
        <v>14.45</v>
      </c>
      <c r="U550" s="117">
        <v>9.74</v>
      </c>
      <c r="AA550" s="76"/>
      <c r="BJ550" s="83"/>
      <c r="BK550" s="83"/>
      <c r="BL550" s="83"/>
      <c r="BM550" s="83"/>
      <c r="BN550" s="83"/>
      <c r="BO550" s="83"/>
      <c r="BP550" s="83"/>
      <c r="BQ550" s="83"/>
      <c r="BR550" s="83"/>
      <c r="BS550" s="83"/>
      <c r="BT550" s="83"/>
      <c r="BU550" s="83"/>
      <c r="BV550" s="83"/>
      <c r="BW550" s="83"/>
      <c r="BX550" s="83"/>
      <c r="BY550" s="83"/>
      <c r="BZ550" s="83"/>
      <c r="CA550" s="83"/>
      <c r="CB550" s="83"/>
      <c r="CC550" s="83"/>
      <c r="CD550" s="83"/>
      <c r="CE550" s="83"/>
      <c r="CF550" s="83"/>
      <c r="CG550" s="83"/>
      <c r="CH550" s="83"/>
      <c r="CI550" s="83"/>
      <c r="CJ550" s="83"/>
      <c r="CK550" s="83"/>
      <c r="CL550" s="83"/>
      <c r="CM550" s="83"/>
      <c r="CN550" s="83"/>
      <c r="CO550" s="83"/>
      <c r="CP550" s="83"/>
      <c r="CQ550" s="83"/>
      <c r="CR550" s="83"/>
      <c r="CS550" s="83"/>
      <c r="CT550" s="83"/>
      <c r="CU550" s="83"/>
      <c r="CV550" s="83"/>
      <c r="CW550" s="83"/>
      <c r="CX550" s="83"/>
      <c r="CY550" s="83"/>
      <c r="CZ550" s="83"/>
      <c r="DA550" s="83"/>
      <c r="DB550" s="83"/>
      <c r="DC550" s="83"/>
      <c r="DD550" s="83"/>
      <c r="DE550" s="83"/>
      <c r="DF550" s="83"/>
      <c r="DG550" s="83"/>
      <c r="DH550" s="83"/>
      <c r="DI550" s="83"/>
      <c r="DJ550" s="83"/>
      <c r="DK550" s="83"/>
      <c r="DL550" s="83"/>
      <c r="DM550" s="83"/>
      <c r="DN550" s="83"/>
      <c r="DO550" s="83"/>
      <c r="DP550" s="83"/>
      <c r="DQ550" s="83"/>
      <c r="DR550" s="83"/>
      <c r="DS550" s="83"/>
      <c r="DT550" s="83"/>
      <c r="DU550" s="83"/>
      <c r="DV550" s="83"/>
      <c r="DW550" s="83"/>
      <c r="DX550" s="83"/>
      <c r="DY550" s="83"/>
    </row>
    <row r="551" spans="1:129" ht="24">
      <c r="A551" s="76" t="s">
        <v>1863</v>
      </c>
      <c r="B551" s="76" t="s">
        <v>1594</v>
      </c>
      <c r="C551" s="113" t="s">
        <v>299</v>
      </c>
      <c r="D551" s="113" t="s">
        <v>1297</v>
      </c>
      <c r="E551" s="76">
        <v>30967</v>
      </c>
      <c r="F551" s="76" t="s">
        <v>1890</v>
      </c>
      <c r="G551" s="76" t="s">
        <v>251</v>
      </c>
      <c r="H551" s="13" t="s">
        <v>243</v>
      </c>
      <c r="I551" s="76" t="s">
        <v>176</v>
      </c>
      <c r="J551" s="191" t="s">
        <v>400</v>
      </c>
      <c r="K551" s="143">
        <v>30</v>
      </c>
      <c r="L551" s="68">
        <v>29.62</v>
      </c>
      <c r="M551" s="68">
        <v>-98.37</v>
      </c>
      <c r="N551" s="106">
        <v>126.402078446346</v>
      </c>
      <c r="O551" s="58" t="s">
        <v>213</v>
      </c>
      <c r="P551" s="57" t="s">
        <v>167</v>
      </c>
      <c r="Q551" s="57" t="s">
        <v>13</v>
      </c>
      <c r="T551" s="117">
        <v>14.8</v>
      </c>
      <c r="U551" s="117">
        <v>14.93</v>
      </c>
      <c r="AA551" s="76"/>
      <c r="BJ551" s="83"/>
      <c r="BK551" s="83"/>
      <c r="BL551" s="83"/>
      <c r="BM551" s="83"/>
      <c r="BN551" s="83"/>
      <c r="BO551" s="83"/>
      <c r="BP551" s="83"/>
      <c r="BQ551" s="83"/>
      <c r="BR551" s="83"/>
      <c r="BS551" s="83"/>
      <c r="BT551" s="83"/>
      <c r="BU551" s="83"/>
      <c r="BV551" s="83"/>
      <c r="BW551" s="83"/>
      <c r="BX551" s="83"/>
      <c r="BY551" s="83"/>
      <c r="BZ551" s="83"/>
      <c r="CA551" s="83"/>
      <c r="CB551" s="83"/>
      <c r="CC551" s="83"/>
      <c r="CD551" s="83"/>
      <c r="CE551" s="83"/>
      <c r="CF551" s="83"/>
      <c r="CG551" s="83"/>
      <c r="CH551" s="83"/>
      <c r="CI551" s="83"/>
      <c r="CJ551" s="83"/>
      <c r="CK551" s="83"/>
      <c r="CL551" s="83"/>
      <c r="CM551" s="83"/>
      <c r="CN551" s="83"/>
      <c r="CO551" s="83"/>
      <c r="CP551" s="83"/>
      <c r="CQ551" s="83"/>
      <c r="CR551" s="83"/>
      <c r="CS551" s="83"/>
      <c r="CT551" s="83"/>
      <c r="CU551" s="83"/>
      <c r="CV551" s="83"/>
      <c r="CW551" s="83"/>
      <c r="CX551" s="83"/>
      <c r="CY551" s="83"/>
      <c r="CZ551" s="83"/>
      <c r="DA551" s="83"/>
      <c r="DB551" s="83"/>
      <c r="DC551" s="83"/>
      <c r="DD551" s="83"/>
      <c r="DE551" s="83"/>
      <c r="DF551" s="83"/>
      <c r="DG551" s="83"/>
      <c r="DH551" s="83"/>
      <c r="DI551" s="83"/>
      <c r="DJ551" s="83"/>
      <c r="DK551" s="83"/>
      <c r="DL551" s="83"/>
      <c r="DM551" s="83"/>
      <c r="DN551" s="83"/>
      <c r="DO551" s="83"/>
      <c r="DP551" s="83"/>
      <c r="DQ551" s="83"/>
      <c r="DR551" s="83"/>
      <c r="DS551" s="83"/>
      <c r="DT551" s="83"/>
      <c r="DU551" s="83"/>
      <c r="DV551" s="83"/>
      <c r="DW551" s="83"/>
      <c r="DX551" s="83"/>
      <c r="DY551" s="83"/>
    </row>
    <row r="552" spans="1:129">
      <c r="A552" s="54" t="s">
        <v>1415</v>
      </c>
      <c r="B552" s="144" t="s">
        <v>1594</v>
      </c>
      <c r="C552" s="185" t="s">
        <v>299</v>
      </c>
      <c r="D552" s="185" t="s">
        <v>1297</v>
      </c>
      <c r="E552" s="196">
        <v>908</v>
      </c>
      <c r="F552" s="196">
        <v>2429</v>
      </c>
      <c r="G552" s="196" t="s">
        <v>101</v>
      </c>
      <c r="H552" s="196"/>
      <c r="I552" s="196" t="s">
        <v>176</v>
      </c>
      <c r="J552" s="191" t="s">
        <v>1417</v>
      </c>
      <c r="K552" s="196"/>
      <c r="L552" s="196"/>
      <c r="M552" s="196"/>
      <c r="N552" s="196"/>
      <c r="O552" s="196" t="s">
        <v>1216</v>
      </c>
      <c r="P552" s="196"/>
      <c r="Q552" s="196" t="s">
        <v>1264</v>
      </c>
      <c r="R552" s="196"/>
      <c r="S552" s="196"/>
      <c r="T552" s="196">
        <v>17.760000000000002</v>
      </c>
      <c r="U552" s="196"/>
      <c r="V552" s="196"/>
      <c r="W552" s="200">
        <v>12130.439516265465</v>
      </c>
      <c r="X552" s="201">
        <v>0.20799999999999999</v>
      </c>
      <c r="Y552" s="196" t="s">
        <v>139</v>
      </c>
      <c r="Z552" s="54" t="s">
        <v>1981</v>
      </c>
      <c r="AA552" s="76"/>
      <c r="BJ552" s="83"/>
      <c r="BK552" s="83"/>
      <c r="BL552" s="83"/>
      <c r="BM552" s="83"/>
      <c r="BN552" s="83"/>
      <c r="BO552" s="83"/>
      <c r="BP552" s="83"/>
      <c r="BQ552" s="83"/>
      <c r="BR552" s="83"/>
      <c r="BS552" s="83"/>
      <c r="BT552" s="83"/>
      <c r="BU552" s="83"/>
      <c r="BV552" s="83"/>
      <c r="BW552" s="83"/>
      <c r="BX552" s="83"/>
      <c r="BY552" s="83"/>
      <c r="BZ552" s="83"/>
      <c r="CA552" s="83"/>
      <c r="CB552" s="83"/>
      <c r="CC552" s="83"/>
      <c r="CD552" s="83"/>
      <c r="CE552" s="83"/>
      <c r="CF552" s="83"/>
      <c r="CG552" s="83"/>
      <c r="CH552" s="83"/>
      <c r="CI552" s="83"/>
      <c r="CJ552" s="83"/>
      <c r="CK552" s="83"/>
      <c r="CL552" s="83"/>
      <c r="CM552" s="83"/>
      <c r="CN552" s="83"/>
      <c r="CO552" s="83"/>
      <c r="CP552" s="83"/>
      <c r="CQ552" s="83"/>
      <c r="CR552" s="83"/>
      <c r="CS552" s="83"/>
      <c r="CT552" s="83"/>
      <c r="CU552" s="83"/>
      <c r="CV552" s="83"/>
      <c r="CW552" s="83"/>
      <c r="CX552" s="83"/>
      <c r="CY552" s="83"/>
      <c r="CZ552" s="83"/>
      <c r="DA552" s="83"/>
      <c r="DB552" s="83"/>
      <c r="DC552" s="83"/>
      <c r="DD552" s="83"/>
      <c r="DE552" s="83"/>
      <c r="DF552" s="83"/>
      <c r="DG552" s="83"/>
      <c r="DH552" s="83"/>
      <c r="DI552" s="83"/>
      <c r="DJ552" s="83"/>
      <c r="DK552" s="83"/>
      <c r="DL552" s="83"/>
      <c r="DM552" s="83"/>
      <c r="DN552" s="83"/>
      <c r="DO552" s="83"/>
      <c r="DP552" s="83"/>
      <c r="DQ552" s="83"/>
      <c r="DR552" s="83"/>
      <c r="DS552" s="83"/>
      <c r="DT552" s="83"/>
      <c r="DU552" s="83"/>
      <c r="DV552" s="83"/>
      <c r="DW552" s="83"/>
      <c r="DX552" s="83"/>
      <c r="DY552" s="83"/>
    </row>
    <row r="553" spans="1:129">
      <c r="A553" s="54" t="s">
        <v>1316</v>
      </c>
      <c r="B553" s="144" t="s">
        <v>1594</v>
      </c>
      <c r="C553" s="185" t="s">
        <v>299</v>
      </c>
      <c r="D553" s="185" t="s">
        <v>1297</v>
      </c>
      <c r="E553" s="196">
        <v>933</v>
      </c>
      <c r="F553" s="196">
        <v>483</v>
      </c>
      <c r="G553" s="196" t="s">
        <v>1317</v>
      </c>
      <c r="H553" s="196"/>
      <c r="I553" s="196" t="s">
        <v>176</v>
      </c>
      <c r="K553" s="196"/>
      <c r="L553" s="196"/>
      <c r="M553" s="196"/>
      <c r="N553" s="196"/>
      <c r="O553" s="196" t="s">
        <v>1216</v>
      </c>
      <c r="P553" s="196" t="s">
        <v>172</v>
      </c>
      <c r="Q553" s="196" t="s">
        <v>1264</v>
      </c>
      <c r="R553" s="196"/>
      <c r="S553" s="196"/>
      <c r="T553" s="196">
        <v>18.38</v>
      </c>
      <c r="U553" s="196"/>
      <c r="V553" s="196"/>
      <c r="W553" s="200">
        <v>13414.045436644261</v>
      </c>
      <c r="X553" s="201">
        <v>0.20799999999999999</v>
      </c>
      <c r="Y553" s="196" t="s">
        <v>139</v>
      </c>
      <c r="Z553" s="54" t="s">
        <v>1981</v>
      </c>
    </row>
    <row r="554" spans="1:129">
      <c r="A554" s="54" t="s">
        <v>1316</v>
      </c>
      <c r="B554" s="144" t="s">
        <v>1594</v>
      </c>
      <c r="C554" s="185" t="s">
        <v>299</v>
      </c>
      <c r="D554" s="185" t="s">
        <v>1297</v>
      </c>
      <c r="E554" s="196">
        <v>933</v>
      </c>
      <c r="F554" s="196">
        <v>484</v>
      </c>
      <c r="G554" s="196" t="s">
        <v>1317</v>
      </c>
      <c r="H554" s="196"/>
      <c r="I554" s="196" t="s">
        <v>176</v>
      </c>
      <c r="K554" s="196"/>
      <c r="L554" s="196"/>
      <c r="M554" s="196"/>
      <c r="N554" s="196"/>
      <c r="O554" s="196" t="s">
        <v>1216</v>
      </c>
      <c r="P554" s="196" t="s">
        <v>172</v>
      </c>
      <c r="Q554" s="196" t="s">
        <v>1264</v>
      </c>
      <c r="R554" s="196"/>
      <c r="S554" s="196"/>
      <c r="T554" s="196">
        <v>18.43</v>
      </c>
      <c r="U554" s="196"/>
      <c r="V554" s="196"/>
      <c r="W554" s="200">
        <v>13521.290894688453</v>
      </c>
      <c r="X554" s="201">
        <v>0.20799999999999999</v>
      </c>
      <c r="Y554" s="196" t="s">
        <v>139</v>
      </c>
      <c r="Z554" s="54" t="s">
        <v>1981</v>
      </c>
    </row>
    <row r="555" spans="1:129">
      <c r="A555" s="54" t="s">
        <v>1316</v>
      </c>
      <c r="B555" s="144" t="s">
        <v>1594</v>
      </c>
      <c r="C555" s="185" t="s">
        <v>299</v>
      </c>
      <c r="D555" s="185" t="s">
        <v>1297</v>
      </c>
      <c r="E555" s="196">
        <v>933</v>
      </c>
      <c r="F555" s="196">
        <v>1848</v>
      </c>
      <c r="G555" s="196" t="s">
        <v>1317</v>
      </c>
      <c r="H555" s="196"/>
      <c r="I555" s="196" t="s">
        <v>176</v>
      </c>
      <c r="K555" s="196"/>
      <c r="L555" s="196"/>
      <c r="M555" s="196"/>
      <c r="N555" s="196"/>
      <c r="O555" s="196" t="s">
        <v>1216</v>
      </c>
      <c r="P555" s="196" t="s">
        <v>172</v>
      </c>
      <c r="Q555" s="196" t="s">
        <v>1264</v>
      </c>
      <c r="R555" s="196"/>
      <c r="S555" s="196"/>
      <c r="T555" s="196">
        <v>21.51</v>
      </c>
      <c r="U555" s="196"/>
      <c r="V555" s="196"/>
      <c r="W555" s="200">
        <v>25186.036954980169</v>
      </c>
      <c r="X555" s="201">
        <v>0.13800000000000001</v>
      </c>
      <c r="Y555" s="196" t="s">
        <v>1289</v>
      </c>
      <c r="Z555" s="54" t="s">
        <v>1996</v>
      </c>
    </row>
    <row r="556" spans="1:129">
      <c r="A556" s="54" t="s">
        <v>1316</v>
      </c>
      <c r="B556" s="144" t="s">
        <v>1594</v>
      </c>
      <c r="C556" s="185" t="s">
        <v>299</v>
      </c>
      <c r="D556" s="185" t="s">
        <v>1297</v>
      </c>
      <c r="E556" s="196">
        <v>933</v>
      </c>
      <c r="F556" s="196">
        <v>1960</v>
      </c>
      <c r="G556" s="196" t="s">
        <v>1317</v>
      </c>
      <c r="H556" s="196"/>
      <c r="I556" s="196" t="s">
        <v>176</v>
      </c>
      <c r="K556" s="196"/>
      <c r="L556" s="196"/>
      <c r="M556" s="196"/>
      <c r="N556" s="196"/>
      <c r="O556" s="196" t="s">
        <v>1216</v>
      </c>
      <c r="P556" s="196" t="s">
        <v>167</v>
      </c>
      <c r="Q556" s="196" t="s">
        <v>1264</v>
      </c>
      <c r="R556" s="196"/>
      <c r="S556" s="196"/>
      <c r="T556" s="196">
        <v>16.18</v>
      </c>
      <c r="U556" s="196"/>
      <c r="V556" s="196"/>
      <c r="W556" s="200">
        <v>9231.3396169430798</v>
      </c>
      <c r="X556" s="201">
        <v>0.20799999999999999</v>
      </c>
      <c r="Y556" s="196" t="s">
        <v>139</v>
      </c>
      <c r="Z556" s="54" t="s">
        <v>1981</v>
      </c>
    </row>
    <row r="557" spans="1:129">
      <c r="A557" s="54" t="s">
        <v>1316</v>
      </c>
      <c r="B557" s="144" t="s">
        <v>1594</v>
      </c>
      <c r="C557" s="185" t="s">
        <v>299</v>
      </c>
      <c r="D557" s="185" t="s">
        <v>1297</v>
      </c>
      <c r="E557" s="196">
        <v>933</v>
      </c>
      <c r="F557" s="196">
        <v>1961</v>
      </c>
      <c r="G557" s="196" t="s">
        <v>1317</v>
      </c>
      <c r="H557" s="196"/>
      <c r="I557" s="196" t="s">
        <v>176</v>
      </c>
      <c r="K557" s="196"/>
      <c r="L557" s="196"/>
      <c r="M557" s="196"/>
      <c r="N557" s="196"/>
      <c r="O557" s="196" t="s">
        <v>1216</v>
      </c>
      <c r="P557" s="196" t="s">
        <v>172</v>
      </c>
      <c r="Q557" s="196" t="s">
        <v>1264</v>
      </c>
      <c r="R557" s="196"/>
      <c r="S557" s="196"/>
      <c r="T557" s="196">
        <v>16.27</v>
      </c>
      <c r="U557" s="196"/>
      <c r="V557" s="196"/>
      <c r="W557" s="200">
        <v>9382.6656097927917</v>
      </c>
      <c r="X557" s="201">
        <v>0.20799999999999999</v>
      </c>
      <c r="Y557" s="196" t="s">
        <v>139</v>
      </c>
      <c r="Z557" s="54" t="s">
        <v>1981</v>
      </c>
    </row>
    <row r="558" spans="1:129">
      <c r="A558" s="54" t="s">
        <v>1471</v>
      </c>
      <c r="B558" s="144" t="s">
        <v>1594</v>
      </c>
      <c r="C558" s="185" t="s">
        <v>299</v>
      </c>
      <c r="D558" s="185" t="s">
        <v>1297</v>
      </c>
      <c r="E558" s="196">
        <v>40449</v>
      </c>
      <c r="F558" s="196">
        <v>563</v>
      </c>
      <c r="G558" s="196" t="s">
        <v>1472</v>
      </c>
      <c r="H558" s="196"/>
      <c r="I558" s="196" t="s">
        <v>176</v>
      </c>
      <c r="K558" s="196"/>
      <c r="L558" s="196"/>
      <c r="M558" s="196"/>
      <c r="N558" s="196"/>
      <c r="O558" s="196" t="s">
        <v>1216</v>
      </c>
      <c r="P558" s="196" t="s">
        <v>172</v>
      </c>
      <c r="Q558" s="196" t="s">
        <v>1264</v>
      </c>
      <c r="R558" s="196"/>
      <c r="S558" s="196"/>
      <c r="T558" s="196">
        <v>14.84</v>
      </c>
      <c r="U558" s="196"/>
      <c r="V558" s="196"/>
      <c r="W558" s="200">
        <v>7164.9257707978477</v>
      </c>
      <c r="X558" s="201">
        <v>0.20799999999999999</v>
      </c>
      <c r="Y558" s="196" t="s">
        <v>139</v>
      </c>
      <c r="Z558" s="54" t="s">
        <v>1981</v>
      </c>
    </row>
    <row r="559" spans="1:129">
      <c r="A559" s="54" t="s">
        <v>1316</v>
      </c>
      <c r="B559" s="144" t="s">
        <v>1594</v>
      </c>
      <c r="C559" s="185" t="s">
        <v>299</v>
      </c>
      <c r="D559" s="185" t="s">
        <v>1297</v>
      </c>
      <c r="E559" s="196">
        <v>41229</v>
      </c>
      <c r="F559" s="196">
        <v>1933</v>
      </c>
      <c r="G559" s="196" t="s">
        <v>1317</v>
      </c>
      <c r="H559" s="196"/>
      <c r="I559" s="196" t="s">
        <v>176</v>
      </c>
      <c r="K559" s="196"/>
      <c r="L559" s="196"/>
      <c r="M559" s="196"/>
      <c r="N559" s="196"/>
      <c r="O559" s="196" t="s">
        <v>1216</v>
      </c>
      <c r="P559" s="196" t="s">
        <v>167</v>
      </c>
      <c r="Q559" s="196" t="s">
        <v>1264</v>
      </c>
      <c r="R559" s="196"/>
      <c r="S559" s="196"/>
      <c r="T559" s="196">
        <v>15.32</v>
      </c>
      <c r="U559" s="196"/>
      <c r="V559" s="196"/>
      <c r="W559" s="200">
        <v>7865.6744539230949</v>
      </c>
      <c r="X559" s="201">
        <v>0.20799999999999999</v>
      </c>
      <c r="Y559" s="196" t="s">
        <v>139</v>
      </c>
      <c r="Z559" s="54" t="s">
        <v>1981</v>
      </c>
    </row>
    <row r="560" spans="1:129" ht="24">
      <c r="A560" s="54" t="s">
        <v>1463</v>
      </c>
      <c r="B560" s="144" t="s">
        <v>1594</v>
      </c>
      <c r="C560" s="185" t="s">
        <v>299</v>
      </c>
      <c r="D560" s="185" t="s">
        <v>1297</v>
      </c>
      <c r="E560" s="196">
        <v>41343</v>
      </c>
      <c r="F560" s="196">
        <v>11</v>
      </c>
      <c r="G560" s="196" t="s">
        <v>1049</v>
      </c>
      <c r="H560" s="196"/>
      <c r="I560" s="196" t="s">
        <v>176</v>
      </c>
      <c r="J560" s="191" t="s">
        <v>1983</v>
      </c>
      <c r="K560" s="196"/>
      <c r="L560" s="196"/>
      <c r="M560" s="196"/>
      <c r="N560" s="196"/>
      <c r="O560" s="196" t="s">
        <v>1216</v>
      </c>
      <c r="P560" s="196"/>
      <c r="Q560" s="196" t="s">
        <v>1264</v>
      </c>
      <c r="R560" s="196"/>
      <c r="S560" s="196"/>
      <c r="T560" s="196">
        <v>15.85</v>
      </c>
      <c r="U560" s="196"/>
      <c r="V560" s="196"/>
      <c r="W560" s="200">
        <v>8690.2475474725761</v>
      </c>
      <c r="X560" s="201">
        <v>0.20799999999999999</v>
      </c>
      <c r="Y560" s="196" t="s">
        <v>139</v>
      </c>
      <c r="Z560" s="54" t="s">
        <v>1981</v>
      </c>
    </row>
    <row r="561" spans="1:129">
      <c r="A561" s="54" t="s">
        <v>1269</v>
      </c>
      <c r="B561" s="144" t="s">
        <v>1594</v>
      </c>
      <c r="C561" s="185" t="s">
        <v>299</v>
      </c>
      <c r="D561" s="185" t="s">
        <v>1270</v>
      </c>
      <c r="E561" s="196">
        <v>43133</v>
      </c>
      <c r="F561" s="196">
        <v>214</v>
      </c>
      <c r="G561" s="196" t="s">
        <v>553</v>
      </c>
      <c r="H561" s="196"/>
      <c r="I561" s="196" t="s">
        <v>475</v>
      </c>
      <c r="J561" s="191" t="s">
        <v>1281</v>
      </c>
      <c r="K561" s="196"/>
      <c r="L561" s="196"/>
      <c r="M561" s="196"/>
      <c r="N561" s="196"/>
      <c r="O561" s="196" t="s">
        <v>1327</v>
      </c>
      <c r="P561" s="196" t="s">
        <v>172</v>
      </c>
      <c r="Q561" s="196" t="s">
        <v>1264</v>
      </c>
      <c r="R561" s="196">
        <v>9.06</v>
      </c>
      <c r="S561" s="196"/>
      <c r="T561" s="196"/>
      <c r="U561" s="196"/>
      <c r="V561" s="196"/>
      <c r="W561" s="199">
        <f>10^((2.68*(LOG(R561)))+(1.23))</f>
        <v>6238.8360039198924</v>
      </c>
      <c r="X561" s="201">
        <v>0.17399999999999999</v>
      </c>
      <c r="Y561" s="196" t="s">
        <v>1327</v>
      </c>
      <c r="Z561" s="54" t="s">
        <v>1981</v>
      </c>
    </row>
    <row r="562" spans="1:129" ht="24">
      <c r="A562" s="54" t="s">
        <v>1313</v>
      </c>
      <c r="B562" s="144" t="s">
        <v>1594</v>
      </c>
      <c r="C562" s="185" t="s">
        <v>299</v>
      </c>
      <c r="D562" s="185" t="s">
        <v>1270</v>
      </c>
      <c r="E562" s="196">
        <v>43202</v>
      </c>
      <c r="F562" s="196">
        <v>79</v>
      </c>
      <c r="G562" s="196" t="s">
        <v>1483</v>
      </c>
      <c r="H562" s="196"/>
      <c r="I562" s="196" t="s">
        <v>475</v>
      </c>
      <c r="J562" s="191" t="s">
        <v>1485</v>
      </c>
      <c r="K562" s="196"/>
      <c r="L562" s="196"/>
      <c r="M562" s="196"/>
      <c r="N562" s="196"/>
      <c r="O562" s="196" t="s">
        <v>1306</v>
      </c>
      <c r="P562" s="196" t="s">
        <v>167</v>
      </c>
      <c r="Q562" s="196" t="s">
        <v>1264</v>
      </c>
      <c r="R562" s="196"/>
      <c r="S562" s="196"/>
      <c r="T562" s="196"/>
      <c r="U562" s="196">
        <v>24.79</v>
      </c>
      <c r="V562" s="196"/>
      <c r="W562" s="199">
        <f>10^((2.86*(LOG(U562)))+(-0.12))</f>
        <v>7372.7730665764057</v>
      </c>
      <c r="X562" s="201">
        <v>0.14299999999999999</v>
      </c>
      <c r="Y562" s="196" t="s">
        <v>1306</v>
      </c>
      <c r="Z562" s="54" t="s">
        <v>1981</v>
      </c>
      <c r="AA562" s="76"/>
      <c r="CW562" s="83"/>
      <c r="CX562" s="83"/>
      <c r="CY562" s="83"/>
      <c r="CZ562" s="83"/>
      <c r="DA562" s="83"/>
      <c r="DB562" s="83"/>
      <c r="DC562" s="83"/>
      <c r="DD562" s="83"/>
      <c r="DE562" s="83"/>
      <c r="DF562" s="83"/>
      <c r="DG562" s="83"/>
      <c r="DH562" s="83"/>
      <c r="DI562" s="83"/>
      <c r="DJ562" s="83"/>
      <c r="DK562" s="83"/>
      <c r="DL562" s="83"/>
      <c r="DM562" s="83"/>
      <c r="DN562" s="83"/>
      <c r="DO562" s="83"/>
      <c r="DP562" s="83"/>
      <c r="DQ562" s="83"/>
      <c r="DR562" s="83"/>
      <c r="DS562" s="83"/>
      <c r="DT562" s="83"/>
      <c r="DU562" s="83"/>
      <c r="DV562" s="83"/>
      <c r="DW562" s="83"/>
      <c r="DX562" s="83"/>
      <c r="DY562" s="83"/>
    </row>
    <row r="563" spans="1:129" s="91" customFormat="1" ht="24">
      <c r="A563" s="54" t="s">
        <v>1313</v>
      </c>
      <c r="B563" s="144" t="s">
        <v>1594</v>
      </c>
      <c r="C563" s="185" t="s">
        <v>299</v>
      </c>
      <c r="D563" s="185" t="s">
        <v>1270</v>
      </c>
      <c r="E563" s="196">
        <v>43202</v>
      </c>
      <c r="F563" s="196">
        <v>81</v>
      </c>
      <c r="G563" s="196" t="s">
        <v>1483</v>
      </c>
      <c r="H563" s="196"/>
      <c r="I563" s="196" t="s">
        <v>475</v>
      </c>
      <c r="J563" s="191" t="s">
        <v>1485</v>
      </c>
      <c r="K563" s="196"/>
      <c r="L563" s="196"/>
      <c r="M563" s="196"/>
      <c r="N563" s="196"/>
      <c r="O563" s="196" t="s">
        <v>1306</v>
      </c>
      <c r="P563" s="196" t="s">
        <v>172</v>
      </c>
      <c r="Q563" s="196" t="s">
        <v>1264</v>
      </c>
      <c r="R563" s="196"/>
      <c r="S563" s="196"/>
      <c r="T563" s="196"/>
      <c r="U563" s="196">
        <v>24.87</v>
      </c>
      <c r="V563" s="196"/>
      <c r="W563" s="199">
        <f>10^((2.86*(LOG(U563)))+(-0.12))</f>
        <v>7441.0246951964291</v>
      </c>
      <c r="X563" s="201">
        <v>0.14299999999999999</v>
      </c>
      <c r="Y563" s="196" t="s">
        <v>1306</v>
      </c>
      <c r="Z563" s="54" t="s">
        <v>1981</v>
      </c>
      <c r="AA563" s="209"/>
      <c r="AB563" s="90"/>
      <c r="AC563" s="90"/>
      <c r="AD563" s="88"/>
      <c r="AE563" s="88"/>
    </row>
    <row r="564" spans="1:129">
      <c r="A564" s="54" t="s">
        <v>1367</v>
      </c>
      <c r="B564" s="144" t="s">
        <v>1594</v>
      </c>
      <c r="C564" s="185" t="s">
        <v>299</v>
      </c>
      <c r="D564" s="185" t="s">
        <v>1270</v>
      </c>
      <c r="E564" s="196">
        <v>41229</v>
      </c>
      <c r="F564" s="196">
        <v>9951</v>
      </c>
      <c r="G564" s="196" t="s">
        <v>1368</v>
      </c>
      <c r="H564" s="196"/>
      <c r="I564" s="196" t="s">
        <v>475</v>
      </c>
      <c r="J564" s="191" t="s">
        <v>1370</v>
      </c>
      <c r="K564" s="196"/>
      <c r="L564" s="196"/>
      <c r="M564" s="196"/>
      <c r="N564" s="196"/>
      <c r="O564" s="196" t="s">
        <v>1332</v>
      </c>
      <c r="P564" s="196" t="s">
        <v>167</v>
      </c>
      <c r="Q564" s="196" t="s">
        <v>1264</v>
      </c>
      <c r="R564" s="196">
        <v>10.46</v>
      </c>
      <c r="S564" s="196"/>
      <c r="T564" s="196"/>
      <c r="V564" s="196"/>
      <c r="W564" s="200">
        <v>6301.6746769657411</v>
      </c>
      <c r="X564" s="201">
        <v>0.20300000000000001</v>
      </c>
      <c r="Y564" s="196" t="s">
        <v>1332</v>
      </c>
      <c r="Z564" s="54" t="s">
        <v>1981</v>
      </c>
    </row>
    <row r="565" spans="1:129" ht="24">
      <c r="A565" s="54" t="s">
        <v>1313</v>
      </c>
      <c r="B565" s="144" t="s">
        <v>1594</v>
      </c>
      <c r="C565" s="185" t="s">
        <v>299</v>
      </c>
      <c r="D565" s="185" t="s">
        <v>1270</v>
      </c>
      <c r="E565" s="196">
        <v>43202</v>
      </c>
      <c r="F565" s="196">
        <v>77</v>
      </c>
      <c r="G565" s="196" t="s">
        <v>1483</v>
      </c>
      <c r="H565" s="196"/>
      <c r="I565" s="196" t="s">
        <v>475</v>
      </c>
      <c r="J565" s="191" t="s">
        <v>1485</v>
      </c>
      <c r="K565" s="196"/>
      <c r="L565" s="196"/>
      <c r="M565" s="196"/>
      <c r="N565" s="196"/>
      <c r="O565" s="196" t="s">
        <v>1332</v>
      </c>
      <c r="P565" s="196" t="s">
        <v>167</v>
      </c>
      <c r="Q565" s="196" t="s">
        <v>1264</v>
      </c>
      <c r="R565" s="196">
        <v>12.83</v>
      </c>
      <c r="S565" s="196"/>
      <c r="T565" s="196"/>
      <c r="V565" s="196"/>
      <c r="W565" s="200">
        <v>10386.002631209643</v>
      </c>
      <c r="X565" s="201">
        <v>0.20300000000000001</v>
      </c>
      <c r="Y565" s="196" t="s">
        <v>1332</v>
      </c>
      <c r="Z565" s="54" t="s">
        <v>1981</v>
      </c>
    </row>
    <row r="566" spans="1:129" ht="31">
      <c r="A566" s="54" t="s">
        <v>1313</v>
      </c>
      <c r="B566" s="144" t="s">
        <v>1594</v>
      </c>
      <c r="C566" s="185" t="s">
        <v>299</v>
      </c>
      <c r="D566" s="185" t="s">
        <v>1270</v>
      </c>
      <c r="E566" s="196">
        <v>43202</v>
      </c>
      <c r="F566" s="196">
        <v>70</v>
      </c>
      <c r="G566" s="196" t="s">
        <v>1483</v>
      </c>
      <c r="H566" s="196"/>
      <c r="I566" s="196" t="s">
        <v>475</v>
      </c>
      <c r="J566" s="191" t="s">
        <v>1485</v>
      </c>
      <c r="K566" s="196"/>
      <c r="L566" s="196"/>
      <c r="M566" s="196"/>
      <c r="N566" s="196"/>
      <c r="O566" s="196" t="s">
        <v>1268</v>
      </c>
      <c r="P566" s="196" t="s">
        <v>167</v>
      </c>
      <c r="Q566" s="196" t="s">
        <v>1264</v>
      </c>
      <c r="R566" s="196"/>
      <c r="S566" s="196"/>
      <c r="T566" s="196"/>
      <c r="U566" s="196">
        <v>26.87</v>
      </c>
      <c r="V566" s="196"/>
      <c r="W566" s="200">
        <v>8598.1838590099687</v>
      </c>
      <c r="X566" s="201">
        <v>0.154</v>
      </c>
      <c r="Y566" s="196" t="s">
        <v>1268</v>
      </c>
      <c r="Z566" s="54" t="s">
        <v>1981</v>
      </c>
      <c r="AB566" s="76" t="s">
        <v>1299</v>
      </c>
      <c r="AC566" s="76" t="s">
        <v>1452</v>
      </c>
    </row>
    <row r="567" spans="1:129">
      <c r="A567" s="54" t="s">
        <v>1269</v>
      </c>
      <c r="B567" s="144" t="s">
        <v>1594</v>
      </c>
      <c r="C567" s="185" t="s">
        <v>299</v>
      </c>
      <c r="D567" s="185" t="s">
        <v>1270</v>
      </c>
      <c r="E567" s="196">
        <v>43133</v>
      </c>
      <c r="F567" s="196">
        <v>216</v>
      </c>
      <c r="G567" s="196" t="s">
        <v>553</v>
      </c>
      <c r="H567" s="196"/>
      <c r="I567" s="196" t="s">
        <v>475</v>
      </c>
      <c r="J567" s="191" t="s">
        <v>1274</v>
      </c>
      <c r="K567" s="196"/>
      <c r="L567" s="196"/>
      <c r="M567" s="196"/>
      <c r="N567" s="196"/>
      <c r="O567" s="196" t="s">
        <v>209</v>
      </c>
      <c r="P567" s="196" t="s">
        <v>172</v>
      </c>
      <c r="Q567" s="196" t="s">
        <v>1264</v>
      </c>
      <c r="R567" s="196"/>
      <c r="S567" s="196"/>
      <c r="T567" s="196">
        <v>18</v>
      </c>
      <c r="U567" s="196"/>
      <c r="V567" s="196"/>
      <c r="W567" s="200">
        <v>8674.2546184423318</v>
      </c>
      <c r="X567" s="201">
        <v>0.22900000000000001</v>
      </c>
      <c r="Y567" s="196" t="s">
        <v>1279</v>
      </c>
      <c r="Z567" s="54" t="s">
        <v>1981</v>
      </c>
    </row>
    <row r="568" spans="1:129">
      <c r="A568" s="54" t="s">
        <v>1269</v>
      </c>
      <c r="B568" s="144" t="s">
        <v>1594</v>
      </c>
      <c r="C568" s="185" t="s">
        <v>299</v>
      </c>
      <c r="D568" s="185" t="s">
        <v>1270</v>
      </c>
      <c r="E568" s="196">
        <v>43133</v>
      </c>
      <c r="F568" s="196">
        <v>231</v>
      </c>
      <c r="G568" s="196" t="s">
        <v>553</v>
      </c>
      <c r="H568" s="196"/>
      <c r="I568" s="196" t="s">
        <v>475</v>
      </c>
      <c r="J568" s="191" t="s">
        <v>1272</v>
      </c>
      <c r="K568" s="196"/>
      <c r="L568" s="196"/>
      <c r="M568" s="196"/>
      <c r="N568" s="196"/>
      <c r="O568" s="196" t="s">
        <v>209</v>
      </c>
      <c r="P568" s="196" t="s">
        <v>167</v>
      </c>
      <c r="Q568" s="196" t="s">
        <v>1264</v>
      </c>
      <c r="R568" s="196"/>
      <c r="S568" s="196"/>
      <c r="T568" s="196">
        <v>16.809999999999999</v>
      </c>
      <c r="U568" s="196"/>
      <c r="V568" s="196"/>
      <c r="W568" s="200">
        <v>7129.8674246126611</v>
      </c>
      <c r="X568" s="201">
        <v>0.22900000000000001</v>
      </c>
      <c r="Y568" s="196" t="s">
        <v>1279</v>
      </c>
      <c r="Z568" s="54" t="s">
        <v>1981</v>
      </c>
      <c r="AA568" s="76"/>
    </row>
    <row r="569" spans="1:129" ht="24">
      <c r="A569" s="54" t="s">
        <v>1313</v>
      </c>
      <c r="B569" s="144" t="s">
        <v>1594</v>
      </c>
      <c r="C569" s="185" t="s">
        <v>299</v>
      </c>
      <c r="D569" s="185" t="s">
        <v>1270</v>
      </c>
      <c r="E569" s="196">
        <v>43202</v>
      </c>
      <c r="F569" s="196">
        <v>71</v>
      </c>
      <c r="G569" s="196" t="s">
        <v>1483</v>
      </c>
      <c r="H569" s="196"/>
      <c r="I569" s="196" t="s">
        <v>475</v>
      </c>
      <c r="J569" s="191" t="s">
        <v>1485</v>
      </c>
      <c r="K569" s="196"/>
      <c r="L569" s="196"/>
      <c r="M569" s="196"/>
      <c r="N569" s="196"/>
      <c r="O569" s="196" t="s">
        <v>209</v>
      </c>
      <c r="P569" s="196" t="s">
        <v>167</v>
      </c>
      <c r="Q569" s="196" t="s">
        <v>1264</v>
      </c>
      <c r="R569" s="196"/>
      <c r="S569" s="196"/>
      <c r="T569" s="196">
        <v>18.2</v>
      </c>
      <c r="U569" s="196"/>
      <c r="V569" s="196"/>
      <c r="W569" s="200">
        <v>8953.4100522738991</v>
      </c>
      <c r="X569" s="201">
        <v>0.22900000000000001</v>
      </c>
      <c r="Y569" s="196" t="s">
        <v>1279</v>
      </c>
      <c r="Z569" s="54" t="s">
        <v>1981</v>
      </c>
    </row>
    <row r="570" spans="1:129">
      <c r="A570" s="54" t="s">
        <v>1513</v>
      </c>
      <c r="B570" s="144" t="s">
        <v>1594</v>
      </c>
      <c r="C570" s="185" t="s">
        <v>299</v>
      </c>
      <c r="D570" s="185" t="s">
        <v>1270</v>
      </c>
      <c r="E570" s="196">
        <v>43481</v>
      </c>
      <c r="F570" s="196">
        <v>6</v>
      </c>
      <c r="G570" s="196" t="s">
        <v>1514</v>
      </c>
      <c r="H570" s="196"/>
      <c r="I570" s="196" t="s">
        <v>475</v>
      </c>
      <c r="J570" s="191" t="s">
        <v>1516</v>
      </c>
      <c r="K570" s="196"/>
      <c r="L570" s="196"/>
      <c r="M570" s="196"/>
      <c r="N570" s="196"/>
      <c r="O570" s="196" t="s">
        <v>209</v>
      </c>
      <c r="P570" s="196" t="s">
        <v>172</v>
      </c>
      <c r="Q570" s="196" t="s">
        <v>1264</v>
      </c>
      <c r="R570" s="196"/>
      <c r="S570" s="196"/>
      <c r="T570" s="196">
        <v>17.8</v>
      </c>
      <c r="U570" s="196"/>
      <c r="V570" s="196"/>
      <c r="W570" s="200">
        <v>8400.8291431942362</v>
      </c>
      <c r="X570" s="201">
        <v>0.22900000000000001</v>
      </c>
      <c r="Y570" s="196" t="s">
        <v>1279</v>
      </c>
      <c r="Z570" s="54" t="s">
        <v>1981</v>
      </c>
    </row>
    <row r="571" spans="1:129">
      <c r="A571" s="54" t="s">
        <v>1269</v>
      </c>
      <c r="B571" s="144" t="s">
        <v>1594</v>
      </c>
      <c r="C571" s="185" t="s">
        <v>299</v>
      </c>
      <c r="D571" s="185" t="s">
        <v>1270</v>
      </c>
      <c r="E571" s="196">
        <v>43133</v>
      </c>
      <c r="F571" s="196">
        <v>219</v>
      </c>
      <c r="G571" s="196" t="s">
        <v>553</v>
      </c>
      <c r="H571" s="196"/>
      <c r="I571" s="196" t="s">
        <v>475</v>
      </c>
      <c r="J571" s="191" t="s">
        <v>1274</v>
      </c>
      <c r="K571" s="196"/>
      <c r="L571" s="196"/>
      <c r="M571" s="196"/>
      <c r="N571" s="196"/>
      <c r="O571" s="196" t="s">
        <v>1330</v>
      </c>
      <c r="P571" s="196" t="s">
        <v>167</v>
      </c>
      <c r="Q571" s="196" t="s">
        <v>1264</v>
      </c>
      <c r="R571" s="196"/>
      <c r="S571" s="196"/>
      <c r="T571" s="196">
        <v>120.3</v>
      </c>
      <c r="U571" s="196"/>
      <c r="V571" s="196"/>
      <c r="W571" s="200">
        <v>5339.6725284842023</v>
      </c>
      <c r="X571" s="201">
        <v>0.19700000000000001</v>
      </c>
      <c r="Y571" s="196" t="s">
        <v>1330</v>
      </c>
      <c r="Z571" s="54" t="s">
        <v>1981</v>
      </c>
    </row>
    <row r="572" spans="1:129" ht="31">
      <c r="A572" s="54" t="s">
        <v>1943</v>
      </c>
      <c r="B572" s="144" t="s">
        <v>1594</v>
      </c>
      <c r="C572" s="185" t="s">
        <v>299</v>
      </c>
      <c r="D572" s="185" t="s">
        <v>1270</v>
      </c>
      <c r="E572" s="196" t="s">
        <v>1543</v>
      </c>
      <c r="F572" s="196">
        <v>7187</v>
      </c>
      <c r="G572" s="196" t="s">
        <v>581</v>
      </c>
      <c r="H572" s="196"/>
      <c r="I572" s="196" t="s">
        <v>475</v>
      </c>
      <c r="J572" s="191" t="s">
        <v>1982</v>
      </c>
      <c r="K572" s="196"/>
      <c r="L572" s="196"/>
      <c r="M572" s="196"/>
      <c r="N572" s="196"/>
      <c r="O572" s="196" t="s">
        <v>1999</v>
      </c>
      <c r="P572" s="196"/>
      <c r="Q572" s="196" t="s">
        <v>1264</v>
      </c>
      <c r="R572" s="196"/>
      <c r="S572" s="196"/>
      <c r="T572" s="196">
        <v>145.08000000000001</v>
      </c>
      <c r="U572" s="196"/>
      <c r="V572" s="196"/>
      <c r="W572" s="200">
        <v>5907.0730796322869</v>
      </c>
      <c r="X572" s="201">
        <v>0.11799999999999999</v>
      </c>
      <c r="Y572" s="196" t="s">
        <v>1345</v>
      </c>
      <c r="Z572" s="54" t="s">
        <v>1981</v>
      </c>
    </row>
    <row r="573" spans="1:129">
      <c r="A573" s="54" t="s">
        <v>1269</v>
      </c>
      <c r="B573" s="144" t="s">
        <v>1594</v>
      </c>
      <c r="C573" s="185" t="s">
        <v>299</v>
      </c>
      <c r="D573" s="185" t="s">
        <v>1270</v>
      </c>
      <c r="E573" s="196">
        <v>43133</v>
      </c>
      <c r="F573" s="196">
        <v>220</v>
      </c>
      <c r="G573" s="196" t="s">
        <v>553</v>
      </c>
      <c r="H573" s="196"/>
      <c r="I573" s="196" t="s">
        <v>475</v>
      </c>
      <c r="J573" s="191" t="s">
        <v>1274</v>
      </c>
      <c r="K573" s="196"/>
      <c r="L573" s="196"/>
      <c r="M573" s="196"/>
      <c r="N573" s="196"/>
      <c r="O573" s="196" t="s">
        <v>1339</v>
      </c>
      <c r="P573" s="196" t="s">
        <v>172</v>
      </c>
      <c r="Q573" s="196" t="s">
        <v>1264</v>
      </c>
      <c r="R573" s="196"/>
      <c r="S573" s="196"/>
      <c r="T573" s="196">
        <v>15.17</v>
      </c>
      <c r="U573" s="196"/>
      <c r="V573" s="196"/>
      <c r="W573" s="200">
        <v>5918.0119564843471</v>
      </c>
      <c r="X573" s="201">
        <v>0.22800000000000001</v>
      </c>
      <c r="Y573" s="196" t="s">
        <v>1339</v>
      </c>
      <c r="Z573" s="54" t="s">
        <v>1981</v>
      </c>
    </row>
    <row r="574" spans="1:129" ht="24">
      <c r="A574" s="54" t="s">
        <v>1313</v>
      </c>
      <c r="B574" s="144" t="s">
        <v>1594</v>
      </c>
      <c r="C574" s="185" t="s">
        <v>299</v>
      </c>
      <c r="D574" s="185" t="s">
        <v>1270</v>
      </c>
      <c r="E574" s="196">
        <v>43202</v>
      </c>
      <c r="F574" s="196">
        <v>7</v>
      </c>
      <c r="G574" s="196" t="s">
        <v>1483</v>
      </c>
      <c r="H574" s="196"/>
      <c r="I574" s="196" t="s">
        <v>475</v>
      </c>
      <c r="J574" s="191" t="s">
        <v>1487</v>
      </c>
      <c r="K574" s="196"/>
      <c r="L574" s="196"/>
      <c r="M574" s="196"/>
      <c r="N574" s="196"/>
      <c r="O574" s="196" t="s">
        <v>1216</v>
      </c>
      <c r="P574" s="196" t="s">
        <v>172</v>
      </c>
      <c r="Q574" s="196" t="s">
        <v>1264</v>
      </c>
      <c r="R574" s="196"/>
      <c r="S574" s="196"/>
      <c r="T574" s="196">
        <v>15.04</v>
      </c>
      <c r="U574" s="196"/>
      <c r="V574" s="196"/>
      <c r="W574" s="200">
        <v>7451.6740818250128</v>
      </c>
      <c r="X574" s="201">
        <v>0.20799999999999999</v>
      </c>
      <c r="Y574" s="196" t="s">
        <v>139</v>
      </c>
      <c r="Z574" s="54" t="s">
        <v>1981</v>
      </c>
    </row>
    <row r="575" spans="1:129" ht="24">
      <c r="A575" s="54" t="s">
        <v>1313</v>
      </c>
      <c r="B575" s="144" t="s">
        <v>1594</v>
      </c>
      <c r="C575" s="185" t="s">
        <v>299</v>
      </c>
      <c r="D575" s="185" t="s">
        <v>1270</v>
      </c>
      <c r="E575" s="196">
        <v>43202</v>
      </c>
      <c r="F575" s="196">
        <v>84</v>
      </c>
      <c r="G575" s="196" t="s">
        <v>1483</v>
      </c>
      <c r="H575" s="196"/>
      <c r="I575" s="196" t="s">
        <v>475</v>
      </c>
      <c r="J575" s="191" t="s">
        <v>1485</v>
      </c>
      <c r="K575" s="196"/>
      <c r="L575" s="196"/>
      <c r="M575" s="196"/>
      <c r="N575" s="196"/>
      <c r="O575" s="196" t="s">
        <v>1216</v>
      </c>
      <c r="P575" s="196" t="s">
        <v>167</v>
      </c>
      <c r="Q575" s="196" t="s">
        <v>1264</v>
      </c>
      <c r="R575" s="196"/>
      <c r="S575" s="196"/>
      <c r="T575" s="196">
        <v>16.53</v>
      </c>
      <c r="U575" s="196"/>
      <c r="V575" s="196"/>
      <c r="W575" s="200">
        <v>9828.9889152033247</v>
      </c>
      <c r="X575" s="201">
        <v>0.20799999999999999</v>
      </c>
      <c r="Y575" s="196" t="s">
        <v>139</v>
      </c>
      <c r="Z575" s="54" t="s">
        <v>1981</v>
      </c>
    </row>
    <row r="576" spans="1:129">
      <c r="A576" s="54"/>
      <c r="B576" s="144" t="s">
        <v>1594</v>
      </c>
      <c r="C576" s="185" t="s">
        <v>299</v>
      </c>
      <c r="D576" s="185" t="s">
        <v>1270</v>
      </c>
      <c r="E576" s="196"/>
      <c r="F576" s="196">
        <v>7187</v>
      </c>
      <c r="G576" s="196" t="s">
        <v>581</v>
      </c>
      <c r="H576" s="196"/>
      <c r="I576" s="196" t="s">
        <v>475</v>
      </c>
      <c r="K576" s="196"/>
      <c r="L576" s="196"/>
      <c r="M576" s="196"/>
      <c r="N576" s="196"/>
      <c r="O576" s="196" t="s">
        <v>1216</v>
      </c>
      <c r="P576" s="196"/>
      <c r="Q576" s="196" t="s">
        <v>1264</v>
      </c>
      <c r="R576" s="196"/>
      <c r="S576" s="196"/>
      <c r="T576" s="196">
        <v>16.64</v>
      </c>
      <c r="U576" s="196"/>
      <c r="V576" s="196"/>
      <c r="W576" s="200">
        <v>10021.950356300877</v>
      </c>
      <c r="X576" s="201">
        <v>0.20799999999999999</v>
      </c>
      <c r="Y576" s="196" t="s">
        <v>139</v>
      </c>
      <c r="Z576" s="54" t="s">
        <v>1981</v>
      </c>
      <c r="AA576" s="76"/>
    </row>
    <row r="577" spans="1:129">
      <c r="A577" s="54" t="s">
        <v>1415</v>
      </c>
      <c r="B577" s="144" t="s">
        <v>1594</v>
      </c>
      <c r="C577" s="185" t="s">
        <v>299</v>
      </c>
      <c r="D577" s="185" t="s">
        <v>1270</v>
      </c>
      <c r="E577" s="196">
        <v>908</v>
      </c>
      <c r="F577" s="196">
        <v>4342</v>
      </c>
      <c r="G577" s="196" t="s">
        <v>101</v>
      </c>
      <c r="H577" s="196"/>
      <c r="I577" s="196" t="s">
        <v>475</v>
      </c>
      <c r="J577" s="191" t="s">
        <v>1421</v>
      </c>
      <c r="K577" s="196"/>
      <c r="L577" s="196"/>
      <c r="M577" s="196"/>
      <c r="N577" s="196"/>
      <c r="O577" s="196" t="s">
        <v>209</v>
      </c>
      <c r="P577" s="196" t="s">
        <v>172</v>
      </c>
      <c r="Q577" s="196" t="s">
        <v>1264</v>
      </c>
      <c r="R577" s="196"/>
      <c r="S577" s="196"/>
      <c r="T577" s="196">
        <v>10.81</v>
      </c>
      <c r="U577" s="196"/>
      <c r="V577" s="196"/>
      <c r="W577" s="200">
        <v>2011.1317493336253</v>
      </c>
      <c r="X577" s="201">
        <v>0.22900000000000001</v>
      </c>
      <c r="Y577" s="196" t="s">
        <v>1279</v>
      </c>
      <c r="Z577" s="54" t="s">
        <v>1981</v>
      </c>
    </row>
    <row r="578" spans="1:129">
      <c r="A578" s="54" t="s">
        <v>1415</v>
      </c>
      <c r="B578" s="144" t="s">
        <v>1594</v>
      </c>
      <c r="C578" s="185" t="s">
        <v>299</v>
      </c>
      <c r="D578" s="185" t="s">
        <v>1270</v>
      </c>
      <c r="E578" s="196">
        <v>908</v>
      </c>
      <c r="F578" s="196">
        <v>383</v>
      </c>
      <c r="G578" s="196" t="s">
        <v>101</v>
      </c>
      <c r="H578" s="196"/>
      <c r="I578" s="196" t="s">
        <v>475</v>
      </c>
      <c r="J578" s="191" t="s">
        <v>1423</v>
      </c>
      <c r="K578" s="196"/>
      <c r="L578" s="196"/>
      <c r="M578" s="196"/>
      <c r="N578" s="196"/>
      <c r="O578" s="196" t="s">
        <v>1339</v>
      </c>
      <c r="P578" s="196" t="s">
        <v>172</v>
      </c>
      <c r="Q578" s="196" t="s">
        <v>1264</v>
      </c>
      <c r="R578" s="196"/>
      <c r="S578" s="196"/>
      <c r="T578" s="196">
        <v>18.47</v>
      </c>
      <c r="U578" s="196"/>
      <c r="V578" s="196"/>
      <c r="W578" s="200">
        <v>9794.6561676965612</v>
      </c>
      <c r="X578" s="201">
        <v>0.22800000000000001</v>
      </c>
      <c r="Y578" s="196" t="s">
        <v>1339</v>
      </c>
      <c r="Z578" s="54" t="s">
        <v>1981</v>
      </c>
    </row>
    <row r="579" spans="1:129">
      <c r="A579" s="54" t="s">
        <v>1415</v>
      </c>
      <c r="B579" s="144" t="s">
        <v>1594</v>
      </c>
      <c r="C579" s="185" t="s">
        <v>299</v>
      </c>
      <c r="D579" s="185" t="s">
        <v>1270</v>
      </c>
      <c r="E579" s="196">
        <v>908</v>
      </c>
      <c r="F579" s="196">
        <v>2143</v>
      </c>
      <c r="G579" s="196" t="s">
        <v>101</v>
      </c>
      <c r="H579" s="196"/>
      <c r="I579" s="196" t="s">
        <v>475</v>
      </c>
      <c r="J579" s="191" t="s">
        <v>1425</v>
      </c>
      <c r="K579" s="196"/>
      <c r="L579" s="196"/>
      <c r="M579" s="196"/>
      <c r="N579" s="196"/>
      <c r="O579" s="196" t="s">
        <v>1216</v>
      </c>
      <c r="P579" s="196"/>
      <c r="Q579" s="196" t="s">
        <v>1264</v>
      </c>
      <c r="R579" s="196"/>
      <c r="S579" s="196"/>
      <c r="T579" s="196">
        <v>17.34</v>
      </c>
      <c r="U579" s="196"/>
      <c r="V579" s="196"/>
      <c r="W579" s="200">
        <v>11308.614665322941</v>
      </c>
      <c r="X579" s="201">
        <v>0.20799999999999999</v>
      </c>
      <c r="Y579" s="196" t="s">
        <v>139</v>
      </c>
      <c r="Z579" s="54" t="s">
        <v>1981</v>
      </c>
    </row>
    <row r="580" spans="1:129">
      <c r="A580" s="54"/>
      <c r="B580" s="144" t="s">
        <v>1594</v>
      </c>
      <c r="C580" s="185" t="s">
        <v>299</v>
      </c>
      <c r="D580" s="185" t="s">
        <v>1270</v>
      </c>
      <c r="E580" s="196">
        <v>908</v>
      </c>
      <c r="F580" s="196">
        <v>4342</v>
      </c>
      <c r="G580" s="196" t="s">
        <v>101</v>
      </c>
      <c r="H580" s="196"/>
      <c r="I580" s="196" t="s">
        <v>176</v>
      </c>
      <c r="K580" s="196"/>
      <c r="L580" s="196"/>
      <c r="M580" s="196"/>
      <c r="N580" s="196"/>
      <c r="O580" s="196" t="s">
        <v>1301</v>
      </c>
      <c r="P580" s="196"/>
      <c r="Q580" s="196" t="s">
        <v>1264</v>
      </c>
      <c r="R580" s="196">
        <v>15.1</v>
      </c>
      <c r="S580" s="196"/>
      <c r="T580" s="196"/>
      <c r="V580" s="196"/>
      <c r="W580" s="199">
        <f>10^((2.7*(LOG(R580)))+(0.75))</f>
        <v>8575.0716532374718</v>
      </c>
      <c r="X580" s="201">
        <v>0.16700000000000001</v>
      </c>
      <c r="Y580" s="196" t="s">
        <v>1301</v>
      </c>
      <c r="Z580" s="54" t="s">
        <v>1981</v>
      </c>
    </row>
    <row r="581" spans="1:129">
      <c r="A581" s="54"/>
      <c r="B581" s="144" t="s">
        <v>1594</v>
      </c>
      <c r="C581" s="185" t="s">
        <v>299</v>
      </c>
      <c r="D581" s="185" t="s">
        <v>1270</v>
      </c>
      <c r="E581" s="196">
        <v>908</v>
      </c>
      <c r="F581" s="196">
        <v>3845</v>
      </c>
      <c r="G581" s="196" t="s">
        <v>101</v>
      </c>
      <c r="H581" s="196"/>
      <c r="I581" s="196" t="s">
        <v>176</v>
      </c>
      <c r="K581" s="196"/>
      <c r="L581" s="196"/>
      <c r="M581" s="196"/>
      <c r="N581" s="196"/>
      <c r="O581" s="196" t="s">
        <v>1268</v>
      </c>
      <c r="P581" s="196"/>
      <c r="Q581" s="196" t="s">
        <v>1264</v>
      </c>
      <c r="R581" s="196"/>
      <c r="S581" s="196"/>
      <c r="T581" s="196"/>
      <c r="U581" s="196">
        <v>31.23</v>
      </c>
      <c r="V581" s="196"/>
      <c r="W581" s="200">
        <v>12410.005421707852</v>
      </c>
      <c r="X581" s="201">
        <v>0.154</v>
      </c>
      <c r="Y581" s="196" t="s">
        <v>1268</v>
      </c>
      <c r="Z581" s="54" t="s">
        <v>1981</v>
      </c>
    </row>
    <row r="582" spans="1:129">
      <c r="A582" s="54"/>
      <c r="B582" s="144" t="s">
        <v>1594</v>
      </c>
      <c r="C582" s="185" t="s">
        <v>299</v>
      </c>
      <c r="D582" s="185" t="s">
        <v>1270</v>
      </c>
      <c r="E582" s="196">
        <v>908</v>
      </c>
      <c r="F582" s="196">
        <v>383</v>
      </c>
      <c r="G582" s="196" t="s">
        <v>101</v>
      </c>
      <c r="H582" s="196"/>
      <c r="I582" s="196" t="s">
        <v>176</v>
      </c>
      <c r="K582" s="196"/>
      <c r="L582" s="196"/>
      <c r="M582" s="196"/>
      <c r="N582" s="196"/>
      <c r="O582" s="196" t="s">
        <v>209</v>
      </c>
      <c r="P582" s="196"/>
      <c r="Q582" s="196" t="s">
        <v>1264</v>
      </c>
      <c r="R582" s="196"/>
      <c r="S582" s="196"/>
      <c r="T582" s="196">
        <v>20.69</v>
      </c>
      <c r="U582" s="196"/>
      <c r="V582" s="196"/>
      <c r="W582" s="200">
        <v>12930.785243547443</v>
      </c>
      <c r="X582" s="201">
        <v>0.22900000000000001</v>
      </c>
      <c r="Y582" s="196" t="s">
        <v>1279</v>
      </c>
      <c r="Z582" s="54" t="s">
        <v>1981</v>
      </c>
    </row>
    <row r="583" spans="1:129">
      <c r="A583" s="54" t="s">
        <v>1415</v>
      </c>
      <c r="B583" s="144" t="s">
        <v>1594</v>
      </c>
      <c r="C583" s="185" t="s">
        <v>299</v>
      </c>
      <c r="D583" s="185" t="s">
        <v>1270</v>
      </c>
      <c r="E583" s="196">
        <v>908</v>
      </c>
      <c r="F583" s="196">
        <v>3845</v>
      </c>
      <c r="G583" s="196" t="s">
        <v>101</v>
      </c>
      <c r="H583" s="196"/>
      <c r="I583" s="196" t="s">
        <v>475</v>
      </c>
      <c r="J583" s="191" t="s">
        <v>1427</v>
      </c>
      <c r="K583" s="196"/>
      <c r="L583" s="196"/>
      <c r="M583" s="196"/>
      <c r="N583" s="196"/>
      <c r="O583" s="196" t="s">
        <v>1339</v>
      </c>
      <c r="P583" s="196" t="s">
        <v>172</v>
      </c>
      <c r="Q583" s="196" t="s">
        <v>1264</v>
      </c>
      <c r="R583" s="196"/>
      <c r="S583" s="196"/>
      <c r="T583" s="196">
        <v>19.68</v>
      </c>
      <c r="U583" s="196"/>
      <c r="V583" s="196"/>
      <c r="W583" s="200">
        <v>11522.112729733133</v>
      </c>
      <c r="X583" s="201">
        <v>0.22800000000000001</v>
      </c>
      <c r="Y583" s="196" t="s">
        <v>1339</v>
      </c>
      <c r="Z583" s="54" t="s">
        <v>1981</v>
      </c>
    </row>
    <row r="584" spans="1:129">
      <c r="A584" s="54" t="s">
        <v>1415</v>
      </c>
      <c r="B584" s="144" t="s">
        <v>1594</v>
      </c>
      <c r="C584" s="185" t="s">
        <v>299</v>
      </c>
      <c r="D584" s="185" t="s">
        <v>1292</v>
      </c>
      <c r="E584" s="196">
        <v>908</v>
      </c>
      <c r="F584" s="196">
        <v>3291</v>
      </c>
      <c r="G584" s="196" t="s">
        <v>101</v>
      </c>
      <c r="H584" s="196"/>
      <c r="I584" s="196" t="s">
        <v>2034</v>
      </c>
      <c r="J584" s="191" t="s">
        <v>1421</v>
      </c>
      <c r="K584" s="196"/>
      <c r="L584" s="196"/>
      <c r="M584" s="196"/>
      <c r="N584" s="196"/>
      <c r="O584" s="196" t="s">
        <v>1506</v>
      </c>
      <c r="P584" s="196" t="s">
        <v>172</v>
      </c>
      <c r="Q584" s="196" t="s">
        <v>1264</v>
      </c>
      <c r="R584" s="196"/>
      <c r="S584" s="196"/>
      <c r="T584" s="196">
        <v>43.43</v>
      </c>
      <c r="U584" s="196"/>
      <c r="V584" s="196"/>
      <c r="W584" s="199">
        <f>10^((3.03*(LOG(T584)))+(-0.87))</f>
        <v>12373.802587284104</v>
      </c>
      <c r="X584" s="201">
        <v>0.16800000000000001</v>
      </c>
      <c r="Y584" s="196" t="s">
        <v>1376</v>
      </c>
      <c r="Z584" s="54" t="s">
        <v>1981</v>
      </c>
      <c r="AA584" s="76"/>
      <c r="CW584" s="83"/>
      <c r="CX584" s="83"/>
      <c r="CY584" s="83"/>
      <c r="CZ584" s="83"/>
      <c r="DA584" s="83"/>
      <c r="DB584" s="83"/>
      <c r="DC584" s="83"/>
      <c r="DD584" s="83"/>
      <c r="DE584" s="83"/>
      <c r="DF584" s="83"/>
      <c r="DG584" s="83"/>
      <c r="DH584" s="83"/>
      <c r="DI584" s="83"/>
      <c r="DJ584" s="83"/>
      <c r="DK584" s="83"/>
      <c r="DL584" s="83"/>
      <c r="DM584" s="83"/>
      <c r="DN584" s="83"/>
      <c r="DO584" s="83"/>
      <c r="DP584" s="83"/>
      <c r="DQ584" s="83"/>
      <c r="DR584" s="83"/>
      <c r="DS584" s="83"/>
      <c r="DT584" s="83"/>
      <c r="DU584" s="83"/>
      <c r="DV584" s="83"/>
      <c r="DW584" s="83"/>
      <c r="DX584" s="83"/>
      <c r="DY584" s="83"/>
    </row>
    <row r="585" spans="1:129">
      <c r="A585" s="54" t="s">
        <v>1313</v>
      </c>
      <c r="B585" s="144" t="s">
        <v>1594</v>
      </c>
      <c r="C585" s="185" t="s">
        <v>299</v>
      </c>
      <c r="D585" s="185" t="s">
        <v>1292</v>
      </c>
      <c r="E585" s="196">
        <v>43201</v>
      </c>
      <c r="F585" s="196">
        <v>2</v>
      </c>
      <c r="G585" s="196" t="s">
        <v>1314</v>
      </c>
      <c r="H585" s="196"/>
      <c r="I585" s="196" t="s">
        <v>475</v>
      </c>
      <c r="J585" s="191" t="s">
        <v>1315</v>
      </c>
      <c r="K585" s="196"/>
      <c r="L585" s="196"/>
      <c r="M585" s="196"/>
      <c r="N585" s="196"/>
      <c r="O585" s="196" t="s">
        <v>1327</v>
      </c>
      <c r="P585" s="196" t="s">
        <v>172</v>
      </c>
      <c r="Q585" s="196" t="s">
        <v>1264</v>
      </c>
      <c r="R585" s="196">
        <v>11.83</v>
      </c>
      <c r="S585" s="196"/>
      <c r="T585" s="196"/>
      <c r="U585" s="196"/>
      <c r="V585" s="196"/>
      <c r="W585" s="199">
        <f>10^((2.68*(LOG(R585)))+(1.23))</f>
        <v>12752.611095157645</v>
      </c>
      <c r="X585" s="201">
        <v>0.17399999999999999</v>
      </c>
      <c r="Y585" s="196" t="s">
        <v>1327</v>
      </c>
      <c r="Z585" s="54" t="s">
        <v>1981</v>
      </c>
    </row>
    <row r="586" spans="1:129" ht="24">
      <c r="A586" s="54" t="s">
        <v>1313</v>
      </c>
      <c r="B586" s="144" t="s">
        <v>1594</v>
      </c>
      <c r="C586" s="185" t="s">
        <v>299</v>
      </c>
      <c r="D586" s="185" t="s">
        <v>1292</v>
      </c>
      <c r="E586" s="196">
        <v>43202</v>
      </c>
      <c r="F586" s="196">
        <v>73</v>
      </c>
      <c r="G586" s="196" t="s">
        <v>1483</v>
      </c>
      <c r="H586" s="196"/>
      <c r="I586" s="196" t="s">
        <v>475</v>
      </c>
      <c r="J586" s="191" t="s">
        <v>1485</v>
      </c>
      <c r="K586" s="196"/>
      <c r="L586" s="196"/>
      <c r="M586" s="196"/>
      <c r="N586" s="196"/>
      <c r="O586" s="196" t="s">
        <v>1327</v>
      </c>
      <c r="P586" s="196" t="s">
        <v>172</v>
      </c>
      <c r="Q586" s="196" t="s">
        <v>1264</v>
      </c>
      <c r="R586" s="196">
        <v>8.52</v>
      </c>
      <c r="S586" s="196"/>
      <c r="T586" s="196"/>
      <c r="V586" s="196"/>
      <c r="W586" s="199">
        <f>10^((2.68*(LOG(R586)))+(1.23))</f>
        <v>5291.4916357504417</v>
      </c>
      <c r="X586" s="201">
        <v>0.17399999999999999</v>
      </c>
      <c r="Y586" s="196" t="s">
        <v>1327</v>
      </c>
      <c r="Z586" s="54" t="s">
        <v>1981</v>
      </c>
    </row>
    <row r="587" spans="1:129">
      <c r="A587" s="54" t="s">
        <v>1291</v>
      </c>
      <c r="B587" s="144" t="s">
        <v>1594</v>
      </c>
      <c r="C587" s="185" t="s">
        <v>299</v>
      </c>
      <c r="D587" s="185" t="s">
        <v>1292</v>
      </c>
      <c r="E587" s="196">
        <v>43445</v>
      </c>
      <c r="F587" s="196">
        <v>36</v>
      </c>
      <c r="G587" s="196" t="s">
        <v>1293</v>
      </c>
      <c r="H587" s="196"/>
      <c r="I587" s="196" t="s">
        <v>475</v>
      </c>
      <c r="J587" s="191" t="s">
        <v>1295</v>
      </c>
      <c r="K587" s="196"/>
      <c r="L587" s="196"/>
      <c r="M587" s="196"/>
      <c r="N587" s="196"/>
      <c r="O587" s="196" t="s">
        <v>1327</v>
      </c>
      <c r="P587" s="196" t="s">
        <v>172</v>
      </c>
      <c r="Q587" s="196" t="s">
        <v>1264</v>
      </c>
      <c r="R587" s="196">
        <v>11.36</v>
      </c>
      <c r="S587" s="196"/>
      <c r="T587" s="196"/>
      <c r="V587" s="196"/>
      <c r="W587" s="199">
        <f>10^((2.68*(LOG(R587)))+(1.23))</f>
        <v>11439.681366965657</v>
      </c>
      <c r="X587" s="201">
        <v>0.17399999999999999</v>
      </c>
      <c r="Y587" s="196" t="s">
        <v>1327</v>
      </c>
      <c r="Z587" s="54" t="s">
        <v>1981</v>
      </c>
    </row>
    <row r="588" spans="1:129" ht="24">
      <c r="A588" s="54" t="s">
        <v>1313</v>
      </c>
      <c r="B588" s="144" t="s">
        <v>1594</v>
      </c>
      <c r="C588" s="185" t="s">
        <v>299</v>
      </c>
      <c r="D588" s="185" t="s">
        <v>1292</v>
      </c>
      <c r="E588" s="196">
        <v>43202</v>
      </c>
      <c r="F588" s="196">
        <v>5</v>
      </c>
      <c r="G588" s="196" t="s">
        <v>1483</v>
      </c>
      <c r="H588" s="196"/>
      <c r="I588" s="196" t="s">
        <v>475</v>
      </c>
      <c r="J588" s="191" t="s">
        <v>1487</v>
      </c>
      <c r="K588" s="196"/>
      <c r="L588" s="196"/>
      <c r="M588" s="196"/>
      <c r="N588" s="196"/>
      <c r="O588" s="196" t="s">
        <v>209</v>
      </c>
      <c r="P588" s="196" t="s">
        <v>172</v>
      </c>
      <c r="Q588" s="196" t="s">
        <v>1264</v>
      </c>
      <c r="R588" s="196"/>
      <c r="S588" s="196"/>
      <c r="T588" s="196">
        <v>11.9</v>
      </c>
      <c r="U588" s="196"/>
      <c r="V588" s="196"/>
      <c r="W588" s="200">
        <v>2648.7272569070292</v>
      </c>
      <c r="X588" s="201">
        <v>0.22900000000000001</v>
      </c>
      <c r="Y588" s="196" t="s">
        <v>1279</v>
      </c>
      <c r="Z588" s="54" t="s">
        <v>1981</v>
      </c>
    </row>
    <row r="589" spans="1:129" ht="31">
      <c r="A589" s="76" t="s">
        <v>1601</v>
      </c>
      <c r="B589" s="76" t="s">
        <v>1594</v>
      </c>
      <c r="C589" s="113" t="s">
        <v>299</v>
      </c>
      <c r="D589" s="113" t="s">
        <v>1292</v>
      </c>
      <c r="E589" s="76">
        <v>43279</v>
      </c>
      <c r="F589" s="76">
        <v>2</v>
      </c>
      <c r="G589" s="76" t="s">
        <v>1598</v>
      </c>
      <c r="H589" s="70" t="s">
        <v>1599</v>
      </c>
      <c r="I589" s="76" t="s">
        <v>475</v>
      </c>
      <c r="K589" s="106"/>
      <c r="L589" s="114"/>
      <c r="M589" s="114"/>
      <c r="N589" s="76"/>
      <c r="O589" s="76" t="s">
        <v>381</v>
      </c>
      <c r="P589" s="76" t="s">
        <v>167</v>
      </c>
      <c r="Q589" s="70" t="s">
        <v>13</v>
      </c>
      <c r="R589" s="70"/>
      <c r="S589" s="112"/>
      <c r="T589" s="68">
        <v>10.73</v>
      </c>
      <c r="U589" s="68">
        <v>6.01</v>
      </c>
      <c r="V589" s="70"/>
      <c r="W589" s="150"/>
      <c r="X589" s="148"/>
      <c r="Y589" s="112"/>
      <c r="Z589" s="76" t="s">
        <v>1602</v>
      </c>
    </row>
    <row r="590" spans="1:129">
      <c r="A590" s="54"/>
      <c r="B590" s="144" t="s">
        <v>1594</v>
      </c>
      <c r="C590" s="185" t="s">
        <v>299</v>
      </c>
      <c r="D590" s="185" t="s">
        <v>1292</v>
      </c>
      <c r="E590" s="196">
        <v>41229</v>
      </c>
      <c r="F590" s="196">
        <v>6561</v>
      </c>
      <c r="G590" s="196" t="s">
        <v>1368</v>
      </c>
      <c r="H590" s="196"/>
      <c r="I590" s="196" t="s">
        <v>475</v>
      </c>
      <c r="J590" s="191" t="s">
        <v>1373</v>
      </c>
      <c r="K590" s="196"/>
      <c r="L590" s="196"/>
      <c r="M590" s="196"/>
      <c r="N590" s="196"/>
      <c r="O590" s="196" t="s">
        <v>1322</v>
      </c>
      <c r="P590" s="196"/>
      <c r="Q590" s="196" t="s">
        <v>1264</v>
      </c>
      <c r="R590" s="196"/>
      <c r="S590" s="196"/>
      <c r="T590" s="196">
        <v>172.54</v>
      </c>
      <c r="U590" s="196"/>
      <c r="V590" s="196"/>
      <c r="W590" s="200">
        <v>10961.798743326934</v>
      </c>
      <c r="X590" s="201">
        <v>0.17399999999999999</v>
      </c>
      <c r="Y590" s="196" t="s">
        <v>1322</v>
      </c>
      <c r="Z590" s="54" t="s">
        <v>1981</v>
      </c>
    </row>
    <row r="591" spans="1:129" ht="24">
      <c r="A591" s="54" t="s">
        <v>1313</v>
      </c>
      <c r="B591" s="144" t="s">
        <v>1594</v>
      </c>
      <c r="C591" s="185" t="s">
        <v>299</v>
      </c>
      <c r="D591" s="185" t="s">
        <v>1292</v>
      </c>
      <c r="E591" s="196">
        <v>43202</v>
      </c>
      <c r="F591" s="196">
        <v>6</v>
      </c>
      <c r="G591" s="196" t="s">
        <v>1483</v>
      </c>
      <c r="H591" s="196"/>
      <c r="I591" s="196" t="s">
        <v>475</v>
      </c>
      <c r="J591" s="191" t="s">
        <v>1487</v>
      </c>
      <c r="K591" s="196"/>
      <c r="L591" s="196"/>
      <c r="M591" s="196"/>
      <c r="N591" s="196"/>
      <c r="O591" s="196" t="s">
        <v>1216</v>
      </c>
      <c r="P591" s="196" t="s">
        <v>167</v>
      </c>
      <c r="Q591" s="196" t="s">
        <v>1264</v>
      </c>
      <c r="R591" s="196"/>
      <c r="S591" s="196"/>
      <c r="T591" s="196">
        <v>10.61</v>
      </c>
      <c r="U591" s="196"/>
      <c r="V591" s="196"/>
      <c r="W591" s="200">
        <v>2679.6176534083784</v>
      </c>
      <c r="X591" s="201">
        <v>0.20799999999999999</v>
      </c>
      <c r="Y591" s="196" t="s">
        <v>139</v>
      </c>
      <c r="Z591" s="54" t="s">
        <v>1981</v>
      </c>
    </row>
    <row r="592" spans="1:129">
      <c r="A592" s="54" t="s">
        <v>1291</v>
      </c>
      <c r="B592" s="144" t="s">
        <v>1594</v>
      </c>
      <c r="C592" s="185" t="s">
        <v>299</v>
      </c>
      <c r="D592" s="185" t="s">
        <v>1292</v>
      </c>
      <c r="E592" s="196">
        <v>43445</v>
      </c>
      <c r="F592" s="196">
        <v>35</v>
      </c>
      <c r="G592" s="196" t="s">
        <v>1293</v>
      </c>
      <c r="H592" s="196"/>
      <c r="I592" s="196" t="s">
        <v>475</v>
      </c>
      <c r="J592" s="191" t="s">
        <v>1295</v>
      </c>
      <c r="K592" s="196"/>
      <c r="L592" s="196"/>
      <c r="M592" s="196"/>
      <c r="N592" s="196"/>
      <c r="O592" s="196" t="s">
        <v>1216</v>
      </c>
      <c r="P592" s="196" t="s">
        <v>172</v>
      </c>
      <c r="Q592" s="196" t="s">
        <v>1264</v>
      </c>
      <c r="R592" s="196"/>
      <c r="S592" s="196"/>
      <c r="T592" s="196">
        <v>17.34</v>
      </c>
      <c r="U592" s="196"/>
      <c r="V592" s="196"/>
      <c r="W592" s="200">
        <v>11308.614665322941</v>
      </c>
      <c r="X592" s="201">
        <v>0.20799999999999999</v>
      </c>
      <c r="Y592" s="196" t="s">
        <v>139</v>
      </c>
      <c r="Z592" s="54" t="s">
        <v>1981</v>
      </c>
    </row>
    <row r="593" spans="1:129">
      <c r="A593" s="54" t="s">
        <v>1415</v>
      </c>
      <c r="B593" s="144" t="s">
        <v>1594</v>
      </c>
      <c r="C593" s="185" t="s">
        <v>299</v>
      </c>
      <c r="D593" s="185" t="s">
        <v>1292</v>
      </c>
      <c r="E593" s="196">
        <v>908</v>
      </c>
      <c r="F593" s="196">
        <v>4331</v>
      </c>
      <c r="G593" s="196" t="s">
        <v>101</v>
      </c>
      <c r="H593" s="196"/>
      <c r="I593" s="196" t="s">
        <v>475</v>
      </c>
      <c r="J593" s="191" t="s">
        <v>1421</v>
      </c>
      <c r="K593" s="196"/>
      <c r="L593" s="196"/>
      <c r="M593" s="196"/>
      <c r="N593" s="196"/>
      <c r="O593" s="196" t="s">
        <v>1301</v>
      </c>
      <c r="P593" s="196" t="s">
        <v>167</v>
      </c>
      <c r="Q593" s="196" t="s">
        <v>1264</v>
      </c>
      <c r="R593" s="196">
        <v>29.18</v>
      </c>
      <c r="S593" s="196"/>
      <c r="T593" s="196"/>
      <c r="V593" s="196"/>
      <c r="W593" s="199">
        <f>10^((2.7*(LOG(R593)))+(0.75))</f>
        <v>50784.394226291974</v>
      </c>
      <c r="X593" s="201">
        <v>0.16700000000000001</v>
      </c>
      <c r="Y593" s="196" t="s">
        <v>1301</v>
      </c>
      <c r="Z593" s="54" t="s">
        <v>1981</v>
      </c>
      <c r="AA593" s="76"/>
      <c r="CW593" s="83"/>
      <c r="CX593" s="83"/>
      <c r="CY593" s="83"/>
      <c r="CZ593" s="83"/>
      <c r="DA593" s="83"/>
      <c r="DB593" s="83"/>
      <c r="DC593" s="83"/>
      <c r="DD593" s="83"/>
      <c r="DE593" s="83"/>
      <c r="DF593" s="83"/>
      <c r="DG593" s="83"/>
      <c r="DH593" s="83"/>
      <c r="DI593" s="83"/>
      <c r="DJ593" s="83"/>
      <c r="DK593" s="83"/>
      <c r="DL593" s="83"/>
      <c r="DM593" s="83"/>
      <c r="DN593" s="83"/>
      <c r="DO593" s="83"/>
      <c r="DP593" s="83"/>
      <c r="DQ593" s="83"/>
      <c r="DR593" s="83"/>
      <c r="DS593" s="83"/>
      <c r="DT593" s="83"/>
      <c r="DU593" s="83"/>
      <c r="DV593" s="83"/>
      <c r="DW593" s="83"/>
      <c r="DX593" s="83"/>
      <c r="DY593" s="83"/>
    </row>
    <row r="594" spans="1:129" ht="31">
      <c r="A594" s="76" t="s">
        <v>1415</v>
      </c>
      <c r="B594" s="76" t="s">
        <v>1594</v>
      </c>
      <c r="C594" s="113" t="s">
        <v>299</v>
      </c>
      <c r="D594" s="113" t="s">
        <v>1292</v>
      </c>
      <c r="E594" s="76">
        <v>908</v>
      </c>
      <c r="F594" s="76">
        <v>4293</v>
      </c>
      <c r="G594" s="76" t="s">
        <v>101</v>
      </c>
      <c r="H594" s="13" t="s">
        <v>395</v>
      </c>
      <c r="I594" s="196" t="s">
        <v>475</v>
      </c>
      <c r="J594" s="191" t="s">
        <v>1421</v>
      </c>
      <c r="K594" s="106"/>
      <c r="L594" s="114"/>
      <c r="M594" s="114"/>
      <c r="N594" s="76"/>
      <c r="O594" s="76" t="s">
        <v>1782</v>
      </c>
      <c r="P594" s="76" t="s">
        <v>172</v>
      </c>
      <c r="Q594" s="70" t="s">
        <v>13</v>
      </c>
      <c r="R594" s="70"/>
      <c r="S594" s="112"/>
      <c r="T594" s="68">
        <v>26.89</v>
      </c>
      <c r="U594" s="68">
        <v>19.13</v>
      </c>
      <c r="V594" s="70"/>
      <c r="W594" s="150"/>
      <c r="X594" s="148"/>
      <c r="Y594" s="112"/>
      <c r="Z594" s="76"/>
      <c r="AA594" s="76"/>
      <c r="BJ594" s="83"/>
      <c r="BK594" s="83"/>
      <c r="BL594" s="83"/>
      <c r="BM594" s="83"/>
      <c r="BN594" s="83"/>
      <c r="BO594" s="83"/>
      <c r="BP594" s="83"/>
      <c r="BQ594" s="83"/>
      <c r="BR594" s="83"/>
      <c r="BS594" s="83"/>
      <c r="BT594" s="83"/>
      <c r="BU594" s="83"/>
      <c r="BV594" s="83"/>
      <c r="BW594" s="83"/>
      <c r="BX594" s="83"/>
      <c r="BY594" s="83"/>
      <c r="BZ594" s="83"/>
      <c r="CA594" s="83"/>
      <c r="CB594" s="83"/>
      <c r="CC594" s="83"/>
      <c r="CD594" s="83"/>
      <c r="CE594" s="83"/>
      <c r="CF594" s="83"/>
      <c r="CG594" s="83"/>
      <c r="CH594" s="83"/>
      <c r="CI594" s="83"/>
      <c r="CJ594" s="83"/>
      <c r="CK594" s="83"/>
      <c r="CL594" s="83"/>
      <c r="CM594" s="83"/>
      <c r="CN594" s="83"/>
      <c r="CO594" s="83"/>
      <c r="CP594" s="83"/>
      <c r="CQ594" s="83"/>
      <c r="CR594" s="83"/>
      <c r="CS594" s="83"/>
      <c r="CT594" s="83"/>
      <c r="CU594" s="83"/>
      <c r="CV594" s="83"/>
      <c r="CW594" s="83"/>
      <c r="CX594" s="83"/>
      <c r="CY594" s="83"/>
      <c r="CZ594" s="83"/>
      <c r="DA594" s="83"/>
      <c r="DB594" s="83"/>
      <c r="DC594" s="83"/>
      <c r="DD594" s="83"/>
      <c r="DE594" s="83"/>
      <c r="DF594" s="83"/>
      <c r="DG594" s="83"/>
      <c r="DH594" s="83"/>
      <c r="DI594" s="83"/>
      <c r="DJ594" s="83"/>
      <c r="DK594" s="83"/>
      <c r="DL594" s="83"/>
      <c r="DM594" s="83"/>
      <c r="DN594" s="83"/>
      <c r="DO594" s="83"/>
      <c r="DP594" s="83"/>
      <c r="DQ594" s="83"/>
      <c r="DR594" s="83"/>
      <c r="DS594" s="83"/>
      <c r="DT594" s="83"/>
      <c r="DU594" s="83"/>
      <c r="DV594" s="83"/>
      <c r="DW594" s="83"/>
      <c r="DX594" s="83"/>
      <c r="DY594" s="83"/>
    </row>
    <row r="595" spans="1:129" ht="31">
      <c r="A595" s="76" t="s">
        <v>1415</v>
      </c>
      <c r="B595" s="76" t="s">
        <v>1594</v>
      </c>
      <c r="C595" s="113" t="s">
        <v>299</v>
      </c>
      <c r="D595" s="113" t="s">
        <v>1292</v>
      </c>
      <c r="E595" s="76">
        <v>908</v>
      </c>
      <c r="F595" s="76">
        <v>4294</v>
      </c>
      <c r="G595" s="76" t="s">
        <v>101</v>
      </c>
      <c r="H595" s="13" t="s">
        <v>395</v>
      </c>
      <c r="I595" s="196" t="s">
        <v>475</v>
      </c>
      <c r="J595" s="191" t="s">
        <v>1818</v>
      </c>
      <c r="K595" s="106"/>
      <c r="L595" s="114"/>
      <c r="M595" s="114"/>
      <c r="N595" s="76"/>
      <c r="O595" s="76" t="s">
        <v>1782</v>
      </c>
      <c r="P595" s="76" t="s">
        <v>172</v>
      </c>
      <c r="Q595" s="70" t="s">
        <v>13</v>
      </c>
      <c r="R595" s="70"/>
      <c r="S595" s="112"/>
      <c r="T595" s="68">
        <v>27.51</v>
      </c>
      <c r="U595" s="68">
        <v>22.14</v>
      </c>
      <c r="V595" s="70"/>
      <c r="W595" s="150"/>
      <c r="X595" s="148"/>
      <c r="Y595" s="112"/>
      <c r="Z595" s="76"/>
      <c r="AA595" s="76"/>
      <c r="BJ595" s="83"/>
      <c r="BK595" s="83"/>
      <c r="BL595" s="83"/>
      <c r="BM595" s="83"/>
      <c r="BN595" s="83"/>
      <c r="BO595" s="83"/>
      <c r="BP595" s="83"/>
      <c r="BQ595" s="83"/>
      <c r="BR595" s="83"/>
      <c r="BS595" s="83"/>
      <c r="BT595" s="83"/>
      <c r="BU595" s="83"/>
      <c r="BV595" s="83"/>
      <c r="BW595" s="83"/>
      <c r="BX595" s="83"/>
      <c r="BY595" s="83"/>
      <c r="BZ595" s="83"/>
      <c r="CA595" s="83"/>
      <c r="CB595" s="83"/>
      <c r="CC595" s="83"/>
      <c r="CD595" s="83"/>
      <c r="CE595" s="83"/>
      <c r="CF595" s="83"/>
      <c r="CG595" s="83"/>
      <c r="CH595" s="83"/>
      <c r="CI595" s="83"/>
      <c r="CJ595" s="83"/>
      <c r="CK595" s="83"/>
      <c r="CL595" s="83"/>
      <c r="CM595" s="83"/>
      <c r="CN595" s="83"/>
      <c r="CO595" s="83"/>
      <c r="CP595" s="83"/>
      <c r="CQ595" s="83"/>
      <c r="CR595" s="83"/>
      <c r="CS595" s="83"/>
      <c r="CT595" s="83"/>
      <c r="CU595" s="83"/>
      <c r="CV595" s="83"/>
      <c r="CW595" s="83"/>
      <c r="CX595" s="83"/>
      <c r="CY595" s="83"/>
      <c r="CZ595" s="83"/>
      <c r="DA595" s="83"/>
      <c r="DB595" s="83"/>
      <c r="DC595" s="83"/>
      <c r="DD595" s="83"/>
      <c r="DE595" s="83"/>
      <c r="DF595" s="83"/>
      <c r="DG595" s="83"/>
      <c r="DH595" s="83"/>
      <c r="DI595" s="83"/>
      <c r="DJ595" s="83"/>
      <c r="DK595" s="83"/>
      <c r="DL595" s="83"/>
      <c r="DM595" s="83"/>
      <c r="DN595" s="83"/>
      <c r="DO595" s="83"/>
      <c r="DP595" s="83"/>
      <c r="DQ595" s="83"/>
      <c r="DR595" s="83"/>
      <c r="DS595" s="83"/>
      <c r="DT595" s="83"/>
      <c r="DU595" s="83"/>
      <c r="DV595" s="83"/>
      <c r="DW595" s="83"/>
      <c r="DX595" s="83"/>
      <c r="DY595" s="83"/>
    </row>
    <row r="596" spans="1:129">
      <c r="A596" s="54" t="s">
        <v>1415</v>
      </c>
      <c r="B596" s="144" t="s">
        <v>1594</v>
      </c>
      <c r="C596" s="185" t="s">
        <v>299</v>
      </c>
      <c r="D596" s="185" t="s">
        <v>1292</v>
      </c>
      <c r="E596" s="196">
        <v>908</v>
      </c>
      <c r="F596" s="196">
        <v>3935</v>
      </c>
      <c r="G596" s="196" t="s">
        <v>101</v>
      </c>
      <c r="H596" s="196"/>
      <c r="I596" s="196" t="s">
        <v>475</v>
      </c>
      <c r="J596" s="191" t="s">
        <v>1421</v>
      </c>
      <c r="K596" s="196"/>
      <c r="L596" s="196"/>
      <c r="M596" s="196"/>
      <c r="N596" s="196"/>
      <c r="O596" s="196" t="s">
        <v>209</v>
      </c>
      <c r="P596" s="196" t="s">
        <v>172</v>
      </c>
      <c r="Q596" s="196" t="s">
        <v>1264</v>
      </c>
      <c r="R596" s="196"/>
      <c r="S596" s="196"/>
      <c r="T596" s="196">
        <v>21.05</v>
      </c>
      <c r="U596" s="196"/>
      <c r="V596" s="196"/>
      <c r="W596" s="200">
        <v>13586.265066685261</v>
      </c>
      <c r="X596" s="201">
        <v>0.22900000000000001</v>
      </c>
      <c r="Y596" s="196" t="s">
        <v>1279</v>
      </c>
      <c r="Z596" s="54" t="s">
        <v>1981</v>
      </c>
      <c r="AB596" s="76" t="s">
        <v>1299</v>
      </c>
    </row>
    <row r="597" spans="1:129">
      <c r="A597" s="54" t="s">
        <v>1415</v>
      </c>
      <c r="B597" s="144" t="s">
        <v>1594</v>
      </c>
      <c r="C597" s="185" t="s">
        <v>299</v>
      </c>
      <c r="D597" s="185" t="s">
        <v>1292</v>
      </c>
      <c r="E597" s="196">
        <v>908</v>
      </c>
      <c r="F597" s="196">
        <v>3939</v>
      </c>
      <c r="G597" s="196" t="s">
        <v>101</v>
      </c>
      <c r="H597" s="196"/>
      <c r="I597" s="196" t="s">
        <v>475</v>
      </c>
      <c r="J597" s="191" t="s">
        <v>1421</v>
      </c>
      <c r="K597" s="196"/>
      <c r="L597" s="196"/>
      <c r="M597" s="196"/>
      <c r="N597" s="196"/>
      <c r="O597" s="196" t="s">
        <v>209</v>
      </c>
      <c r="P597" s="196" t="s">
        <v>167</v>
      </c>
      <c r="Q597" s="196" t="s">
        <v>1264</v>
      </c>
      <c r="R597" s="196"/>
      <c r="S597" s="196"/>
      <c r="T597" s="196">
        <v>24.81</v>
      </c>
      <c r="U597" s="196"/>
      <c r="V597" s="196"/>
      <c r="W597" s="200">
        <v>21762.069166863279</v>
      </c>
      <c r="X597" s="201">
        <v>0.22900000000000001</v>
      </c>
      <c r="Y597" s="196" t="s">
        <v>1279</v>
      </c>
      <c r="Z597" s="54" t="s">
        <v>1981</v>
      </c>
    </row>
    <row r="598" spans="1:129">
      <c r="A598" s="54" t="s">
        <v>1415</v>
      </c>
      <c r="B598" s="144" t="s">
        <v>1594</v>
      </c>
      <c r="C598" s="185" t="s">
        <v>299</v>
      </c>
      <c r="D598" s="185" t="s">
        <v>1292</v>
      </c>
      <c r="E598" s="196">
        <v>908</v>
      </c>
      <c r="F598" s="196">
        <v>4259</v>
      </c>
      <c r="G598" s="196" t="s">
        <v>101</v>
      </c>
      <c r="H598" s="196"/>
      <c r="I598" s="196" t="s">
        <v>475</v>
      </c>
      <c r="J598" s="191" t="s">
        <v>1421</v>
      </c>
      <c r="K598" s="196"/>
      <c r="L598" s="196"/>
      <c r="M598" s="196"/>
      <c r="N598" s="196"/>
      <c r="O598" s="196" t="s">
        <v>209</v>
      </c>
      <c r="P598" s="196" t="s">
        <v>172</v>
      </c>
      <c r="Q598" s="196" t="s">
        <v>1264</v>
      </c>
      <c r="R598" s="196"/>
      <c r="S598" s="196"/>
      <c r="T598" s="196">
        <v>10.6</v>
      </c>
      <c r="U598" s="196"/>
      <c r="V598" s="196"/>
      <c r="W598" s="200">
        <v>1901.1565527566797</v>
      </c>
      <c r="X598" s="201">
        <v>0.22900000000000001</v>
      </c>
      <c r="Y598" s="196" t="s">
        <v>1279</v>
      </c>
      <c r="Z598" s="54" t="s">
        <v>1981</v>
      </c>
    </row>
    <row r="599" spans="1:129">
      <c r="A599" s="54" t="s">
        <v>1415</v>
      </c>
      <c r="B599" s="144" t="s">
        <v>1594</v>
      </c>
      <c r="C599" s="185" t="s">
        <v>299</v>
      </c>
      <c r="D599" s="185" t="s">
        <v>1292</v>
      </c>
      <c r="E599" s="196">
        <v>908</v>
      </c>
      <c r="F599" s="196">
        <v>4292</v>
      </c>
      <c r="G599" s="196" t="s">
        <v>101</v>
      </c>
      <c r="H599" s="196"/>
      <c r="I599" s="196" t="s">
        <v>475</v>
      </c>
      <c r="J599" s="191" t="s">
        <v>1421</v>
      </c>
      <c r="K599" s="196"/>
      <c r="L599" s="196"/>
      <c r="M599" s="196"/>
      <c r="N599" s="196"/>
      <c r="O599" s="196" t="s">
        <v>209</v>
      </c>
      <c r="P599" s="196" t="s">
        <v>172</v>
      </c>
      <c r="Q599" s="196" t="s">
        <v>1264</v>
      </c>
      <c r="R599" s="196"/>
      <c r="S599" s="196"/>
      <c r="T599" s="196">
        <v>18.27</v>
      </c>
      <c r="U599" s="196"/>
      <c r="V599" s="196"/>
      <c r="W599" s="200">
        <v>9052.4783618242709</v>
      </c>
      <c r="X599" s="201">
        <v>0.22900000000000001</v>
      </c>
      <c r="Y599" s="196" t="s">
        <v>1279</v>
      </c>
      <c r="Z599" s="54" t="s">
        <v>1981</v>
      </c>
      <c r="BJ599" s="91"/>
      <c r="BK599" s="91"/>
      <c r="BL599" s="91"/>
      <c r="BM599" s="91"/>
      <c r="BN599" s="91"/>
      <c r="BO599" s="91"/>
      <c r="BP599" s="91"/>
      <c r="BQ599" s="91"/>
      <c r="BR599" s="91"/>
      <c r="BS599" s="91"/>
      <c r="BT599" s="91"/>
      <c r="BU599" s="91"/>
      <c r="BV599" s="91"/>
      <c r="BW599" s="91"/>
      <c r="BX599" s="91"/>
      <c r="BY599" s="91"/>
      <c r="BZ599" s="91"/>
      <c r="CA599" s="91"/>
      <c r="CB599" s="91"/>
      <c r="CC599" s="91"/>
      <c r="CD599" s="91"/>
      <c r="CE599" s="91"/>
      <c r="CF599" s="91"/>
      <c r="CG599" s="91"/>
      <c r="CH599" s="91"/>
      <c r="CI599" s="91"/>
      <c r="CJ599" s="91"/>
      <c r="CK599" s="91"/>
      <c r="CL599" s="91"/>
      <c r="CM599" s="91"/>
      <c r="CN599" s="91"/>
      <c r="CO599" s="91"/>
      <c r="CP599" s="91"/>
      <c r="CQ599" s="91"/>
      <c r="CR599" s="91"/>
      <c r="CS599" s="91"/>
      <c r="CT599" s="91"/>
      <c r="CU599" s="91"/>
      <c r="CV599" s="91"/>
    </row>
    <row r="600" spans="1:129">
      <c r="A600" s="54" t="s">
        <v>1415</v>
      </c>
      <c r="B600" s="144" t="s">
        <v>1594</v>
      </c>
      <c r="C600" s="185" t="s">
        <v>299</v>
      </c>
      <c r="D600" s="185" t="s">
        <v>1292</v>
      </c>
      <c r="E600" s="196">
        <v>908</v>
      </c>
      <c r="F600" s="196">
        <v>4295</v>
      </c>
      <c r="G600" s="196" t="s">
        <v>101</v>
      </c>
      <c r="H600" s="196"/>
      <c r="I600" s="196" t="s">
        <v>475</v>
      </c>
      <c r="J600" s="191" t="s">
        <v>1421</v>
      </c>
      <c r="K600" s="196"/>
      <c r="L600" s="196"/>
      <c r="M600" s="196"/>
      <c r="N600" s="196"/>
      <c r="O600" s="196" t="s">
        <v>209</v>
      </c>
      <c r="P600" s="196" t="s">
        <v>172</v>
      </c>
      <c r="Q600" s="196" t="s">
        <v>1264</v>
      </c>
      <c r="R600" s="196"/>
      <c r="S600" s="196"/>
      <c r="T600" s="196">
        <v>21.01</v>
      </c>
      <c r="U600" s="196"/>
      <c r="V600" s="196"/>
      <c r="W600" s="200">
        <v>13512.38976259276</v>
      </c>
      <c r="X600" s="201">
        <v>0.22900000000000001</v>
      </c>
      <c r="Y600" s="196" t="s">
        <v>1279</v>
      </c>
      <c r="Z600" s="54" t="s">
        <v>1981</v>
      </c>
    </row>
    <row r="601" spans="1:129">
      <c r="A601" s="54" t="s">
        <v>1415</v>
      </c>
      <c r="B601" s="144" t="s">
        <v>1594</v>
      </c>
      <c r="C601" s="185" t="s">
        <v>299</v>
      </c>
      <c r="D601" s="185" t="s">
        <v>1292</v>
      </c>
      <c r="E601" s="196">
        <v>908</v>
      </c>
      <c r="F601" s="196">
        <v>4296</v>
      </c>
      <c r="G601" s="196" t="s">
        <v>101</v>
      </c>
      <c r="H601" s="196"/>
      <c r="I601" s="196" t="s">
        <v>475</v>
      </c>
      <c r="J601" s="191" t="s">
        <v>1421</v>
      </c>
      <c r="K601" s="196"/>
      <c r="L601" s="196"/>
      <c r="M601" s="196"/>
      <c r="N601" s="196"/>
      <c r="O601" s="196" t="s">
        <v>209</v>
      </c>
      <c r="P601" s="196" t="s">
        <v>172</v>
      </c>
      <c r="Q601" s="196" t="s">
        <v>1264</v>
      </c>
      <c r="R601" s="196"/>
      <c r="S601" s="196"/>
      <c r="T601" s="196">
        <v>21.33</v>
      </c>
      <c r="U601" s="196"/>
      <c r="V601" s="196"/>
      <c r="W601" s="200">
        <v>14110.766244702343</v>
      </c>
      <c r="X601" s="201">
        <v>0.22900000000000001</v>
      </c>
      <c r="Y601" s="196" t="s">
        <v>1279</v>
      </c>
      <c r="Z601" s="54" t="s">
        <v>1981</v>
      </c>
      <c r="AB601" s="76" t="s">
        <v>1267</v>
      </c>
    </row>
    <row r="602" spans="1:129">
      <c r="A602" s="54" t="s">
        <v>1415</v>
      </c>
      <c r="B602" s="144" t="s">
        <v>1594</v>
      </c>
      <c r="C602" s="185" t="s">
        <v>299</v>
      </c>
      <c r="D602" s="185" t="s">
        <v>1292</v>
      </c>
      <c r="E602" s="196">
        <v>908</v>
      </c>
      <c r="F602" s="196">
        <v>4315</v>
      </c>
      <c r="G602" s="196" t="s">
        <v>101</v>
      </c>
      <c r="H602" s="196"/>
      <c r="I602" s="196" t="s">
        <v>475</v>
      </c>
      <c r="J602" s="191" t="s">
        <v>1421</v>
      </c>
      <c r="K602" s="196"/>
      <c r="L602" s="196"/>
      <c r="M602" s="196"/>
      <c r="N602" s="196"/>
      <c r="O602" s="196" t="s">
        <v>209</v>
      </c>
      <c r="P602" s="196" t="s">
        <v>172</v>
      </c>
      <c r="Q602" s="196" t="s">
        <v>1264</v>
      </c>
      <c r="R602" s="196"/>
      <c r="S602" s="196"/>
      <c r="T602" s="196">
        <v>21.58</v>
      </c>
      <c r="U602" s="196"/>
      <c r="V602" s="196"/>
      <c r="W602" s="200">
        <v>14590.060483335512</v>
      </c>
      <c r="X602" s="201">
        <v>0.22900000000000001</v>
      </c>
      <c r="Y602" s="196" t="s">
        <v>1279</v>
      </c>
      <c r="Z602" s="54" t="s">
        <v>1981</v>
      </c>
    </row>
    <row r="603" spans="1:129">
      <c r="A603" s="54" t="s">
        <v>1415</v>
      </c>
      <c r="B603" s="144" t="s">
        <v>1594</v>
      </c>
      <c r="C603" s="185" t="s">
        <v>299</v>
      </c>
      <c r="D603" s="185" t="s">
        <v>1292</v>
      </c>
      <c r="E603" s="196">
        <v>908</v>
      </c>
      <c r="F603" s="196">
        <v>4316</v>
      </c>
      <c r="G603" s="196" t="s">
        <v>101</v>
      </c>
      <c r="H603" s="196"/>
      <c r="I603" s="196" t="s">
        <v>475</v>
      </c>
      <c r="J603" s="191" t="s">
        <v>1421</v>
      </c>
      <c r="K603" s="196"/>
      <c r="L603" s="196"/>
      <c r="M603" s="196"/>
      <c r="N603" s="196"/>
      <c r="O603" s="196" t="s">
        <v>209</v>
      </c>
      <c r="P603" s="196" t="s">
        <v>172</v>
      </c>
      <c r="Q603" s="196" t="s">
        <v>1264</v>
      </c>
      <c r="R603" s="196"/>
      <c r="S603" s="196"/>
      <c r="T603" s="196">
        <v>21.69</v>
      </c>
      <c r="U603" s="196"/>
      <c r="V603" s="196"/>
      <c r="W603" s="200">
        <v>14804.262855166344</v>
      </c>
      <c r="X603" s="201">
        <v>0.22900000000000001</v>
      </c>
      <c r="Y603" s="196" t="s">
        <v>1279</v>
      </c>
      <c r="Z603" s="54" t="s">
        <v>1981</v>
      </c>
    </row>
    <row r="604" spans="1:129">
      <c r="A604" s="54" t="s">
        <v>1415</v>
      </c>
      <c r="B604" s="144" t="s">
        <v>1594</v>
      </c>
      <c r="C604" s="185" t="s">
        <v>299</v>
      </c>
      <c r="D604" s="185" t="s">
        <v>1292</v>
      </c>
      <c r="E604" s="196">
        <v>908</v>
      </c>
      <c r="F604" s="196">
        <v>4324</v>
      </c>
      <c r="G604" s="196" t="s">
        <v>101</v>
      </c>
      <c r="H604" s="196"/>
      <c r="I604" s="196" t="s">
        <v>475</v>
      </c>
      <c r="J604" s="191" t="s">
        <v>1421</v>
      </c>
      <c r="K604" s="196"/>
      <c r="L604" s="196"/>
      <c r="M604" s="196"/>
      <c r="N604" s="196"/>
      <c r="O604" s="196" t="s">
        <v>209</v>
      </c>
      <c r="P604" s="196" t="s">
        <v>172</v>
      </c>
      <c r="Q604" s="196" t="s">
        <v>1264</v>
      </c>
      <c r="R604" s="196"/>
      <c r="S604" s="196"/>
      <c r="T604" s="196">
        <v>22.1</v>
      </c>
      <c r="U604" s="196"/>
      <c r="V604" s="196"/>
      <c r="W604" s="200">
        <v>15620.673738300235</v>
      </c>
      <c r="X604" s="201">
        <v>0.22900000000000001</v>
      </c>
      <c r="Y604" s="196" t="s">
        <v>1279</v>
      </c>
      <c r="Z604" s="54" t="s">
        <v>1981</v>
      </c>
    </row>
    <row r="605" spans="1:129">
      <c r="A605" s="54" t="s">
        <v>1415</v>
      </c>
      <c r="B605" s="144" t="s">
        <v>1594</v>
      </c>
      <c r="C605" s="185" t="s">
        <v>299</v>
      </c>
      <c r="D605" s="185" t="s">
        <v>1292</v>
      </c>
      <c r="E605" s="196">
        <v>908</v>
      </c>
      <c r="F605" s="196">
        <v>4325</v>
      </c>
      <c r="G605" s="196" t="s">
        <v>101</v>
      </c>
      <c r="H605" s="196"/>
      <c r="I605" s="196" t="s">
        <v>475</v>
      </c>
      <c r="J605" s="191" t="s">
        <v>1421</v>
      </c>
      <c r="K605" s="196"/>
      <c r="L605" s="196"/>
      <c r="M605" s="196"/>
      <c r="N605" s="196"/>
      <c r="O605" s="196" t="s">
        <v>209</v>
      </c>
      <c r="P605" s="196" t="s">
        <v>172</v>
      </c>
      <c r="Q605" s="196" t="s">
        <v>1264</v>
      </c>
      <c r="R605" s="196"/>
      <c r="S605" s="196"/>
      <c r="T605" s="196">
        <v>22.28</v>
      </c>
      <c r="U605" s="196"/>
      <c r="V605" s="196"/>
      <c r="W605" s="200">
        <v>15988.157564555497</v>
      </c>
      <c r="X605" s="201">
        <v>0.22900000000000001</v>
      </c>
      <c r="Y605" s="196" t="s">
        <v>1279</v>
      </c>
      <c r="Z605" s="54" t="s">
        <v>1981</v>
      </c>
    </row>
    <row r="606" spans="1:129">
      <c r="A606" s="54" t="s">
        <v>1415</v>
      </c>
      <c r="B606" s="144" t="s">
        <v>1594</v>
      </c>
      <c r="C606" s="185" t="s">
        <v>299</v>
      </c>
      <c r="D606" s="185" t="s">
        <v>1292</v>
      </c>
      <c r="E606" s="196">
        <v>908</v>
      </c>
      <c r="F606" s="196">
        <v>4326</v>
      </c>
      <c r="G606" s="196" t="s">
        <v>101</v>
      </c>
      <c r="H606" s="196"/>
      <c r="I606" s="196" t="s">
        <v>475</v>
      </c>
      <c r="J606" s="191" t="s">
        <v>1421</v>
      </c>
      <c r="K606" s="196"/>
      <c r="L606" s="196"/>
      <c r="M606" s="196"/>
      <c r="N606" s="196"/>
      <c r="O606" s="196" t="s">
        <v>209</v>
      </c>
      <c r="P606" s="196" t="s">
        <v>167</v>
      </c>
      <c r="Q606" s="196" t="s">
        <v>1264</v>
      </c>
      <c r="R606" s="196"/>
      <c r="S606" s="196"/>
      <c r="T606" s="196">
        <v>22.34</v>
      </c>
      <c r="U606" s="196"/>
      <c r="V606" s="196"/>
      <c r="W606" s="200">
        <v>16111.891052597408</v>
      </c>
      <c r="X606" s="201">
        <v>0.22900000000000001</v>
      </c>
      <c r="Y606" s="196" t="s">
        <v>1279</v>
      </c>
      <c r="Z606" s="54" t="s">
        <v>1981</v>
      </c>
    </row>
    <row r="607" spans="1:129">
      <c r="A607" s="54" t="s">
        <v>1415</v>
      </c>
      <c r="B607" s="144" t="s">
        <v>1594</v>
      </c>
      <c r="C607" s="185" t="s">
        <v>299</v>
      </c>
      <c r="D607" s="185" t="s">
        <v>1292</v>
      </c>
      <c r="E607" s="196">
        <v>908</v>
      </c>
      <c r="F607" s="196">
        <v>4327</v>
      </c>
      <c r="G607" s="196" t="s">
        <v>101</v>
      </c>
      <c r="H607" s="196"/>
      <c r="I607" s="196" t="s">
        <v>475</v>
      </c>
      <c r="J607" s="191" t="s">
        <v>1421</v>
      </c>
      <c r="K607" s="196"/>
      <c r="L607" s="196"/>
      <c r="M607" s="196"/>
      <c r="N607" s="196"/>
      <c r="O607" s="196" t="s">
        <v>209</v>
      </c>
      <c r="P607" s="196" t="s">
        <v>167</v>
      </c>
      <c r="Q607" s="196" t="s">
        <v>1264</v>
      </c>
      <c r="R607" s="196"/>
      <c r="S607" s="196"/>
      <c r="T607" s="196">
        <v>22.5</v>
      </c>
      <c r="U607" s="196"/>
      <c r="V607" s="196"/>
      <c r="W607" s="200">
        <v>16444.891119292104</v>
      </c>
      <c r="X607" s="201">
        <v>0.22900000000000001</v>
      </c>
      <c r="Y607" s="196" t="s">
        <v>1279</v>
      </c>
      <c r="Z607" s="54" t="s">
        <v>1981</v>
      </c>
      <c r="BJ607" s="91"/>
      <c r="BK607" s="91"/>
      <c r="BL607" s="91"/>
      <c r="BM607" s="91"/>
      <c r="BN607" s="91"/>
      <c r="BO607" s="91"/>
      <c r="BP607" s="91"/>
      <c r="BQ607" s="91"/>
      <c r="BR607" s="91"/>
      <c r="BS607" s="91"/>
      <c r="BT607" s="91"/>
      <c r="BU607" s="91"/>
      <c r="BV607" s="91"/>
      <c r="BW607" s="91"/>
      <c r="BX607" s="91"/>
      <c r="BY607" s="91"/>
      <c r="BZ607" s="91"/>
      <c r="CA607" s="91"/>
      <c r="CB607" s="91"/>
      <c r="CC607" s="91"/>
      <c r="CD607" s="91"/>
      <c r="CE607" s="91"/>
      <c r="CF607" s="91"/>
      <c r="CG607" s="91"/>
      <c r="CH607" s="91"/>
      <c r="CI607" s="91"/>
      <c r="CJ607" s="91"/>
      <c r="CK607" s="91"/>
      <c r="CL607" s="91"/>
      <c r="CM607" s="91"/>
      <c r="CN607" s="91"/>
      <c r="CO607" s="91"/>
      <c r="CP607" s="91"/>
      <c r="CQ607" s="91"/>
      <c r="CR607" s="91"/>
      <c r="CS607" s="91"/>
      <c r="CT607" s="91"/>
      <c r="CU607" s="91"/>
      <c r="CV607" s="91"/>
    </row>
    <row r="608" spans="1:129">
      <c r="A608" s="54" t="s">
        <v>1415</v>
      </c>
      <c r="B608" s="144" t="s">
        <v>1594</v>
      </c>
      <c r="C608" s="185" t="s">
        <v>299</v>
      </c>
      <c r="D608" s="185" t="s">
        <v>1292</v>
      </c>
      <c r="E608" s="196">
        <v>908</v>
      </c>
      <c r="F608" s="196">
        <v>4330</v>
      </c>
      <c r="G608" s="196" t="s">
        <v>101</v>
      </c>
      <c r="H608" s="196"/>
      <c r="I608" s="196" t="s">
        <v>475</v>
      </c>
      <c r="J608" s="191" t="s">
        <v>1421</v>
      </c>
      <c r="K608" s="196"/>
      <c r="L608" s="196"/>
      <c r="M608" s="196"/>
      <c r="N608" s="196"/>
      <c r="O608" s="196" t="s">
        <v>209</v>
      </c>
      <c r="P608" s="196" t="s">
        <v>167</v>
      </c>
      <c r="Q608" s="196" t="s">
        <v>1264</v>
      </c>
      <c r="R608" s="196"/>
      <c r="S608" s="196"/>
      <c r="T608" s="196">
        <v>23.73</v>
      </c>
      <c r="U608" s="196"/>
      <c r="V608" s="196"/>
      <c r="W608" s="200">
        <v>19155.446508206787</v>
      </c>
      <c r="X608" s="201">
        <v>0.22900000000000001</v>
      </c>
      <c r="Y608" s="196" t="s">
        <v>1279</v>
      </c>
      <c r="Z608" s="54" t="s">
        <v>1981</v>
      </c>
      <c r="AB608" s="76" t="s">
        <v>1299</v>
      </c>
    </row>
    <row r="609" spans="1:129">
      <c r="A609" s="54" t="s">
        <v>1415</v>
      </c>
      <c r="B609" s="144" t="s">
        <v>1594</v>
      </c>
      <c r="C609" s="185" t="s">
        <v>299</v>
      </c>
      <c r="D609" s="185" t="s">
        <v>1292</v>
      </c>
      <c r="E609" s="196">
        <v>908</v>
      </c>
      <c r="F609" s="196">
        <v>4332</v>
      </c>
      <c r="G609" s="196" t="s">
        <v>101</v>
      </c>
      <c r="H609" s="196"/>
      <c r="I609" s="196" t="s">
        <v>475</v>
      </c>
      <c r="J609" s="191" t="s">
        <v>1421</v>
      </c>
      <c r="K609" s="196"/>
      <c r="L609" s="196"/>
      <c r="M609" s="196"/>
      <c r="N609" s="196"/>
      <c r="O609" s="196" t="s">
        <v>209</v>
      </c>
      <c r="P609" s="196" t="s">
        <v>172</v>
      </c>
      <c r="Q609" s="196" t="s">
        <v>1264</v>
      </c>
      <c r="R609" s="196"/>
      <c r="S609" s="196"/>
      <c r="T609" s="196">
        <v>19.850000000000001</v>
      </c>
      <c r="U609" s="196"/>
      <c r="V609" s="196"/>
      <c r="W609" s="200">
        <v>11482.244497929765</v>
      </c>
      <c r="X609" s="201">
        <v>0.22900000000000001</v>
      </c>
      <c r="Y609" s="196" t="s">
        <v>1279</v>
      </c>
      <c r="Z609" s="54" t="s">
        <v>1981</v>
      </c>
    </row>
    <row r="610" spans="1:129" ht="31">
      <c r="A610" s="76" t="s">
        <v>1415</v>
      </c>
      <c r="B610" s="76" t="s">
        <v>1594</v>
      </c>
      <c r="C610" s="113" t="s">
        <v>299</v>
      </c>
      <c r="D610" s="113" t="s">
        <v>1292</v>
      </c>
      <c r="E610" s="76">
        <v>908</v>
      </c>
      <c r="F610" s="76">
        <v>2147</v>
      </c>
      <c r="G610" s="76" t="s">
        <v>101</v>
      </c>
      <c r="H610" s="13" t="s">
        <v>395</v>
      </c>
      <c r="I610" s="196" t="s">
        <v>475</v>
      </c>
      <c r="J610" s="191" t="s">
        <v>1795</v>
      </c>
      <c r="K610" s="106"/>
      <c r="L610" s="114"/>
      <c r="M610" s="114"/>
      <c r="N610" s="76"/>
      <c r="O610" s="76" t="s">
        <v>1783</v>
      </c>
      <c r="P610" s="76" t="s">
        <v>172</v>
      </c>
      <c r="Q610" s="70" t="s">
        <v>13</v>
      </c>
      <c r="R610" s="70"/>
      <c r="S610" s="112"/>
      <c r="T610" s="68">
        <v>20.62</v>
      </c>
      <c r="U610" s="68">
        <v>14.52</v>
      </c>
      <c r="V610" s="70"/>
      <c r="W610" s="150"/>
      <c r="X610" s="148"/>
      <c r="Y610" s="112"/>
    </row>
    <row r="611" spans="1:129" ht="31">
      <c r="A611" s="76" t="s">
        <v>1415</v>
      </c>
      <c r="B611" s="76" t="s">
        <v>1594</v>
      </c>
      <c r="C611" s="113" t="s">
        <v>299</v>
      </c>
      <c r="D611" s="113" t="s">
        <v>1292</v>
      </c>
      <c r="E611" s="76">
        <v>908</v>
      </c>
      <c r="F611" s="76">
        <v>4297</v>
      </c>
      <c r="G611" s="76" t="s">
        <v>101</v>
      </c>
      <c r="H611" s="13" t="s">
        <v>395</v>
      </c>
      <c r="I611" s="196" t="s">
        <v>475</v>
      </c>
      <c r="J611" s="191" t="s">
        <v>1788</v>
      </c>
      <c r="K611" s="106"/>
      <c r="L611" s="114"/>
      <c r="M611" s="114"/>
      <c r="N611" s="76"/>
      <c r="O611" s="76" t="s">
        <v>1783</v>
      </c>
      <c r="P611" s="76" t="s">
        <v>172</v>
      </c>
      <c r="Q611" s="70" t="s">
        <v>13</v>
      </c>
      <c r="R611" s="70"/>
      <c r="S611" s="112"/>
      <c r="T611" s="68">
        <v>21.77</v>
      </c>
      <c r="U611" s="68">
        <v>12.08</v>
      </c>
      <c r="V611" s="70"/>
      <c r="W611" s="150"/>
      <c r="X611" s="148"/>
      <c r="Y611" s="112"/>
      <c r="Z611" s="76"/>
    </row>
    <row r="612" spans="1:129">
      <c r="A612" s="54" t="s">
        <v>1415</v>
      </c>
      <c r="B612" s="144" t="s">
        <v>1594</v>
      </c>
      <c r="C612" s="185" t="s">
        <v>299</v>
      </c>
      <c r="D612" s="185" t="s">
        <v>1292</v>
      </c>
      <c r="E612" s="196">
        <v>908</v>
      </c>
      <c r="F612" s="196">
        <v>3937</v>
      </c>
      <c r="G612" s="196" t="s">
        <v>101</v>
      </c>
      <c r="H612" s="196"/>
      <c r="I612" s="196" t="s">
        <v>475</v>
      </c>
      <c r="J612" s="191" t="s">
        <v>1421</v>
      </c>
      <c r="K612" s="196"/>
      <c r="L612" s="196"/>
      <c r="M612" s="196"/>
      <c r="N612" s="196"/>
      <c r="O612" s="196" t="s">
        <v>1289</v>
      </c>
      <c r="P612" s="196" t="s">
        <v>167</v>
      </c>
      <c r="Q612" s="196" t="s">
        <v>1264</v>
      </c>
      <c r="R612" s="196"/>
      <c r="S612" s="196"/>
      <c r="T612" s="196">
        <v>194.29</v>
      </c>
      <c r="U612" s="196"/>
      <c r="V612" s="196"/>
      <c r="W612" s="200">
        <v>16317.521781941128</v>
      </c>
      <c r="X612" s="201">
        <v>0.13800000000000001</v>
      </c>
      <c r="Y612" s="196" t="s">
        <v>1289</v>
      </c>
      <c r="Z612" s="54" t="s">
        <v>1981</v>
      </c>
      <c r="BJ612" s="91"/>
      <c r="BK612" s="91"/>
      <c r="BL612" s="91"/>
      <c r="BM612" s="91"/>
      <c r="BN612" s="91"/>
      <c r="BO612" s="91"/>
      <c r="BP612" s="91"/>
      <c r="BQ612" s="91"/>
      <c r="BR612" s="91"/>
      <c r="BS612" s="91"/>
      <c r="BT612" s="91"/>
      <c r="BU612" s="91"/>
      <c r="BV612" s="91"/>
      <c r="BW612" s="91"/>
      <c r="BX612" s="91"/>
      <c r="BY612" s="91"/>
      <c r="BZ612" s="91"/>
      <c r="CA612" s="91"/>
      <c r="CB612" s="91"/>
      <c r="CC612" s="91"/>
      <c r="CD612" s="91"/>
      <c r="CE612" s="91"/>
      <c r="CF612" s="91"/>
      <c r="CG612" s="91"/>
      <c r="CH612" s="91"/>
      <c r="CI612" s="91"/>
      <c r="CJ612" s="91"/>
      <c r="CK612" s="91"/>
      <c r="CL612" s="91"/>
      <c r="CM612" s="91"/>
      <c r="CN612" s="91"/>
      <c r="CO612" s="91"/>
      <c r="CP612" s="91"/>
      <c r="CQ612" s="91"/>
      <c r="CR612" s="91"/>
      <c r="CS612" s="91"/>
      <c r="CT612" s="91"/>
      <c r="CU612" s="91"/>
      <c r="CV612" s="91"/>
    </row>
    <row r="613" spans="1:129">
      <c r="A613" s="54" t="s">
        <v>1415</v>
      </c>
      <c r="B613" s="144" t="s">
        <v>1594</v>
      </c>
      <c r="C613" s="185" t="s">
        <v>299</v>
      </c>
      <c r="D613" s="185" t="s">
        <v>1292</v>
      </c>
      <c r="E613" s="196">
        <v>908</v>
      </c>
      <c r="F613" s="196">
        <v>3938</v>
      </c>
      <c r="G613" s="196" t="s">
        <v>101</v>
      </c>
      <c r="H613" s="196"/>
      <c r="I613" s="196" t="s">
        <v>475</v>
      </c>
      <c r="J613" s="191" t="s">
        <v>1421</v>
      </c>
      <c r="K613" s="196"/>
      <c r="L613" s="196"/>
      <c r="M613" s="196"/>
      <c r="N613" s="196"/>
      <c r="O613" s="196" t="s">
        <v>1289</v>
      </c>
      <c r="P613" s="196" t="s">
        <v>167</v>
      </c>
      <c r="Q613" s="196" t="s">
        <v>1264</v>
      </c>
      <c r="R613" s="196"/>
      <c r="S613" s="196"/>
      <c r="T613" s="196">
        <v>196.22</v>
      </c>
      <c r="U613" s="196"/>
      <c r="V613" s="196"/>
      <c r="W613" s="200">
        <v>16895.861590610988</v>
      </c>
      <c r="X613" s="201">
        <v>0.13800000000000001</v>
      </c>
      <c r="Y613" s="196" t="s">
        <v>1289</v>
      </c>
      <c r="Z613" s="54" t="s">
        <v>1981</v>
      </c>
      <c r="BJ613" s="91"/>
      <c r="BK613" s="91"/>
      <c r="BL613" s="91"/>
      <c r="BM613" s="91"/>
      <c r="BN613" s="91"/>
      <c r="BO613" s="91"/>
      <c r="BP613" s="91"/>
      <c r="BQ613" s="91"/>
      <c r="BR613" s="91"/>
      <c r="BS613" s="91"/>
      <c r="BT613" s="91"/>
      <c r="BU613" s="91"/>
      <c r="BV613" s="91"/>
      <c r="BW613" s="91"/>
      <c r="BX613" s="91"/>
      <c r="BY613" s="91"/>
      <c r="BZ613" s="91"/>
      <c r="CA613" s="91"/>
      <c r="CB613" s="91"/>
      <c r="CC613" s="91"/>
      <c r="CD613" s="91"/>
      <c r="CE613" s="91"/>
      <c r="CF613" s="91"/>
      <c r="CG613" s="91"/>
      <c r="CH613" s="91"/>
      <c r="CI613" s="91"/>
      <c r="CJ613" s="91"/>
      <c r="CK613" s="91"/>
      <c r="CL613" s="91"/>
      <c r="CM613" s="91"/>
      <c r="CN613" s="91"/>
      <c r="CO613" s="91"/>
      <c r="CP613" s="91"/>
      <c r="CQ613" s="91"/>
      <c r="CR613" s="91"/>
      <c r="CS613" s="91"/>
      <c r="CT613" s="91"/>
      <c r="CU613" s="91"/>
      <c r="CV613" s="91"/>
    </row>
    <row r="614" spans="1:129">
      <c r="A614" s="54" t="s">
        <v>1415</v>
      </c>
      <c r="B614" s="144" t="s">
        <v>1594</v>
      </c>
      <c r="C614" s="185" t="s">
        <v>299</v>
      </c>
      <c r="D614" s="185" t="s">
        <v>1292</v>
      </c>
      <c r="E614" s="196">
        <v>908</v>
      </c>
      <c r="F614" s="196">
        <v>4258</v>
      </c>
      <c r="G614" s="196" t="s">
        <v>101</v>
      </c>
      <c r="H614" s="196"/>
      <c r="I614" s="196" t="s">
        <v>475</v>
      </c>
      <c r="J614" s="191" t="s">
        <v>1421</v>
      </c>
      <c r="K614" s="196"/>
      <c r="L614" s="196"/>
      <c r="M614" s="196"/>
      <c r="N614" s="196"/>
      <c r="O614" s="196" t="s">
        <v>1289</v>
      </c>
      <c r="P614" s="196" t="s">
        <v>167</v>
      </c>
      <c r="Q614" s="196" t="s">
        <v>1264</v>
      </c>
      <c r="R614" s="196"/>
      <c r="S614" s="196"/>
      <c r="T614" s="196">
        <v>9.59</v>
      </c>
      <c r="U614" s="196"/>
      <c r="V614" s="196"/>
      <c r="W614" s="200">
        <v>0.4060890564072453</v>
      </c>
      <c r="X614" s="201">
        <v>0.13800000000000001</v>
      </c>
      <c r="Y614" s="196" t="s">
        <v>1289</v>
      </c>
      <c r="Z614" s="54" t="s">
        <v>1981</v>
      </c>
      <c r="BJ614" s="91"/>
      <c r="BK614" s="91"/>
      <c r="BL614" s="91"/>
      <c r="BM614" s="91"/>
      <c r="BN614" s="91"/>
      <c r="BO614" s="91"/>
      <c r="BP614" s="91"/>
      <c r="BQ614" s="91"/>
      <c r="BR614" s="91"/>
      <c r="BS614" s="91"/>
      <c r="BT614" s="91"/>
      <c r="BU614" s="91"/>
      <c r="BV614" s="91"/>
      <c r="BW614" s="91"/>
      <c r="BX614" s="91"/>
      <c r="BY614" s="91"/>
      <c r="BZ614" s="91"/>
      <c r="CA614" s="91"/>
      <c r="CB614" s="91"/>
      <c r="CC614" s="91"/>
      <c r="CD614" s="91"/>
      <c r="CE614" s="91"/>
      <c r="CF614" s="91"/>
      <c r="CG614" s="91"/>
      <c r="CH614" s="91"/>
      <c r="CI614" s="91"/>
      <c r="CJ614" s="91"/>
      <c r="CK614" s="91"/>
      <c r="CL614" s="91"/>
      <c r="CM614" s="91"/>
      <c r="CN614" s="91"/>
      <c r="CO614" s="91"/>
      <c r="CP614" s="91"/>
      <c r="CQ614" s="91"/>
      <c r="CR614" s="91"/>
      <c r="CS614" s="91"/>
      <c r="CT614" s="91"/>
      <c r="CU614" s="91"/>
      <c r="CV614" s="91"/>
    </row>
    <row r="615" spans="1:129">
      <c r="A615" s="54" t="s">
        <v>1415</v>
      </c>
      <c r="B615" s="144" t="s">
        <v>1594</v>
      </c>
      <c r="C615" s="185" t="s">
        <v>299</v>
      </c>
      <c r="D615" s="185" t="s">
        <v>1292</v>
      </c>
      <c r="E615" s="196">
        <v>908</v>
      </c>
      <c r="F615" s="196">
        <v>4260</v>
      </c>
      <c r="G615" s="196" t="s">
        <v>101</v>
      </c>
      <c r="H615" s="196"/>
      <c r="I615" s="196" t="s">
        <v>475</v>
      </c>
      <c r="J615" s="191" t="s">
        <v>1421</v>
      </c>
      <c r="K615" s="196"/>
      <c r="L615" s="196"/>
      <c r="M615" s="196"/>
      <c r="N615" s="196"/>
      <c r="O615" s="196" t="s">
        <v>1289</v>
      </c>
      <c r="P615" s="196" t="s">
        <v>172</v>
      </c>
      <c r="Q615" s="196" t="s">
        <v>1264</v>
      </c>
      <c r="R615" s="196"/>
      <c r="S615" s="196"/>
      <c r="T615" s="196">
        <v>114.61</v>
      </c>
      <c r="U615" s="196"/>
      <c r="V615" s="196"/>
      <c r="W615" s="200">
        <v>2540.6760008099213</v>
      </c>
      <c r="X615" s="201">
        <v>0.13800000000000001</v>
      </c>
      <c r="Y615" s="196" t="s">
        <v>1289</v>
      </c>
      <c r="Z615" s="54" t="s">
        <v>1981</v>
      </c>
      <c r="BJ615" s="91"/>
      <c r="BK615" s="91"/>
      <c r="BL615" s="91"/>
      <c r="BM615" s="91"/>
      <c r="BN615" s="91"/>
      <c r="BO615" s="91"/>
      <c r="BP615" s="91"/>
      <c r="BQ615" s="91"/>
      <c r="BR615" s="91"/>
      <c r="BS615" s="91"/>
      <c r="BT615" s="91"/>
      <c r="BU615" s="91"/>
      <c r="BV615" s="91"/>
      <c r="BW615" s="91"/>
      <c r="BX615" s="91"/>
      <c r="BY615" s="91"/>
      <c r="BZ615" s="91"/>
      <c r="CA615" s="91"/>
      <c r="CB615" s="91"/>
      <c r="CC615" s="91"/>
      <c r="CD615" s="91"/>
      <c r="CE615" s="91"/>
      <c r="CF615" s="91"/>
      <c r="CG615" s="91"/>
      <c r="CH615" s="91"/>
      <c r="CI615" s="91"/>
      <c r="CJ615" s="91"/>
      <c r="CK615" s="91"/>
      <c r="CL615" s="91"/>
      <c r="CM615" s="91"/>
      <c r="CN615" s="91"/>
      <c r="CO615" s="91"/>
      <c r="CP615" s="91"/>
      <c r="CQ615" s="91"/>
      <c r="CR615" s="91"/>
      <c r="CS615" s="91"/>
      <c r="CT615" s="91"/>
      <c r="CU615" s="91"/>
      <c r="CV615" s="91"/>
    </row>
    <row r="616" spans="1:129">
      <c r="A616" s="54" t="s">
        <v>1415</v>
      </c>
      <c r="B616" s="144" t="s">
        <v>1594</v>
      </c>
      <c r="C616" s="185" t="s">
        <v>299</v>
      </c>
      <c r="D616" s="185" t="s">
        <v>1292</v>
      </c>
      <c r="E616" s="196">
        <v>908</v>
      </c>
      <c r="F616" s="196">
        <v>4262</v>
      </c>
      <c r="G616" s="196" t="s">
        <v>101</v>
      </c>
      <c r="H616" s="196"/>
      <c r="I616" s="196" t="s">
        <v>475</v>
      </c>
      <c r="J616" s="191" t="s">
        <v>1421</v>
      </c>
      <c r="K616" s="196"/>
      <c r="L616" s="196"/>
      <c r="M616" s="196"/>
      <c r="N616" s="196"/>
      <c r="O616" s="196" t="s">
        <v>1289</v>
      </c>
      <c r="P616" s="196" t="s">
        <v>167</v>
      </c>
      <c r="Q616" s="196" t="s">
        <v>1264</v>
      </c>
      <c r="R616" s="196"/>
      <c r="S616" s="196"/>
      <c r="T616" s="196">
        <v>115.18</v>
      </c>
      <c r="U616" s="196"/>
      <c r="V616" s="196"/>
      <c r="W616" s="200">
        <v>2585.4793529534941</v>
      </c>
      <c r="X616" s="201">
        <v>0.13800000000000001</v>
      </c>
      <c r="Y616" s="196" t="s">
        <v>1289</v>
      </c>
      <c r="Z616" s="54" t="s">
        <v>1981</v>
      </c>
    </row>
    <row r="617" spans="1:129">
      <c r="A617" s="54" t="s">
        <v>1415</v>
      </c>
      <c r="B617" s="144" t="s">
        <v>1594</v>
      </c>
      <c r="C617" s="185" t="s">
        <v>299</v>
      </c>
      <c r="D617" s="185" t="s">
        <v>1292</v>
      </c>
      <c r="E617" s="196">
        <v>908</v>
      </c>
      <c r="F617" s="196">
        <v>4263</v>
      </c>
      <c r="G617" s="196" t="s">
        <v>101</v>
      </c>
      <c r="H617" s="196"/>
      <c r="I617" s="196" t="s">
        <v>475</v>
      </c>
      <c r="J617" s="191" t="s">
        <v>1421</v>
      </c>
      <c r="K617" s="196"/>
      <c r="L617" s="196"/>
      <c r="M617" s="196"/>
      <c r="N617" s="196"/>
      <c r="O617" s="196" t="s">
        <v>1289</v>
      </c>
      <c r="P617" s="196" t="s">
        <v>167</v>
      </c>
      <c r="Q617" s="196" t="s">
        <v>1264</v>
      </c>
      <c r="R617" s="196"/>
      <c r="S617" s="196"/>
      <c r="T617" s="196">
        <v>115.99</v>
      </c>
      <c r="U617" s="196"/>
      <c r="V617" s="196"/>
      <c r="W617" s="200">
        <v>2650.1168579404562</v>
      </c>
      <c r="X617" s="201">
        <v>0.13800000000000001</v>
      </c>
      <c r="Y617" s="196" t="s">
        <v>1289</v>
      </c>
      <c r="Z617" s="54" t="s">
        <v>1981</v>
      </c>
      <c r="BJ617" s="91"/>
      <c r="BK617" s="91"/>
      <c r="BL617" s="91"/>
      <c r="BM617" s="91"/>
      <c r="BN617" s="91"/>
      <c r="BO617" s="91"/>
      <c r="BP617" s="91"/>
      <c r="BQ617" s="91"/>
      <c r="BR617" s="91"/>
      <c r="BS617" s="91"/>
      <c r="BT617" s="91"/>
      <c r="BU617" s="91"/>
      <c r="BV617" s="91"/>
      <c r="BW617" s="91"/>
      <c r="BX617" s="91"/>
      <c r="BY617" s="91"/>
      <c r="BZ617" s="91"/>
      <c r="CA617" s="91"/>
      <c r="CB617" s="91"/>
      <c r="CC617" s="91"/>
      <c r="CD617" s="91"/>
      <c r="CE617" s="91"/>
      <c r="CF617" s="91"/>
      <c r="CG617" s="91"/>
      <c r="CH617" s="91"/>
      <c r="CI617" s="91"/>
      <c r="CJ617" s="91"/>
      <c r="CK617" s="91"/>
      <c r="CL617" s="91"/>
      <c r="CM617" s="91"/>
      <c r="CN617" s="91"/>
      <c r="CO617" s="91"/>
      <c r="CP617" s="91"/>
      <c r="CQ617" s="91"/>
      <c r="CR617" s="91"/>
      <c r="CS617" s="91"/>
      <c r="CT617" s="91"/>
      <c r="CU617" s="91"/>
      <c r="CV617" s="91"/>
    </row>
    <row r="618" spans="1:129">
      <c r="A618" s="54" t="s">
        <v>1415</v>
      </c>
      <c r="B618" s="144" t="s">
        <v>1594</v>
      </c>
      <c r="C618" s="185" t="s">
        <v>299</v>
      </c>
      <c r="D618" s="185" t="s">
        <v>1292</v>
      </c>
      <c r="E618" s="196">
        <v>908</v>
      </c>
      <c r="F618" s="196">
        <v>4264</v>
      </c>
      <c r="G618" s="196" t="s">
        <v>101</v>
      </c>
      <c r="H618" s="196"/>
      <c r="I618" s="196" t="s">
        <v>475</v>
      </c>
      <c r="J618" s="191" t="s">
        <v>1421</v>
      </c>
      <c r="K618" s="196"/>
      <c r="L618" s="196"/>
      <c r="M618" s="196"/>
      <c r="N618" s="196"/>
      <c r="O618" s="196" t="s">
        <v>1289</v>
      </c>
      <c r="P618" s="196" t="s">
        <v>167</v>
      </c>
      <c r="Q618" s="196" t="s">
        <v>1264</v>
      </c>
      <c r="R618" s="196"/>
      <c r="S618" s="196"/>
      <c r="T618" s="196">
        <v>117.54</v>
      </c>
      <c r="U618" s="196"/>
      <c r="V618" s="196"/>
      <c r="W618" s="200">
        <v>2777.0199418821326</v>
      </c>
      <c r="X618" s="201">
        <v>0.13800000000000001</v>
      </c>
      <c r="Y618" s="196" t="s">
        <v>1289</v>
      </c>
      <c r="Z618" s="54" t="s">
        <v>1981</v>
      </c>
    </row>
    <row r="619" spans="1:129">
      <c r="A619" s="54" t="s">
        <v>1415</v>
      </c>
      <c r="B619" s="144" t="s">
        <v>1594</v>
      </c>
      <c r="C619" s="185" t="s">
        <v>299</v>
      </c>
      <c r="D619" s="185" t="s">
        <v>1292</v>
      </c>
      <c r="E619" s="196">
        <v>908</v>
      </c>
      <c r="F619" s="196">
        <v>3934</v>
      </c>
      <c r="G619" s="196" t="s">
        <v>101</v>
      </c>
      <c r="H619" s="196"/>
      <c r="I619" s="196" t="s">
        <v>475</v>
      </c>
      <c r="J619" s="191" t="s">
        <v>1421</v>
      </c>
      <c r="K619" s="196"/>
      <c r="L619" s="196"/>
      <c r="M619" s="196"/>
      <c r="N619" s="196"/>
      <c r="O619" s="196" t="s">
        <v>1322</v>
      </c>
      <c r="P619" s="196" t="s">
        <v>167</v>
      </c>
      <c r="Q619" s="196" t="s">
        <v>1264</v>
      </c>
      <c r="R619" s="196"/>
      <c r="S619" s="196"/>
      <c r="T619" s="196">
        <v>152.63999999999999</v>
      </c>
      <c r="U619" s="196"/>
      <c r="V619" s="196"/>
      <c r="W619" s="200">
        <v>6981.3547133888114</v>
      </c>
      <c r="X619" s="201">
        <v>0.17399999999999999</v>
      </c>
      <c r="Y619" s="196" t="s">
        <v>1322</v>
      </c>
      <c r="Z619" s="54" t="s">
        <v>1981</v>
      </c>
    </row>
    <row r="620" spans="1:129">
      <c r="A620" s="54" t="s">
        <v>1415</v>
      </c>
      <c r="B620" s="144" t="s">
        <v>1594</v>
      </c>
      <c r="C620" s="185" t="s">
        <v>299</v>
      </c>
      <c r="D620" s="185" t="s">
        <v>1292</v>
      </c>
      <c r="E620" s="196">
        <v>908</v>
      </c>
      <c r="F620" s="196">
        <v>3577</v>
      </c>
      <c r="G620" s="196" t="s">
        <v>101</v>
      </c>
      <c r="H620" s="196"/>
      <c r="I620" s="196" t="s">
        <v>475</v>
      </c>
      <c r="J620" s="191" t="s">
        <v>1435</v>
      </c>
      <c r="K620" s="196"/>
      <c r="L620" s="196"/>
      <c r="M620" s="196"/>
      <c r="N620" s="196"/>
      <c r="O620" s="196" t="s">
        <v>1216</v>
      </c>
      <c r="P620" s="196"/>
      <c r="Q620" s="196" t="s">
        <v>1264</v>
      </c>
      <c r="R620" s="196"/>
      <c r="S620" s="196"/>
      <c r="T620" s="196">
        <v>15.3</v>
      </c>
      <c r="U620" s="196"/>
      <c r="V620" s="196"/>
      <c r="W620" s="200">
        <v>7835.6127257108292</v>
      </c>
      <c r="X620" s="201">
        <v>0.20799999999999999</v>
      </c>
      <c r="Y620" s="196" t="s">
        <v>139</v>
      </c>
      <c r="Z620" s="54" t="s">
        <v>1981</v>
      </c>
    </row>
    <row r="621" spans="1:129" ht="31">
      <c r="A621" s="76" t="s">
        <v>1415</v>
      </c>
      <c r="B621" s="76" t="s">
        <v>1594</v>
      </c>
      <c r="C621" s="113" t="s">
        <v>299</v>
      </c>
      <c r="D621" s="113" t="s">
        <v>1292</v>
      </c>
      <c r="E621" s="76">
        <v>908</v>
      </c>
      <c r="F621" s="76">
        <v>4265</v>
      </c>
      <c r="G621" s="76" t="s">
        <v>101</v>
      </c>
      <c r="H621" s="13" t="s">
        <v>395</v>
      </c>
      <c r="I621" s="196" t="s">
        <v>475</v>
      </c>
      <c r="J621" s="191" t="s">
        <v>1790</v>
      </c>
      <c r="K621" s="106"/>
      <c r="L621" s="114"/>
      <c r="M621" s="114"/>
      <c r="N621" s="76"/>
      <c r="O621" s="76" t="s">
        <v>1787</v>
      </c>
      <c r="P621" s="76" t="s">
        <v>167</v>
      </c>
      <c r="Q621" s="70" t="s">
        <v>13</v>
      </c>
      <c r="R621" s="70"/>
      <c r="S621" s="112"/>
      <c r="T621" s="68">
        <v>22.77</v>
      </c>
      <c r="U621" s="68">
        <v>14.75</v>
      </c>
      <c r="V621" s="70"/>
      <c r="W621" s="200">
        <f>10^((2.5*(LOG(T621)))+(0.37))</f>
        <v>5799.7273371712126</v>
      </c>
      <c r="X621" s="148"/>
      <c r="Y621" s="8" t="s">
        <v>1268</v>
      </c>
    </row>
    <row r="622" spans="1:129">
      <c r="A622" s="54"/>
      <c r="B622" s="144" t="s">
        <v>1594</v>
      </c>
      <c r="C622" s="185" t="s">
        <v>299</v>
      </c>
      <c r="D622" s="185" t="s">
        <v>1292</v>
      </c>
      <c r="E622" s="196">
        <v>908</v>
      </c>
      <c r="F622" s="196">
        <v>3577</v>
      </c>
      <c r="G622" s="196" t="s">
        <v>101</v>
      </c>
      <c r="H622" s="196"/>
      <c r="I622" s="196" t="s">
        <v>176</v>
      </c>
      <c r="K622" s="196"/>
      <c r="L622" s="196"/>
      <c r="M622" s="196"/>
      <c r="N622" s="196"/>
      <c r="O622" s="196" t="s">
        <v>1306</v>
      </c>
      <c r="P622" s="196"/>
      <c r="Q622" s="196" t="s">
        <v>1264</v>
      </c>
      <c r="R622" s="196"/>
      <c r="S622" s="196"/>
      <c r="T622" s="196"/>
      <c r="U622" s="196">
        <v>26.59</v>
      </c>
      <c r="V622" s="196"/>
      <c r="W622" s="199">
        <f>10^((2.86*(LOG(U622)))+(-0.12))</f>
        <v>9009.3704506545655</v>
      </c>
      <c r="X622" s="201">
        <v>0.14299999999999999</v>
      </c>
      <c r="Y622" s="196" t="s">
        <v>1306</v>
      </c>
      <c r="Z622" s="54" t="s">
        <v>1981</v>
      </c>
      <c r="AA622" s="76"/>
      <c r="CW622" s="83"/>
      <c r="CX622" s="83"/>
      <c r="CY622" s="83"/>
      <c r="CZ622" s="83"/>
      <c r="DA622" s="83"/>
      <c r="DB622" s="83"/>
      <c r="DC622" s="83"/>
      <c r="DD622" s="83"/>
      <c r="DE622" s="83"/>
      <c r="DF622" s="83"/>
      <c r="DG622" s="83"/>
      <c r="DH622" s="83"/>
      <c r="DI622" s="83"/>
      <c r="DJ622" s="83"/>
      <c r="DK622" s="83"/>
      <c r="DL622" s="83"/>
      <c r="DM622" s="83"/>
      <c r="DN622" s="83"/>
      <c r="DO622" s="83"/>
      <c r="DP622" s="83"/>
      <c r="DQ622" s="83"/>
      <c r="DR622" s="83"/>
      <c r="DS622" s="83"/>
      <c r="DT622" s="83"/>
      <c r="DU622" s="83"/>
      <c r="DV622" s="83"/>
      <c r="DW622" s="83"/>
      <c r="DX622" s="83"/>
      <c r="DY622" s="83"/>
    </row>
    <row r="623" spans="1:129">
      <c r="A623" s="54" t="s">
        <v>1415</v>
      </c>
      <c r="B623" s="144" t="s">
        <v>1594</v>
      </c>
      <c r="C623" s="185" t="s">
        <v>299</v>
      </c>
      <c r="D623" s="185" t="s">
        <v>1292</v>
      </c>
      <c r="E623" s="196">
        <v>908</v>
      </c>
      <c r="F623" s="196">
        <v>4469</v>
      </c>
      <c r="G623" s="196" t="s">
        <v>101</v>
      </c>
      <c r="H623" s="196"/>
      <c r="I623" s="196" t="s">
        <v>176</v>
      </c>
      <c r="K623" s="196"/>
      <c r="L623" s="196"/>
      <c r="M623" s="196"/>
      <c r="N623" s="196"/>
      <c r="O623" s="196" t="s">
        <v>1268</v>
      </c>
      <c r="P623" s="196" t="s">
        <v>172</v>
      </c>
      <c r="Q623" s="196" t="s">
        <v>1264</v>
      </c>
      <c r="R623" s="196"/>
      <c r="S623" s="196"/>
      <c r="T623" s="196"/>
      <c r="U623" s="196">
        <v>36.85</v>
      </c>
      <c r="V623" s="196"/>
      <c r="W623" s="200">
        <v>18584.410954444225</v>
      </c>
      <c r="X623" s="201">
        <v>0.154</v>
      </c>
      <c r="Y623" s="196" t="s">
        <v>1268</v>
      </c>
      <c r="Z623" s="54" t="s">
        <v>1981</v>
      </c>
      <c r="AA623" s="76"/>
      <c r="BJ623" s="83"/>
      <c r="BK623" s="83"/>
      <c r="BL623" s="83"/>
      <c r="BM623" s="83"/>
      <c r="BN623" s="83"/>
      <c r="BO623" s="83"/>
      <c r="BP623" s="83"/>
      <c r="BQ623" s="83"/>
      <c r="BR623" s="83"/>
      <c r="BS623" s="83"/>
      <c r="BT623" s="83"/>
      <c r="BU623" s="83"/>
      <c r="BV623" s="83"/>
      <c r="BW623" s="83"/>
      <c r="BX623" s="83"/>
      <c r="BY623" s="83"/>
      <c r="BZ623" s="83"/>
      <c r="CA623" s="83"/>
      <c r="CB623" s="83"/>
      <c r="CC623" s="83"/>
      <c r="CD623" s="83"/>
      <c r="CE623" s="83"/>
      <c r="CF623" s="83"/>
      <c r="CG623" s="83"/>
      <c r="CH623" s="83"/>
      <c r="CI623" s="83"/>
      <c r="CJ623" s="83"/>
      <c r="CK623" s="83"/>
      <c r="CL623" s="83"/>
      <c r="CM623" s="83"/>
      <c r="CN623" s="83"/>
      <c r="CO623" s="83"/>
      <c r="CP623" s="83"/>
      <c r="CQ623" s="83"/>
      <c r="CR623" s="83"/>
      <c r="CS623" s="83"/>
      <c r="CT623" s="83"/>
      <c r="CU623" s="83"/>
      <c r="CV623" s="83"/>
      <c r="CW623" s="83"/>
      <c r="CX623" s="83"/>
      <c r="CY623" s="83"/>
      <c r="CZ623" s="83"/>
      <c r="DA623" s="83"/>
      <c r="DB623" s="83"/>
      <c r="DC623" s="83"/>
      <c r="DD623" s="83"/>
      <c r="DE623" s="83"/>
      <c r="DF623" s="83"/>
      <c r="DG623" s="83"/>
      <c r="DH623" s="83"/>
      <c r="DI623" s="83"/>
      <c r="DJ623" s="83"/>
      <c r="DK623" s="83"/>
      <c r="DL623" s="83"/>
      <c r="DM623" s="83"/>
      <c r="DN623" s="83"/>
      <c r="DO623" s="83"/>
      <c r="DP623" s="83"/>
      <c r="DQ623" s="83"/>
      <c r="DR623" s="83"/>
      <c r="DS623" s="83"/>
      <c r="DT623" s="83"/>
      <c r="DU623" s="83"/>
      <c r="DV623" s="83"/>
      <c r="DW623" s="83"/>
      <c r="DX623" s="83"/>
      <c r="DY623" s="83"/>
    </row>
    <row r="624" spans="1:129">
      <c r="A624" s="54"/>
      <c r="B624" s="144" t="s">
        <v>1594</v>
      </c>
      <c r="C624" s="185" t="s">
        <v>299</v>
      </c>
      <c r="D624" s="185" t="s">
        <v>1292</v>
      </c>
      <c r="E624" s="196">
        <v>908</v>
      </c>
      <c r="F624" s="196">
        <v>3934</v>
      </c>
      <c r="G624" s="196" t="s">
        <v>101</v>
      </c>
      <c r="H624" s="196"/>
      <c r="I624" s="196" t="s">
        <v>176</v>
      </c>
      <c r="K624" s="196"/>
      <c r="L624" s="196"/>
      <c r="M624" s="196"/>
      <c r="N624" s="196"/>
      <c r="O624" s="196" t="s">
        <v>209</v>
      </c>
      <c r="P624" s="196"/>
      <c r="Q624" s="196" t="s">
        <v>1264</v>
      </c>
      <c r="R624" s="196"/>
      <c r="S624" s="196"/>
      <c r="T624" s="196">
        <v>19.8</v>
      </c>
      <c r="U624" s="196"/>
      <c r="V624" s="196"/>
      <c r="W624" s="200">
        <v>11399.530951700315</v>
      </c>
      <c r="X624" s="201">
        <v>0.22900000000000001</v>
      </c>
      <c r="Y624" s="196" t="s">
        <v>1279</v>
      </c>
      <c r="Z624" s="54" t="s">
        <v>1981</v>
      </c>
      <c r="AB624" s="76" t="s">
        <v>1299</v>
      </c>
    </row>
    <row r="625" spans="1:100">
      <c r="A625" s="54"/>
      <c r="B625" s="144" t="s">
        <v>1594</v>
      </c>
      <c r="C625" s="185" t="s">
        <v>299</v>
      </c>
      <c r="D625" s="185" t="s">
        <v>1292</v>
      </c>
      <c r="E625" s="196">
        <v>908</v>
      </c>
      <c r="F625" s="196">
        <v>3935</v>
      </c>
      <c r="G625" s="196" t="s">
        <v>101</v>
      </c>
      <c r="H625" s="196"/>
      <c r="I625" s="196" t="s">
        <v>176</v>
      </c>
      <c r="K625" s="196"/>
      <c r="L625" s="196"/>
      <c r="M625" s="196"/>
      <c r="N625" s="196"/>
      <c r="O625" s="196" t="s">
        <v>209</v>
      </c>
      <c r="P625" s="196"/>
      <c r="Q625" s="196" t="s">
        <v>1264</v>
      </c>
      <c r="R625" s="196"/>
      <c r="S625" s="196"/>
      <c r="T625" s="196">
        <v>18.59</v>
      </c>
      <c r="U625" s="196"/>
      <c r="V625" s="196"/>
      <c r="W625" s="200">
        <v>9514.4526509170137</v>
      </c>
      <c r="X625" s="201">
        <v>0.22900000000000001</v>
      </c>
      <c r="Y625" s="196" t="s">
        <v>1279</v>
      </c>
      <c r="Z625" s="54" t="s">
        <v>1981</v>
      </c>
    </row>
    <row r="626" spans="1:100">
      <c r="A626" s="54"/>
      <c r="B626" s="144" t="s">
        <v>1594</v>
      </c>
      <c r="C626" s="185" t="s">
        <v>299</v>
      </c>
      <c r="D626" s="185" t="s">
        <v>1292</v>
      </c>
      <c r="E626" s="196">
        <v>908</v>
      </c>
      <c r="F626" s="196">
        <v>4258</v>
      </c>
      <c r="G626" s="196" t="s">
        <v>101</v>
      </c>
      <c r="H626" s="196"/>
      <c r="I626" s="196" t="s">
        <v>176</v>
      </c>
      <c r="K626" s="196"/>
      <c r="L626" s="196"/>
      <c r="M626" s="196"/>
      <c r="N626" s="196"/>
      <c r="O626" s="196" t="s">
        <v>209</v>
      </c>
      <c r="P626" s="196"/>
      <c r="Q626" s="196" t="s">
        <v>1264</v>
      </c>
      <c r="R626" s="196"/>
      <c r="S626" s="196"/>
      <c r="T626" s="196">
        <v>25.26</v>
      </c>
      <c r="U626" s="196"/>
      <c r="V626" s="196"/>
      <c r="W626" s="200">
        <v>22912.805032358316</v>
      </c>
      <c r="X626" s="201">
        <v>0.22900000000000001</v>
      </c>
      <c r="Y626" s="196" t="s">
        <v>1279</v>
      </c>
      <c r="Z626" s="54" t="s">
        <v>1981</v>
      </c>
    </row>
    <row r="627" spans="1:100">
      <c r="A627" s="54"/>
      <c r="B627" s="144" t="s">
        <v>1594</v>
      </c>
      <c r="C627" s="185" t="s">
        <v>299</v>
      </c>
      <c r="D627" s="185" t="s">
        <v>1292</v>
      </c>
      <c r="E627" s="196">
        <v>908</v>
      </c>
      <c r="F627" s="196">
        <v>4292</v>
      </c>
      <c r="G627" s="196" t="s">
        <v>101</v>
      </c>
      <c r="H627" s="196"/>
      <c r="I627" s="196" t="s">
        <v>176</v>
      </c>
      <c r="K627" s="196"/>
      <c r="L627" s="196"/>
      <c r="M627" s="196"/>
      <c r="N627" s="196"/>
      <c r="O627" s="196" t="s">
        <v>209</v>
      </c>
      <c r="P627" s="196"/>
      <c r="Q627" s="196" t="s">
        <v>1264</v>
      </c>
      <c r="R627" s="196"/>
      <c r="S627" s="196"/>
      <c r="T627" s="196">
        <v>19.079999999999998</v>
      </c>
      <c r="U627" s="196"/>
      <c r="V627" s="196"/>
      <c r="W627" s="200">
        <v>10251.161361875469</v>
      </c>
      <c r="X627" s="201">
        <v>0.22900000000000001</v>
      </c>
      <c r="Y627" s="196" t="s">
        <v>1279</v>
      </c>
      <c r="Z627" s="54" t="s">
        <v>1981</v>
      </c>
    </row>
    <row r="628" spans="1:100">
      <c r="A628" s="54"/>
      <c r="B628" s="144" t="s">
        <v>1594</v>
      </c>
      <c r="C628" s="185" t="s">
        <v>299</v>
      </c>
      <c r="D628" s="185" t="s">
        <v>1292</v>
      </c>
      <c r="E628" s="196">
        <v>908</v>
      </c>
      <c r="F628" s="196">
        <v>4326</v>
      </c>
      <c r="G628" s="196" t="s">
        <v>101</v>
      </c>
      <c r="H628" s="196"/>
      <c r="I628" s="196" t="s">
        <v>176</v>
      </c>
      <c r="K628" s="196"/>
      <c r="L628" s="196"/>
      <c r="M628" s="196"/>
      <c r="N628" s="196"/>
      <c r="O628" s="196" t="s">
        <v>209</v>
      </c>
      <c r="P628" s="196"/>
      <c r="Q628" s="196" t="s">
        <v>1264</v>
      </c>
      <c r="R628" s="196"/>
      <c r="S628" s="196"/>
      <c r="T628" s="196">
        <v>22.48</v>
      </c>
      <c r="U628" s="196"/>
      <c r="V628" s="196"/>
      <c r="W628" s="200">
        <v>16403.023341599612</v>
      </c>
      <c r="X628" s="201">
        <v>0.22900000000000001</v>
      </c>
      <c r="Y628" s="196" t="s">
        <v>1279</v>
      </c>
      <c r="Z628" s="54" t="s">
        <v>1981</v>
      </c>
    </row>
    <row r="629" spans="1:100">
      <c r="A629" s="54"/>
      <c r="B629" s="144" t="s">
        <v>1594</v>
      </c>
      <c r="C629" s="185" t="s">
        <v>299</v>
      </c>
      <c r="D629" s="185" t="s">
        <v>1292</v>
      </c>
      <c r="E629" s="196">
        <v>908</v>
      </c>
      <c r="F629" s="196">
        <v>4327</v>
      </c>
      <c r="G629" s="196" t="s">
        <v>101</v>
      </c>
      <c r="H629" s="196"/>
      <c r="I629" s="196" t="s">
        <v>176</v>
      </c>
      <c r="K629" s="196"/>
      <c r="L629" s="196"/>
      <c r="M629" s="196"/>
      <c r="N629" s="196"/>
      <c r="O629" s="196" t="s">
        <v>209</v>
      </c>
      <c r="P629" s="196"/>
      <c r="Q629" s="196" t="s">
        <v>1264</v>
      </c>
      <c r="R629" s="196"/>
      <c r="S629" s="196"/>
      <c r="T629" s="196">
        <v>22.53</v>
      </c>
      <c r="U629" s="196"/>
      <c r="V629" s="196"/>
      <c r="W629" s="200">
        <v>16507.823158881412</v>
      </c>
      <c r="X629" s="201">
        <v>0.22900000000000001</v>
      </c>
      <c r="Y629" s="196" t="s">
        <v>1279</v>
      </c>
      <c r="Z629" s="54" t="s">
        <v>1981</v>
      </c>
      <c r="AB629" s="76" t="s">
        <v>1299</v>
      </c>
    </row>
    <row r="630" spans="1:100" ht="31">
      <c r="A630" s="54"/>
      <c r="B630" s="144" t="s">
        <v>1594</v>
      </c>
      <c r="C630" s="185" t="s">
        <v>299</v>
      </c>
      <c r="D630" s="185" t="s">
        <v>1292</v>
      </c>
      <c r="E630" s="196">
        <v>908</v>
      </c>
      <c r="F630" s="196">
        <v>4330</v>
      </c>
      <c r="G630" s="196" t="s">
        <v>101</v>
      </c>
      <c r="H630" s="196"/>
      <c r="I630" s="196" t="s">
        <v>176</v>
      </c>
      <c r="K630" s="196"/>
      <c r="L630" s="196"/>
      <c r="M630" s="196"/>
      <c r="N630" s="196"/>
      <c r="O630" s="196" t="s">
        <v>209</v>
      </c>
      <c r="P630" s="196"/>
      <c r="Q630" s="196" t="s">
        <v>1264</v>
      </c>
      <c r="R630" s="196"/>
      <c r="S630" s="196"/>
      <c r="T630" s="196">
        <v>22.74</v>
      </c>
      <c r="U630" s="196"/>
      <c r="V630" s="196"/>
      <c r="W630" s="200">
        <v>16952.742584915792</v>
      </c>
      <c r="X630" s="201">
        <v>0.22900000000000001</v>
      </c>
      <c r="Y630" s="196" t="s">
        <v>1279</v>
      </c>
      <c r="Z630" s="54" t="s">
        <v>1981</v>
      </c>
      <c r="AB630" s="76" t="s">
        <v>1299</v>
      </c>
      <c r="AC630" s="76" t="s">
        <v>1324</v>
      </c>
    </row>
    <row r="631" spans="1:100">
      <c r="A631" s="54"/>
      <c r="B631" s="144" t="s">
        <v>1594</v>
      </c>
      <c r="C631" s="185" t="s">
        <v>299</v>
      </c>
      <c r="D631" s="185" t="s">
        <v>1292</v>
      </c>
      <c r="E631" s="196">
        <v>908</v>
      </c>
      <c r="F631" s="196">
        <v>4331</v>
      </c>
      <c r="G631" s="196" t="s">
        <v>101</v>
      </c>
      <c r="H631" s="196"/>
      <c r="I631" s="196" t="s">
        <v>176</v>
      </c>
      <c r="K631" s="196"/>
      <c r="L631" s="196"/>
      <c r="M631" s="196"/>
      <c r="N631" s="196"/>
      <c r="O631" s="196" t="s">
        <v>209</v>
      </c>
      <c r="P631" s="196"/>
      <c r="Q631" s="196" t="s">
        <v>1264</v>
      </c>
      <c r="R631" s="196"/>
      <c r="S631" s="196"/>
      <c r="T631" s="196">
        <v>18.850000000000001</v>
      </c>
      <c r="U631" s="196"/>
      <c r="V631" s="196"/>
      <c r="W631" s="200">
        <v>9900.9034927803332</v>
      </c>
      <c r="X631" s="201">
        <v>0.22900000000000001</v>
      </c>
      <c r="Y631" s="196" t="s">
        <v>1279</v>
      </c>
      <c r="Z631" s="54" t="s">
        <v>1981</v>
      </c>
    </row>
    <row r="632" spans="1:100">
      <c r="A632" s="54"/>
      <c r="B632" s="144" t="s">
        <v>1594</v>
      </c>
      <c r="C632" s="185" t="s">
        <v>299</v>
      </c>
      <c r="D632" s="185" t="s">
        <v>1292</v>
      </c>
      <c r="E632" s="196">
        <v>908</v>
      </c>
      <c r="F632" s="196">
        <v>3937</v>
      </c>
      <c r="G632" s="196" t="s">
        <v>101</v>
      </c>
      <c r="H632" s="196"/>
      <c r="I632" s="196" t="s">
        <v>176</v>
      </c>
      <c r="K632" s="196"/>
      <c r="L632" s="196"/>
      <c r="M632" s="196"/>
      <c r="N632" s="196"/>
      <c r="O632" s="196" t="s">
        <v>1289</v>
      </c>
      <c r="P632" s="196"/>
      <c r="Q632" s="196" t="s">
        <v>1264</v>
      </c>
      <c r="R632" s="196"/>
      <c r="S632" s="196"/>
      <c r="T632" s="196">
        <v>188.51</v>
      </c>
      <c r="U632" s="196"/>
      <c r="V632" s="196"/>
      <c r="W632" s="200">
        <v>14670.287372328297</v>
      </c>
      <c r="X632" s="201">
        <v>0.13800000000000001</v>
      </c>
      <c r="Y632" s="196" t="s">
        <v>1289</v>
      </c>
      <c r="Z632" s="54" t="s">
        <v>1981</v>
      </c>
      <c r="BJ632" s="91"/>
      <c r="BK632" s="91"/>
      <c r="BL632" s="91"/>
      <c r="BM632" s="91"/>
      <c r="BN632" s="91"/>
      <c r="BO632" s="91"/>
      <c r="BP632" s="91"/>
      <c r="BQ632" s="91"/>
      <c r="BR632" s="91"/>
      <c r="BS632" s="91"/>
      <c r="BT632" s="91"/>
      <c r="BU632" s="91"/>
      <c r="BV632" s="91"/>
      <c r="BW632" s="91"/>
      <c r="BX632" s="91"/>
      <c r="BY632" s="91"/>
      <c r="BZ632" s="91"/>
      <c r="CA632" s="91"/>
      <c r="CB632" s="91"/>
      <c r="CC632" s="91"/>
      <c r="CD632" s="91"/>
      <c r="CE632" s="91"/>
      <c r="CF632" s="91"/>
      <c r="CG632" s="91"/>
      <c r="CH632" s="91"/>
      <c r="CI632" s="91"/>
      <c r="CJ632" s="91"/>
      <c r="CK632" s="91"/>
      <c r="CL632" s="91"/>
      <c r="CM632" s="91"/>
      <c r="CN632" s="91"/>
      <c r="CO632" s="91"/>
      <c r="CP632" s="91"/>
      <c r="CQ632" s="91"/>
      <c r="CR632" s="91"/>
      <c r="CS632" s="91"/>
      <c r="CT632" s="91"/>
      <c r="CU632" s="91"/>
      <c r="CV632" s="91"/>
    </row>
    <row r="633" spans="1:100">
      <c r="A633" s="54"/>
      <c r="B633" s="144" t="s">
        <v>1594</v>
      </c>
      <c r="C633" s="185" t="s">
        <v>299</v>
      </c>
      <c r="D633" s="185" t="s">
        <v>1292</v>
      </c>
      <c r="E633" s="196">
        <v>908</v>
      </c>
      <c r="F633" s="196">
        <v>4259</v>
      </c>
      <c r="G633" s="196" t="s">
        <v>101</v>
      </c>
      <c r="H633" s="196"/>
      <c r="I633" s="196" t="s">
        <v>176</v>
      </c>
      <c r="K633" s="196"/>
      <c r="L633" s="196"/>
      <c r="M633" s="196"/>
      <c r="N633" s="196"/>
      <c r="O633" s="196" t="s">
        <v>1289</v>
      </c>
      <c r="P633" s="196"/>
      <c r="Q633" s="196" t="s">
        <v>1264</v>
      </c>
      <c r="R633" s="196"/>
      <c r="S633" s="196"/>
      <c r="T633" s="196">
        <v>114.48</v>
      </c>
      <c r="U633" s="196"/>
      <c r="V633" s="196"/>
      <c r="W633" s="200">
        <v>2530.5361014237542</v>
      </c>
      <c r="X633" s="201">
        <v>0.13800000000000001</v>
      </c>
      <c r="Y633" s="196" t="s">
        <v>1289</v>
      </c>
      <c r="Z633" s="54" t="s">
        <v>1981</v>
      </c>
      <c r="BJ633" s="91"/>
      <c r="BK633" s="91"/>
      <c r="BL633" s="91"/>
      <c r="BM633" s="91"/>
      <c r="BN633" s="91"/>
      <c r="BO633" s="91"/>
      <c r="BP633" s="91"/>
      <c r="BQ633" s="91"/>
      <c r="BR633" s="91"/>
      <c r="BS633" s="91"/>
      <c r="BT633" s="91"/>
      <c r="BU633" s="91"/>
      <c r="BV633" s="91"/>
      <c r="BW633" s="91"/>
      <c r="BX633" s="91"/>
      <c r="BY633" s="91"/>
      <c r="BZ633" s="91"/>
      <c r="CA633" s="91"/>
      <c r="CB633" s="91"/>
      <c r="CC633" s="91"/>
      <c r="CD633" s="91"/>
      <c r="CE633" s="91"/>
      <c r="CF633" s="91"/>
      <c r="CG633" s="91"/>
      <c r="CH633" s="91"/>
      <c r="CI633" s="91"/>
      <c r="CJ633" s="91"/>
      <c r="CK633" s="91"/>
      <c r="CL633" s="91"/>
      <c r="CM633" s="91"/>
      <c r="CN633" s="91"/>
      <c r="CO633" s="91"/>
      <c r="CP633" s="91"/>
      <c r="CQ633" s="91"/>
      <c r="CR633" s="91"/>
      <c r="CS633" s="91"/>
      <c r="CT633" s="91"/>
      <c r="CU633" s="91"/>
      <c r="CV633" s="91"/>
    </row>
    <row r="634" spans="1:100">
      <c r="A634" s="54"/>
      <c r="B634" s="144" t="s">
        <v>1594</v>
      </c>
      <c r="C634" s="185" t="s">
        <v>299</v>
      </c>
      <c r="D634" s="185" t="s">
        <v>1292</v>
      </c>
      <c r="E634" s="196">
        <v>908</v>
      </c>
      <c r="F634" s="196">
        <v>4260</v>
      </c>
      <c r="G634" s="196" t="s">
        <v>101</v>
      </c>
      <c r="H634" s="196"/>
      <c r="I634" s="196" t="s">
        <v>176</v>
      </c>
      <c r="K634" s="196"/>
      <c r="L634" s="196"/>
      <c r="M634" s="196"/>
      <c r="N634" s="196"/>
      <c r="O634" s="196" t="s">
        <v>1289</v>
      </c>
      <c r="P634" s="196"/>
      <c r="Q634" s="196" t="s">
        <v>1264</v>
      </c>
      <c r="R634" s="196"/>
      <c r="S634" s="196"/>
      <c r="T634" s="196">
        <v>115.11</v>
      </c>
      <c r="U634" s="196"/>
      <c r="V634" s="196"/>
      <c r="W634" s="200">
        <v>2579.9469454785276</v>
      </c>
      <c r="X634" s="201">
        <v>0.13800000000000001</v>
      </c>
      <c r="Y634" s="196" t="s">
        <v>1289</v>
      </c>
      <c r="Z634" s="54" t="s">
        <v>1981</v>
      </c>
      <c r="BJ634" s="91"/>
      <c r="BK634" s="91"/>
      <c r="BL634" s="91"/>
      <c r="BM634" s="91"/>
      <c r="BN634" s="91"/>
      <c r="BO634" s="91"/>
      <c r="BP634" s="91"/>
      <c r="BQ634" s="91"/>
      <c r="BR634" s="91"/>
      <c r="BS634" s="91"/>
      <c r="BT634" s="91"/>
      <c r="BU634" s="91"/>
      <c r="BV634" s="91"/>
      <c r="BW634" s="91"/>
      <c r="BX634" s="91"/>
      <c r="BY634" s="91"/>
      <c r="BZ634" s="91"/>
      <c r="CA634" s="91"/>
      <c r="CB634" s="91"/>
      <c r="CC634" s="91"/>
      <c r="CD634" s="91"/>
      <c r="CE634" s="91"/>
      <c r="CF634" s="91"/>
      <c r="CG634" s="91"/>
      <c r="CH634" s="91"/>
      <c r="CI634" s="91"/>
      <c r="CJ634" s="91"/>
      <c r="CK634" s="91"/>
      <c r="CL634" s="91"/>
      <c r="CM634" s="91"/>
      <c r="CN634" s="91"/>
      <c r="CO634" s="91"/>
      <c r="CP634" s="91"/>
      <c r="CQ634" s="91"/>
      <c r="CR634" s="91"/>
      <c r="CS634" s="91"/>
      <c r="CT634" s="91"/>
      <c r="CU634" s="91"/>
      <c r="CV634" s="91"/>
    </row>
    <row r="635" spans="1:100">
      <c r="A635" s="54"/>
      <c r="B635" s="144" t="s">
        <v>1594</v>
      </c>
      <c r="C635" s="185" t="s">
        <v>299</v>
      </c>
      <c r="D635" s="185" t="s">
        <v>1292</v>
      </c>
      <c r="E635" s="196">
        <v>908</v>
      </c>
      <c r="F635" s="196">
        <v>4262</v>
      </c>
      <c r="G635" s="196" t="s">
        <v>101</v>
      </c>
      <c r="H635" s="196"/>
      <c r="I635" s="196" t="s">
        <v>176</v>
      </c>
      <c r="K635" s="196"/>
      <c r="L635" s="196"/>
      <c r="M635" s="196"/>
      <c r="N635" s="196"/>
      <c r="O635" s="196" t="s">
        <v>1289</v>
      </c>
      <c r="P635" s="196"/>
      <c r="Q635" s="196" t="s">
        <v>1264</v>
      </c>
      <c r="R635" s="196"/>
      <c r="S635" s="196"/>
      <c r="T635" s="196">
        <v>115.8</v>
      </c>
      <c r="U635" s="196"/>
      <c r="V635" s="196"/>
      <c r="W635" s="200">
        <v>2634.8522578338489</v>
      </c>
      <c r="X635" s="201">
        <v>0.13800000000000001</v>
      </c>
      <c r="Y635" s="196" t="s">
        <v>1289</v>
      </c>
      <c r="Z635" s="54" t="s">
        <v>1981</v>
      </c>
    </row>
    <row r="636" spans="1:100">
      <c r="A636" s="54"/>
      <c r="B636" s="144" t="s">
        <v>1594</v>
      </c>
      <c r="C636" s="185" t="s">
        <v>299</v>
      </c>
      <c r="D636" s="185" t="s">
        <v>1292</v>
      </c>
      <c r="E636" s="196">
        <v>908</v>
      </c>
      <c r="F636" s="196">
        <v>4263</v>
      </c>
      <c r="G636" s="196" t="s">
        <v>101</v>
      </c>
      <c r="H636" s="196"/>
      <c r="I636" s="196" t="s">
        <v>176</v>
      </c>
      <c r="K636" s="196"/>
      <c r="L636" s="196"/>
      <c r="M636" s="196"/>
      <c r="N636" s="196"/>
      <c r="O636" s="196" t="s">
        <v>1289</v>
      </c>
      <c r="P636" s="196"/>
      <c r="Q636" s="196" t="s">
        <v>1264</v>
      </c>
      <c r="R636" s="196"/>
      <c r="S636" s="196"/>
      <c r="T636" s="196">
        <v>117.04</v>
      </c>
      <c r="U636" s="196"/>
      <c r="V636" s="196"/>
      <c r="W636" s="200">
        <v>2735.6184299929591</v>
      </c>
      <c r="X636" s="201">
        <v>0.13800000000000001</v>
      </c>
      <c r="Y636" s="196" t="s">
        <v>1289</v>
      </c>
      <c r="Z636" s="54" t="s">
        <v>1981</v>
      </c>
      <c r="BJ636" s="91"/>
      <c r="BK636" s="91"/>
      <c r="BL636" s="91"/>
      <c r="BM636" s="91"/>
      <c r="BN636" s="91"/>
      <c r="BO636" s="91"/>
      <c r="BP636" s="91"/>
      <c r="BQ636" s="91"/>
      <c r="BR636" s="91"/>
      <c r="BS636" s="91"/>
      <c r="BT636" s="91"/>
      <c r="BU636" s="91"/>
      <c r="BV636" s="91"/>
      <c r="BW636" s="91"/>
      <c r="BX636" s="91"/>
      <c r="BY636" s="91"/>
      <c r="BZ636" s="91"/>
      <c r="CA636" s="91"/>
      <c r="CB636" s="91"/>
      <c r="CC636" s="91"/>
      <c r="CD636" s="91"/>
      <c r="CE636" s="91"/>
      <c r="CF636" s="91"/>
      <c r="CG636" s="91"/>
      <c r="CH636" s="91"/>
      <c r="CI636" s="91"/>
      <c r="CJ636" s="91"/>
      <c r="CK636" s="91"/>
      <c r="CL636" s="91"/>
      <c r="CM636" s="91"/>
      <c r="CN636" s="91"/>
      <c r="CO636" s="91"/>
      <c r="CP636" s="91"/>
      <c r="CQ636" s="91"/>
      <c r="CR636" s="91"/>
      <c r="CS636" s="91"/>
      <c r="CT636" s="91"/>
      <c r="CU636" s="91"/>
      <c r="CV636" s="91"/>
    </row>
    <row r="637" spans="1:100">
      <c r="A637" s="54"/>
      <c r="B637" s="144" t="s">
        <v>1594</v>
      </c>
      <c r="C637" s="185" t="s">
        <v>299</v>
      </c>
      <c r="D637" s="185" t="s">
        <v>1292</v>
      </c>
      <c r="E637" s="196">
        <v>908</v>
      </c>
      <c r="F637" s="196">
        <v>4264</v>
      </c>
      <c r="G637" s="196" t="s">
        <v>101</v>
      </c>
      <c r="H637" s="196"/>
      <c r="I637" s="196" t="s">
        <v>176</v>
      </c>
      <c r="K637" s="196"/>
      <c r="L637" s="196"/>
      <c r="M637" s="196"/>
      <c r="N637" s="196"/>
      <c r="O637" s="196" t="s">
        <v>1289</v>
      </c>
      <c r="P637" s="196"/>
      <c r="Q637" s="196" t="s">
        <v>1264</v>
      </c>
      <c r="R637" s="196"/>
      <c r="S637" s="196"/>
      <c r="T637" s="196">
        <v>117.13</v>
      </c>
      <c r="U637" s="196"/>
      <c r="V637" s="196"/>
      <c r="W637" s="200">
        <v>2743.0378549555076</v>
      </c>
      <c r="X637" s="201">
        <v>0.13800000000000001</v>
      </c>
      <c r="Y637" s="196" t="s">
        <v>1289</v>
      </c>
      <c r="Z637" s="54" t="s">
        <v>1981</v>
      </c>
    </row>
    <row r="638" spans="1:100">
      <c r="A638" s="54" t="s">
        <v>1415</v>
      </c>
      <c r="B638" s="144" t="s">
        <v>1594</v>
      </c>
      <c r="C638" s="185" t="s">
        <v>299</v>
      </c>
      <c r="D638" s="185" t="s">
        <v>1292</v>
      </c>
      <c r="E638" s="196">
        <v>908</v>
      </c>
      <c r="F638" s="196">
        <v>4267</v>
      </c>
      <c r="G638" s="196" t="s">
        <v>101</v>
      </c>
      <c r="H638" s="196"/>
      <c r="I638" s="196" t="s">
        <v>176</v>
      </c>
      <c r="K638" s="196"/>
      <c r="L638" s="196"/>
      <c r="M638" s="196"/>
      <c r="N638" s="196"/>
      <c r="O638" s="196" t="s">
        <v>1289</v>
      </c>
      <c r="P638" s="196" t="s">
        <v>167</v>
      </c>
      <c r="Q638" s="196" t="s">
        <v>1264</v>
      </c>
      <c r="R638" s="196"/>
      <c r="S638" s="196"/>
      <c r="T638" s="196">
        <v>118.4</v>
      </c>
      <c r="U638" s="196"/>
      <c r="V638" s="196"/>
      <c r="W638" s="200">
        <v>2849.2774174713663</v>
      </c>
      <c r="X638" s="201">
        <v>0.13800000000000001</v>
      </c>
      <c r="Y638" s="196" t="s">
        <v>1289</v>
      </c>
      <c r="Z638" s="54" t="s">
        <v>1981</v>
      </c>
    </row>
    <row r="639" spans="1:100">
      <c r="A639" s="54"/>
      <c r="B639" s="144" t="s">
        <v>1594</v>
      </c>
      <c r="C639" s="185" t="s">
        <v>299</v>
      </c>
      <c r="D639" s="185" t="s">
        <v>1292</v>
      </c>
      <c r="E639" s="196">
        <v>908</v>
      </c>
      <c r="F639" s="196">
        <v>4267</v>
      </c>
      <c r="G639" s="196" t="s">
        <v>101</v>
      </c>
      <c r="H639" s="196"/>
      <c r="I639" s="196" t="s">
        <v>176</v>
      </c>
      <c r="K639" s="196"/>
      <c r="L639" s="196"/>
      <c r="M639" s="196"/>
      <c r="N639" s="196"/>
      <c r="O639" s="196" t="s">
        <v>1289</v>
      </c>
      <c r="P639" s="196"/>
      <c r="Q639" s="196" t="s">
        <v>1264</v>
      </c>
      <c r="R639" s="196"/>
      <c r="S639" s="196"/>
      <c r="T639" s="196">
        <v>119.06</v>
      </c>
      <c r="U639" s="196"/>
      <c r="V639" s="196"/>
      <c r="W639" s="200">
        <v>2905.6366055795506</v>
      </c>
      <c r="X639" s="201">
        <v>0.13800000000000001</v>
      </c>
      <c r="Y639" s="196" t="s">
        <v>1289</v>
      </c>
      <c r="Z639" s="54" t="s">
        <v>1981</v>
      </c>
    </row>
    <row r="640" spans="1:100">
      <c r="A640" s="54" t="s">
        <v>1415</v>
      </c>
      <c r="B640" s="144" t="s">
        <v>1594</v>
      </c>
      <c r="C640" s="185" t="s">
        <v>299</v>
      </c>
      <c r="D640" s="185" t="s">
        <v>1292</v>
      </c>
      <c r="E640" s="196">
        <v>908</v>
      </c>
      <c r="F640" s="196">
        <v>4268</v>
      </c>
      <c r="G640" s="196" t="s">
        <v>101</v>
      </c>
      <c r="H640" s="196"/>
      <c r="I640" s="196" t="s">
        <v>176</v>
      </c>
      <c r="K640" s="196"/>
      <c r="L640" s="196"/>
      <c r="M640" s="196"/>
      <c r="N640" s="196"/>
      <c r="O640" s="196" t="s">
        <v>1289</v>
      </c>
      <c r="P640" s="196" t="s">
        <v>167</v>
      </c>
      <c r="Q640" s="196" t="s">
        <v>1264</v>
      </c>
      <c r="R640" s="196"/>
      <c r="S640" s="196"/>
      <c r="T640" s="196">
        <v>119.14</v>
      </c>
      <c r="U640" s="196"/>
      <c r="V640" s="196"/>
      <c r="W640" s="200">
        <v>2912.5218406193485</v>
      </c>
      <c r="X640" s="201">
        <v>0.13800000000000001</v>
      </c>
      <c r="Y640" s="196" t="s">
        <v>1289</v>
      </c>
      <c r="Z640" s="54" t="s">
        <v>1981</v>
      </c>
    </row>
    <row r="641" spans="1:129">
      <c r="A641" s="54"/>
      <c r="B641" s="144" t="s">
        <v>1594</v>
      </c>
      <c r="C641" s="185" t="s">
        <v>299</v>
      </c>
      <c r="D641" s="185" t="s">
        <v>1292</v>
      </c>
      <c r="E641" s="196">
        <v>908</v>
      </c>
      <c r="F641" s="196">
        <v>4268</v>
      </c>
      <c r="G641" s="196" t="s">
        <v>101</v>
      </c>
      <c r="H641" s="196"/>
      <c r="I641" s="196" t="s">
        <v>176</v>
      </c>
      <c r="K641" s="196"/>
      <c r="L641" s="196"/>
      <c r="M641" s="196"/>
      <c r="N641" s="196"/>
      <c r="O641" s="196" t="s">
        <v>1289</v>
      </c>
      <c r="P641" s="196"/>
      <c r="Q641" s="196" t="s">
        <v>1264</v>
      </c>
      <c r="R641" s="196"/>
      <c r="S641" s="196"/>
      <c r="T641" s="196">
        <v>124.07</v>
      </c>
      <c r="U641" s="196"/>
      <c r="V641" s="196"/>
      <c r="W641" s="200">
        <v>3359.8254657431712</v>
      </c>
      <c r="X641" s="201">
        <v>0.13800000000000001</v>
      </c>
      <c r="Y641" s="196" t="s">
        <v>1289</v>
      </c>
      <c r="Z641" s="54" t="s">
        <v>1981</v>
      </c>
    </row>
    <row r="642" spans="1:129" ht="31">
      <c r="A642" s="76" t="s">
        <v>1415</v>
      </c>
      <c r="B642" s="76" t="s">
        <v>1594</v>
      </c>
      <c r="C642" s="113" t="s">
        <v>299</v>
      </c>
      <c r="D642" s="113" t="s">
        <v>1292</v>
      </c>
      <c r="E642" s="76">
        <v>908</v>
      </c>
      <c r="F642" s="76">
        <v>4305</v>
      </c>
      <c r="G642" s="76" t="s">
        <v>101</v>
      </c>
      <c r="H642" s="13" t="s">
        <v>395</v>
      </c>
      <c r="I642" s="76" t="s">
        <v>2040</v>
      </c>
      <c r="J642" s="191" t="s">
        <v>1796</v>
      </c>
      <c r="K642" s="106"/>
      <c r="L642" s="114"/>
      <c r="M642" s="114"/>
      <c r="N642" s="76"/>
      <c r="O642" s="76" t="s">
        <v>1783</v>
      </c>
      <c r="P642" s="76" t="s">
        <v>172</v>
      </c>
      <c r="Q642" s="70" t="s">
        <v>13</v>
      </c>
      <c r="R642" s="70"/>
      <c r="S642" s="112"/>
      <c r="T642" s="68">
        <v>18.38</v>
      </c>
      <c r="U642" s="68">
        <v>12.12</v>
      </c>
      <c r="V642" s="70"/>
      <c r="W642" s="150"/>
      <c r="X642" s="148"/>
      <c r="Y642" s="112"/>
    </row>
    <row r="643" spans="1:129" ht="31">
      <c r="A643" s="76" t="s">
        <v>1415</v>
      </c>
      <c r="B643" s="76" t="s">
        <v>1594</v>
      </c>
      <c r="C643" s="113" t="s">
        <v>299</v>
      </c>
      <c r="D643" s="113" t="s">
        <v>1292</v>
      </c>
      <c r="E643" s="76">
        <v>908</v>
      </c>
      <c r="F643" s="76">
        <v>1449</v>
      </c>
      <c r="G643" s="76" t="s">
        <v>101</v>
      </c>
      <c r="H643" s="13" t="s">
        <v>395</v>
      </c>
      <c r="J643" s="191" t="s">
        <v>1819</v>
      </c>
      <c r="K643" s="106"/>
      <c r="L643" s="114"/>
      <c r="M643" s="114"/>
      <c r="N643" s="76"/>
      <c r="O643" s="76" t="s">
        <v>1783</v>
      </c>
      <c r="P643" s="76" t="s">
        <v>172</v>
      </c>
      <c r="Q643" s="70" t="s">
        <v>13</v>
      </c>
      <c r="R643" s="70"/>
      <c r="S643" s="112"/>
      <c r="T643" s="68">
        <v>18.63</v>
      </c>
      <c r="U643" s="68">
        <v>13.81</v>
      </c>
      <c r="V643" s="70"/>
      <c r="W643" s="150"/>
      <c r="X643" s="148"/>
      <c r="Y643" s="112"/>
    </row>
    <row r="644" spans="1:129" ht="31">
      <c r="A644" s="76" t="s">
        <v>1415</v>
      </c>
      <c r="B644" s="76" t="s">
        <v>1594</v>
      </c>
      <c r="C644" s="113" t="s">
        <v>299</v>
      </c>
      <c r="D644" s="113" t="s">
        <v>1292</v>
      </c>
      <c r="E644" s="76">
        <v>908</v>
      </c>
      <c r="F644" s="76">
        <v>4306</v>
      </c>
      <c r="G644" s="76" t="s">
        <v>101</v>
      </c>
      <c r="H644" s="13" t="s">
        <v>395</v>
      </c>
      <c r="J644" s="191" t="s">
        <v>1819</v>
      </c>
      <c r="K644" s="106"/>
      <c r="L644" s="114"/>
      <c r="M644" s="114"/>
      <c r="N644" s="76"/>
      <c r="O644" s="76" t="s">
        <v>1783</v>
      </c>
      <c r="P644" s="76" t="s">
        <v>167</v>
      </c>
      <c r="Q644" s="70" t="s">
        <v>13</v>
      </c>
      <c r="R644" s="70"/>
      <c r="S644" s="112"/>
      <c r="T644" s="68">
        <v>17.059999999999999</v>
      </c>
      <c r="U644" s="76" t="s">
        <v>1415</v>
      </c>
      <c r="V644" s="76"/>
      <c r="W644" s="151"/>
      <c r="X644" s="149"/>
      <c r="Y644" s="113"/>
      <c r="Z644" s="76"/>
      <c r="AA644" s="76"/>
    </row>
    <row r="645" spans="1:129">
      <c r="A645" s="54" t="s">
        <v>1415</v>
      </c>
      <c r="B645" s="144" t="s">
        <v>1594</v>
      </c>
      <c r="C645" s="185" t="s">
        <v>299</v>
      </c>
      <c r="D645" s="185" t="s">
        <v>300</v>
      </c>
      <c r="E645" s="196">
        <v>908</v>
      </c>
      <c r="F645" s="196">
        <v>2113</v>
      </c>
      <c r="G645" s="196" t="s">
        <v>101</v>
      </c>
      <c r="H645" s="196"/>
      <c r="I645" s="196" t="s">
        <v>475</v>
      </c>
      <c r="J645" s="191" t="s">
        <v>1457</v>
      </c>
      <c r="K645" s="196"/>
      <c r="L645" s="196"/>
      <c r="M645" s="196"/>
      <c r="N645" s="196"/>
      <c r="O645" s="196" t="s">
        <v>1306</v>
      </c>
      <c r="P645" s="196" t="s">
        <v>172</v>
      </c>
      <c r="Q645" s="196" t="s">
        <v>1264</v>
      </c>
      <c r="R645" s="196"/>
      <c r="S645" s="196"/>
      <c r="T645" s="196"/>
      <c r="U645" s="196">
        <v>23.5</v>
      </c>
      <c r="V645" s="196"/>
      <c r="W645" s="199">
        <f>10^((2.86*(LOG(U645)))+(-0.12))</f>
        <v>6327.8195525816145</v>
      </c>
      <c r="X645" s="201">
        <v>0.14299999999999999</v>
      </c>
      <c r="Y645" s="196" t="s">
        <v>1306</v>
      </c>
      <c r="Z645" s="54" t="s">
        <v>1981</v>
      </c>
    </row>
    <row r="646" spans="1:129" ht="120">
      <c r="A646" s="54" t="s">
        <v>1943</v>
      </c>
      <c r="B646" s="144" t="s">
        <v>1594</v>
      </c>
      <c r="C646" s="185" t="s">
        <v>299</v>
      </c>
      <c r="D646" s="185" t="s">
        <v>300</v>
      </c>
      <c r="E646" s="196" t="s">
        <v>1543</v>
      </c>
      <c r="F646" s="196">
        <v>7297</v>
      </c>
      <c r="G646" s="196" t="s">
        <v>581</v>
      </c>
      <c r="H646" s="196"/>
      <c r="I646" s="196" t="s">
        <v>475</v>
      </c>
      <c r="J646" s="191" t="s">
        <v>1985</v>
      </c>
      <c r="K646" s="196"/>
      <c r="L646" s="196"/>
      <c r="M646" s="196"/>
      <c r="N646" s="196"/>
      <c r="O646" s="196" t="s">
        <v>1306</v>
      </c>
      <c r="P646" s="196"/>
      <c r="Q646" s="196" t="s">
        <v>1264</v>
      </c>
      <c r="R646" s="196"/>
      <c r="S646" s="196"/>
      <c r="T646" s="196"/>
      <c r="U646" s="196">
        <v>36.950000000000003</v>
      </c>
      <c r="V646" s="196"/>
      <c r="W646" s="199">
        <f>10^((2.86*(LOG(U646)))+(-0.12))</f>
        <v>23087.521145404487</v>
      </c>
      <c r="X646" s="201">
        <v>0.14299999999999999</v>
      </c>
      <c r="Y646" s="196" t="s">
        <v>1306</v>
      </c>
      <c r="Z646" s="54" t="s">
        <v>1981</v>
      </c>
    </row>
    <row r="647" spans="1:129">
      <c r="A647" s="54" t="s">
        <v>1415</v>
      </c>
      <c r="B647" s="144" t="s">
        <v>1594</v>
      </c>
      <c r="C647" s="185" t="s">
        <v>299</v>
      </c>
      <c r="D647" s="185" t="s">
        <v>300</v>
      </c>
      <c r="E647" s="196">
        <v>908</v>
      </c>
      <c r="F647" s="196">
        <v>437</v>
      </c>
      <c r="G647" s="196" t="s">
        <v>101</v>
      </c>
      <c r="H647" s="196"/>
      <c r="I647" s="196" t="s">
        <v>475</v>
      </c>
      <c r="J647" s="191" t="s">
        <v>1454</v>
      </c>
      <c r="K647" s="196"/>
      <c r="L647" s="196"/>
      <c r="M647" s="196"/>
      <c r="N647" s="196"/>
      <c r="O647" s="196" t="s">
        <v>1332</v>
      </c>
      <c r="P647" s="196" t="s">
        <v>167</v>
      </c>
      <c r="Q647" s="196" t="s">
        <v>1264</v>
      </c>
      <c r="R647" s="196">
        <v>13.24</v>
      </c>
      <c r="S647" s="196"/>
      <c r="T647" s="196"/>
      <c r="V647" s="196"/>
      <c r="W647" s="200">
        <v>11216.849682747572</v>
      </c>
      <c r="X647" s="201">
        <v>0.20300000000000001</v>
      </c>
      <c r="Y647" s="196" t="s">
        <v>1332</v>
      </c>
      <c r="Z647" s="54" t="s">
        <v>1981</v>
      </c>
    </row>
    <row r="648" spans="1:129">
      <c r="A648" s="54" t="s">
        <v>1269</v>
      </c>
      <c r="B648" s="144" t="s">
        <v>1594</v>
      </c>
      <c r="C648" s="185" t="s">
        <v>299</v>
      </c>
      <c r="D648" s="185" t="s">
        <v>300</v>
      </c>
      <c r="E648" s="196">
        <v>43133</v>
      </c>
      <c r="F648" s="196">
        <v>1411</v>
      </c>
      <c r="G648" s="196" t="s">
        <v>553</v>
      </c>
      <c r="H648" s="196"/>
      <c r="I648" s="196" t="s">
        <v>475</v>
      </c>
      <c r="K648" s="196"/>
      <c r="L648" s="196"/>
      <c r="M648" s="196"/>
      <c r="N648" s="196"/>
      <c r="O648" s="196" t="s">
        <v>1332</v>
      </c>
      <c r="P648" s="196" t="s">
        <v>167</v>
      </c>
      <c r="Q648" s="196" t="s">
        <v>1264</v>
      </c>
      <c r="R648" s="196">
        <v>21</v>
      </c>
      <c r="S648" s="196"/>
      <c r="T648" s="196"/>
      <c r="V648" s="196"/>
      <c r="W648" s="200">
        <v>34672.240156073713</v>
      </c>
      <c r="X648" s="201">
        <v>0.20300000000000001</v>
      </c>
      <c r="Y648" s="196" t="s">
        <v>1332</v>
      </c>
      <c r="Z648" s="54" t="s">
        <v>1981</v>
      </c>
    </row>
    <row r="649" spans="1:129">
      <c r="A649" s="54" t="s">
        <v>1269</v>
      </c>
      <c r="B649" s="144" t="s">
        <v>1594</v>
      </c>
      <c r="C649" s="185" t="s">
        <v>299</v>
      </c>
      <c r="D649" s="185" t="s">
        <v>300</v>
      </c>
      <c r="E649" s="196">
        <v>43133</v>
      </c>
      <c r="F649" s="196">
        <v>1413</v>
      </c>
      <c r="G649" s="196" t="s">
        <v>553</v>
      </c>
      <c r="H649" s="196"/>
      <c r="I649" s="196" t="s">
        <v>475</v>
      </c>
      <c r="K649" s="196"/>
      <c r="L649" s="196"/>
      <c r="M649" s="196"/>
      <c r="N649" s="196"/>
      <c r="O649" s="196" t="s">
        <v>1332</v>
      </c>
      <c r="P649" s="196" t="s">
        <v>172</v>
      </c>
      <c r="Q649" s="196" t="s">
        <v>1264</v>
      </c>
      <c r="R649" s="196">
        <v>28.47</v>
      </c>
      <c r="S649" s="196"/>
      <c r="T649" s="196"/>
      <c r="V649" s="196"/>
      <c r="W649" s="200">
        <v>73001.474956974474</v>
      </c>
      <c r="X649" s="201">
        <v>0.20300000000000001</v>
      </c>
      <c r="Y649" s="196" t="s">
        <v>1332</v>
      </c>
      <c r="Z649" s="54" t="s">
        <v>1981</v>
      </c>
    </row>
    <row r="650" spans="1:129" s="91" customFormat="1">
      <c r="A650" s="54" t="s">
        <v>1269</v>
      </c>
      <c r="B650" s="144" t="s">
        <v>1594</v>
      </c>
      <c r="C650" s="185" t="s">
        <v>299</v>
      </c>
      <c r="D650" s="185" t="s">
        <v>300</v>
      </c>
      <c r="E650" s="196">
        <v>43133</v>
      </c>
      <c r="F650" s="196">
        <v>1422</v>
      </c>
      <c r="G650" s="196" t="s">
        <v>553</v>
      </c>
      <c r="H650" s="196"/>
      <c r="I650" s="196" t="s">
        <v>475</v>
      </c>
      <c r="J650" s="191"/>
      <c r="K650" s="196"/>
      <c r="L650" s="196"/>
      <c r="M650" s="196"/>
      <c r="N650" s="196"/>
      <c r="O650" s="196" t="s">
        <v>1332</v>
      </c>
      <c r="P650" s="196" t="s">
        <v>172</v>
      </c>
      <c r="Q650" s="196" t="s">
        <v>1264</v>
      </c>
      <c r="R650" s="196">
        <v>29.01</v>
      </c>
      <c r="S650" s="196"/>
      <c r="T650" s="196"/>
      <c r="U650" s="117"/>
      <c r="V650" s="196"/>
      <c r="W650" s="200">
        <v>76435.609587887739</v>
      </c>
      <c r="X650" s="201">
        <v>0.20300000000000001</v>
      </c>
      <c r="Y650" s="196" t="s">
        <v>1332</v>
      </c>
      <c r="Z650" s="54" t="s">
        <v>1981</v>
      </c>
      <c r="AA650" s="54"/>
      <c r="AB650" s="76"/>
      <c r="AC650" s="76"/>
      <c r="AD650" s="70"/>
      <c r="AE650" s="70"/>
      <c r="AF650" s="83"/>
      <c r="AG650" s="83"/>
      <c r="AH650" s="83"/>
      <c r="AI650" s="83"/>
      <c r="AJ650" s="83"/>
      <c r="AK650" s="83"/>
      <c r="AL650" s="83"/>
      <c r="AM650" s="83"/>
      <c r="AN650" s="83"/>
      <c r="AO650" s="83"/>
      <c r="AP650" s="83"/>
      <c r="AQ650" s="83"/>
      <c r="AR650" s="83"/>
      <c r="AS650" s="83"/>
      <c r="AT650" s="83"/>
      <c r="AU650" s="83"/>
      <c r="AV650" s="83"/>
      <c r="AW650" s="83"/>
      <c r="AX650" s="83"/>
      <c r="AY650" s="83"/>
      <c r="AZ650" s="83"/>
      <c r="BA650" s="83"/>
      <c r="BB650" s="83"/>
      <c r="BC650" s="83"/>
      <c r="BD650" s="83"/>
      <c r="BE650" s="83"/>
      <c r="BF650" s="83"/>
      <c r="BG650" s="83"/>
      <c r="BH650" s="83"/>
      <c r="BI650" s="83"/>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c r="DR650" s="15"/>
      <c r="DS650" s="15"/>
      <c r="DT650" s="15"/>
      <c r="DU650" s="15"/>
      <c r="DV650" s="15"/>
      <c r="DW650" s="15"/>
      <c r="DX650" s="15"/>
      <c r="DY650" s="15"/>
    </row>
    <row r="651" spans="1:129">
      <c r="A651" s="54" t="s">
        <v>1269</v>
      </c>
      <c r="B651" s="144" t="s">
        <v>1594</v>
      </c>
      <c r="C651" s="185" t="s">
        <v>299</v>
      </c>
      <c r="D651" s="185" t="s">
        <v>300</v>
      </c>
      <c r="E651" s="196">
        <v>43133</v>
      </c>
      <c r="F651" s="196">
        <v>1426</v>
      </c>
      <c r="G651" s="196" t="s">
        <v>553</v>
      </c>
      <c r="H651" s="196"/>
      <c r="I651" s="196" t="s">
        <v>475</v>
      </c>
      <c r="K651" s="196"/>
      <c r="L651" s="196"/>
      <c r="M651" s="196"/>
      <c r="N651" s="196"/>
      <c r="O651" s="196" t="s">
        <v>1332</v>
      </c>
      <c r="P651" s="196" t="s">
        <v>172</v>
      </c>
      <c r="Q651" s="196" t="s">
        <v>1264</v>
      </c>
      <c r="R651" s="196">
        <v>29.29</v>
      </c>
      <c r="S651" s="196"/>
      <c r="T651" s="196"/>
      <c r="V651" s="196"/>
      <c r="W651" s="200">
        <v>78253.12091767673</v>
      </c>
      <c r="X651" s="201">
        <v>0.20300000000000001</v>
      </c>
      <c r="Y651" s="196" t="s">
        <v>1332</v>
      </c>
      <c r="Z651" s="54" t="s">
        <v>1981</v>
      </c>
    </row>
    <row r="652" spans="1:129">
      <c r="A652" s="54" t="s">
        <v>1415</v>
      </c>
      <c r="B652" s="144" t="s">
        <v>1594</v>
      </c>
      <c r="C652" s="185" t="s">
        <v>299</v>
      </c>
      <c r="D652" s="185" t="s">
        <v>300</v>
      </c>
      <c r="E652" s="196">
        <v>908</v>
      </c>
      <c r="F652" s="196">
        <v>394</v>
      </c>
      <c r="G652" s="196" t="s">
        <v>101</v>
      </c>
      <c r="H652" s="196"/>
      <c r="I652" s="196" t="s">
        <v>475</v>
      </c>
      <c r="J652" s="191" t="s">
        <v>1423</v>
      </c>
      <c r="K652" s="196"/>
      <c r="L652" s="196"/>
      <c r="M652" s="196"/>
      <c r="N652" s="196"/>
      <c r="O652" s="196" t="s">
        <v>209</v>
      </c>
      <c r="P652" s="196" t="s">
        <v>172</v>
      </c>
      <c r="Q652" s="196" t="s">
        <v>1264</v>
      </c>
      <c r="R652" s="196"/>
      <c r="S652" s="196"/>
      <c r="T652" s="196">
        <v>19.7</v>
      </c>
      <c r="U652" s="196"/>
      <c r="V652" s="196"/>
      <c r="W652" s="200">
        <v>11235.269878526513</v>
      </c>
      <c r="X652" s="201">
        <v>0.22900000000000001</v>
      </c>
      <c r="Y652" s="196" t="s">
        <v>1279</v>
      </c>
      <c r="Z652" s="54" t="s">
        <v>1981</v>
      </c>
    </row>
    <row r="653" spans="1:129">
      <c r="A653" s="54" t="s">
        <v>1415</v>
      </c>
      <c r="B653" s="144" t="s">
        <v>1594</v>
      </c>
      <c r="C653" s="185" t="s">
        <v>299</v>
      </c>
      <c r="D653" s="185" t="s">
        <v>300</v>
      </c>
      <c r="E653" s="196">
        <v>908</v>
      </c>
      <c r="F653" s="196">
        <v>2145</v>
      </c>
      <c r="G653" s="196" t="s">
        <v>101</v>
      </c>
      <c r="H653" s="196"/>
      <c r="I653" s="196" t="s">
        <v>475</v>
      </c>
      <c r="J653" s="191" t="s">
        <v>1425</v>
      </c>
      <c r="K653" s="196"/>
      <c r="L653" s="196"/>
      <c r="M653" s="196"/>
      <c r="N653" s="196"/>
      <c r="O653" s="196" t="s">
        <v>209</v>
      </c>
      <c r="P653" s="196" t="s">
        <v>172</v>
      </c>
      <c r="Q653" s="196" t="s">
        <v>1264</v>
      </c>
      <c r="R653" s="196"/>
      <c r="S653" s="196"/>
      <c r="T653" s="196">
        <v>19.12</v>
      </c>
      <c r="U653" s="196"/>
      <c r="V653" s="196"/>
      <c r="W653" s="200">
        <v>10312.887040118176</v>
      </c>
      <c r="X653" s="201">
        <v>0.22900000000000001</v>
      </c>
      <c r="Y653" s="196" t="s">
        <v>1279</v>
      </c>
      <c r="Z653" s="54" t="s">
        <v>1981</v>
      </c>
    </row>
    <row r="654" spans="1:129">
      <c r="A654" s="54" t="s">
        <v>1415</v>
      </c>
      <c r="B654" s="144" t="s">
        <v>1594</v>
      </c>
      <c r="C654" s="185" t="s">
        <v>299</v>
      </c>
      <c r="D654" s="185" t="s">
        <v>300</v>
      </c>
      <c r="E654" s="196">
        <v>908</v>
      </c>
      <c r="F654" s="196">
        <v>2146</v>
      </c>
      <c r="G654" s="196" t="s">
        <v>101</v>
      </c>
      <c r="H654" s="196"/>
      <c r="I654" s="196" t="s">
        <v>475</v>
      </c>
      <c r="J654" s="191" t="s">
        <v>1425</v>
      </c>
      <c r="K654" s="196"/>
      <c r="L654" s="196"/>
      <c r="M654" s="196"/>
      <c r="N654" s="196"/>
      <c r="O654" s="196" t="s">
        <v>209</v>
      </c>
      <c r="P654" s="196" t="s">
        <v>172</v>
      </c>
      <c r="Q654" s="196" t="s">
        <v>1264</v>
      </c>
      <c r="R654" s="196"/>
      <c r="S654" s="196"/>
      <c r="T654" s="196">
        <v>21.09</v>
      </c>
      <c r="U654" s="196"/>
      <c r="V654" s="196"/>
      <c r="W654" s="200">
        <v>13660.40286557686</v>
      </c>
      <c r="X654" s="201">
        <v>0.22900000000000001</v>
      </c>
      <c r="Y654" s="196" t="s">
        <v>1279</v>
      </c>
      <c r="Z654" s="54" t="s">
        <v>1981</v>
      </c>
    </row>
    <row r="655" spans="1:129" s="91" customFormat="1">
      <c r="A655" s="54" t="s">
        <v>1415</v>
      </c>
      <c r="B655" s="144" t="s">
        <v>1594</v>
      </c>
      <c r="C655" s="185" t="s">
        <v>299</v>
      </c>
      <c r="D655" s="185" t="s">
        <v>300</v>
      </c>
      <c r="E655" s="196">
        <v>908</v>
      </c>
      <c r="F655" s="196">
        <v>3258</v>
      </c>
      <c r="G655" s="196" t="s">
        <v>101</v>
      </c>
      <c r="H655" s="196"/>
      <c r="I655" s="196" t="s">
        <v>475</v>
      </c>
      <c r="J655" s="191" t="s">
        <v>1450</v>
      </c>
      <c r="K655" s="196"/>
      <c r="L655" s="196"/>
      <c r="M655" s="196"/>
      <c r="N655" s="196"/>
      <c r="O655" s="196" t="s">
        <v>209</v>
      </c>
      <c r="P655" s="196" t="s">
        <v>167</v>
      </c>
      <c r="Q655" s="196" t="s">
        <v>1264</v>
      </c>
      <c r="R655" s="196"/>
      <c r="S655" s="196"/>
      <c r="T655" s="196">
        <v>35.42</v>
      </c>
      <c r="U655" s="196"/>
      <c r="V655" s="196"/>
      <c r="W655" s="200">
        <v>60385.627150439475</v>
      </c>
      <c r="X655" s="201">
        <v>0.22900000000000001</v>
      </c>
      <c r="Y655" s="196" t="s">
        <v>1279</v>
      </c>
      <c r="Z655" s="54" t="s">
        <v>1981</v>
      </c>
      <c r="AA655" s="54"/>
      <c r="AB655" s="76"/>
      <c r="AC655" s="76"/>
      <c r="AD655" s="70"/>
      <c r="AE655" s="70"/>
      <c r="AF655" s="83"/>
      <c r="AG655" s="83"/>
      <c r="AH655" s="83"/>
      <c r="AI655" s="83"/>
      <c r="AJ655" s="83"/>
      <c r="AK655" s="83"/>
      <c r="AL655" s="83"/>
      <c r="AM655" s="83"/>
      <c r="AN655" s="83"/>
      <c r="AO655" s="83"/>
      <c r="AP655" s="83"/>
      <c r="AQ655" s="83"/>
      <c r="AR655" s="83"/>
      <c r="AS655" s="83"/>
      <c r="AT655" s="83"/>
      <c r="AU655" s="83"/>
      <c r="AV655" s="83"/>
      <c r="AW655" s="83"/>
      <c r="AX655" s="83"/>
      <c r="AY655" s="83"/>
      <c r="AZ655" s="83"/>
      <c r="BA655" s="83"/>
      <c r="BB655" s="83"/>
      <c r="BC655" s="83"/>
      <c r="BD655" s="83"/>
      <c r="BE655" s="83"/>
      <c r="BF655" s="83"/>
      <c r="BG655" s="83"/>
      <c r="BH655" s="83"/>
      <c r="BI655" s="83"/>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c r="DR655" s="15"/>
      <c r="DS655" s="15"/>
      <c r="DT655" s="15"/>
      <c r="DU655" s="15"/>
      <c r="DV655" s="15"/>
      <c r="DW655" s="15"/>
      <c r="DX655" s="15"/>
      <c r="DY655" s="15"/>
    </row>
    <row r="656" spans="1:129" s="91" customFormat="1" ht="36">
      <c r="A656" s="54" t="s">
        <v>1943</v>
      </c>
      <c r="B656" s="144" t="s">
        <v>1594</v>
      </c>
      <c r="C656" s="185" t="s">
        <v>299</v>
      </c>
      <c r="D656" s="185" t="s">
        <v>300</v>
      </c>
      <c r="E656" s="196" t="s">
        <v>1543</v>
      </c>
      <c r="F656" s="196">
        <v>7301</v>
      </c>
      <c r="G656" s="196" t="s">
        <v>581</v>
      </c>
      <c r="H656" s="196"/>
      <c r="I656" s="196" t="s">
        <v>475</v>
      </c>
      <c r="J656" s="191" t="s">
        <v>1988</v>
      </c>
      <c r="K656" s="196"/>
      <c r="L656" s="196"/>
      <c r="M656" s="196"/>
      <c r="N656" s="196"/>
      <c r="O656" s="196" t="s">
        <v>209</v>
      </c>
      <c r="P656" s="196" t="s">
        <v>172</v>
      </c>
      <c r="Q656" s="196" t="s">
        <v>1264</v>
      </c>
      <c r="R656" s="196"/>
      <c r="S656" s="196"/>
      <c r="T656" s="196">
        <v>11.06</v>
      </c>
      <c r="U656" s="196"/>
      <c r="V656" s="196"/>
      <c r="W656" s="200">
        <v>2147.3551878998028</v>
      </c>
      <c r="X656" s="201">
        <v>0.22900000000000001</v>
      </c>
      <c r="Y656" s="196" t="s">
        <v>1279</v>
      </c>
      <c r="Z656" s="54" t="s">
        <v>1981</v>
      </c>
      <c r="AA656" s="54"/>
      <c r="AB656" s="76"/>
      <c r="AC656" s="76"/>
      <c r="AD656" s="70"/>
      <c r="AE656" s="70"/>
      <c r="AF656" s="83"/>
      <c r="AG656" s="83"/>
      <c r="AH656" s="83"/>
      <c r="AI656" s="83"/>
      <c r="AJ656" s="83"/>
      <c r="AK656" s="83"/>
      <c r="AL656" s="83"/>
      <c r="AM656" s="83"/>
      <c r="AN656" s="83"/>
      <c r="AO656" s="83"/>
      <c r="AP656" s="83"/>
      <c r="AQ656" s="83"/>
      <c r="AR656" s="83"/>
      <c r="AS656" s="83"/>
      <c r="AT656" s="83"/>
      <c r="AU656" s="83"/>
      <c r="AV656" s="83"/>
      <c r="AW656" s="83"/>
      <c r="AX656" s="83"/>
      <c r="AY656" s="83"/>
      <c r="AZ656" s="83"/>
      <c r="BA656" s="83"/>
      <c r="BB656" s="83"/>
      <c r="BC656" s="83"/>
      <c r="BD656" s="83"/>
      <c r="BE656" s="83"/>
      <c r="BF656" s="83"/>
      <c r="BG656" s="83"/>
      <c r="BH656" s="83"/>
      <c r="BI656" s="83"/>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c r="DR656" s="15"/>
      <c r="DS656" s="15"/>
      <c r="DT656" s="15"/>
      <c r="DU656" s="15"/>
      <c r="DV656" s="15"/>
      <c r="DW656" s="15"/>
      <c r="DX656" s="15"/>
      <c r="DY656" s="15"/>
    </row>
    <row r="657" spans="1:100" ht="36">
      <c r="A657" s="54" t="s">
        <v>1943</v>
      </c>
      <c r="B657" s="144" t="s">
        <v>1594</v>
      </c>
      <c r="C657" s="185" t="s">
        <v>299</v>
      </c>
      <c r="D657" s="185" t="s">
        <v>300</v>
      </c>
      <c r="E657" s="196" t="s">
        <v>1543</v>
      </c>
      <c r="F657" s="196">
        <v>7303</v>
      </c>
      <c r="G657" s="196" t="s">
        <v>581</v>
      </c>
      <c r="H657" s="196"/>
      <c r="I657" s="196" t="s">
        <v>475</v>
      </c>
      <c r="J657" s="191" t="s">
        <v>1988</v>
      </c>
      <c r="K657" s="196"/>
      <c r="L657" s="196"/>
      <c r="M657" s="196"/>
      <c r="N657" s="196"/>
      <c r="O657" s="196" t="s">
        <v>209</v>
      </c>
      <c r="P657" s="196" t="s">
        <v>172</v>
      </c>
      <c r="Q657" s="196" t="s">
        <v>1264</v>
      </c>
      <c r="R657" s="196"/>
      <c r="S657" s="196"/>
      <c r="T657" s="196">
        <v>11.56</v>
      </c>
      <c r="U657" s="196"/>
      <c r="V657" s="196"/>
      <c r="W657" s="200">
        <v>2437.5284364999384</v>
      </c>
      <c r="X657" s="201">
        <v>0.22900000000000001</v>
      </c>
      <c r="Y657" s="196" t="s">
        <v>1279</v>
      </c>
      <c r="Z657" s="54" t="s">
        <v>1981</v>
      </c>
    </row>
    <row r="658" spans="1:100" ht="36">
      <c r="A658" s="54" t="s">
        <v>1943</v>
      </c>
      <c r="B658" s="144" t="s">
        <v>1594</v>
      </c>
      <c r="C658" s="185" t="s">
        <v>299</v>
      </c>
      <c r="D658" s="185" t="s">
        <v>300</v>
      </c>
      <c r="E658" s="196" t="s">
        <v>1543</v>
      </c>
      <c r="F658" s="196">
        <v>7304</v>
      </c>
      <c r="G658" s="196" t="s">
        <v>581</v>
      </c>
      <c r="H658" s="196"/>
      <c r="I658" s="196" t="s">
        <v>475</v>
      </c>
      <c r="J658" s="191" t="s">
        <v>1988</v>
      </c>
      <c r="K658" s="196"/>
      <c r="L658" s="196"/>
      <c r="M658" s="196"/>
      <c r="N658" s="196"/>
      <c r="O658" s="196" t="s">
        <v>209</v>
      </c>
      <c r="P658" s="196"/>
      <c r="Q658" s="196" t="s">
        <v>1264</v>
      </c>
      <c r="R658" s="196"/>
      <c r="S658" s="196"/>
      <c r="T658" s="196">
        <v>11.62</v>
      </c>
      <c r="U658" s="196"/>
      <c r="V658" s="196"/>
      <c r="W658" s="200">
        <v>2473.9708113472202</v>
      </c>
      <c r="X658" s="201">
        <v>0.22900000000000001</v>
      </c>
      <c r="Y658" s="196" t="s">
        <v>1279</v>
      </c>
      <c r="Z658" s="54" t="s">
        <v>1981</v>
      </c>
    </row>
    <row r="659" spans="1:100" ht="36">
      <c r="A659" s="54" t="s">
        <v>1943</v>
      </c>
      <c r="B659" s="144" t="s">
        <v>1594</v>
      </c>
      <c r="C659" s="185" t="s">
        <v>299</v>
      </c>
      <c r="D659" s="185" t="s">
        <v>300</v>
      </c>
      <c r="E659" s="196" t="s">
        <v>1543</v>
      </c>
      <c r="F659" s="196">
        <v>7305</v>
      </c>
      <c r="G659" s="196" t="s">
        <v>581</v>
      </c>
      <c r="H659" s="196"/>
      <c r="I659" s="196" t="s">
        <v>475</v>
      </c>
      <c r="J659" s="191" t="s">
        <v>1988</v>
      </c>
      <c r="K659" s="196"/>
      <c r="L659" s="196"/>
      <c r="M659" s="196"/>
      <c r="N659" s="196"/>
      <c r="O659" s="196" t="s">
        <v>209</v>
      </c>
      <c r="P659" s="196"/>
      <c r="Q659" s="196" t="s">
        <v>1264</v>
      </c>
      <c r="R659" s="196"/>
      <c r="S659" s="196"/>
      <c r="T659" s="196">
        <v>12.09</v>
      </c>
      <c r="U659" s="196"/>
      <c r="V659" s="196"/>
      <c r="W659" s="200">
        <v>2771.7707879728632</v>
      </c>
      <c r="X659" s="201">
        <v>0.22900000000000001</v>
      </c>
      <c r="Y659" s="196" t="s">
        <v>1279</v>
      </c>
      <c r="Z659" s="54" t="s">
        <v>1981</v>
      </c>
    </row>
    <row r="660" spans="1:100">
      <c r="A660" s="54" t="s">
        <v>1478</v>
      </c>
      <c r="B660" s="144" t="s">
        <v>1594</v>
      </c>
      <c r="C660" s="185" t="s">
        <v>299</v>
      </c>
      <c r="D660" s="185" t="s">
        <v>300</v>
      </c>
      <c r="E660" s="196">
        <v>804</v>
      </c>
      <c r="F660" s="196">
        <v>107</v>
      </c>
      <c r="G660" s="196" t="s">
        <v>554</v>
      </c>
      <c r="H660" s="196"/>
      <c r="I660" s="196" t="s">
        <v>475</v>
      </c>
      <c r="J660" s="191" t="s">
        <v>1480</v>
      </c>
      <c r="K660" s="196"/>
      <c r="L660" s="196"/>
      <c r="M660" s="196"/>
      <c r="N660" s="196"/>
      <c r="O660" s="196" t="s">
        <v>1330</v>
      </c>
      <c r="P660" s="196" t="s">
        <v>167</v>
      </c>
      <c r="Q660" s="196" t="s">
        <v>1264</v>
      </c>
      <c r="R660" s="196"/>
      <c r="S660" s="196"/>
      <c r="T660" s="196">
        <v>157.08000000000001</v>
      </c>
      <c r="U660" s="196"/>
      <c r="V660" s="196"/>
      <c r="W660" s="200">
        <v>12327.941229088256</v>
      </c>
      <c r="X660" s="201">
        <v>0.19700000000000001</v>
      </c>
      <c r="Y660" s="196" t="s">
        <v>1330</v>
      </c>
      <c r="Z660" s="54" t="s">
        <v>1981</v>
      </c>
    </row>
    <row r="661" spans="1:100">
      <c r="A661" s="54" t="s">
        <v>1262</v>
      </c>
      <c r="B661" s="144" t="s">
        <v>1594</v>
      </c>
      <c r="C661" s="185" t="s">
        <v>299</v>
      </c>
      <c r="D661" s="185" t="s">
        <v>300</v>
      </c>
      <c r="E661" s="196">
        <v>43483</v>
      </c>
      <c r="F661" s="196">
        <v>4</v>
      </c>
      <c r="G661" s="196" t="s">
        <v>1263</v>
      </c>
      <c r="H661" s="196"/>
      <c r="I661" s="196" t="s">
        <v>475</v>
      </c>
      <c r="J661" s="191" t="s">
        <v>1266</v>
      </c>
      <c r="K661" s="196"/>
      <c r="L661" s="196"/>
      <c r="M661" s="196"/>
      <c r="N661" s="196"/>
      <c r="O661" s="196" t="s">
        <v>1330</v>
      </c>
      <c r="P661" s="196" t="s">
        <v>167</v>
      </c>
      <c r="Q661" s="196" t="s">
        <v>1264</v>
      </c>
      <c r="R661" s="196"/>
      <c r="S661" s="196"/>
      <c r="T661" s="196">
        <v>157.38</v>
      </c>
      <c r="U661" s="196"/>
      <c r="V661" s="196"/>
      <c r="W661" s="200">
        <v>12401.938733147306</v>
      </c>
      <c r="X661" s="201">
        <v>0.19700000000000001</v>
      </c>
      <c r="Y661" s="196" t="s">
        <v>1330</v>
      </c>
      <c r="Z661" s="54" t="s">
        <v>1981</v>
      </c>
    </row>
    <row r="662" spans="1:100">
      <c r="A662" s="54" t="s">
        <v>1407</v>
      </c>
      <c r="B662" s="144" t="s">
        <v>1594</v>
      </c>
      <c r="C662" s="185" t="s">
        <v>299</v>
      </c>
      <c r="D662" s="185" t="s">
        <v>300</v>
      </c>
      <c r="E662" s="196">
        <v>220</v>
      </c>
      <c r="F662" s="196">
        <v>36</v>
      </c>
      <c r="G662" s="196" t="s">
        <v>1003</v>
      </c>
      <c r="H662" s="196"/>
      <c r="I662" s="196" t="s">
        <v>475</v>
      </c>
      <c r="K662" s="196"/>
      <c r="L662" s="196"/>
      <c r="M662" s="196"/>
      <c r="N662" s="196"/>
      <c r="O662" s="196" t="s">
        <v>1322</v>
      </c>
      <c r="P662" s="196" t="s">
        <v>167</v>
      </c>
      <c r="Q662" s="196" t="s">
        <v>1264</v>
      </c>
      <c r="R662" s="196"/>
      <c r="S662" s="196"/>
      <c r="T662" s="196">
        <v>233</v>
      </c>
      <c r="U662" s="196"/>
      <c r="V662" s="196"/>
      <c r="W662" s="200">
        <v>33129.205190591427</v>
      </c>
      <c r="X662" s="201">
        <v>0.17399999999999999</v>
      </c>
      <c r="Y662" s="196" t="s">
        <v>1322</v>
      </c>
      <c r="Z662" s="54" t="s">
        <v>1981</v>
      </c>
    </row>
    <row r="663" spans="1:100">
      <c r="A663" s="54" t="s">
        <v>1415</v>
      </c>
      <c r="B663" s="144" t="s">
        <v>1594</v>
      </c>
      <c r="C663" s="185" t="s">
        <v>299</v>
      </c>
      <c r="D663" s="185" t="s">
        <v>300</v>
      </c>
      <c r="E663" s="196">
        <v>908</v>
      </c>
      <c r="F663" s="196">
        <v>925</v>
      </c>
      <c r="G663" s="196" t="s">
        <v>101</v>
      </c>
      <c r="H663" s="196"/>
      <c r="I663" s="196" t="s">
        <v>475</v>
      </c>
      <c r="J663" s="191" t="s">
        <v>1435</v>
      </c>
      <c r="K663" s="196"/>
      <c r="L663" s="196"/>
      <c r="M663" s="196"/>
      <c r="N663" s="196"/>
      <c r="O663" s="196" t="s">
        <v>1322</v>
      </c>
      <c r="P663" s="196" t="s">
        <v>172</v>
      </c>
      <c r="Q663" s="196" t="s">
        <v>1264</v>
      </c>
      <c r="R663" s="196"/>
      <c r="S663" s="196"/>
      <c r="T663" s="196">
        <v>172.3</v>
      </c>
      <c r="U663" s="196"/>
      <c r="V663" s="196"/>
      <c r="W663" s="200">
        <v>10905.766968887381</v>
      </c>
      <c r="X663" s="201">
        <v>0.17399999999999999</v>
      </c>
      <c r="Y663" s="196" t="s">
        <v>1322</v>
      </c>
      <c r="Z663" s="54" t="s">
        <v>1981</v>
      </c>
    </row>
    <row r="664" spans="1:100" ht="24">
      <c r="A664" s="54" t="s">
        <v>1313</v>
      </c>
      <c r="B664" s="144" t="s">
        <v>1594</v>
      </c>
      <c r="C664" s="185" t="s">
        <v>299</v>
      </c>
      <c r="D664" s="185" t="s">
        <v>300</v>
      </c>
      <c r="E664" s="196">
        <v>43202</v>
      </c>
      <c r="F664" s="196">
        <v>80</v>
      </c>
      <c r="G664" s="196" t="s">
        <v>1483</v>
      </c>
      <c r="H664" s="196"/>
      <c r="I664" s="196" t="s">
        <v>475</v>
      </c>
      <c r="J664" s="191" t="s">
        <v>1485</v>
      </c>
      <c r="K664" s="196"/>
      <c r="L664" s="196"/>
      <c r="M664" s="196"/>
      <c r="N664" s="196"/>
      <c r="O664" s="196" t="s">
        <v>1322</v>
      </c>
      <c r="P664" s="196" t="s">
        <v>167</v>
      </c>
      <c r="Q664" s="196" t="s">
        <v>1264</v>
      </c>
      <c r="R664" s="196"/>
      <c r="S664" s="196"/>
      <c r="T664" s="196">
        <v>184.68</v>
      </c>
      <c r="U664" s="196"/>
      <c r="V664" s="196"/>
      <c r="W664" s="200">
        <v>14079.942846020276</v>
      </c>
      <c r="X664" s="201">
        <v>0.17399999999999999</v>
      </c>
      <c r="Y664" s="196" t="s">
        <v>1322</v>
      </c>
      <c r="Z664" s="54" t="s">
        <v>1981</v>
      </c>
    </row>
    <row r="665" spans="1:100" ht="24">
      <c r="A665" s="54" t="s">
        <v>1415</v>
      </c>
      <c r="B665" s="144" t="s">
        <v>1594</v>
      </c>
      <c r="C665" s="185" t="s">
        <v>299</v>
      </c>
      <c r="D665" s="185" t="s">
        <v>300</v>
      </c>
      <c r="E665" s="196">
        <v>908</v>
      </c>
      <c r="F665" s="196">
        <v>1465</v>
      </c>
      <c r="G665" s="196" t="s">
        <v>101</v>
      </c>
      <c r="H665" s="196"/>
      <c r="I665" s="196" t="s">
        <v>475</v>
      </c>
      <c r="J665" s="191" t="s">
        <v>1445</v>
      </c>
      <c r="K665" s="196"/>
      <c r="L665" s="196"/>
      <c r="M665" s="196"/>
      <c r="N665" s="196"/>
      <c r="O665" s="196" t="s">
        <v>1357</v>
      </c>
      <c r="P665" s="196" t="s">
        <v>167</v>
      </c>
      <c r="Q665" s="196" t="s">
        <v>1264</v>
      </c>
      <c r="R665" s="196"/>
      <c r="S665" s="196"/>
      <c r="T665" s="196">
        <v>22.92</v>
      </c>
      <c r="U665" s="196"/>
      <c r="V665" s="196"/>
      <c r="W665" s="200">
        <v>7035.7873200842669</v>
      </c>
      <c r="X665" s="201">
        <v>0.23599999999999999</v>
      </c>
      <c r="Y665" s="196" t="s">
        <v>1357</v>
      </c>
      <c r="Z665" s="54" t="s">
        <v>1981</v>
      </c>
    </row>
    <row r="666" spans="1:100">
      <c r="A666" s="54" t="s">
        <v>1513</v>
      </c>
      <c r="B666" s="144" t="s">
        <v>1594</v>
      </c>
      <c r="C666" s="185" t="s">
        <v>299</v>
      </c>
      <c r="D666" s="185" t="s">
        <v>300</v>
      </c>
      <c r="E666" s="196">
        <v>43481</v>
      </c>
      <c r="F666" s="196">
        <v>4</v>
      </c>
      <c r="G666" s="196" t="s">
        <v>1514</v>
      </c>
      <c r="H666" s="196"/>
      <c r="I666" s="196" t="s">
        <v>475</v>
      </c>
      <c r="J666" s="191" t="s">
        <v>1516</v>
      </c>
      <c r="K666" s="196"/>
      <c r="L666" s="196"/>
      <c r="M666" s="196"/>
      <c r="N666" s="196"/>
      <c r="O666" s="196" t="s">
        <v>1345</v>
      </c>
      <c r="P666" s="196" t="s">
        <v>172</v>
      </c>
      <c r="Q666" s="196" t="s">
        <v>1264</v>
      </c>
      <c r="R666" s="196"/>
      <c r="S666" s="196"/>
      <c r="T666" s="196">
        <v>184.41</v>
      </c>
      <c r="U666" s="196"/>
      <c r="V666" s="196"/>
      <c r="W666" s="200">
        <v>12684.757930928025</v>
      </c>
      <c r="X666" s="201">
        <v>0.11799999999999999</v>
      </c>
      <c r="Y666" s="196" t="s">
        <v>1345</v>
      </c>
      <c r="Z666" s="54" t="s">
        <v>1981</v>
      </c>
    </row>
    <row r="667" spans="1:100">
      <c r="A667" s="54" t="s">
        <v>1313</v>
      </c>
      <c r="B667" s="144" t="s">
        <v>1594</v>
      </c>
      <c r="C667" s="185" t="s">
        <v>299</v>
      </c>
      <c r="D667" s="185" t="s">
        <v>300</v>
      </c>
      <c r="E667" s="196">
        <v>43202</v>
      </c>
      <c r="F667" s="196">
        <v>43</v>
      </c>
      <c r="G667" s="196" t="s">
        <v>1483</v>
      </c>
      <c r="H667" s="196"/>
      <c r="I667" s="196" t="s">
        <v>475</v>
      </c>
      <c r="J667" s="191" t="s">
        <v>1491</v>
      </c>
      <c r="K667" s="196"/>
      <c r="L667" s="196"/>
      <c r="M667" s="196"/>
      <c r="N667" s="196"/>
      <c r="O667" s="196" t="s">
        <v>1339</v>
      </c>
      <c r="P667" s="196" t="s">
        <v>172</v>
      </c>
      <c r="Q667" s="196" t="s">
        <v>1264</v>
      </c>
      <c r="R667" s="196"/>
      <c r="S667" s="196"/>
      <c r="T667" s="196">
        <v>37.270000000000003</v>
      </c>
      <c r="U667" s="196"/>
      <c r="V667" s="196"/>
      <c r="W667" s="200">
        <v>59080.87272248244</v>
      </c>
      <c r="X667" s="201">
        <v>0.22800000000000001</v>
      </c>
      <c r="Y667" s="196" t="s">
        <v>1339</v>
      </c>
      <c r="Z667" s="54" t="s">
        <v>1981</v>
      </c>
    </row>
    <row r="668" spans="1:100" ht="24">
      <c r="A668" s="54" t="s">
        <v>1313</v>
      </c>
      <c r="B668" s="144" t="s">
        <v>1594</v>
      </c>
      <c r="C668" s="185" t="s">
        <v>299</v>
      </c>
      <c r="D668" s="185" t="s">
        <v>300</v>
      </c>
      <c r="E668" s="196">
        <v>43202</v>
      </c>
      <c r="F668" s="196">
        <v>72</v>
      </c>
      <c r="G668" s="196" t="s">
        <v>1483</v>
      </c>
      <c r="H668" s="196"/>
      <c r="I668" s="196" t="s">
        <v>475</v>
      </c>
      <c r="J668" s="191" t="s">
        <v>1485</v>
      </c>
      <c r="K668" s="196"/>
      <c r="L668" s="196"/>
      <c r="M668" s="196"/>
      <c r="N668" s="196"/>
      <c r="O668" s="196" t="s">
        <v>1216</v>
      </c>
      <c r="P668" s="196" t="s">
        <v>167</v>
      </c>
      <c r="Q668" s="196" t="s">
        <v>1264</v>
      </c>
      <c r="R668" s="196"/>
      <c r="S668" s="196"/>
      <c r="T668" s="196">
        <v>19.86</v>
      </c>
      <c r="U668" s="196"/>
      <c r="V668" s="196"/>
      <c r="W668" s="200">
        <v>16832.514700890933</v>
      </c>
      <c r="X668" s="201">
        <v>0.20799999999999999</v>
      </c>
      <c r="Y668" s="196" t="s">
        <v>139</v>
      </c>
      <c r="Z668" s="54" t="s">
        <v>1981</v>
      </c>
    </row>
    <row r="669" spans="1:100">
      <c r="A669" s="76" t="s">
        <v>1415</v>
      </c>
      <c r="B669" s="76" t="s">
        <v>1594</v>
      </c>
      <c r="C669" s="113" t="s">
        <v>299</v>
      </c>
      <c r="D669" s="113" t="s">
        <v>300</v>
      </c>
      <c r="E669" s="76">
        <v>908</v>
      </c>
      <c r="F669" s="76">
        <v>2220</v>
      </c>
      <c r="G669" s="76" t="s">
        <v>101</v>
      </c>
      <c r="H669" s="13" t="s">
        <v>395</v>
      </c>
      <c r="I669" s="76" t="s">
        <v>475</v>
      </c>
      <c r="J669" s="191" t="s">
        <v>107</v>
      </c>
      <c r="L669" s="112"/>
      <c r="M669" s="112"/>
      <c r="N669" s="70"/>
      <c r="O669" s="76" t="s">
        <v>1704</v>
      </c>
      <c r="P669" s="70" t="s">
        <v>167</v>
      </c>
      <c r="Q669" s="70" t="s">
        <v>13</v>
      </c>
      <c r="R669" s="70"/>
      <c r="S669" s="70"/>
      <c r="T669" s="128">
        <v>10.59</v>
      </c>
      <c r="U669" s="128">
        <v>10.4</v>
      </c>
      <c r="V669" s="76"/>
      <c r="X669" s="105"/>
      <c r="Y669" s="14"/>
      <c r="Z669" s="14" t="s">
        <v>1791</v>
      </c>
      <c r="BJ669" s="91"/>
      <c r="BK669" s="91"/>
      <c r="BL669" s="91"/>
      <c r="BM669" s="91"/>
      <c r="BN669" s="91"/>
      <c r="BO669" s="91"/>
      <c r="BP669" s="91"/>
      <c r="BQ669" s="91"/>
      <c r="BR669" s="91"/>
      <c r="BS669" s="91"/>
      <c r="BT669" s="91"/>
      <c r="BU669" s="91"/>
      <c r="BV669" s="91"/>
      <c r="BW669" s="91"/>
      <c r="BX669" s="91"/>
      <c r="BY669" s="91"/>
      <c r="BZ669" s="91"/>
      <c r="CA669" s="91"/>
      <c r="CB669" s="91"/>
      <c r="CC669" s="91"/>
      <c r="CD669" s="91"/>
      <c r="CE669" s="91"/>
      <c r="CF669" s="91"/>
      <c r="CG669" s="91"/>
      <c r="CH669" s="91"/>
      <c r="CI669" s="91"/>
      <c r="CJ669" s="91"/>
      <c r="CK669" s="91"/>
      <c r="CL669" s="91"/>
      <c r="CM669" s="91"/>
      <c r="CN669" s="91"/>
      <c r="CO669" s="91"/>
      <c r="CP669" s="91"/>
      <c r="CQ669" s="91"/>
      <c r="CR669" s="91"/>
      <c r="CS669" s="91"/>
      <c r="CT669" s="91"/>
      <c r="CU669" s="91"/>
      <c r="CV669" s="91"/>
    </row>
    <row r="670" spans="1:100">
      <c r="A670" s="76" t="s">
        <v>1415</v>
      </c>
      <c r="B670" s="76" t="s">
        <v>1594</v>
      </c>
      <c r="C670" s="113" t="s">
        <v>299</v>
      </c>
      <c r="D670" s="113" t="s">
        <v>300</v>
      </c>
      <c r="E670" s="76">
        <v>908</v>
      </c>
      <c r="F670" s="13">
        <v>382</v>
      </c>
      <c r="G670" s="76" t="s">
        <v>101</v>
      </c>
      <c r="H670" s="13" t="s">
        <v>395</v>
      </c>
      <c r="I670" s="76" t="s">
        <v>475</v>
      </c>
      <c r="J670" s="191" t="s">
        <v>1788</v>
      </c>
      <c r="K670" s="106"/>
      <c r="L670" s="112"/>
      <c r="M670" s="112"/>
      <c r="N670" s="70"/>
      <c r="O670" s="76" t="s">
        <v>1713</v>
      </c>
      <c r="P670" s="70" t="s">
        <v>167</v>
      </c>
      <c r="Q670" s="70" t="s">
        <v>13</v>
      </c>
      <c r="R670" s="70"/>
      <c r="S670" s="70"/>
      <c r="T670" s="128">
        <v>10.42</v>
      </c>
      <c r="U670" s="128">
        <v>11.38</v>
      </c>
      <c r="V670" s="76"/>
      <c r="X670" s="105"/>
      <c r="Y670" s="14"/>
      <c r="Z670" s="14" t="s">
        <v>1788</v>
      </c>
    </row>
    <row r="671" spans="1:100">
      <c r="A671" s="54"/>
      <c r="B671" s="144" t="s">
        <v>1594</v>
      </c>
      <c r="C671" s="185" t="s">
        <v>299</v>
      </c>
      <c r="D671" s="185" t="s">
        <v>300</v>
      </c>
      <c r="E671" s="196"/>
      <c r="F671" s="196" t="s">
        <v>2035</v>
      </c>
      <c r="G671" s="196" t="s">
        <v>1481</v>
      </c>
      <c r="H671" s="196"/>
      <c r="I671" s="196" t="s">
        <v>1482</v>
      </c>
      <c r="K671" s="196"/>
      <c r="L671" s="196"/>
      <c r="M671" s="196"/>
      <c r="N671" s="196"/>
      <c r="O671" s="196" t="s">
        <v>2000</v>
      </c>
      <c r="P671" s="196"/>
      <c r="Q671" s="196" t="s">
        <v>1264</v>
      </c>
      <c r="R671" s="196"/>
      <c r="S671" s="196"/>
      <c r="T671" s="196">
        <v>21.64</v>
      </c>
      <c r="V671" s="196"/>
      <c r="W671" s="200">
        <v>7485.7544218914109</v>
      </c>
      <c r="X671" s="201">
        <v>0.17</v>
      </c>
      <c r="Y671" s="196" t="s">
        <v>1431</v>
      </c>
      <c r="Z671" s="54" t="s">
        <v>1981</v>
      </c>
    </row>
    <row r="672" spans="1:100">
      <c r="A672" s="54"/>
      <c r="B672" s="144" t="s">
        <v>1594</v>
      </c>
      <c r="C672" s="185" t="s">
        <v>299</v>
      </c>
      <c r="D672" s="185" t="s">
        <v>300</v>
      </c>
      <c r="E672" s="196"/>
      <c r="F672" s="196" t="s">
        <v>2035</v>
      </c>
      <c r="G672" s="196" t="s">
        <v>1481</v>
      </c>
      <c r="H672" s="196"/>
      <c r="I672" s="196" t="s">
        <v>1482</v>
      </c>
      <c r="K672" s="196"/>
      <c r="L672" s="196"/>
      <c r="M672" s="196"/>
      <c r="N672" s="196"/>
      <c r="O672" s="196" t="s">
        <v>1268</v>
      </c>
      <c r="P672" s="196"/>
      <c r="Q672" s="196" t="s">
        <v>1264</v>
      </c>
      <c r="R672" s="196"/>
      <c r="S672" s="196"/>
      <c r="T672" s="196"/>
      <c r="U672" s="196">
        <v>25.05</v>
      </c>
      <c r="V672" s="196"/>
      <c r="W672" s="200">
        <v>7245.5922698907634</v>
      </c>
      <c r="X672" s="201">
        <v>0.154</v>
      </c>
      <c r="Y672" s="196" t="s">
        <v>1268</v>
      </c>
      <c r="Z672" s="54" t="s">
        <v>1981</v>
      </c>
    </row>
    <row r="673" spans="1:129">
      <c r="A673" s="54"/>
      <c r="B673" s="144" t="s">
        <v>1594</v>
      </c>
      <c r="C673" s="185" t="s">
        <v>299</v>
      </c>
      <c r="D673" s="185" t="s">
        <v>300</v>
      </c>
      <c r="E673" s="196"/>
      <c r="F673" s="196" t="s">
        <v>2035</v>
      </c>
      <c r="G673" s="196" t="s">
        <v>1481</v>
      </c>
      <c r="H673" s="196"/>
      <c r="I673" s="196" t="s">
        <v>1482</v>
      </c>
      <c r="K673" s="196"/>
      <c r="L673" s="196"/>
      <c r="M673" s="196"/>
      <c r="N673" s="196"/>
      <c r="O673" s="196" t="s">
        <v>1268</v>
      </c>
      <c r="P673" s="196"/>
      <c r="Q673" s="196" t="s">
        <v>1264</v>
      </c>
      <c r="R673" s="196"/>
      <c r="S673" s="196"/>
      <c r="T673" s="196"/>
      <c r="U673" s="196">
        <v>25.06</v>
      </c>
      <c r="V673" s="196"/>
      <c r="W673" s="200">
        <v>7252.6528879946145</v>
      </c>
      <c r="X673" s="201">
        <v>0.154</v>
      </c>
      <c r="Y673" s="196" t="s">
        <v>1268</v>
      </c>
      <c r="Z673" s="54" t="s">
        <v>1981</v>
      </c>
    </row>
    <row r="674" spans="1:129">
      <c r="A674" s="54"/>
      <c r="B674" s="144" t="s">
        <v>1594</v>
      </c>
      <c r="C674" s="185" t="s">
        <v>299</v>
      </c>
      <c r="D674" s="185" t="s">
        <v>300</v>
      </c>
      <c r="E674" s="196"/>
      <c r="F674" s="196" t="s">
        <v>2035</v>
      </c>
      <c r="G674" s="196" t="s">
        <v>1481</v>
      </c>
      <c r="H674" s="196"/>
      <c r="I674" s="196" t="s">
        <v>1482</v>
      </c>
      <c r="K674" s="196"/>
      <c r="L674" s="196"/>
      <c r="M674" s="196"/>
      <c r="N674" s="196"/>
      <c r="O674" s="196" t="s">
        <v>1268</v>
      </c>
      <c r="P674" s="196"/>
      <c r="Q674" s="196" t="s">
        <v>1264</v>
      </c>
      <c r="R674" s="196"/>
      <c r="S674" s="196"/>
      <c r="T674" s="196"/>
      <c r="U674" s="196">
        <v>25.06</v>
      </c>
      <c r="V674" s="196"/>
      <c r="W674" s="200">
        <v>7252.6528879946145</v>
      </c>
      <c r="X674" s="201">
        <v>0.154</v>
      </c>
      <c r="Y674" s="196" t="s">
        <v>1268</v>
      </c>
      <c r="Z674" s="54" t="s">
        <v>1981</v>
      </c>
    </row>
    <row r="675" spans="1:129">
      <c r="A675" s="54" t="s">
        <v>1340</v>
      </c>
      <c r="B675" s="144" t="s">
        <v>1594</v>
      </c>
      <c r="C675" s="185" t="s">
        <v>299</v>
      </c>
      <c r="D675" s="185" t="s">
        <v>300</v>
      </c>
      <c r="E675" s="196">
        <v>933</v>
      </c>
      <c r="F675" s="196">
        <v>3672</v>
      </c>
      <c r="G675" s="196" t="s">
        <v>1317</v>
      </c>
      <c r="H675" s="196"/>
      <c r="I675" s="196" t="s">
        <v>176</v>
      </c>
      <c r="K675" s="196"/>
      <c r="L675" s="196"/>
      <c r="M675" s="196"/>
      <c r="N675" s="196"/>
      <c r="O675" s="196" t="s">
        <v>2000</v>
      </c>
      <c r="P675" s="196" t="s">
        <v>172</v>
      </c>
      <c r="Q675" s="196" t="s">
        <v>1264</v>
      </c>
      <c r="R675" s="196"/>
      <c r="S675" s="196"/>
      <c r="T675" s="196">
        <v>21.08</v>
      </c>
      <c r="V675" s="196"/>
      <c r="W675" s="200">
        <v>6900.0892945050291</v>
      </c>
      <c r="X675" s="201">
        <v>0.17</v>
      </c>
      <c r="Y675" s="196" t="s">
        <v>1431</v>
      </c>
      <c r="Z675" s="54" t="s">
        <v>1981</v>
      </c>
    </row>
    <row r="676" spans="1:129">
      <c r="A676" s="76" t="s">
        <v>1471</v>
      </c>
      <c r="B676" s="76" t="s">
        <v>1594</v>
      </c>
      <c r="C676" s="113" t="s">
        <v>299</v>
      </c>
      <c r="D676" s="113" t="s">
        <v>300</v>
      </c>
      <c r="E676" s="76">
        <v>40449</v>
      </c>
      <c r="F676" s="76">
        <v>356</v>
      </c>
      <c r="G676" s="76" t="s">
        <v>1472</v>
      </c>
      <c r="H676" s="70" t="s">
        <v>246</v>
      </c>
      <c r="I676" s="76" t="s">
        <v>176</v>
      </c>
      <c r="K676" s="106"/>
      <c r="L676" s="114"/>
      <c r="M676" s="114"/>
      <c r="N676" s="76"/>
      <c r="O676" s="196" t="s">
        <v>1506</v>
      </c>
      <c r="P676" s="76" t="s">
        <v>167</v>
      </c>
      <c r="Q676" s="70" t="s">
        <v>13</v>
      </c>
      <c r="R676" s="70"/>
      <c r="S676" s="112"/>
      <c r="T676" s="68">
        <v>10.039999999999999</v>
      </c>
      <c r="U676" s="68">
        <v>10.029999999999999</v>
      </c>
      <c r="V676" s="70"/>
      <c r="W676" s="199">
        <f>10^((3.03*(LOG(T676)))+(-0.87))</f>
        <v>146.30297244939493</v>
      </c>
      <c r="X676" s="148"/>
      <c r="Y676" s="196" t="s">
        <v>1376</v>
      </c>
      <c r="Z676" s="145" t="s">
        <v>1722</v>
      </c>
    </row>
    <row r="677" spans="1:129">
      <c r="A677" s="54" t="s">
        <v>1517</v>
      </c>
      <c r="B677" s="144" t="s">
        <v>1594</v>
      </c>
      <c r="C677" s="185" t="s">
        <v>299</v>
      </c>
      <c r="D677" s="185" t="s">
        <v>300</v>
      </c>
      <c r="E677" s="196">
        <v>40685</v>
      </c>
      <c r="F677" s="196">
        <v>382</v>
      </c>
      <c r="G677" s="196" t="s">
        <v>19</v>
      </c>
      <c r="H677" s="196"/>
      <c r="I677" s="196" t="s">
        <v>176</v>
      </c>
      <c r="K677" s="196"/>
      <c r="L677" s="196"/>
      <c r="M677" s="196"/>
      <c r="N677" s="196"/>
      <c r="O677" s="196" t="s">
        <v>1327</v>
      </c>
      <c r="P677" s="196"/>
      <c r="Q677" s="196" t="s">
        <v>1264</v>
      </c>
      <c r="R677" s="196">
        <v>20.72</v>
      </c>
      <c r="S677" s="196"/>
      <c r="T677" s="196"/>
      <c r="V677" s="196"/>
      <c r="W677" s="199">
        <f>10^((2.68*(LOG(R677)))+(1.23))</f>
        <v>57269.650516813694</v>
      </c>
      <c r="X677" s="201">
        <v>0.17399999999999999</v>
      </c>
      <c r="Y677" s="196" t="s">
        <v>1327</v>
      </c>
      <c r="Z677" s="54" t="s">
        <v>1981</v>
      </c>
    </row>
    <row r="678" spans="1:129">
      <c r="A678" s="54" t="s">
        <v>1517</v>
      </c>
      <c r="B678" s="144" t="s">
        <v>1594</v>
      </c>
      <c r="C678" s="185" t="s">
        <v>299</v>
      </c>
      <c r="D678" s="185" t="s">
        <v>300</v>
      </c>
      <c r="E678" s="196">
        <v>40685</v>
      </c>
      <c r="F678" s="196">
        <v>383</v>
      </c>
      <c r="G678" s="196" t="s">
        <v>19</v>
      </c>
      <c r="H678" s="196"/>
      <c r="I678" s="196" t="s">
        <v>176</v>
      </c>
      <c r="K678" s="196"/>
      <c r="L678" s="196"/>
      <c r="M678" s="196"/>
      <c r="N678" s="196"/>
      <c r="O678" s="196" t="s">
        <v>1327</v>
      </c>
      <c r="P678" s="196"/>
      <c r="Q678" s="196" t="s">
        <v>1264</v>
      </c>
      <c r="R678" s="196">
        <v>21.15</v>
      </c>
      <c r="S678" s="196"/>
      <c r="T678" s="196"/>
      <c r="U678" s="196"/>
      <c r="V678" s="196"/>
      <c r="W678" s="199">
        <f>10^((2.68*(LOG(R678)))+(1.23))</f>
        <v>60510.646945254426</v>
      </c>
      <c r="X678" s="201">
        <v>0.17399999999999999</v>
      </c>
      <c r="Y678" s="196" t="s">
        <v>1327</v>
      </c>
      <c r="Z678" s="54" t="s">
        <v>1981</v>
      </c>
      <c r="AA678" s="76"/>
      <c r="CW678" s="91"/>
      <c r="CX678" s="91"/>
      <c r="CY678" s="91"/>
      <c r="CZ678" s="91"/>
      <c r="DA678" s="91"/>
      <c r="DB678" s="91"/>
      <c r="DC678" s="91"/>
      <c r="DD678" s="91"/>
      <c r="DE678" s="91"/>
      <c r="DF678" s="91"/>
      <c r="DG678" s="91"/>
      <c r="DH678" s="91"/>
      <c r="DI678" s="91"/>
      <c r="DJ678" s="91"/>
      <c r="DK678" s="91"/>
      <c r="DL678" s="91"/>
      <c r="DM678" s="91"/>
      <c r="DN678" s="91"/>
      <c r="DO678" s="91"/>
      <c r="DP678" s="91"/>
      <c r="DQ678" s="91"/>
      <c r="DR678" s="91"/>
      <c r="DS678" s="91"/>
      <c r="DT678" s="91"/>
      <c r="DU678" s="91"/>
      <c r="DV678" s="91"/>
      <c r="DW678" s="91"/>
      <c r="DX678" s="91"/>
      <c r="DY678" s="91"/>
    </row>
    <row r="679" spans="1:129" ht="31">
      <c r="A679" s="54" t="s">
        <v>1943</v>
      </c>
      <c r="B679" s="144" t="s">
        <v>1594</v>
      </c>
      <c r="C679" s="185" t="s">
        <v>299</v>
      </c>
      <c r="D679" s="185" t="s">
        <v>300</v>
      </c>
      <c r="E679" s="196" t="s">
        <v>1543</v>
      </c>
      <c r="F679" s="196" t="s">
        <v>1505</v>
      </c>
      <c r="G679" s="196" t="s">
        <v>1987</v>
      </c>
      <c r="H679" s="196"/>
      <c r="I679" s="196" t="s">
        <v>176</v>
      </c>
      <c r="J679" s="191" t="s">
        <v>1986</v>
      </c>
      <c r="K679" s="196"/>
      <c r="L679" s="196"/>
      <c r="M679" s="196"/>
      <c r="N679" s="196"/>
      <c r="O679" s="196" t="s">
        <v>1306</v>
      </c>
      <c r="P679" s="196"/>
      <c r="Q679" s="196" t="s">
        <v>1264</v>
      </c>
      <c r="R679" s="196"/>
      <c r="S679" s="196"/>
      <c r="T679" s="196"/>
      <c r="U679" s="196">
        <v>46.85</v>
      </c>
      <c r="V679" s="196"/>
      <c r="W679" s="199">
        <f>10^((2.86*(LOG(U679)))+(-0.12))</f>
        <v>45522.849863252181</v>
      </c>
      <c r="X679" s="201">
        <v>0.14299999999999999</v>
      </c>
      <c r="Y679" s="196" t="s">
        <v>1306</v>
      </c>
      <c r="Z679" s="54" t="s">
        <v>1981</v>
      </c>
    </row>
    <row r="680" spans="1:129">
      <c r="A680" s="54"/>
      <c r="B680" s="144" t="s">
        <v>1594</v>
      </c>
      <c r="C680" s="185" t="s">
        <v>299</v>
      </c>
      <c r="D680" s="185" t="s">
        <v>300</v>
      </c>
      <c r="E680" s="196">
        <v>908</v>
      </c>
      <c r="F680" s="196">
        <v>1428</v>
      </c>
      <c r="G680" s="196" t="s">
        <v>101</v>
      </c>
      <c r="H680" s="196"/>
      <c r="I680" s="196" t="s">
        <v>176</v>
      </c>
      <c r="K680" s="196"/>
      <c r="L680" s="196"/>
      <c r="M680" s="196"/>
      <c r="N680" s="196"/>
      <c r="O680" s="196" t="s">
        <v>1301</v>
      </c>
      <c r="P680" s="196"/>
      <c r="Q680" s="196" t="s">
        <v>1264</v>
      </c>
      <c r="R680" s="196">
        <v>14.7</v>
      </c>
      <c r="S680" s="196"/>
      <c r="T680" s="196"/>
      <c r="V680" s="196"/>
      <c r="W680" s="199">
        <f>10^((2.7*(LOG(R680)))+(0.75))</f>
        <v>7975.4795137717792</v>
      </c>
      <c r="X680" s="201">
        <v>0.16700000000000001</v>
      </c>
      <c r="Y680" s="196" t="s">
        <v>1301</v>
      </c>
      <c r="Z680" s="54" t="s">
        <v>1981</v>
      </c>
    </row>
    <row r="681" spans="1:129">
      <c r="A681" s="54" t="s">
        <v>1340</v>
      </c>
      <c r="B681" s="144" t="s">
        <v>1594</v>
      </c>
      <c r="C681" s="185" t="s">
        <v>299</v>
      </c>
      <c r="D681" s="185" t="s">
        <v>300</v>
      </c>
      <c r="E681" s="196">
        <v>933</v>
      </c>
      <c r="F681" s="196">
        <v>1630</v>
      </c>
      <c r="G681" s="196" t="s">
        <v>1317</v>
      </c>
      <c r="H681" s="196"/>
      <c r="I681" s="196" t="s">
        <v>176</v>
      </c>
      <c r="K681" s="196"/>
      <c r="L681" s="196"/>
      <c r="M681" s="196"/>
      <c r="N681" s="196"/>
      <c r="O681" s="196" t="s">
        <v>1301</v>
      </c>
      <c r="P681" s="196" t="s">
        <v>167</v>
      </c>
      <c r="Q681" s="196" t="s">
        <v>1264</v>
      </c>
      <c r="R681" s="196">
        <v>27.69</v>
      </c>
      <c r="S681" s="196"/>
      <c r="T681" s="196"/>
      <c r="V681" s="196"/>
      <c r="W681" s="199">
        <f>10^((2.7*(LOG(R681)))+(0.75))</f>
        <v>44083.085104610895</v>
      </c>
      <c r="X681" s="201">
        <v>0.16700000000000001</v>
      </c>
      <c r="Y681" s="196" t="s">
        <v>1301</v>
      </c>
      <c r="Z681" s="54" t="s">
        <v>1981</v>
      </c>
    </row>
    <row r="682" spans="1:129">
      <c r="A682" s="54" t="s">
        <v>1340</v>
      </c>
      <c r="B682" s="144" t="s">
        <v>1594</v>
      </c>
      <c r="C682" s="185" t="s">
        <v>299</v>
      </c>
      <c r="D682" s="185" t="s">
        <v>300</v>
      </c>
      <c r="E682" s="196">
        <v>933</v>
      </c>
      <c r="F682" s="196">
        <v>1631</v>
      </c>
      <c r="G682" s="196" t="s">
        <v>1317</v>
      </c>
      <c r="H682" s="196"/>
      <c r="I682" s="196" t="s">
        <v>176</v>
      </c>
      <c r="K682" s="196"/>
      <c r="L682" s="196"/>
      <c r="M682" s="196"/>
      <c r="N682" s="196"/>
      <c r="O682" s="196" t="s">
        <v>1301</v>
      </c>
      <c r="P682" s="196" t="s">
        <v>167</v>
      </c>
      <c r="Q682" s="196" t="s">
        <v>1264</v>
      </c>
      <c r="R682" s="196">
        <v>28.63</v>
      </c>
      <c r="S682" s="196"/>
      <c r="T682" s="196"/>
      <c r="V682" s="196"/>
      <c r="W682" s="199">
        <f>10^((2.7*(LOG(R682)))+(0.75))</f>
        <v>48241.148605253562</v>
      </c>
      <c r="X682" s="201">
        <v>0.16700000000000001</v>
      </c>
      <c r="Y682" s="196" t="s">
        <v>1301</v>
      </c>
      <c r="Z682" s="54" t="s">
        <v>1981</v>
      </c>
    </row>
    <row r="683" spans="1:129">
      <c r="A683" s="54" t="s">
        <v>1296</v>
      </c>
      <c r="B683" s="144" t="s">
        <v>1594</v>
      </c>
      <c r="C683" s="185" t="s">
        <v>299</v>
      </c>
      <c r="D683" s="185" t="s">
        <v>300</v>
      </c>
      <c r="E683" s="196">
        <v>1295</v>
      </c>
      <c r="F683" s="196">
        <v>3</v>
      </c>
      <c r="G683" s="196" t="s">
        <v>631</v>
      </c>
      <c r="H683" s="196"/>
      <c r="I683" s="196" t="s">
        <v>176</v>
      </c>
      <c r="K683" s="196"/>
      <c r="L683" s="196"/>
      <c r="M683" s="196"/>
      <c r="N683" s="196"/>
      <c r="O683" s="196" t="s">
        <v>1301</v>
      </c>
      <c r="P683" s="196" t="s">
        <v>167</v>
      </c>
      <c r="Q683" s="196" t="s">
        <v>1264</v>
      </c>
      <c r="R683" s="196">
        <v>27.3</v>
      </c>
      <c r="S683" s="196"/>
      <c r="T683" s="196"/>
      <c r="V683" s="196"/>
      <c r="W683" s="199">
        <f>10^((2.7*(LOG(R683)))+(0.75))</f>
        <v>42426.689632967689</v>
      </c>
      <c r="X683" s="201">
        <v>0.16700000000000001</v>
      </c>
      <c r="Y683" s="196" t="s">
        <v>1301</v>
      </c>
      <c r="Z683" s="54" t="s">
        <v>1981</v>
      </c>
    </row>
    <row r="684" spans="1:129" ht="31">
      <c r="A684" s="90" t="s">
        <v>1863</v>
      </c>
      <c r="B684" s="90" t="s">
        <v>1594</v>
      </c>
      <c r="C684" s="138" t="s">
        <v>299</v>
      </c>
      <c r="D684" s="138" t="s">
        <v>300</v>
      </c>
      <c r="E684" s="90">
        <v>30967</v>
      </c>
      <c r="F684" s="88">
        <v>1067</v>
      </c>
      <c r="G684" s="90" t="s">
        <v>251</v>
      </c>
      <c r="H684" s="88" t="s">
        <v>243</v>
      </c>
      <c r="I684" s="90" t="s">
        <v>176</v>
      </c>
      <c r="J684" s="205" t="s">
        <v>400</v>
      </c>
      <c r="K684" s="206">
        <v>30</v>
      </c>
      <c r="L684" s="87">
        <v>29.62</v>
      </c>
      <c r="M684" s="87">
        <v>-98.37</v>
      </c>
      <c r="N684" s="92">
        <v>126.402078446346</v>
      </c>
      <c r="O684" s="90" t="s">
        <v>1306</v>
      </c>
      <c r="P684" s="88" t="s">
        <v>172</v>
      </c>
      <c r="Q684" s="88" t="s">
        <v>13</v>
      </c>
      <c r="R684" s="88">
        <v>11.57</v>
      </c>
      <c r="S684" s="88"/>
      <c r="T684" s="139"/>
      <c r="U684" s="139"/>
      <c r="V684" s="90"/>
      <c r="W684" s="207"/>
      <c r="X684" s="208"/>
      <c r="Y684" s="90"/>
      <c r="Z684" s="90" t="s">
        <v>1891</v>
      </c>
      <c r="AA684" s="76"/>
      <c r="CW684" s="83"/>
      <c r="CX684" s="83"/>
      <c r="CY684" s="83"/>
      <c r="CZ684" s="83"/>
      <c r="DA684" s="83"/>
      <c r="DB684" s="83"/>
      <c r="DC684" s="83"/>
      <c r="DD684" s="83"/>
      <c r="DE684" s="83"/>
      <c r="DF684" s="83"/>
      <c r="DG684" s="83"/>
      <c r="DH684" s="83"/>
      <c r="DI684" s="83"/>
      <c r="DJ684" s="83"/>
      <c r="DK684" s="83"/>
      <c r="DL684" s="83"/>
      <c r="DM684" s="83"/>
      <c r="DN684" s="83"/>
      <c r="DO684" s="83"/>
      <c r="DP684" s="83"/>
      <c r="DQ684" s="83"/>
      <c r="DR684" s="83"/>
      <c r="DS684" s="83"/>
      <c r="DT684" s="83"/>
      <c r="DU684" s="83"/>
      <c r="DV684" s="83"/>
      <c r="DW684" s="83"/>
      <c r="DX684" s="83"/>
      <c r="DY684" s="83"/>
    </row>
    <row r="685" spans="1:129" ht="31">
      <c r="A685" s="76" t="s">
        <v>1863</v>
      </c>
      <c r="B685" s="76" t="s">
        <v>1594</v>
      </c>
      <c r="C685" s="113" t="s">
        <v>299</v>
      </c>
      <c r="D685" s="113" t="s">
        <v>300</v>
      </c>
      <c r="E685" s="76">
        <v>30967</v>
      </c>
      <c r="F685" s="70">
        <v>52</v>
      </c>
      <c r="G685" s="76" t="s">
        <v>251</v>
      </c>
      <c r="H685" s="70" t="s">
        <v>243</v>
      </c>
      <c r="I685" s="76" t="s">
        <v>176</v>
      </c>
      <c r="J685" s="191" t="s">
        <v>400</v>
      </c>
      <c r="K685" s="143">
        <v>30</v>
      </c>
      <c r="L685" s="68">
        <v>29.62</v>
      </c>
      <c r="M685" s="68">
        <v>-98.37</v>
      </c>
      <c r="N685" s="106">
        <v>126.402078446346</v>
      </c>
      <c r="O685" s="76" t="s">
        <v>1306</v>
      </c>
      <c r="P685" s="70" t="s">
        <v>172</v>
      </c>
      <c r="Q685" s="70" t="s">
        <v>13</v>
      </c>
      <c r="R685" s="70">
        <v>11.39</v>
      </c>
      <c r="S685" s="70">
        <v>35.61</v>
      </c>
      <c r="T685" s="128">
        <v>23.34</v>
      </c>
      <c r="U685" s="128">
        <v>30.29</v>
      </c>
      <c r="V685" s="76"/>
      <c r="W685" s="199">
        <f>10^((2.86*(LOG(U685)))+(-0.12))</f>
        <v>13077.234806785315</v>
      </c>
      <c r="X685" s="105"/>
      <c r="Y685" s="196" t="s">
        <v>1306</v>
      </c>
      <c r="Z685" s="76" t="s">
        <v>1895</v>
      </c>
      <c r="AA685" s="76"/>
      <c r="BJ685" s="83"/>
      <c r="BK685" s="83"/>
      <c r="BL685" s="83"/>
      <c r="BM685" s="83"/>
      <c r="BN685" s="83"/>
      <c r="BO685" s="83"/>
      <c r="BP685" s="83"/>
      <c r="BQ685" s="83"/>
      <c r="BR685" s="83"/>
      <c r="BS685" s="83"/>
      <c r="BT685" s="83"/>
      <c r="BU685" s="83"/>
      <c r="BV685" s="83"/>
      <c r="BW685" s="83"/>
      <c r="BX685" s="83"/>
      <c r="BY685" s="83"/>
      <c r="BZ685" s="83"/>
      <c r="CA685" s="83"/>
      <c r="CB685" s="83"/>
      <c r="CC685" s="83"/>
      <c r="CD685" s="83"/>
      <c r="CE685" s="83"/>
      <c r="CF685" s="83"/>
      <c r="CG685" s="83"/>
      <c r="CH685" s="83"/>
      <c r="CI685" s="83"/>
      <c r="CJ685" s="83"/>
      <c r="CK685" s="83"/>
      <c r="CL685" s="83"/>
      <c r="CM685" s="83"/>
      <c r="CN685" s="83"/>
      <c r="CO685" s="83"/>
      <c r="CP685" s="83"/>
      <c r="CQ685" s="83"/>
      <c r="CR685" s="83"/>
      <c r="CS685" s="83"/>
      <c r="CT685" s="83"/>
      <c r="CU685" s="83"/>
      <c r="CV685" s="83"/>
      <c r="CW685" s="83"/>
      <c r="CX685" s="83"/>
      <c r="CY685" s="83"/>
      <c r="CZ685" s="83"/>
      <c r="DA685" s="83"/>
      <c r="DB685" s="83"/>
      <c r="DC685" s="83"/>
      <c r="DD685" s="83"/>
      <c r="DE685" s="83"/>
      <c r="DF685" s="83"/>
      <c r="DG685" s="83"/>
      <c r="DH685" s="83"/>
      <c r="DI685" s="83"/>
      <c r="DJ685" s="83"/>
      <c r="DK685" s="83"/>
      <c r="DL685" s="83"/>
      <c r="DM685" s="83"/>
      <c r="DN685" s="83"/>
      <c r="DO685" s="83"/>
      <c r="DP685" s="83"/>
      <c r="DQ685" s="83"/>
      <c r="DR685" s="83"/>
      <c r="DS685" s="83"/>
      <c r="DT685" s="83"/>
      <c r="DU685" s="83"/>
      <c r="DV685" s="83"/>
      <c r="DW685" s="83"/>
      <c r="DX685" s="83"/>
      <c r="DY685" s="83"/>
    </row>
    <row r="686" spans="1:129" ht="24">
      <c r="A686" s="76" t="s">
        <v>1863</v>
      </c>
      <c r="B686" s="76" t="s">
        <v>1594</v>
      </c>
      <c r="C686" s="113" t="s">
        <v>299</v>
      </c>
      <c r="D686" s="113" t="s">
        <v>300</v>
      </c>
      <c r="E686" s="76">
        <v>30967</v>
      </c>
      <c r="F686" s="70">
        <v>1563</v>
      </c>
      <c r="G686" s="76" t="s">
        <v>251</v>
      </c>
      <c r="H686" s="70" t="s">
        <v>243</v>
      </c>
      <c r="I686" s="76" t="s">
        <v>176</v>
      </c>
      <c r="J686" s="191" t="s">
        <v>400</v>
      </c>
      <c r="K686" s="143">
        <v>30</v>
      </c>
      <c r="L686" s="68">
        <v>29.62</v>
      </c>
      <c r="M686" s="68">
        <v>-98.37</v>
      </c>
      <c r="N686" s="106">
        <v>126.402078446346</v>
      </c>
      <c r="O686" s="76" t="s">
        <v>1306</v>
      </c>
      <c r="P686" s="70" t="s">
        <v>167</v>
      </c>
      <c r="Q686" s="70" t="s">
        <v>13</v>
      </c>
      <c r="R686" s="70">
        <v>12.06</v>
      </c>
      <c r="S686" s="70">
        <v>40.76</v>
      </c>
      <c r="T686" s="128">
        <v>26.79</v>
      </c>
      <c r="U686" s="128">
        <v>29</v>
      </c>
      <c r="V686" s="76"/>
      <c r="W686" s="199">
        <f>10^((2.86*(LOG(U686)))+(-0.12))</f>
        <v>11546.710412378925</v>
      </c>
      <c r="X686" s="105"/>
      <c r="Y686" s="196" t="s">
        <v>1306</v>
      </c>
      <c r="Z686" s="76" t="s">
        <v>1894</v>
      </c>
      <c r="AA686" s="76"/>
      <c r="BJ686" s="83"/>
      <c r="BK686" s="83"/>
      <c r="BL686" s="83"/>
      <c r="BM686" s="83"/>
      <c r="BN686" s="83"/>
      <c r="BO686" s="83"/>
      <c r="BP686" s="83"/>
      <c r="BQ686" s="83"/>
      <c r="BR686" s="83"/>
      <c r="BS686" s="83"/>
      <c r="BT686" s="83"/>
      <c r="BU686" s="83"/>
      <c r="BV686" s="83"/>
      <c r="BW686" s="83"/>
      <c r="BX686" s="83"/>
      <c r="BY686" s="83"/>
      <c r="BZ686" s="83"/>
      <c r="CA686" s="83"/>
      <c r="CB686" s="83"/>
      <c r="CC686" s="83"/>
      <c r="CD686" s="83"/>
      <c r="CE686" s="83"/>
      <c r="CF686" s="83"/>
      <c r="CG686" s="83"/>
      <c r="CH686" s="83"/>
      <c r="CI686" s="83"/>
      <c r="CJ686" s="83"/>
      <c r="CK686" s="83"/>
      <c r="CL686" s="83"/>
      <c r="CM686" s="83"/>
      <c r="CN686" s="83"/>
      <c r="CO686" s="83"/>
      <c r="CP686" s="83"/>
      <c r="CQ686" s="83"/>
      <c r="CR686" s="83"/>
      <c r="CS686" s="83"/>
      <c r="CT686" s="83"/>
      <c r="CU686" s="83"/>
      <c r="CV686" s="83"/>
      <c r="CW686" s="83"/>
      <c r="CX686" s="83"/>
      <c r="CY686" s="83"/>
      <c r="CZ686" s="83"/>
      <c r="DA686" s="83"/>
      <c r="DB686" s="83"/>
      <c r="DC686" s="83"/>
      <c r="DD686" s="83"/>
      <c r="DE686" s="83"/>
      <c r="DF686" s="83"/>
      <c r="DG686" s="83"/>
      <c r="DH686" s="83"/>
      <c r="DI686" s="83"/>
      <c r="DJ686" s="83"/>
      <c r="DK686" s="83"/>
      <c r="DL686" s="83"/>
      <c r="DM686" s="83"/>
      <c r="DN686" s="83"/>
      <c r="DO686" s="83"/>
      <c r="DP686" s="83"/>
      <c r="DQ686" s="83"/>
      <c r="DR686" s="83"/>
      <c r="DS686" s="83"/>
      <c r="DT686" s="83"/>
      <c r="DU686" s="83"/>
      <c r="DV686" s="83"/>
      <c r="DW686" s="83"/>
      <c r="DX686" s="83"/>
      <c r="DY686" s="83"/>
    </row>
    <row r="687" spans="1:129">
      <c r="A687" s="54"/>
      <c r="B687" s="144" t="s">
        <v>1594</v>
      </c>
      <c r="C687" s="185" t="s">
        <v>299</v>
      </c>
      <c r="D687" s="185" t="s">
        <v>300</v>
      </c>
      <c r="E687" s="196">
        <v>908</v>
      </c>
      <c r="F687" s="196">
        <v>1465</v>
      </c>
      <c r="G687" s="196" t="s">
        <v>101</v>
      </c>
      <c r="H687" s="196"/>
      <c r="I687" s="196" t="s">
        <v>176</v>
      </c>
      <c r="K687" s="196"/>
      <c r="L687" s="196"/>
      <c r="M687" s="196"/>
      <c r="N687" s="196"/>
      <c r="O687" s="196" t="s">
        <v>1332</v>
      </c>
      <c r="P687" s="196"/>
      <c r="Q687" s="196" t="s">
        <v>1264</v>
      </c>
      <c r="R687" s="196">
        <v>11.37</v>
      </c>
      <c r="S687" s="196"/>
      <c r="T687" s="196"/>
      <c r="V687" s="196"/>
      <c r="W687" s="200">
        <v>7728.4031995773375</v>
      </c>
      <c r="X687" s="201">
        <v>0.20300000000000001</v>
      </c>
      <c r="Y687" s="196" t="s">
        <v>1332</v>
      </c>
      <c r="Z687" s="54" t="s">
        <v>1981</v>
      </c>
      <c r="AA687" s="76"/>
      <c r="BJ687" s="83"/>
      <c r="BK687" s="83"/>
      <c r="BL687" s="83"/>
      <c r="BM687" s="83"/>
      <c r="BN687" s="83"/>
      <c r="BO687" s="83"/>
      <c r="BP687" s="83"/>
      <c r="BQ687" s="83"/>
      <c r="BR687" s="83"/>
      <c r="BS687" s="83"/>
      <c r="BT687" s="83"/>
      <c r="BU687" s="83"/>
      <c r="BV687" s="83"/>
      <c r="BW687" s="83"/>
      <c r="BX687" s="83"/>
      <c r="BY687" s="83"/>
      <c r="BZ687" s="83"/>
      <c r="CA687" s="83"/>
      <c r="CB687" s="83"/>
      <c r="CC687" s="83"/>
      <c r="CD687" s="83"/>
      <c r="CE687" s="83"/>
      <c r="CF687" s="83"/>
      <c r="CG687" s="83"/>
      <c r="CH687" s="83"/>
      <c r="CI687" s="83"/>
      <c r="CJ687" s="83"/>
      <c r="CK687" s="83"/>
      <c r="CL687" s="83"/>
      <c r="CM687" s="83"/>
      <c r="CN687" s="83"/>
      <c r="CO687" s="83"/>
      <c r="CP687" s="83"/>
      <c r="CQ687" s="83"/>
      <c r="CR687" s="83"/>
      <c r="CS687" s="83"/>
      <c r="CT687" s="83"/>
      <c r="CU687" s="83"/>
      <c r="CV687" s="83"/>
      <c r="CW687" s="83"/>
      <c r="CX687" s="83"/>
      <c r="CY687" s="83"/>
      <c r="CZ687" s="83"/>
      <c r="DA687" s="83"/>
      <c r="DB687" s="83"/>
      <c r="DC687" s="83"/>
      <c r="DD687" s="83"/>
      <c r="DE687" s="83"/>
      <c r="DF687" s="83"/>
      <c r="DG687" s="83"/>
      <c r="DH687" s="83"/>
      <c r="DI687" s="83"/>
      <c r="DJ687" s="83"/>
      <c r="DK687" s="83"/>
      <c r="DL687" s="83"/>
      <c r="DM687" s="83"/>
      <c r="DN687" s="83"/>
      <c r="DO687" s="83"/>
      <c r="DP687" s="83"/>
      <c r="DQ687" s="83"/>
      <c r="DR687" s="83"/>
      <c r="DS687" s="83"/>
      <c r="DT687" s="83"/>
      <c r="DU687" s="83"/>
      <c r="DV687" s="83"/>
      <c r="DW687" s="83"/>
      <c r="DX687" s="83"/>
      <c r="DY687" s="83"/>
    </row>
    <row r="688" spans="1:129" s="91" customFormat="1">
      <c r="A688" s="54"/>
      <c r="B688" s="144" t="s">
        <v>1594</v>
      </c>
      <c r="C688" s="185" t="s">
        <v>299</v>
      </c>
      <c r="D688" s="185" t="s">
        <v>300</v>
      </c>
      <c r="E688" s="196">
        <v>908</v>
      </c>
      <c r="F688" s="196">
        <v>1139</v>
      </c>
      <c r="G688" s="196" t="s">
        <v>101</v>
      </c>
      <c r="H688" s="196"/>
      <c r="I688" s="196" t="s">
        <v>176</v>
      </c>
      <c r="J688" s="191"/>
      <c r="K688" s="196"/>
      <c r="L688" s="196"/>
      <c r="M688" s="196"/>
      <c r="N688" s="196"/>
      <c r="O688" s="196" t="s">
        <v>1268</v>
      </c>
      <c r="P688" s="196"/>
      <c r="Q688" s="196" t="s">
        <v>1264</v>
      </c>
      <c r="R688" s="196"/>
      <c r="S688" s="196"/>
      <c r="T688" s="196"/>
      <c r="U688" s="196">
        <v>29.25</v>
      </c>
      <c r="V688" s="196"/>
      <c r="W688" s="200">
        <v>10576.782216063215</v>
      </c>
      <c r="X688" s="201">
        <v>0.154</v>
      </c>
      <c r="Y688" s="196" t="s">
        <v>1268</v>
      </c>
      <c r="Z688" s="54" t="s">
        <v>1981</v>
      </c>
      <c r="AA688" s="76"/>
      <c r="AB688" s="76"/>
      <c r="AC688" s="76"/>
      <c r="AD688" s="70"/>
      <c r="AE688" s="70"/>
      <c r="AF688" s="83"/>
      <c r="AG688" s="83"/>
      <c r="AH688" s="83"/>
      <c r="AI688" s="83"/>
      <c r="AJ688" s="83"/>
      <c r="AK688" s="83"/>
      <c r="AL688" s="83"/>
      <c r="AM688" s="83"/>
      <c r="AN688" s="83"/>
      <c r="AO688" s="83"/>
      <c r="AP688" s="83"/>
      <c r="AQ688" s="83"/>
      <c r="AR688" s="83"/>
      <c r="AS688" s="83"/>
      <c r="AT688" s="83"/>
      <c r="AU688" s="83"/>
      <c r="AV688" s="83"/>
      <c r="AW688" s="83"/>
      <c r="AX688" s="83"/>
      <c r="AY688" s="83"/>
      <c r="AZ688" s="83"/>
      <c r="BA688" s="83"/>
      <c r="BB688" s="83"/>
      <c r="BC688" s="83"/>
      <c r="BD688" s="83"/>
      <c r="BE688" s="83"/>
      <c r="BF688" s="83"/>
      <c r="BG688" s="83"/>
      <c r="BH688" s="83"/>
      <c r="BI688" s="83"/>
      <c r="BJ688" s="83"/>
      <c r="BK688" s="83"/>
      <c r="BL688" s="83"/>
      <c r="BM688" s="83"/>
      <c r="BN688" s="83"/>
      <c r="BO688" s="83"/>
      <c r="BP688" s="83"/>
      <c r="BQ688" s="83"/>
      <c r="BR688" s="83"/>
      <c r="BS688" s="83"/>
      <c r="BT688" s="83"/>
      <c r="BU688" s="83"/>
      <c r="BV688" s="83"/>
      <c r="BW688" s="83"/>
      <c r="BX688" s="83"/>
      <c r="BY688" s="83"/>
      <c r="BZ688" s="83"/>
      <c r="CA688" s="83"/>
      <c r="CB688" s="83"/>
      <c r="CC688" s="83"/>
      <c r="CD688" s="83"/>
      <c r="CE688" s="83"/>
      <c r="CF688" s="83"/>
      <c r="CG688" s="83"/>
      <c r="CH688" s="83"/>
      <c r="CI688" s="83"/>
      <c r="CJ688" s="83"/>
      <c r="CK688" s="83"/>
      <c r="CL688" s="83"/>
      <c r="CM688" s="83"/>
      <c r="CN688" s="83"/>
      <c r="CO688" s="83"/>
      <c r="CP688" s="83"/>
      <c r="CQ688" s="83"/>
      <c r="CR688" s="83"/>
      <c r="CS688" s="83"/>
      <c r="CT688" s="83"/>
      <c r="CU688" s="83"/>
      <c r="CV688" s="83"/>
      <c r="CW688" s="83"/>
      <c r="CX688" s="83"/>
      <c r="CY688" s="83"/>
      <c r="CZ688" s="83"/>
      <c r="DA688" s="83"/>
      <c r="DB688" s="83"/>
      <c r="DC688" s="83"/>
      <c r="DD688" s="83"/>
      <c r="DE688" s="83"/>
      <c r="DF688" s="83"/>
      <c r="DG688" s="83"/>
      <c r="DH688" s="83"/>
      <c r="DI688" s="83"/>
      <c r="DJ688" s="83"/>
      <c r="DK688" s="83"/>
      <c r="DL688" s="83"/>
      <c r="DM688" s="83"/>
      <c r="DN688" s="83"/>
      <c r="DO688" s="83"/>
      <c r="DP688" s="83"/>
      <c r="DQ688" s="83"/>
      <c r="DR688" s="83"/>
      <c r="DS688" s="83"/>
      <c r="DT688" s="83"/>
      <c r="DU688" s="83"/>
      <c r="DV688" s="83"/>
      <c r="DW688" s="83"/>
      <c r="DX688" s="83"/>
      <c r="DY688" s="83"/>
    </row>
    <row r="689" spans="1:129" s="91" customFormat="1">
      <c r="A689" s="54" t="s">
        <v>1415</v>
      </c>
      <c r="B689" s="144" t="s">
        <v>1594</v>
      </c>
      <c r="C689" s="185" t="s">
        <v>299</v>
      </c>
      <c r="D689" s="185" t="s">
        <v>300</v>
      </c>
      <c r="E689" s="196">
        <v>908</v>
      </c>
      <c r="F689" s="196">
        <v>3461</v>
      </c>
      <c r="G689" s="196" t="s">
        <v>101</v>
      </c>
      <c r="H689" s="196"/>
      <c r="I689" s="196" t="s">
        <v>176</v>
      </c>
      <c r="J689" s="191" t="s">
        <v>1443</v>
      </c>
      <c r="K689" s="196"/>
      <c r="L689" s="196"/>
      <c r="M689" s="196"/>
      <c r="N689" s="196"/>
      <c r="O689" s="196" t="s">
        <v>1268</v>
      </c>
      <c r="P689" s="196" t="s">
        <v>167</v>
      </c>
      <c r="Q689" s="196" t="s">
        <v>1264</v>
      </c>
      <c r="R689" s="196"/>
      <c r="S689" s="196"/>
      <c r="T689" s="196"/>
      <c r="U689" s="196">
        <v>20.56</v>
      </c>
      <c r="V689" s="196"/>
      <c r="W689" s="200">
        <v>4474.3462488393734</v>
      </c>
      <c r="X689" s="201">
        <v>0.154</v>
      </c>
      <c r="Y689" s="196" t="s">
        <v>1268</v>
      </c>
      <c r="Z689" s="54" t="s">
        <v>1981</v>
      </c>
      <c r="AA689" s="76"/>
      <c r="AB689" s="76"/>
      <c r="AC689" s="76"/>
      <c r="AD689" s="70"/>
      <c r="AE689" s="70"/>
      <c r="AF689" s="83"/>
      <c r="AG689" s="83"/>
      <c r="AH689" s="83"/>
      <c r="AI689" s="83"/>
      <c r="AJ689" s="83"/>
      <c r="AK689" s="83"/>
      <c r="AL689" s="83"/>
      <c r="AM689" s="83"/>
      <c r="AN689" s="83"/>
      <c r="AO689" s="83"/>
      <c r="AP689" s="83"/>
      <c r="AQ689" s="83"/>
      <c r="AR689" s="83"/>
      <c r="AS689" s="83"/>
      <c r="AT689" s="83"/>
      <c r="AU689" s="83"/>
      <c r="AV689" s="83"/>
      <c r="AW689" s="83"/>
      <c r="AX689" s="83"/>
      <c r="AY689" s="83"/>
      <c r="AZ689" s="83"/>
      <c r="BA689" s="83"/>
      <c r="BB689" s="83"/>
      <c r="BC689" s="83"/>
      <c r="BD689" s="83"/>
      <c r="BE689" s="83"/>
      <c r="BF689" s="83"/>
      <c r="BG689" s="83"/>
      <c r="BH689" s="83"/>
      <c r="BI689" s="83"/>
      <c r="BJ689" s="83"/>
      <c r="BK689" s="83"/>
      <c r="BL689" s="83"/>
      <c r="BM689" s="83"/>
      <c r="BN689" s="83"/>
      <c r="BO689" s="83"/>
      <c r="BP689" s="83"/>
      <c r="BQ689" s="83"/>
      <c r="BR689" s="83"/>
      <c r="BS689" s="83"/>
      <c r="BT689" s="83"/>
      <c r="BU689" s="83"/>
      <c r="BV689" s="83"/>
      <c r="BW689" s="83"/>
      <c r="BX689" s="83"/>
      <c r="BY689" s="83"/>
      <c r="BZ689" s="83"/>
      <c r="CA689" s="83"/>
      <c r="CB689" s="83"/>
      <c r="CC689" s="83"/>
      <c r="CD689" s="83"/>
      <c r="CE689" s="83"/>
      <c r="CF689" s="83"/>
      <c r="CG689" s="83"/>
      <c r="CH689" s="83"/>
      <c r="CI689" s="83"/>
      <c r="CJ689" s="83"/>
      <c r="CK689" s="83"/>
      <c r="CL689" s="83"/>
      <c r="CM689" s="83"/>
      <c r="CN689" s="83"/>
      <c r="CO689" s="83"/>
      <c r="CP689" s="83"/>
      <c r="CQ689" s="83"/>
      <c r="CR689" s="83"/>
      <c r="CS689" s="83"/>
      <c r="CT689" s="83"/>
      <c r="CU689" s="83"/>
      <c r="CV689" s="83"/>
      <c r="CW689" s="83"/>
      <c r="CX689" s="83"/>
      <c r="CY689" s="83"/>
      <c r="CZ689" s="83"/>
      <c r="DA689" s="83"/>
      <c r="DB689" s="83"/>
      <c r="DC689" s="83"/>
      <c r="DD689" s="83"/>
      <c r="DE689" s="83"/>
      <c r="DF689" s="83"/>
      <c r="DG689" s="83"/>
      <c r="DH689" s="83"/>
      <c r="DI689" s="83"/>
      <c r="DJ689" s="83"/>
      <c r="DK689" s="83"/>
      <c r="DL689" s="83"/>
      <c r="DM689" s="83"/>
      <c r="DN689" s="83"/>
      <c r="DO689" s="83"/>
      <c r="DP689" s="83"/>
      <c r="DQ689" s="83"/>
      <c r="DR689" s="83"/>
      <c r="DS689" s="83"/>
      <c r="DT689" s="83"/>
      <c r="DU689" s="83"/>
      <c r="DV689" s="83"/>
      <c r="DW689" s="83"/>
      <c r="DX689" s="83"/>
      <c r="DY689" s="83"/>
    </row>
    <row r="690" spans="1:129" s="91" customFormat="1">
      <c r="A690" s="54" t="s">
        <v>1340</v>
      </c>
      <c r="B690" s="144" t="s">
        <v>1594</v>
      </c>
      <c r="C690" s="185" t="s">
        <v>299</v>
      </c>
      <c r="D690" s="185" t="s">
        <v>300</v>
      </c>
      <c r="E690" s="196">
        <v>933</v>
      </c>
      <c r="F690" s="196">
        <v>2013</v>
      </c>
      <c r="G690" s="196" t="s">
        <v>1317</v>
      </c>
      <c r="H690" s="196"/>
      <c r="I690" s="196" t="s">
        <v>176</v>
      </c>
      <c r="J690" s="191"/>
      <c r="K690" s="196"/>
      <c r="L690" s="196"/>
      <c r="M690" s="196"/>
      <c r="N690" s="196"/>
      <c r="O690" s="196" t="s">
        <v>1268</v>
      </c>
      <c r="P690" s="196" t="s">
        <v>167</v>
      </c>
      <c r="Q690" s="196" t="s">
        <v>1264</v>
      </c>
      <c r="R690" s="196"/>
      <c r="S690" s="196"/>
      <c r="T690" s="196"/>
      <c r="U690" s="196">
        <v>22.8</v>
      </c>
      <c r="V690" s="196"/>
      <c r="W690" s="200">
        <v>5758.7714605207566</v>
      </c>
      <c r="X690" s="201">
        <v>0.154</v>
      </c>
      <c r="Y690" s="196" t="s">
        <v>1268</v>
      </c>
      <c r="Z690" s="54" t="s">
        <v>1981</v>
      </c>
      <c r="AA690" s="76"/>
      <c r="AB690" s="76"/>
      <c r="AC690" s="76"/>
      <c r="AD690" s="70"/>
      <c r="AE690" s="70"/>
      <c r="AF690" s="83"/>
      <c r="AG690" s="83"/>
      <c r="AH690" s="83"/>
      <c r="AI690" s="83"/>
      <c r="AJ690" s="83"/>
      <c r="AK690" s="83"/>
      <c r="AL690" s="83"/>
      <c r="AM690" s="83"/>
      <c r="AN690" s="83"/>
      <c r="AO690" s="83"/>
      <c r="AP690" s="83"/>
      <c r="AQ690" s="83"/>
      <c r="AR690" s="83"/>
      <c r="AS690" s="83"/>
      <c r="AT690" s="83"/>
      <c r="AU690" s="83"/>
      <c r="AV690" s="83"/>
      <c r="AW690" s="83"/>
      <c r="AX690" s="83"/>
      <c r="AY690" s="83"/>
      <c r="AZ690" s="83"/>
      <c r="BA690" s="83"/>
      <c r="BB690" s="83"/>
      <c r="BC690" s="83"/>
      <c r="BD690" s="83"/>
      <c r="BE690" s="83"/>
      <c r="BF690" s="83"/>
      <c r="BG690" s="83"/>
      <c r="BH690" s="83"/>
      <c r="BI690" s="83"/>
      <c r="BJ690" s="83"/>
      <c r="BK690" s="83"/>
      <c r="BL690" s="83"/>
      <c r="BM690" s="83"/>
      <c r="BN690" s="83"/>
      <c r="BO690" s="83"/>
      <c r="BP690" s="83"/>
      <c r="BQ690" s="83"/>
      <c r="BR690" s="83"/>
      <c r="BS690" s="83"/>
      <c r="BT690" s="83"/>
      <c r="BU690" s="83"/>
      <c r="BV690" s="83"/>
      <c r="BW690" s="83"/>
      <c r="BX690" s="83"/>
      <c r="BY690" s="83"/>
      <c r="BZ690" s="83"/>
      <c r="CA690" s="83"/>
      <c r="CB690" s="83"/>
      <c r="CC690" s="83"/>
      <c r="CD690" s="83"/>
      <c r="CE690" s="83"/>
      <c r="CF690" s="83"/>
      <c r="CG690" s="83"/>
      <c r="CH690" s="83"/>
      <c r="CI690" s="83"/>
      <c r="CJ690" s="83"/>
      <c r="CK690" s="83"/>
      <c r="CL690" s="83"/>
      <c r="CM690" s="83"/>
      <c r="CN690" s="83"/>
      <c r="CO690" s="83"/>
      <c r="CP690" s="83"/>
      <c r="CQ690" s="83"/>
      <c r="CR690" s="83"/>
      <c r="CS690" s="83"/>
      <c r="CT690" s="83"/>
      <c r="CU690" s="83"/>
      <c r="CV690" s="83"/>
      <c r="CW690" s="83"/>
      <c r="CX690" s="83"/>
      <c r="CY690" s="83"/>
      <c r="CZ690" s="83"/>
      <c r="DA690" s="83"/>
      <c r="DB690" s="83"/>
      <c r="DC690" s="83"/>
      <c r="DD690" s="83"/>
      <c r="DE690" s="83"/>
      <c r="DF690" s="83"/>
      <c r="DG690" s="83"/>
      <c r="DH690" s="83"/>
      <c r="DI690" s="83"/>
      <c r="DJ690" s="83"/>
      <c r="DK690" s="83"/>
      <c r="DL690" s="83"/>
      <c r="DM690" s="83"/>
      <c r="DN690" s="83"/>
      <c r="DO690" s="83"/>
      <c r="DP690" s="83"/>
      <c r="DQ690" s="83"/>
      <c r="DR690" s="83"/>
      <c r="DS690" s="83"/>
      <c r="DT690" s="83"/>
      <c r="DU690" s="83"/>
      <c r="DV690" s="83"/>
      <c r="DW690" s="83"/>
      <c r="DX690" s="83"/>
      <c r="DY690" s="83"/>
    </row>
    <row r="691" spans="1:129">
      <c r="A691" s="54" t="s">
        <v>1340</v>
      </c>
      <c r="B691" s="144" t="s">
        <v>1594</v>
      </c>
      <c r="C691" s="185" t="s">
        <v>299</v>
      </c>
      <c r="D691" s="185" t="s">
        <v>300</v>
      </c>
      <c r="E691" s="196">
        <v>933</v>
      </c>
      <c r="F691" s="196">
        <v>3673</v>
      </c>
      <c r="G691" s="196" t="s">
        <v>1317</v>
      </c>
      <c r="H691" s="196"/>
      <c r="I691" s="196" t="s">
        <v>176</v>
      </c>
      <c r="K691" s="196"/>
      <c r="L691" s="196"/>
      <c r="M691" s="196"/>
      <c r="N691" s="196"/>
      <c r="O691" s="196" t="s">
        <v>1268</v>
      </c>
      <c r="P691" s="196" t="s">
        <v>172</v>
      </c>
      <c r="Q691" s="196" t="s">
        <v>1264</v>
      </c>
      <c r="R691" s="196"/>
      <c r="S691" s="196"/>
      <c r="T691" s="196"/>
      <c r="U691" s="196">
        <v>24.79</v>
      </c>
      <c r="V691" s="196"/>
      <c r="W691" s="200">
        <v>7063.4386819829433</v>
      </c>
      <c r="X691" s="201">
        <v>0.154</v>
      </c>
      <c r="Y691" s="196" t="s">
        <v>1268</v>
      </c>
      <c r="Z691" s="54" t="s">
        <v>1981</v>
      </c>
      <c r="AA691" s="76"/>
      <c r="BJ691" s="83"/>
      <c r="BK691" s="83"/>
      <c r="BL691" s="83"/>
      <c r="BM691" s="83"/>
      <c r="BN691" s="83"/>
      <c r="BO691" s="83"/>
      <c r="BP691" s="83"/>
      <c r="BQ691" s="83"/>
      <c r="BR691" s="83"/>
      <c r="BS691" s="83"/>
      <c r="BT691" s="83"/>
      <c r="BU691" s="83"/>
      <c r="BV691" s="83"/>
      <c r="BW691" s="83"/>
      <c r="BX691" s="83"/>
      <c r="BY691" s="83"/>
      <c r="BZ691" s="83"/>
      <c r="CA691" s="83"/>
      <c r="CB691" s="83"/>
      <c r="CC691" s="83"/>
      <c r="CD691" s="83"/>
      <c r="CE691" s="83"/>
      <c r="CF691" s="83"/>
      <c r="CG691" s="83"/>
      <c r="CH691" s="83"/>
      <c r="CI691" s="83"/>
      <c r="CJ691" s="83"/>
      <c r="CK691" s="83"/>
      <c r="CL691" s="83"/>
      <c r="CM691" s="83"/>
      <c r="CN691" s="83"/>
      <c r="CO691" s="83"/>
      <c r="CP691" s="83"/>
      <c r="CQ691" s="83"/>
      <c r="CR691" s="83"/>
      <c r="CS691" s="83"/>
      <c r="CT691" s="83"/>
      <c r="CU691" s="83"/>
      <c r="CV691" s="83"/>
      <c r="CW691" s="83"/>
      <c r="CX691" s="83"/>
      <c r="CY691" s="83"/>
      <c r="CZ691" s="83"/>
      <c r="DA691" s="83"/>
      <c r="DB691" s="83"/>
      <c r="DC691" s="83"/>
      <c r="DD691" s="83"/>
      <c r="DE691" s="83"/>
      <c r="DF691" s="83"/>
      <c r="DG691" s="83"/>
      <c r="DH691" s="83"/>
      <c r="DI691" s="83"/>
      <c r="DJ691" s="83"/>
      <c r="DK691" s="83"/>
      <c r="DL691" s="83"/>
      <c r="DM691" s="83"/>
      <c r="DN691" s="83"/>
      <c r="DO691" s="83"/>
      <c r="DP691" s="83"/>
      <c r="DQ691" s="83"/>
      <c r="DR691" s="83"/>
      <c r="DS691" s="83"/>
      <c r="DT691" s="83"/>
      <c r="DU691" s="83"/>
      <c r="DV691" s="83"/>
      <c r="DW691" s="83"/>
      <c r="DX691" s="83"/>
      <c r="DY691" s="83"/>
    </row>
    <row r="692" spans="1:129">
      <c r="A692" s="54" t="s">
        <v>1340</v>
      </c>
      <c r="B692" s="144" t="s">
        <v>1594</v>
      </c>
      <c r="C692" s="185" t="s">
        <v>299</v>
      </c>
      <c r="D692" s="185" t="s">
        <v>300</v>
      </c>
      <c r="E692" s="196">
        <v>933</v>
      </c>
      <c r="F692" s="196">
        <v>5697</v>
      </c>
      <c r="G692" s="196" t="s">
        <v>1317</v>
      </c>
      <c r="H692" s="196"/>
      <c r="I692" s="196" t="s">
        <v>176</v>
      </c>
      <c r="K692" s="196"/>
      <c r="L692" s="196"/>
      <c r="M692" s="196"/>
      <c r="N692" s="196"/>
      <c r="O692" s="196" t="s">
        <v>1268</v>
      </c>
      <c r="P692" s="196" t="s">
        <v>167</v>
      </c>
      <c r="Q692" s="196" t="s">
        <v>1264</v>
      </c>
      <c r="R692" s="196"/>
      <c r="S692" s="196"/>
      <c r="T692" s="196"/>
      <c r="U692" s="196">
        <v>24.79</v>
      </c>
      <c r="V692" s="196"/>
      <c r="W692" s="200">
        <v>7063.4386819829433</v>
      </c>
      <c r="X692" s="201">
        <v>0.154</v>
      </c>
      <c r="Y692" s="196" t="s">
        <v>1268</v>
      </c>
      <c r="Z692" s="54" t="s">
        <v>1981</v>
      </c>
    </row>
    <row r="693" spans="1:129">
      <c r="A693" s="54" t="s">
        <v>1296</v>
      </c>
      <c r="B693" s="144" t="s">
        <v>1594</v>
      </c>
      <c r="C693" s="185" t="s">
        <v>299</v>
      </c>
      <c r="D693" s="185" t="s">
        <v>300</v>
      </c>
      <c r="E693" s="196">
        <v>1295</v>
      </c>
      <c r="F693" s="196">
        <v>1</v>
      </c>
      <c r="G693" s="196" t="s">
        <v>631</v>
      </c>
      <c r="H693" s="196"/>
      <c r="I693" s="196" t="s">
        <v>176</v>
      </c>
      <c r="K693" s="196"/>
      <c r="L693" s="196"/>
      <c r="M693" s="196"/>
      <c r="N693" s="196"/>
      <c r="O693" s="196" t="s">
        <v>1268</v>
      </c>
      <c r="P693" s="196" t="s">
        <v>167</v>
      </c>
      <c r="Q693" s="196" t="s">
        <v>1264</v>
      </c>
      <c r="R693" s="196"/>
      <c r="S693" s="196"/>
      <c r="T693" s="196"/>
      <c r="U693" s="196">
        <v>51.25</v>
      </c>
      <c r="V693" s="196"/>
      <c r="W693" s="200">
        <v>41566.568774784311</v>
      </c>
      <c r="X693" s="201">
        <v>0.154</v>
      </c>
      <c r="Y693" s="196" t="s">
        <v>1268</v>
      </c>
      <c r="Z693" s="54" t="s">
        <v>1981</v>
      </c>
    </row>
    <row r="694" spans="1:129" ht="31">
      <c r="A694" s="76" t="s">
        <v>1863</v>
      </c>
      <c r="B694" s="76" t="s">
        <v>1594</v>
      </c>
      <c r="C694" s="113" t="s">
        <v>299</v>
      </c>
      <c r="D694" s="113" t="s">
        <v>300</v>
      </c>
      <c r="E694" s="76">
        <v>30967</v>
      </c>
      <c r="F694" s="70">
        <v>1348</v>
      </c>
      <c r="G694" s="76" t="s">
        <v>251</v>
      </c>
      <c r="H694" s="70" t="s">
        <v>243</v>
      </c>
      <c r="I694" s="76" t="s">
        <v>176</v>
      </c>
      <c r="J694" s="191" t="s">
        <v>400</v>
      </c>
      <c r="K694" s="143">
        <v>30</v>
      </c>
      <c r="L694" s="68">
        <v>29.62</v>
      </c>
      <c r="M694" s="68">
        <v>-98.37</v>
      </c>
      <c r="N694" s="106">
        <v>126.402078446346</v>
      </c>
      <c r="O694" s="76" t="s">
        <v>1784</v>
      </c>
      <c r="P694" s="70" t="s">
        <v>167</v>
      </c>
      <c r="Q694" s="70" t="s">
        <v>13</v>
      </c>
      <c r="R694" s="70"/>
      <c r="S694" s="70"/>
      <c r="T694" s="128">
        <v>25.7</v>
      </c>
      <c r="U694" s="128">
        <v>20.59</v>
      </c>
      <c r="V694" s="76"/>
      <c r="W694" s="200">
        <f>10^((2.5*(LOG(T694)))+(0.37))</f>
        <v>7849.3339823216638</v>
      </c>
      <c r="X694" s="105"/>
      <c r="Y694" s="8" t="s">
        <v>1268</v>
      </c>
      <c r="Z694" s="76" t="s">
        <v>1891</v>
      </c>
    </row>
    <row r="695" spans="1:129">
      <c r="A695" s="54"/>
      <c r="B695" s="144" t="s">
        <v>1594</v>
      </c>
      <c r="C695" s="185" t="s">
        <v>299</v>
      </c>
      <c r="D695" s="185" t="s">
        <v>300</v>
      </c>
      <c r="E695" s="196">
        <v>908</v>
      </c>
      <c r="F695" s="196">
        <v>925</v>
      </c>
      <c r="G695" s="196" t="s">
        <v>101</v>
      </c>
      <c r="H695" s="196"/>
      <c r="I695" s="196" t="s">
        <v>176</v>
      </c>
      <c r="K695" s="196"/>
      <c r="L695" s="196"/>
      <c r="M695" s="196"/>
      <c r="N695" s="196"/>
      <c r="O695" s="196" t="s">
        <v>209</v>
      </c>
      <c r="P695" s="196"/>
      <c r="Q695" s="196" t="s">
        <v>1264</v>
      </c>
      <c r="R695" s="196"/>
      <c r="S695" s="196"/>
      <c r="T695" s="196">
        <v>19.47</v>
      </c>
      <c r="U695" s="196"/>
      <c r="V695" s="196"/>
      <c r="W695" s="200">
        <v>10863.336714852003</v>
      </c>
      <c r="X695" s="201">
        <v>0.22900000000000001</v>
      </c>
      <c r="Y695" s="196" t="s">
        <v>1279</v>
      </c>
      <c r="Z695" s="54" t="s">
        <v>1981</v>
      </c>
    </row>
    <row r="696" spans="1:129">
      <c r="A696" s="54"/>
      <c r="B696" s="144" t="s">
        <v>1594</v>
      </c>
      <c r="C696" s="185" t="s">
        <v>299</v>
      </c>
      <c r="D696" s="185" t="s">
        <v>300</v>
      </c>
      <c r="E696" s="196">
        <v>908</v>
      </c>
      <c r="F696" s="196">
        <v>2113</v>
      </c>
      <c r="G696" s="196" t="s">
        <v>101</v>
      </c>
      <c r="H696" s="196"/>
      <c r="I696" s="196" t="s">
        <v>176</v>
      </c>
      <c r="K696" s="196"/>
      <c r="L696" s="196"/>
      <c r="M696" s="196"/>
      <c r="N696" s="196"/>
      <c r="O696" s="196" t="s">
        <v>209</v>
      </c>
      <c r="P696" s="196"/>
      <c r="Q696" s="196" t="s">
        <v>1264</v>
      </c>
      <c r="R696" s="196"/>
      <c r="S696" s="196"/>
      <c r="T696" s="196">
        <v>19.05</v>
      </c>
      <c r="U696" s="196"/>
      <c r="V696" s="196"/>
      <c r="W696" s="200">
        <v>10205.025328595924</v>
      </c>
      <c r="X696" s="201">
        <v>0.22900000000000001</v>
      </c>
      <c r="Y696" s="196" t="s">
        <v>1279</v>
      </c>
      <c r="Z696" s="54" t="s">
        <v>1981</v>
      </c>
    </row>
    <row r="697" spans="1:129" s="91" customFormat="1">
      <c r="A697" s="54"/>
      <c r="B697" s="144" t="s">
        <v>1594</v>
      </c>
      <c r="C697" s="185" t="s">
        <v>299</v>
      </c>
      <c r="D697" s="185" t="s">
        <v>300</v>
      </c>
      <c r="E697" s="196">
        <v>908</v>
      </c>
      <c r="F697" s="196">
        <v>2146</v>
      </c>
      <c r="G697" s="196" t="s">
        <v>101</v>
      </c>
      <c r="H697" s="196"/>
      <c r="I697" s="196" t="s">
        <v>176</v>
      </c>
      <c r="J697" s="191"/>
      <c r="K697" s="196"/>
      <c r="L697" s="196"/>
      <c r="M697" s="196"/>
      <c r="N697" s="196"/>
      <c r="O697" s="196" t="s">
        <v>209</v>
      </c>
      <c r="P697" s="196"/>
      <c r="Q697" s="196" t="s">
        <v>1264</v>
      </c>
      <c r="R697" s="196"/>
      <c r="S697" s="196"/>
      <c r="T697" s="196">
        <v>21.51</v>
      </c>
      <c r="U697" s="196"/>
      <c r="V697" s="196"/>
      <c r="W697" s="200">
        <v>14454.806535115897</v>
      </c>
      <c r="X697" s="201">
        <v>0.22900000000000001</v>
      </c>
      <c r="Y697" s="196" t="s">
        <v>1279</v>
      </c>
      <c r="Z697" s="54" t="s">
        <v>1981</v>
      </c>
      <c r="AA697" s="54"/>
      <c r="AB697" s="76"/>
      <c r="AC697" s="76"/>
      <c r="AD697" s="70"/>
      <c r="AE697" s="70"/>
      <c r="AF697" s="83"/>
      <c r="AG697" s="83"/>
      <c r="AH697" s="83"/>
      <c r="AI697" s="83"/>
      <c r="AJ697" s="83"/>
      <c r="AK697" s="83"/>
      <c r="AL697" s="83"/>
      <c r="AM697" s="83"/>
      <c r="AN697" s="83"/>
      <c r="AO697" s="83"/>
      <c r="AP697" s="83"/>
      <c r="AQ697" s="83"/>
      <c r="AR697" s="83"/>
      <c r="AS697" s="83"/>
      <c r="AT697" s="83"/>
      <c r="AU697" s="83"/>
      <c r="AV697" s="83"/>
      <c r="AW697" s="83"/>
      <c r="AX697" s="83"/>
      <c r="AY697" s="83"/>
      <c r="AZ697" s="83"/>
      <c r="BA697" s="83"/>
      <c r="BB697" s="83"/>
      <c r="BC697" s="83"/>
      <c r="BD697" s="83"/>
      <c r="BE697" s="83"/>
      <c r="BF697" s="83"/>
      <c r="BG697" s="83"/>
      <c r="BH697" s="83"/>
      <c r="BI697" s="83"/>
      <c r="BJ697" s="83"/>
      <c r="BK697" s="83"/>
      <c r="BL697" s="83"/>
      <c r="BM697" s="83"/>
      <c r="BN697" s="83"/>
      <c r="BO697" s="83"/>
      <c r="BP697" s="83"/>
      <c r="BQ697" s="83"/>
      <c r="BR697" s="83"/>
      <c r="BS697" s="83"/>
      <c r="BT697" s="83"/>
      <c r="BU697" s="83"/>
      <c r="BV697" s="83"/>
      <c r="BW697" s="83"/>
      <c r="BX697" s="83"/>
      <c r="BY697" s="83"/>
      <c r="BZ697" s="83"/>
      <c r="CA697" s="83"/>
      <c r="CB697" s="83"/>
      <c r="CC697" s="83"/>
      <c r="CD697" s="83"/>
      <c r="CE697" s="83"/>
      <c r="CF697" s="83"/>
      <c r="CG697" s="83"/>
      <c r="CH697" s="83"/>
      <c r="CI697" s="83"/>
      <c r="CJ697" s="83"/>
      <c r="CK697" s="83"/>
      <c r="CL697" s="83"/>
      <c r="CM697" s="83"/>
      <c r="CN697" s="83"/>
      <c r="CO697" s="83"/>
      <c r="CP697" s="83"/>
      <c r="CQ697" s="83"/>
      <c r="CR697" s="83"/>
      <c r="CS697" s="83"/>
      <c r="CT697" s="83"/>
      <c r="CU697" s="83"/>
      <c r="CV697" s="83"/>
      <c r="CW697" s="15"/>
      <c r="CX697" s="15"/>
      <c r="CY697" s="15"/>
      <c r="CZ697" s="15"/>
      <c r="DA697" s="15"/>
      <c r="DB697" s="15"/>
      <c r="DC697" s="15"/>
      <c r="DD697" s="15"/>
      <c r="DE697" s="15"/>
      <c r="DF697" s="15"/>
      <c r="DG697" s="15"/>
      <c r="DH697" s="15"/>
      <c r="DI697" s="15"/>
      <c r="DJ697" s="15"/>
      <c r="DK697" s="15"/>
      <c r="DL697" s="15"/>
      <c r="DM697" s="15"/>
      <c r="DN697" s="15"/>
      <c r="DO697" s="15"/>
      <c r="DP697" s="15"/>
      <c r="DQ697" s="15"/>
      <c r="DR697" s="15"/>
      <c r="DS697" s="15"/>
      <c r="DT697" s="15"/>
      <c r="DU697" s="15"/>
      <c r="DV697" s="15"/>
      <c r="DW697" s="15"/>
      <c r="DX697" s="15"/>
      <c r="DY697" s="15"/>
    </row>
    <row r="698" spans="1:129" s="91" customFormat="1">
      <c r="A698" s="54" t="s">
        <v>1415</v>
      </c>
      <c r="B698" s="144" t="s">
        <v>1594</v>
      </c>
      <c r="C698" s="185" t="s">
        <v>299</v>
      </c>
      <c r="D698" s="185" t="s">
        <v>300</v>
      </c>
      <c r="E698" s="196">
        <v>908</v>
      </c>
      <c r="F698" s="196">
        <v>2316</v>
      </c>
      <c r="G698" s="196" t="s">
        <v>101</v>
      </c>
      <c r="H698" s="196"/>
      <c r="I698" s="196" t="s">
        <v>176</v>
      </c>
      <c r="J698" s="191" t="s">
        <v>1456</v>
      </c>
      <c r="K698" s="196"/>
      <c r="L698" s="196"/>
      <c r="M698" s="196"/>
      <c r="N698" s="196"/>
      <c r="O698" s="196" t="s">
        <v>209</v>
      </c>
      <c r="P698" s="196" t="s">
        <v>167</v>
      </c>
      <c r="Q698" s="196" t="s">
        <v>1264</v>
      </c>
      <c r="R698" s="196"/>
      <c r="S698" s="196"/>
      <c r="T698" s="196">
        <v>34.89</v>
      </c>
      <c r="U698" s="196"/>
      <c r="V698" s="196"/>
      <c r="W698" s="200">
        <v>57831.505370741688</v>
      </c>
      <c r="X698" s="201">
        <v>0.22900000000000001</v>
      </c>
      <c r="Y698" s="196" t="s">
        <v>1279</v>
      </c>
      <c r="Z698" s="54" t="s">
        <v>1981</v>
      </c>
      <c r="AA698" s="54"/>
      <c r="AB698" s="76" t="s">
        <v>1267</v>
      </c>
      <c r="AC698" s="76"/>
      <c r="AD698" s="70"/>
      <c r="AE698" s="70"/>
      <c r="AF698" s="83"/>
      <c r="AG698" s="83"/>
      <c r="AH698" s="83"/>
      <c r="AI698" s="83"/>
      <c r="AJ698" s="83"/>
      <c r="AK698" s="83"/>
      <c r="AL698" s="83"/>
      <c r="AM698" s="83"/>
      <c r="AN698" s="83"/>
      <c r="AO698" s="83"/>
      <c r="AP698" s="83"/>
      <c r="AQ698" s="83"/>
      <c r="AR698" s="83"/>
      <c r="AS698" s="83"/>
      <c r="AT698" s="83"/>
      <c r="AU698" s="83"/>
      <c r="AV698" s="83"/>
      <c r="AW698" s="83"/>
      <c r="AX698" s="83"/>
      <c r="AY698" s="83"/>
      <c r="AZ698" s="83"/>
      <c r="BA698" s="83"/>
      <c r="BB698" s="83"/>
      <c r="BC698" s="83"/>
      <c r="BD698" s="83"/>
      <c r="BE698" s="83"/>
      <c r="BF698" s="83"/>
      <c r="BG698" s="83"/>
      <c r="BH698" s="83"/>
      <c r="BI698" s="83"/>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c r="DR698" s="15"/>
      <c r="DS698" s="15"/>
      <c r="DT698" s="15"/>
      <c r="DU698" s="15"/>
      <c r="DV698" s="15"/>
      <c r="DW698" s="15"/>
      <c r="DX698" s="15"/>
      <c r="DY698" s="15"/>
    </row>
    <row r="699" spans="1:129">
      <c r="A699" s="54"/>
      <c r="B699" s="144" t="s">
        <v>1594</v>
      </c>
      <c r="C699" s="185" t="s">
        <v>299</v>
      </c>
      <c r="D699" s="185" t="s">
        <v>300</v>
      </c>
      <c r="E699" s="196">
        <v>908</v>
      </c>
      <c r="F699" s="196">
        <v>3258</v>
      </c>
      <c r="G699" s="196" t="s">
        <v>101</v>
      </c>
      <c r="H699" s="196"/>
      <c r="I699" s="196" t="s">
        <v>176</v>
      </c>
      <c r="K699" s="196"/>
      <c r="L699" s="196"/>
      <c r="M699" s="196"/>
      <c r="N699" s="196"/>
      <c r="O699" s="196" t="s">
        <v>209</v>
      </c>
      <c r="P699" s="196"/>
      <c r="Q699" s="196" t="s">
        <v>1264</v>
      </c>
      <c r="R699" s="196"/>
      <c r="S699" s="196"/>
      <c r="T699" s="196">
        <v>12.6</v>
      </c>
      <c r="U699" s="196"/>
      <c r="V699" s="196"/>
      <c r="W699" s="200">
        <v>3120.2949852533425</v>
      </c>
      <c r="X699" s="201">
        <v>0.22900000000000001</v>
      </c>
      <c r="Y699" s="196" t="s">
        <v>1279</v>
      </c>
      <c r="Z699" s="54" t="s">
        <v>1981</v>
      </c>
      <c r="AA699" s="76"/>
      <c r="BJ699" s="83"/>
      <c r="BK699" s="83"/>
      <c r="BL699" s="83"/>
      <c r="BM699" s="83"/>
      <c r="BN699" s="83"/>
      <c r="BO699" s="83"/>
      <c r="BP699" s="83"/>
      <c r="BQ699" s="83"/>
      <c r="BR699" s="83"/>
      <c r="BS699" s="83"/>
      <c r="BT699" s="83"/>
      <c r="BU699" s="83"/>
      <c r="BV699" s="83"/>
      <c r="BW699" s="83"/>
      <c r="BX699" s="83"/>
      <c r="BY699" s="83"/>
      <c r="BZ699" s="83"/>
      <c r="CA699" s="83"/>
      <c r="CB699" s="83"/>
      <c r="CC699" s="83"/>
      <c r="CD699" s="83"/>
      <c r="CE699" s="83"/>
      <c r="CF699" s="83"/>
      <c r="CG699" s="83"/>
      <c r="CH699" s="83"/>
      <c r="CI699" s="83"/>
      <c r="CJ699" s="83"/>
      <c r="CK699" s="83"/>
      <c r="CL699" s="83"/>
      <c r="CM699" s="83"/>
      <c r="CN699" s="83"/>
      <c r="CO699" s="83"/>
      <c r="CP699" s="83"/>
      <c r="CQ699" s="83"/>
      <c r="CR699" s="83"/>
      <c r="CS699" s="83"/>
      <c r="CT699" s="83"/>
      <c r="CU699" s="83"/>
      <c r="CV699" s="83"/>
      <c r="CW699" s="83"/>
      <c r="CX699" s="83"/>
      <c r="CY699" s="83"/>
      <c r="CZ699" s="83"/>
      <c r="DA699" s="83"/>
      <c r="DB699" s="83"/>
      <c r="DC699" s="83"/>
      <c r="DD699" s="83"/>
      <c r="DE699" s="83"/>
      <c r="DF699" s="83"/>
      <c r="DG699" s="83"/>
      <c r="DH699" s="83"/>
      <c r="DI699" s="83"/>
      <c r="DJ699" s="83"/>
      <c r="DK699" s="83"/>
      <c r="DL699" s="83"/>
      <c r="DM699" s="83"/>
      <c r="DN699" s="83"/>
      <c r="DO699" s="83"/>
      <c r="DP699" s="83"/>
      <c r="DQ699" s="83"/>
      <c r="DR699" s="83"/>
      <c r="DS699" s="83"/>
      <c r="DT699" s="83"/>
      <c r="DU699" s="83"/>
      <c r="DV699" s="83"/>
      <c r="DW699" s="83"/>
      <c r="DX699" s="83"/>
      <c r="DY699" s="83"/>
    </row>
    <row r="700" spans="1:129" s="91" customFormat="1">
      <c r="A700" s="54"/>
      <c r="B700" s="144" t="s">
        <v>1594</v>
      </c>
      <c r="C700" s="185" t="s">
        <v>299</v>
      </c>
      <c r="D700" s="185" t="s">
        <v>300</v>
      </c>
      <c r="E700" s="196">
        <v>908</v>
      </c>
      <c r="F700" s="196">
        <v>3788</v>
      </c>
      <c r="G700" s="196" t="s">
        <v>101</v>
      </c>
      <c r="H700" s="196"/>
      <c r="I700" s="196" t="s">
        <v>176</v>
      </c>
      <c r="J700" s="191"/>
      <c r="K700" s="196"/>
      <c r="L700" s="196"/>
      <c r="M700" s="196"/>
      <c r="N700" s="196"/>
      <c r="O700" s="196" t="s">
        <v>209</v>
      </c>
      <c r="P700" s="196"/>
      <c r="Q700" s="196" t="s">
        <v>1264</v>
      </c>
      <c r="R700" s="196"/>
      <c r="S700" s="196"/>
      <c r="T700" s="196">
        <v>7.15</v>
      </c>
      <c r="U700" s="196"/>
      <c r="V700" s="196"/>
      <c r="W700" s="200">
        <v>614.94432556217805</v>
      </c>
      <c r="X700" s="201">
        <v>0.22900000000000001</v>
      </c>
      <c r="Y700" s="196" t="s">
        <v>1279</v>
      </c>
      <c r="Z700" s="54" t="s">
        <v>1981</v>
      </c>
      <c r="AA700" s="54"/>
      <c r="AB700" s="76"/>
      <c r="AC700" s="76"/>
      <c r="AD700" s="70"/>
      <c r="AE700" s="70"/>
      <c r="AF700" s="83"/>
      <c r="AG700" s="83"/>
      <c r="AH700" s="83"/>
      <c r="AI700" s="83"/>
      <c r="AJ700" s="83"/>
      <c r="AK700" s="83"/>
      <c r="AL700" s="83"/>
      <c r="AM700" s="83"/>
      <c r="AN700" s="83"/>
      <c r="AO700" s="83"/>
      <c r="AP700" s="83"/>
      <c r="AQ700" s="83"/>
      <c r="AR700" s="83"/>
      <c r="AS700" s="83"/>
      <c r="AT700" s="83"/>
      <c r="AU700" s="83"/>
      <c r="AV700" s="83"/>
      <c r="AW700" s="83"/>
      <c r="AX700" s="83"/>
      <c r="AY700" s="83"/>
      <c r="AZ700" s="83"/>
      <c r="BA700" s="83"/>
      <c r="BB700" s="83"/>
      <c r="BC700" s="83"/>
      <c r="BD700" s="83"/>
      <c r="BE700" s="83"/>
      <c r="BF700" s="83"/>
      <c r="BG700" s="83"/>
      <c r="BH700" s="83"/>
      <c r="BI700" s="83"/>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c r="DR700" s="15"/>
      <c r="DS700" s="15"/>
      <c r="DT700" s="15"/>
      <c r="DU700" s="15"/>
      <c r="DV700" s="15"/>
      <c r="DW700" s="15"/>
      <c r="DX700" s="15"/>
      <c r="DY700" s="15"/>
    </row>
    <row r="701" spans="1:129" s="91" customFormat="1">
      <c r="A701" s="54" t="s">
        <v>1340</v>
      </c>
      <c r="B701" s="144" t="s">
        <v>1594</v>
      </c>
      <c r="C701" s="185" t="s">
        <v>299</v>
      </c>
      <c r="D701" s="185" t="s">
        <v>300</v>
      </c>
      <c r="E701" s="196">
        <v>933</v>
      </c>
      <c r="F701" s="196">
        <v>377</v>
      </c>
      <c r="G701" s="196" t="s">
        <v>1317</v>
      </c>
      <c r="H701" s="196"/>
      <c r="I701" s="196" t="s">
        <v>176</v>
      </c>
      <c r="J701" s="191"/>
      <c r="K701" s="196"/>
      <c r="L701" s="196"/>
      <c r="M701" s="196"/>
      <c r="N701" s="196"/>
      <c r="O701" s="196" t="s">
        <v>209</v>
      </c>
      <c r="P701" s="196" t="s">
        <v>167</v>
      </c>
      <c r="Q701" s="196" t="s">
        <v>1264</v>
      </c>
      <c r="R701" s="196"/>
      <c r="S701" s="196"/>
      <c r="T701" s="196">
        <v>17.45</v>
      </c>
      <c r="U701" s="196"/>
      <c r="V701" s="196"/>
      <c r="W701" s="200">
        <v>7935.9561599553181</v>
      </c>
      <c r="X701" s="201">
        <v>0.22900000000000001</v>
      </c>
      <c r="Y701" s="196" t="s">
        <v>1279</v>
      </c>
      <c r="Z701" s="54" t="s">
        <v>1981</v>
      </c>
      <c r="AA701" s="54"/>
      <c r="AB701" s="76"/>
      <c r="AC701" s="76"/>
      <c r="AD701" s="70"/>
      <c r="AE701" s="70"/>
      <c r="AF701" s="83"/>
      <c r="AG701" s="83"/>
      <c r="AH701" s="83"/>
      <c r="AI701" s="83"/>
      <c r="AJ701" s="83"/>
      <c r="AK701" s="83"/>
      <c r="AL701" s="83"/>
      <c r="AM701" s="83"/>
      <c r="AN701" s="83"/>
      <c r="AO701" s="83"/>
      <c r="AP701" s="83"/>
      <c r="AQ701" s="83"/>
      <c r="AR701" s="83"/>
      <c r="AS701" s="83"/>
      <c r="AT701" s="83"/>
      <c r="AU701" s="83"/>
      <c r="AV701" s="83"/>
      <c r="AW701" s="83"/>
      <c r="AX701" s="83"/>
      <c r="AY701" s="83"/>
      <c r="AZ701" s="83"/>
      <c r="BA701" s="83"/>
      <c r="BB701" s="83"/>
      <c r="BC701" s="83"/>
      <c r="BD701" s="83"/>
      <c r="BE701" s="83"/>
      <c r="BF701" s="83"/>
      <c r="BG701" s="83"/>
      <c r="BH701" s="83"/>
      <c r="BI701" s="83"/>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c r="DR701" s="15"/>
      <c r="DS701" s="15"/>
      <c r="DT701" s="15"/>
      <c r="DU701" s="15"/>
      <c r="DV701" s="15"/>
      <c r="DW701" s="15"/>
      <c r="DX701" s="15"/>
      <c r="DY701" s="15"/>
    </row>
    <row r="702" spans="1:129" s="91" customFormat="1">
      <c r="A702" s="54"/>
      <c r="B702" s="144" t="s">
        <v>1594</v>
      </c>
      <c r="C702" s="185" t="s">
        <v>299</v>
      </c>
      <c r="D702" s="185" t="s">
        <v>300</v>
      </c>
      <c r="E702" s="196">
        <v>933</v>
      </c>
      <c r="F702" s="196">
        <v>450</v>
      </c>
      <c r="G702" s="196" t="s">
        <v>1317</v>
      </c>
      <c r="H702" s="196"/>
      <c r="I702" s="196" t="s">
        <v>176</v>
      </c>
      <c r="J702" s="191"/>
      <c r="K702" s="196"/>
      <c r="L702" s="196"/>
      <c r="M702" s="196"/>
      <c r="N702" s="196"/>
      <c r="O702" s="196" t="s">
        <v>209</v>
      </c>
      <c r="P702" s="196" t="s">
        <v>172</v>
      </c>
      <c r="Q702" s="196" t="s">
        <v>1264</v>
      </c>
      <c r="R702" s="196"/>
      <c r="S702" s="196"/>
      <c r="T702" s="196">
        <v>17.45</v>
      </c>
      <c r="U702" s="196"/>
      <c r="V702" s="196"/>
      <c r="W702" s="200">
        <v>7935.9561599553181</v>
      </c>
      <c r="X702" s="201">
        <v>0.22900000000000001</v>
      </c>
      <c r="Y702" s="196" t="s">
        <v>1279</v>
      </c>
      <c r="Z702" s="54" t="s">
        <v>1981</v>
      </c>
      <c r="AA702" s="76"/>
      <c r="AB702" s="76"/>
      <c r="AC702" s="76"/>
      <c r="AD702" s="70"/>
      <c r="AE702" s="70"/>
      <c r="AF702" s="83"/>
      <c r="AG702" s="83"/>
      <c r="AH702" s="83"/>
      <c r="AI702" s="83"/>
      <c r="AJ702" s="83"/>
      <c r="AK702" s="83"/>
      <c r="AL702" s="83"/>
      <c r="AM702" s="83"/>
      <c r="AN702" s="83"/>
      <c r="AO702" s="83"/>
      <c r="AP702" s="83"/>
      <c r="AQ702" s="83"/>
      <c r="AR702" s="83"/>
      <c r="AS702" s="83"/>
      <c r="AT702" s="83"/>
      <c r="AU702" s="83"/>
      <c r="AV702" s="83"/>
      <c r="AW702" s="83"/>
      <c r="AX702" s="83"/>
      <c r="AY702" s="83"/>
      <c r="AZ702" s="83"/>
      <c r="BA702" s="83"/>
      <c r="BB702" s="83"/>
      <c r="BC702" s="83"/>
      <c r="BD702" s="83"/>
      <c r="BE702" s="83"/>
      <c r="BF702" s="83"/>
      <c r="BG702" s="83"/>
      <c r="BH702" s="83"/>
      <c r="BI702" s="83"/>
      <c r="BJ702" s="83"/>
      <c r="BK702" s="83"/>
      <c r="BL702" s="83"/>
      <c r="BM702" s="83"/>
      <c r="BN702" s="83"/>
      <c r="BO702" s="83"/>
      <c r="BP702" s="83"/>
      <c r="BQ702" s="83"/>
      <c r="BR702" s="83"/>
      <c r="BS702" s="83"/>
      <c r="BT702" s="83"/>
      <c r="BU702" s="83"/>
      <c r="BV702" s="83"/>
      <c r="BW702" s="83"/>
      <c r="BX702" s="83"/>
      <c r="BY702" s="83"/>
      <c r="BZ702" s="83"/>
      <c r="CA702" s="83"/>
      <c r="CB702" s="83"/>
      <c r="CC702" s="83"/>
      <c r="CD702" s="83"/>
      <c r="CE702" s="83"/>
      <c r="CF702" s="83"/>
      <c r="CG702" s="83"/>
      <c r="CH702" s="83"/>
      <c r="CI702" s="83"/>
      <c r="CJ702" s="83"/>
      <c r="CK702" s="83"/>
      <c r="CL702" s="83"/>
      <c r="CM702" s="83"/>
      <c r="CN702" s="83"/>
      <c r="CO702" s="83"/>
      <c r="CP702" s="83"/>
      <c r="CQ702" s="83"/>
      <c r="CR702" s="83"/>
      <c r="CS702" s="83"/>
      <c r="CT702" s="83"/>
      <c r="CU702" s="83"/>
      <c r="CV702" s="83"/>
      <c r="CW702" s="83"/>
      <c r="CX702" s="83"/>
      <c r="CY702" s="83"/>
      <c r="CZ702" s="83"/>
      <c r="DA702" s="83"/>
      <c r="DB702" s="83"/>
      <c r="DC702" s="83"/>
      <c r="DD702" s="83"/>
      <c r="DE702" s="83"/>
      <c r="DF702" s="83"/>
      <c r="DG702" s="83"/>
      <c r="DH702" s="83"/>
      <c r="DI702" s="83"/>
      <c r="DJ702" s="83"/>
      <c r="DK702" s="83"/>
      <c r="DL702" s="83"/>
      <c r="DM702" s="83"/>
      <c r="DN702" s="83"/>
      <c r="DO702" s="83"/>
      <c r="DP702" s="83"/>
      <c r="DQ702" s="83"/>
      <c r="DR702" s="83"/>
      <c r="DS702" s="83"/>
      <c r="DT702" s="83"/>
      <c r="DU702" s="83"/>
      <c r="DV702" s="83"/>
      <c r="DW702" s="83"/>
      <c r="DX702" s="83"/>
      <c r="DY702" s="83"/>
    </row>
    <row r="703" spans="1:129" s="91" customFormat="1">
      <c r="A703" s="54" t="s">
        <v>1340</v>
      </c>
      <c r="B703" s="144" t="s">
        <v>1594</v>
      </c>
      <c r="C703" s="185" t="s">
        <v>299</v>
      </c>
      <c r="D703" s="185" t="s">
        <v>300</v>
      </c>
      <c r="E703" s="196">
        <v>933</v>
      </c>
      <c r="F703" s="196">
        <v>831</v>
      </c>
      <c r="G703" s="196" t="s">
        <v>1317</v>
      </c>
      <c r="H703" s="196"/>
      <c r="I703" s="196" t="s">
        <v>176</v>
      </c>
      <c r="J703" s="191"/>
      <c r="K703" s="196"/>
      <c r="L703" s="196"/>
      <c r="M703" s="196"/>
      <c r="N703" s="196"/>
      <c r="O703" s="196" t="s">
        <v>209</v>
      </c>
      <c r="P703" s="196" t="s">
        <v>167</v>
      </c>
      <c r="Q703" s="196" t="s">
        <v>1264</v>
      </c>
      <c r="R703" s="196"/>
      <c r="S703" s="196"/>
      <c r="T703" s="196">
        <v>7.84</v>
      </c>
      <c r="U703" s="196"/>
      <c r="V703" s="196"/>
      <c r="W703" s="200">
        <v>800.8056298714198</v>
      </c>
      <c r="X703" s="201">
        <v>0.22900000000000001</v>
      </c>
      <c r="Y703" s="196" t="s">
        <v>1279</v>
      </c>
      <c r="Z703" s="54" t="s">
        <v>1981</v>
      </c>
      <c r="AA703" s="76"/>
      <c r="AB703" s="76"/>
      <c r="AC703" s="76"/>
      <c r="AD703" s="70"/>
      <c r="AE703" s="70"/>
      <c r="AF703" s="83"/>
      <c r="AG703" s="83"/>
      <c r="AH703" s="83"/>
      <c r="AI703" s="83"/>
      <c r="AJ703" s="83"/>
      <c r="AK703" s="83"/>
      <c r="AL703" s="83"/>
      <c r="AM703" s="83"/>
      <c r="AN703" s="83"/>
      <c r="AO703" s="83"/>
      <c r="AP703" s="83"/>
      <c r="AQ703" s="83"/>
      <c r="AR703" s="83"/>
      <c r="AS703" s="83"/>
      <c r="AT703" s="83"/>
      <c r="AU703" s="83"/>
      <c r="AV703" s="83"/>
      <c r="AW703" s="83"/>
      <c r="AX703" s="83"/>
      <c r="AY703" s="83"/>
      <c r="AZ703" s="83"/>
      <c r="BA703" s="83"/>
      <c r="BB703" s="83"/>
      <c r="BC703" s="83"/>
      <c r="BD703" s="83"/>
      <c r="BE703" s="83"/>
      <c r="BF703" s="83"/>
      <c r="BG703" s="83"/>
      <c r="BH703" s="83"/>
      <c r="BI703" s="83"/>
      <c r="BJ703" s="83"/>
      <c r="BK703" s="83"/>
      <c r="BL703" s="83"/>
      <c r="BM703" s="83"/>
      <c r="BN703" s="83"/>
      <c r="BO703" s="83"/>
      <c r="BP703" s="83"/>
      <c r="BQ703" s="83"/>
      <c r="BR703" s="83"/>
      <c r="BS703" s="83"/>
      <c r="BT703" s="83"/>
      <c r="BU703" s="83"/>
      <c r="BV703" s="83"/>
      <c r="BW703" s="83"/>
      <c r="BX703" s="83"/>
      <c r="BY703" s="83"/>
      <c r="BZ703" s="83"/>
      <c r="CA703" s="83"/>
      <c r="CB703" s="83"/>
      <c r="CC703" s="83"/>
      <c r="CD703" s="83"/>
      <c r="CE703" s="83"/>
      <c r="CF703" s="83"/>
      <c r="CG703" s="83"/>
      <c r="CH703" s="83"/>
      <c r="CI703" s="83"/>
      <c r="CJ703" s="83"/>
      <c r="CK703" s="83"/>
      <c r="CL703" s="83"/>
      <c r="CM703" s="83"/>
      <c r="CN703" s="83"/>
      <c r="CO703" s="83"/>
      <c r="CP703" s="83"/>
      <c r="CQ703" s="83"/>
      <c r="CR703" s="83"/>
      <c r="CS703" s="83"/>
      <c r="CT703" s="83"/>
      <c r="CU703" s="83"/>
      <c r="CV703" s="83"/>
      <c r="CW703" s="83"/>
      <c r="CX703" s="83"/>
      <c r="CY703" s="83"/>
      <c r="CZ703" s="83"/>
      <c r="DA703" s="83"/>
      <c r="DB703" s="83"/>
      <c r="DC703" s="83"/>
      <c r="DD703" s="83"/>
      <c r="DE703" s="83"/>
      <c r="DF703" s="83"/>
      <c r="DG703" s="83"/>
      <c r="DH703" s="83"/>
      <c r="DI703" s="83"/>
      <c r="DJ703" s="83"/>
      <c r="DK703" s="83"/>
      <c r="DL703" s="83"/>
      <c r="DM703" s="83"/>
      <c r="DN703" s="83"/>
      <c r="DO703" s="83"/>
      <c r="DP703" s="83"/>
      <c r="DQ703" s="83"/>
      <c r="DR703" s="83"/>
      <c r="DS703" s="83"/>
      <c r="DT703" s="83"/>
      <c r="DU703" s="83"/>
      <c r="DV703" s="83"/>
      <c r="DW703" s="83"/>
      <c r="DX703" s="83"/>
      <c r="DY703" s="83"/>
    </row>
    <row r="704" spans="1:129">
      <c r="A704" s="54" t="s">
        <v>1340</v>
      </c>
      <c r="B704" s="144" t="s">
        <v>1594</v>
      </c>
      <c r="C704" s="185" t="s">
        <v>299</v>
      </c>
      <c r="D704" s="185" t="s">
        <v>300</v>
      </c>
      <c r="E704" s="196">
        <v>933</v>
      </c>
      <c r="F704" s="196">
        <v>1569</v>
      </c>
      <c r="G704" s="196" t="s">
        <v>1317</v>
      </c>
      <c r="H704" s="196"/>
      <c r="I704" s="196" t="s">
        <v>176</v>
      </c>
      <c r="K704" s="196"/>
      <c r="L704" s="196"/>
      <c r="M704" s="196"/>
      <c r="N704" s="196"/>
      <c r="O704" s="196" t="s">
        <v>209</v>
      </c>
      <c r="P704" s="196" t="s">
        <v>167</v>
      </c>
      <c r="Q704" s="196" t="s">
        <v>1264</v>
      </c>
      <c r="R704" s="196"/>
      <c r="S704" s="196"/>
      <c r="T704" s="196">
        <v>17.87</v>
      </c>
      <c r="U704" s="196"/>
      <c r="V704" s="196"/>
      <c r="W704" s="200">
        <v>8495.8797292116833</v>
      </c>
      <c r="X704" s="201">
        <v>0.22900000000000001</v>
      </c>
      <c r="Y704" s="196" t="s">
        <v>1279</v>
      </c>
      <c r="Z704" s="54" t="s">
        <v>1981</v>
      </c>
      <c r="AA704" s="76"/>
      <c r="BJ704" s="83"/>
      <c r="BK704" s="83"/>
      <c r="BL704" s="83"/>
      <c r="BM704" s="83"/>
      <c r="BN704" s="83"/>
      <c r="BO704" s="83"/>
      <c r="BP704" s="83"/>
      <c r="BQ704" s="83"/>
      <c r="BR704" s="83"/>
      <c r="BS704" s="83"/>
      <c r="BT704" s="83"/>
      <c r="BU704" s="83"/>
      <c r="BV704" s="83"/>
      <c r="BW704" s="83"/>
      <c r="BX704" s="83"/>
      <c r="BY704" s="83"/>
      <c r="BZ704" s="83"/>
      <c r="CA704" s="83"/>
      <c r="CB704" s="83"/>
      <c r="CC704" s="83"/>
      <c r="CD704" s="83"/>
      <c r="CE704" s="83"/>
      <c r="CF704" s="83"/>
      <c r="CG704" s="83"/>
      <c r="CH704" s="83"/>
      <c r="CI704" s="83"/>
      <c r="CJ704" s="83"/>
      <c r="CK704" s="83"/>
      <c r="CL704" s="83"/>
      <c r="CM704" s="83"/>
      <c r="CN704" s="83"/>
      <c r="CO704" s="83"/>
      <c r="CP704" s="83"/>
      <c r="CQ704" s="83"/>
      <c r="CR704" s="83"/>
      <c r="CS704" s="83"/>
      <c r="CT704" s="83"/>
      <c r="CU704" s="83"/>
      <c r="CV704" s="83"/>
      <c r="CW704" s="83"/>
      <c r="CX704" s="83"/>
      <c r="CY704" s="83"/>
      <c r="CZ704" s="83"/>
      <c r="DA704" s="83"/>
      <c r="DB704" s="83"/>
      <c r="DC704" s="83"/>
      <c r="DD704" s="83"/>
      <c r="DE704" s="83"/>
      <c r="DF704" s="83"/>
      <c r="DG704" s="83"/>
      <c r="DH704" s="83"/>
      <c r="DI704" s="83"/>
      <c r="DJ704" s="83"/>
      <c r="DK704" s="83"/>
      <c r="DL704" s="83"/>
      <c r="DM704" s="83"/>
      <c r="DN704" s="83"/>
      <c r="DO704" s="83"/>
      <c r="DP704" s="83"/>
      <c r="DQ704" s="83"/>
      <c r="DR704" s="83"/>
      <c r="DS704" s="83"/>
      <c r="DT704" s="83"/>
      <c r="DU704" s="83"/>
      <c r="DV704" s="83"/>
      <c r="DW704" s="83"/>
      <c r="DX704" s="83"/>
      <c r="DY704" s="83"/>
    </row>
    <row r="705" spans="1:129">
      <c r="A705" s="54"/>
      <c r="B705" s="144" t="s">
        <v>1594</v>
      </c>
      <c r="C705" s="185" t="s">
        <v>299</v>
      </c>
      <c r="D705" s="185" t="s">
        <v>300</v>
      </c>
      <c r="E705" s="196">
        <v>933</v>
      </c>
      <c r="F705" s="196">
        <v>1625</v>
      </c>
      <c r="G705" s="196" t="s">
        <v>1317</v>
      </c>
      <c r="H705" s="196"/>
      <c r="I705" s="196" t="s">
        <v>176</v>
      </c>
      <c r="K705" s="196"/>
      <c r="L705" s="196"/>
      <c r="M705" s="196"/>
      <c r="N705" s="196"/>
      <c r="O705" s="196" t="s">
        <v>209</v>
      </c>
      <c r="P705" s="196" t="s">
        <v>167</v>
      </c>
      <c r="Q705" s="196" t="s">
        <v>1264</v>
      </c>
      <c r="R705" s="196"/>
      <c r="S705" s="196"/>
      <c r="T705" s="196">
        <v>17.95</v>
      </c>
      <c r="U705" s="196"/>
      <c r="V705" s="196"/>
      <c r="W705" s="200">
        <v>8605.3632213306482</v>
      </c>
      <c r="X705" s="201">
        <v>0.22900000000000001</v>
      </c>
      <c r="Y705" s="196" t="s">
        <v>1279</v>
      </c>
      <c r="Z705" s="54" t="s">
        <v>1981</v>
      </c>
    </row>
    <row r="706" spans="1:129">
      <c r="A706" s="54" t="s">
        <v>1340</v>
      </c>
      <c r="B706" s="144" t="s">
        <v>1594</v>
      </c>
      <c r="C706" s="185" t="s">
        <v>299</v>
      </c>
      <c r="D706" s="185" t="s">
        <v>300</v>
      </c>
      <c r="E706" s="196">
        <v>933</v>
      </c>
      <c r="F706" s="196">
        <v>1626</v>
      </c>
      <c r="G706" s="196" t="s">
        <v>1317</v>
      </c>
      <c r="H706" s="196"/>
      <c r="I706" s="196" t="s">
        <v>176</v>
      </c>
      <c r="K706" s="196"/>
      <c r="L706" s="196"/>
      <c r="M706" s="196"/>
      <c r="N706" s="196"/>
      <c r="O706" s="196" t="s">
        <v>209</v>
      </c>
      <c r="P706" s="196" t="s">
        <v>167</v>
      </c>
      <c r="Q706" s="196" t="s">
        <v>1264</v>
      </c>
      <c r="R706" s="196"/>
      <c r="S706" s="196"/>
      <c r="T706" s="196">
        <v>20.239999999999998</v>
      </c>
      <c r="U706" s="196"/>
      <c r="V706" s="196"/>
      <c r="W706" s="200">
        <v>12140.854511989352</v>
      </c>
      <c r="X706" s="201">
        <v>0.22900000000000001</v>
      </c>
      <c r="Y706" s="196" t="s">
        <v>1279</v>
      </c>
      <c r="Z706" s="54" t="s">
        <v>1981</v>
      </c>
    </row>
    <row r="707" spans="1:129">
      <c r="A707" s="54" t="s">
        <v>1340</v>
      </c>
      <c r="B707" s="144" t="s">
        <v>1594</v>
      </c>
      <c r="C707" s="185" t="s">
        <v>299</v>
      </c>
      <c r="D707" s="185" t="s">
        <v>300</v>
      </c>
      <c r="E707" s="196">
        <v>933</v>
      </c>
      <c r="F707" s="196">
        <v>1627</v>
      </c>
      <c r="G707" s="196" t="s">
        <v>1317</v>
      </c>
      <c r="H707" s="196"/>
      <c r="I707" s="196" t="s">
        <v>176</v>
      </c>
      <c r="K707" s="196"/>
      <c r="L707" s="196"/>
      <c r="M707" s="196"/>
      <c r="N707" s="196"/>
      <c r="O707" s="196" t="s">
        <v>209</v>
      </c>
      <c r="P707" s="196" t="s">
        <v>172</v>
      </c>
      <c r="Q707" s="196" t="s">
        <v>1264</v>
      </c>
      <c r="R707" s="196"/>
      <c r="S707" s="196"/>
      <c r="T707" s="196">
        <v>12.37</v>
      </c>
      <c r="U707" s="196"/>
      <c r="V707" s="196"/>
      <c r="W707" s="200">
        <v>2959.7887200199939</v>
      </c>
      <c r="X707" s="201">
        <v>0.22900000000000001</v>
      </c>
      <c r="Y707" s="196" t="s">
        <v>1279</v>
      </c>
      <c r="Z707" s="54" t="s">
        <v>1981</v>
      </c>
      <c r="AA707" s="76"/>
      <c r="BJ707" s="83"/>
      <c r="BK707" s="83"/>
      <c r="BL707" s="83"/>
      <c r="BM707" s="83"/>
      <c r="BN707" s="83"/>
      <c r="BO707" s="83"/>
      <c r="BP707" s="83"/>
      <c r="BQ707" s="83"/>
      <c r="BR707" s="83"/>
      <c r="BS707" s="83"/>
      <c r="BT707" s="83"/>
      <c r="BU707" s="83"/>
      <c r="BV707" s="83"/>
      <c r="BW707" s="83"/>
      <c r="BX707" s="83"/>
      <c r="BY707" s="83"/>
      <c r="BZ707" s="83"/>
      <c r="CA707" s="83"/>
      <c r="CB707" s="83"/>
      <c r="CC707" s="83"/>
      <c r="CD707" s="83"/>
      <c r="CE707" s="83"/>
      <c r="CF707" s="83"/>
      <c r="CG707" s="83"/>
      <c r="CH707" s="83"/>
      <c r="CI707" s="83"/>
      <c r="CJ707" s="83"/>
      <c r="CK707" s="83"/>
      <c r="CL707" s="83"/>
      <c r="CM707" s="83"/>
      <c r="CN707" s="83"/>
      <c r="CO707" s="83"/>
      <c r="CP707" s="83"/>
      <c r="CQ707" s="83"/>
      <c r="CR707" s="83"/>
      <c r="CS707" s="83"/>
      <c r="CT707" s="83"/>
      <c r="CU707" s="83"/>
      <c r="CV707" s="83"/>
      <c r="CW707" s="83"/>
      <c r="CX707" s="83"/>
      <c r="CY707" s="83"/>
      <c r="CZ707" s="83"/>
      <c r="DA707" s="83"/>
      <c r="DB707" s="83"/>
      <c r="DC707" s="83"/>
      <c r="DD707" s="83"/>
      <c r="DE707" s="83"/>
      <c r="DF707" s="83"/>
      <c r="DG707" s="83"/>
      <c r="DH707" s="83"/>
      <c r="DI707" s="83"/>
      <c r="DJ707" s="83"/>
      <c r="DK707" s="83"/>
      <c r="DL707" s="83"/>
      <c r="DM707" s="83"/>
      <c r="DN707" s="83"/>
      <c r="DO707" s="83"/>
      <c r="DP707" s="83"/>
      <c r="DQ707" s="83"/>
      <c r="DR707" s="83"/>
      <c r="DS707" s="83"/>
      <c r="DT707" s="83"/>
      <c r="DU707" s="83"/>
      <c r="DV707" s="83"/>
      <c r="DW707" s="83"/>
      <c r="DX707" s="83"/>
      <c r="DY707" s="83"/>
    </row>
    <row r="708" spans="1:129">
      <c r="A708" s="54" t="s">
        <v>1340</v>
      </c>
      <c r="B708" s="144" t="s">
        <v>1594</v>
      </c>
      <c r="C708" s="185" t="s">
        <v>299</v>
      </c>
      <c r="D708" s="185" t="s">
        <v>300</v>
      </c>
      <c r="E708" s="196">
        <v>933</v>
      </c>
      <c r="F708" s="196">
        <v>1632</v>
      </c>
      <c r="G708" s="196" t="s">
        <v>1317</v>
      </c>
      <c r="H708" s="196"/>
      <c r="I708" s="196" t="s">
        <v>176</v>
      </c>
      <c r="K708" s="196"/>
      <c r="L708" s="196"/>
      <c r="M708" s="196"/>
      <c r="N708" s="196"/>
      <c r="O708" s="196" t="s">
        <v>209</v>
      </c>
      <c r="P708" s="196" t="s">
        <v>172</v>
      </c>
      <c r="Q708" s="196" t="s">
        <v>1264</v>
      </c>
      <c r="R708" s="196"/>
      <c r="S708" s="196"/>
      <c r="T708" s="196">
        <v>22.71</v>
      </c>
      <c r="U708" s="196"/>
      <c r="V708" s="196"/>
      <c r="W708" s="200">
        <v>16888.710493819679</v>
      </c>
      <c r="X708" s="201">
        <v>0.22900000000000001</v>
      </c>
      <c r="Y708" s="196" t="s">
        <v>1279</v>
      </c>
      <c r="Z708" s="54" t="s">
        <v>1981</v>
      </c>
      <c r="AA708" s="76"/>
      <c r="BJ708" s="83"/>
      <c r="BK708" s="83"/>
      <c r="BL708" s="83"/>
      <c r="BM708" s="83"/>
      <c r="BN708" s="83"/>
      <c r="BO708" s="83"/>
      <c r="BP708" s="83"/>
      <c r="BQ708" s="83"/>
      <c r="BR708" s="83"/>
      <c r="BS708" s="83"/>
      <c r="BT708" s="83"/>
      <c r="BU708" s="83"/>
      <c r="BV708" s="83"/>
      <c r="BW708" s="83"/>
      <c r="BX708" s="83"/>
      <c r="BY708" s="83"/>
      <c r="BZ708" s="83"/>
      <c r="CA708" s="83"/>
      <c r="CB708" s="83"/>
      <c r="CC708" s="83"/>
      <c r="CD708" s="83"/>
      <c r="CE708" s="83"/>
      <c r="CF708" s="83"/>
      <c r="CG708" s="83"/>
      <c r="CH708" s="83"/>
      <c r="CI708" s="83"/>
      <c r="CJ708" s="83"/>
      <c r="CK708" s="83"/>
      <c r="CL708" s="83"/>
      <c r="CM708" s="83"/>
      <c r="CN708" s="83"/>
      <c r="CO708" s="83"/>
      <c r="CP708" s="83"/>
      <c r="CQ708" s="83"/>
      <c r="CR708" s="83"/>
      <c r="CS708" s="83"/>
      <c r="CT708" s="83"/>
      <c r="CU708" s="83"/>
      <c r="CV708" s="83"/>
      <c r="CW708" s="83"/>
      <c r="CX708" s="83"/>
      <c r="CY708" s="83"/>
      <c r="CZ708" s="83"/>
      <c r="DA708" s="83"/>
      <c r="DB708" s="83"/>
      <c r="DC708" s="83"/>
      <c r="DD708" s="83"/>
      <c r="DE708" s="83"/>
      <c r="DF708" s="83"/>
      <c r="DG708" s="83"/>
      <c r="DH708" s="83"/>
      <c r="DI708" s="83"/>
      <c r="DJ708" s="83"/>
      <c r="DK708" s="83"/>
      <c r="DL708" s="83"/>
      <c r="DM708" s="83"/>
      <c r="DN708" s="83"/>
      <c r="DO708" s="83"/>
      <c r="DP708" s="83"/>
      <c r="DQ708" s="83"/>
      <c r="DR708" s="83"/>
      <c r="DS708" s="83"/>
      <c r="DT708" s="83"/>
      <c r="DU708" s="83"/>
      <c r="DV708" s="83"/>
      <c r="DW708" s="83"/>
      <c r="DX708" s="83"/>
      <c r="DY708" s="83"/>
    </row>
    <row r="709" spans="1:129">
      <c r="A709" s="54" t="s">
        <v>1340</v>
      </c>
      <c r="B709" s="144" t="s">
        <v>1594</v>
      </c>
      <c r="C709" s="185" t="s">
        <v>299</v>
      </c>
      <c r="D709" s="185" t="s">
        <v>300</v>
      </c>
      <c r="E709" s="196">
        <v>933</v>
      </c>
      <c r="F709" s="196">
        <v>1633</v>
      </c>
      <c r="G709" s="196" t="s">
        <v>1317</v>
      </c>
      <c r="H709" s="196"/>
      <c r="I709" s="196" t="s">
        <v>176</v>
      </c>
      <c r="K709" s="196"/>
      <c r="L709" s="196"/>
      <c r="M709" s="196"/>
      <c r="N709" s="196"/>
      <c r="O709" s="196" t="s">
        <v>209</v>
      </c>
      <c r="P709" s="196" t="s">
        <v>172</v>
      </c>
      <c r="Q709" s="196" t="s">
        <v>1264</v>
      </c>
      <c r="R709" s="196"/>
      <c r="S709" s="196"/>
      <c r="T709" s="196">
        <v>22.71</v>
      </c>
      <c r="U709" s="196"/>
      <c r="V709" s="196"/>
      <c r="W709" s="200">
        <v>16888.710493819679</v>
      </c>
      <c r="X709" s="201">
        <v>0.22900000000000001</v>
      </c>
      <c r="Y709" s="196" t="s">
        <v>1279</v>
      </c>
      <c r="Z709" s="54" t="s">
        <v>1981</v>
      </c>
      <c r="AA709" s="76"/>
      <c r="BJ709" s="83"/>
      <c r="BK709" s="83"/>
      <c r="BL709" s="83"/>
      <c r="BM709" s="83"/>
      <c r="BN709" s="83"/>
      <c r="BO709" s="83"/>
      <c r="BP709" s="83"/>
      <c r="BQ709" s="83"/>
      <c r="BR709" s="83"/>
      <c r="BS709" s="83"/>
      <c r="BT709" s="83"/>
      <c r="BU709" s="83"/>
      <c r="BV709" s="83"/>
      <c r="BW709" s="83"/>
      <c r="BX709" s="83"/>
      <c r="BY709" s="83"/>
      <c r="BZ709" s="83"/>
      <c r="CA709" s="83"/>
      <c r="CB709" s="83"/>
      <c r="CC709" s="83"/>
      <c r="CD709" s="83"/>
      <c r="CE709" s="83"/>
      <c r="CF709" s="83"/>
      <c r="CG709" s="83"/>
      <c r="CH709" s="83"/>
      <c r="CI709" s="83"/>
      <c r="CJ709" s="83"/>
      <c r="CK709" s="83"/>
      <c r="CL709" s="83"/>
      <c r="CM709" s="83"/>
      <c r="CN709" s="83"/>
      <c r="CO709" s="83"/>
      <c r="CP709" s="83"/>
      <c r="CQ709" s="83"/>
      <c r="CR709" s="83"/>
      <c r="CS709" s="83"/>
      <c r="CT709" s="83"/>
      <c r="CU709" s="83"/>
      <c r="CV709" s="83"/>
      <c r="CW709" s="83"/>
      <c r="CX709" s="83"/>
      <c r="CY709" s="83"/>
      <c r="CZ709" s="83"/>
      <c r="DA709" s="83"/>
      <c r="DB709" s="83"/>
      <c r="DC709" s="83"/>
      <c r="DD709" s="83"/>
      <c r="DE709" s="83"/>
      <c r="DF709" s="83"/>
      <c r="DG709" s="83"/>
      <c r="DH709" s="83"/>
      <c r="DI709" s="83"/>
      <c r="DJ709" s="83"/>
      <c r="DK709" s="83"/>
      <c r="DL709" s="83"/>
      <c r="DM709" s="83"/>
      <c r="DN709" s="83"/>
      <c r="DO709" s="83"/>
      <c r="DP709" s="83"/>
      <c r="DQ709" s="83"/>
      <c r="DR709" s="83"/>
      <c r="DS709" s="83"/>
      <c r="DT709" s="83"/>
      <c r="DU709" s="83"/>
      <c r="DV709" s="83"/>
      <c r="DW709" s="83"/>
      <c r="DX709" s="83"/>
      <c r="DY709" s="83"/>
    </row>
    <row r="710" spans="1:129" ht="31">
      <c r="A710" s="54" t="s">
        <v>1943</v>
      </c>
      <c r="B710" s="144" t="s">
        <v>1594</v>
      </c>
      <c r="C710" s="185" t="s">
        <v>299</v>
      </c>
      <c r="D710" s="185" t="s">
        <v>300</v>
      </c>
      <c r="E710" s="196" t="s">
        <v>1543</v>
      </c>
      <c r="F710" s="196" t="s">
        <v>1505</v>
      </c>
      <c r="G710" s="196" t="s">
        <v>1987</v>
      </c>
      <c r="H710" s="196"/>
      <c r="I710" s="196" t="s">
        <v>176</v>
      </c>
      <c r="J710" s="191" t="s">
        <v>1986</v>
      </c>
      <c r="K710" s="196"/>
      <c r="L710" s="196"/>
      <c r="M710" s="196"/>
      <c r="N710" s="196"/>
      <c r="O710" s="196" t="s">
        <v>209</v>
      </c>
      <c r="P710" s="196" t="s">
        <v>172</v>
      </c>
      <c r="Q710" s="196" t="s">
        <v>1264</v>
      </c>
      <c r="R710" s="196"/>
      <c r="S710" s="196"/>
      <c r="T710" s="196">
        <v>13.07</v>
      </c>
      <c r="U710" s="196"/>
      <c r="V710" s="196"/>
      <c r="W710" s="200">
        <v>3465.6802282960534</v>
      </c>
      <c r="X710" s="201">
        <v>0.22900000000000001</v>
      </c>
      <c r="Y710" s="196" t="s">
        <v>1279</v>
      </c>
      <c r="Z710" s="54" t="s">
        <v>1981</v>
      </c>
    </row>
    <row r="711" spans="1:129" ht="24">
      <c r="A711" s="76" t="s">
        <v>1862</v>
      </c>
      <c r="B711" s="76" t="s">
        <v>1594</v>
      </c>
      <c r="C711" s="113" t="s">
        <v>299</v>
      </c>
      <c r="D711" s="113" t="s">
        <v>300</v>
      </c>
      <c r="E711" s="76">
        <v>30967</v>
      </c>
      <c r="F711" s="76">
        <v>1616</v>
      </c>
      <c r="G711" s="76" t="s">
        <v>251</v>
      </c>
      <c r="H711" s="13" t="s">
        <v>243</v>
      </c>
      <c r="I711" s="76" t="s">
        <v>176</v>
      </c>
      <c r="J711" s="191" t="s">
        <v>400</v>
      </c>
      <c r="K711" s="143">
        <v>30</v>
      </c>
      <c r="L711" s="68">
        <v>29.62</v>
      </c>
      <c r="M711" s="68">
        <v>-98.37</v>
      </c>
      <c r="N711" s="106">
        <v>126.402078446346</v>
      </c>
      <c r="O711" s="76" t="s">
        <v>153</v>
      </c>
      <c r="P711" s="76" t="s">
        <v>172</v>
      </c>
      <c r="Q711" s="70" t="s">
        <v>13</v>
      </c>
      <c r="R711" s="70"/>
      <c r="S711" s="112"/>
      <c r="T711" s="68">
        <v>10.28</v>
      </c>
      <c r="U711" s="68">
        <v>4.32</v>
      </c>
      <c r="V711" s="70"/>
      <c r="W711" s="150"/>
      <c r="X711" s="148"/>
      <c r="Y711" s="112"/>
      <c r="Z711" s="145" t="s">
        <v>1869</v>
      </c>
    </row>
    <row r="712" spans="1:129">
      <c r="A712" s="76" t="s">
        <v>1415</v>
      </c>
      <c r="B712" s="76" t="s">
        <v>1594</v>
      </c>
      <c r="C712" s="113" t="s">
        <v>299</v>
      </c>
      <c r="D712" s="113" t="s">
        <v>300</v>
      </c>
      <c r="E712" s="76">
        <v>908</v>
      </c>
      <c r="F712" s="76">
        <v>3453</v>
      </c>
      <c r="G712" s="76" t="s">
        <v>101</v>
      </c>
      <c r="H712" s="13" t="s">
        <v>395</v>
      </c>
      <c r="I712" s="76" t="s">
        <v>176</v>
      </c>
      <c r="J712" s="191" t="s">
        <v>128</v>
      </c>
      <c r="K712" s="106"/>
      <c r="L712" s="114"/>
      <c r="M712" s="114"/>
      <c r="N712" s="76"/>
      <c r="O712" s="76" t="s">
        <v>208</v>
      </c>
      <c r="P712" s="76" t="s">
        <v>172</v>
      </c>
      <c r="Q712" s="70" t="s">
        <v>13</v>
      </c>
      <c r="R712" s="70"/>
      <c r="S712" s="70"/>
      <c r="T712" s="128">
        <v>10.86</v>
      </c>
      <c r="U712" s="128">
        <v>4.22</v>
      </c>
      <c r="V712" s="76"/>
      <c r="X712" s="105"/>
      <c r="Y712" s="14"/>
      <c r="Z712" s="14" t="s">
        <v>1794</v>
      </c>
    </row>
    <row r="713" spans="1:129">
      <c r="B713" s="76" t="s">
        <v>1594</v>
      </c>
      <c r="C713" s="2" t="s">
        <v>299</v>
      </c>
      <c r="D713" s="2" t="s">
        <v>300</v>
      </c>
      <c r="E713" s="14">
        <v>40450</v>
      </c>
      <c r="F713" s="13">
        <v>1603</v>
      </c>
      <c r="G713" s="14" t="s">
        <v>163</v>
      </c>
      <c r="H713" s="13" t="s">
        <v>164</v>
      </c>
      <c r="I713" s="76" t="s">
        <v>176</v>
      </c>
      <c r="L713" s="112"/>
      <c r="M713" s="112"/>
      <c r="N713" s="70"/>
      <c r="O713" s="76" t="s">
        <v>16</v>
      </c>
      <c r="P713" s="70" t="s">
        <v>172</v>
      </c>
      <c r="Q713" s="70" t="s">
        <v>13</v>
      </c>
      <c r="R713" s="70"/>
      <c r="S713" s="70"/>
      <c r="T713" s="128">
        <v>21.04</v>
      </c>
      <c r="U713" s="128">
        <v>8.07</v>
      </c>
      <c r="V713" s="76"/>
      <c r="W713" s="200">
        <f>10^((2.93*(LOG(T713)))+(0.27))</f>
        <v>14012.77036238449</v>
      </c>
      <c r="X713" s="105"/>
      <c r="Y713" s="14"/>
      <c r="Z713" s="14" t="s">
        <v>1701</v>
      </c>
    </row>
    <row r="714" spans="1:129" s="83" customFormat="1" ht="31">
      <c r="A714" s="14"/>
      <c r="B714" s="76" t="s">
        <v>1594</v>
      </c>
      <c r="C714" s="2" t="s">
        <v>299</v>
      </c>
      <c r="D714" s="2" t="s">
        <v>300</v>
      </c>
      <c r="E714" s="14">
        <v>40450</v>
      </c>
      <c r="F714" s="13">
        <v>1608</v>
      </c>
      <c r="G714" s="14" t="s">
        <v>163</v>
      </c>
      <c r="H714" s="13" t="s">
        <v>164</v>
      </c>
      <c r="I714" s="76" t="s">
        <v>176</v>
      </c>
      <c r="J714" s="191"/>
      <c r="K714" s="143"/>
      <c r="L714" s="112"/>
      <c r="M714" s="112"/>
      <c r="N714" s="70"/>
      <c r="O714" s="76" t="s">
        <v>16</v>
      </c>
      <c r="P714" s="70" t="s">
        <v>172</v>
      </c>
      <c r="Q714" s="70" t="s">
        <v>13</v>
      </c>
      <c r="R714" s="70"/>
      <c r="S714" s="70"/>
      <c r="T714" s="128">
        <v>16.57</v>
      </c>
      <c r="U714" s="128"/>
      <c r="V714" s="76"/>
      <c r="W714" s="200"/>
      <c r="X714" s="105"/>
      <c r="Y714" s="14"/>
      <c r="Z714" s="14" t="s">
        <v>301</v>
      </c>
      <c r="AA714" s="76"/>
      <c r="AB714" s="76"/>
      <c r="AC714" s="76"/>
      <c r="AD714" s="70"/>
      <c r="AE714" s="70"/>
    </row>
    <row r="715" spans="1:129">
      <c r="A715" s="76" t="s">
        <v>1471</v>
      </c>
      <c r="B715" s="76" t="s">
        <v>1594</v>
      </c>
      <c r="C715" s="113" t="s">
        <v>299</v>
      </c>
      <c r="D715" s="113" t="s">
        <v>300</v>
      </c>
      <c r="E715" s="76">
        <v>40449</v>
      </c>
      <c r="F715" s="76">
        <v>346</v>
      </c>
      <c r="G715" s="76" t="s">
        <v>1472</v>
      </c>
      <c r="H715" s="70" t="s">
        <v>246</v>
      </c>
      <c r="I715" s="76" t="s">
        <v>176</v>
      </c>
      <c r="K715" s="106"/>
      <c r="L715" s="114"/>
      <c r="M715" s="114"/>
      <c r="N715" s="76"/>
      <c r="O715" s="76" t="s">
        <v>115</v>
      </c>
      <c r="P715" s="76"/>
      <c r="Q715" s="70" t="s">
        <v>13</v>
      </c>
      <c r="R715" s="70"/>
      <c r="S715" s="112"/>
      <c r="T715" s="68">
        <v>7.27</v>
      </c>
      <c r="U715" s="68">
        <v>7.26</v>
      </c>
      <c r="V715" s="70"/>
      <c r="W715" s="150"/>
      <c r="X715" s="148"/>
      <c r="Y715" s="112"/>
      <c r="Z715" s="145" t="s">
        <v>1724</v>
      </c>
    </row>
    <row r="716" spans="1:129">
      <c r="A716" s="76" t="s">
        <v>1471</v>
      </c>
      <c r="B716" s="76" t="s">
        <v>1594</v>
      </c>
      <c r="C716" s="113" t="s">
        <v>299</v>
      </c>
      <c r="D716" s="113" t="s">
        <v>300</v>
      </c>
      <c r="E716" s="76">
        <v>40449</v>
      </c>
      <c r="F716" s="76">
        <v>184</v>
      </c>
      <c r="G716" s="76" t="s">
        <v>1472</v>
      </c>
      <c r="H716" s="70" t="s">
        <v>246</v>
      </c>
      <c r="I716" s="76" t="s">
        <v>176</v>
      </c>
      <c r="K716" s="106"/>
      <c r="L716" s="114"/>
      <c r="M716" s="114"/>
      <c r="N716" s="76"/>
      <c r="O716" s="76" t="s">
        <v>1709</v>
      </c>
      <c r="P716" s="76"/>
      <c r="Q716" s="70" t="s">
        <v>13</v>
      </c>
      <c r="R716" s="70"/>
      <c r="S716" s="112"/>
      <c r="T716" s="68">
        <v>6.02</v>
      </c>
      <c r="U716" s="68">
        <v>5.17</v>
      </c>
      <c r="V716" s="70"/>
      <c r="W716" s="150"/>
      <c r="X716" s="148"/>
      <c r="Y716" s="112"/>
      <c r="Z716" s="76"/>
    </row>
    <row r="717" spans="1:129">
      <c r="A717" s="76" t="s">
        <v>1471</v>
      </c>
      <c r="B717" s="76" t="s">
        <v>1594</v>
      </c>
      <c r="C717" s="113" t="s">
        <v>299</v>
      </c>
      <c r="D717" s="113" t="s">
        <v>300</v>
      </c>
      <c r="E717" s="76">
        <v>40449</v>
      </c>
      <c r="F717" s="76">
        <v>349</v>
      </c>
      <c r="G717" s="76" t="s">
        <v>1472</v>
      </c>
      <c r="H717" s="70" t="s">
        <v>246</v>
      </c>
      <c r="I717" s="76" t="s">
        <v>176</v>
      </c>
      <c r="K717" s="106"/>
      <c r="L717" s="114"/>
      <c r="M717" s="114"/>
      <c r="N717" s="76"/>
      <c r="O717" s="76" t="s">
        <v>1709</v>
      </c>
      <c r="P717" s="76"/>
      <c r="Q717" s="70" t="s">
        <v>13</v>
      </c>
      <c r="R717" s="70"/>
      <c r="S717" s="112"/>
      <c r="T717" s="68">
        <v>5.41</v>
      </c>
      <c r="U717" s="68">
        <v>4.7</v>
      </c>
      <c r="V717" s="70"/>
      <c r="W717" s="150"/>
      <c r="X717" s="148"/>
      <c r="Y717" s="112"/>
      <c r="Z717" s="76"/>
    </row>
    <row r="718" spans="1:129">
      <c r="A718" s="76" t="s">
        <v>1471</v>
      </c>
      <c r="B718" s="76" t="s">
        <v>1594</v>
      </c>
      <c r="C718" s="113" t="s">
        <v>299</v>
      </c>
      <c r="D718" s="113" t="s">
        <v>300</v>
      </c>
      <c r="E718" s="76">
        <v>40449</v>
      </c>
      <c r="F718" s="76">
        <v>349</v>
      </c>
      <c r="G718" s="76" t="s">
        <v>1472</v>
      </c>
      <c r="H718" s="70" t="s">
        <v>246</v>
      </c>
      <c r="I718" s="76" t="s">
        <v>176</v>
      </c>
      <c r="K718" s="106"/>
      <c r="L718" s="114"/>
      <c r="M718" s="114"/>
      <c r="N718" s="76"/>
      <c r="O718" s="76" t="s">
        <v>1709</v>
      </c>
      <c r="P718" s="76"/>
      <c r="Q718" s="70" t="s">
        <v>13</v>
      </c>
      <c r="R718" s="70"/>
      <c r="S718" s="112"/>
      <c r="T718" s="68">
        <v>6.02</v>
      </c>
      <c r="U718" s="68">
        <v>4.51</v>
      </c>
      <c r="V718" s="70"/>
      <c r="W718" s="150"/>
      <c r="X718" s="148"/>
      <c r="Y718" s="112"/>
      <c r="Z718" s="76"/>
      <c r="AB718" s="76" t="s">
        <v>1299</v>
      </c>
    </row>
    <row r="719" spans="1:129">
      <c r="A719" s="76" t="s">
        <v>1471</v>
      </c>
      <c r="B719" s="76" t="s">
        <v>1594</v>
      </c>
      <c r="C719" s="113" t="s">
        <v>299</v>
      </c>
      <c r="D719" s="113" t="s">
        <v>300</v>
      </c>
      <c r="E719" s="76">
        <v>40449</v>
      </c>
      <c r="F719" s="76">
        <v>349</v>
      </c>
      <c r="G719" s="76" t="s">
        <v>1472</v>
      </c>
      <c r="H719" s="70" t="s">
        <v>246</v>
      </c>
      <c r="I719" s="76" t="s">
        <v>176</v>
      </c>
      <c r="K719" s="106"/>
      <c r="L719" s="114"/>
      <c r="M719" s="114"/>
      <c r="N719" s="76"/>
      <c r="O719" s="76" t="s">
        <v>1709</v>
      </c>
      <c r="P719" s="76"/>
      <c r="Q719" s="70" t="s">
        <v>13</v>
      </c>
      <c r="R719" s="70"/>
      <c r="S719" s="112"/>
      <c r="T719" s="68">
        <v>5.88</v>
      </c>
      <c r="U719" s="68">
        <v>4.6100000000000003</v>
      </c>
      <c r="V719" s="70"/>
      <c r="W719" s="150"/>
      <c r="X719" s="148"/>
      <c r="Y719" s="112"/>
      <c r="Z719" s="76"/>
      <c r="AA719" s="76"/>
      <c r="BJ719" s="83"/>
      <c r="BK719" s="83"/>
      <c r="BL719" s="83"/>
      <c r="BM719" s="83"/>
      <c r="BN719" s="83"/>
      <c r="BO719" s="83"/>
      <c r="BP719" s="83"/>
      <c r="BQ719" s="83"/>
      <c r="BR719" s="83"/>
      <c r="BS719" s="83"/>
      <c r="BT719" s="83"/>
      <c r="BU719" s="83"/>
      <c r="BV719" s="83"/>
      <c r="BW719" s="83"/>
      <c r="BX719" s="83"/>
      <c r="BY719" s="83"/>
      <c r="BZ719" s="83"/>
      <c r="CA719" s="83"/>
      <c r="CB719" s="83"/>
      <c r="CC719" s="83"/>
      <c r="CD719" s="83"/>
      <c r="CE719" s="83"/>
      <c r="CF719" s="83"/>
      <c r="CG719" s="83"/>
      <c r="CH719" s="83"/>
      <c r="CI719" s="83"/>
      <c r="CJ719" s="83"/>
      <c r="CK719" s="83"/>
      <c r="CL719" s="83"/>
      <c r="CM719" s="83"/>
      <c r="CN719" s="83"/>
      <c r="CO719" s="83"/>
      <c r="CP719" s="83"/>
      <c r="CQ719" s="83"/>
      <c r="CR719" s="83"/>
      <c r="CS719" s="83"/>
      <c r="CT719" s="83"/>
      <c r="CU719" s="83"/>
      <c r="CV719" s="83"/>
      <c r="CW719" s="83"/>
      <c r="CX719" s="83"/>
      <c r="CY719" s="83"/>
      <c r="CZ719" s="83"/>
      <c r="DA719" s="83"/>
      <c r="DB719" s="83"/>
      <c r="DC719" s="83"/>
      <c r="DD719" s="83"/>
      <c r="DE719" s="83"/>
      <c r="DF719" s="83"/>
      <c r="DG719" s="83"/>
      <c r="DH719" s="83"/>
      <c r="DI719" s="83"/>
      <c r="DJ719" s="83"/>
      <c r="DK719" s="83"/>
      <c r="DL719" s="83"/>
      <c r="DM719" s="83"/>
      <c r="DN719" s="83"/>
      <c r="DO719" s="83"/>
      <c r="DP719" s="83"/>
      <c r="DQ719" s="83"/>
      <c r="DR719" s="83"/>
      <c r="DS719" s="83"/>
      <c r="DT719" s="83"/>
      <c r="DU719" s="83"/>
      <c r="DV719" s="83"/>
      <c r="DW719" s="83"/>
      <c r="DX719" s="83"/>
      <c r="DY719" s="83"/>
    </row>
    <row r="720" spans="1:129">
      <c r="A720" s="76" t="s">
        <v>1471</v>
      </c>
      <c r="B720" s="76" t="s">
        <v>1594</v>
      </c>
      <c r="C720" s="113" t="s">
        <v>299</v>
      </c>
      <c r="D720" s="113" t="s">
        <v>300</v>
      </c>
      <c r="E720" s="76">
        <v>40449</v>
      </c>
      <c r="F720" s="76" t="s">
        <v>1725</v>
      </c>
      <c r="G720" s="76" t="s">
        <v>1472</v>
      </c>
      <c r="H720" s="70" t="s">
        <v>246</v>
      </c>
      <c r="I720" s="76" t="s">
        <v>176</v>
      </c>
      <c r="K720" s="106"/>
      <c r="L720" s="114"/>
      <c r="M720" s="114"/>
      <c r="N720" s="76"/>
      <c r="O720" s="76" t="s">
        <v>1709</v>
      </c>
      <c r="P720" s="76"/>
      <c r="Q720" s="70" t="s">
        <v>13</v>
      </c>
      <c r="R720" s="70"/>
      <c r="S720" s="112"/>
      <c r="T720" s="68">
        <v>6.19</v>
      </c>
      <c r="U720" s="68">
        <v>5.47</v>
      </c>
      <c r="V720" s="70"/>
      <c r="W720" s="150"/>
      <c r="X720" s="148"/>
      <c r="Y720" s="112"/>
      <c r="Z720" s="76"/>
      <c r="BJ720" s="91"/>
      <c r="BK720" s="91"/>
      <c r="BL720" s="91"/>
      <c r="BM720" s="91"/>
      <c r="BN720" s="91"/>
      <c r="BO720" s="91"/>
      <c r="BP720" s="91"/>
      <c r="BQ720" s="91"/>
      <c r="BR720" s="91"/>
      <c r="BS720" s="91"/>
      <c r="BT720" s="91"/>
      <c r="BU720" s="91"/>
      <c r="BV720" s="91"/>
      <c r="BW720" s="91"/>
      <c r="BX720" s="91"/>
      <c r="BY720" s="91"/>
      <c r="BZ720" s="91"/>
      <c r="CA720" s="91"/>
      <c r="CB720" s="91"/>
      <c r="CC720" s="91"/>
      <c r="CD720" s="91"/>
      <c r="CE720" s="91"/>
      <c r="CF720" s="91"/>
      <c r="CG720" s="91"/>
      <c r="CH720" s="91"/>
      <c r="CI720" s="91"/>
      <c r="CJ720" s="91"/>
      <c r="CK720" s="91"/>
      <c r="CL720" s="91"/>
      <c r="CM720" s="91"/>
      <c r="CN720" s="91"/>
      <c r="CO720" s="91"/>
      <c r="CP720" s="91"/>
      <c r="CQ720" s="91"/>
      <c r="CR720" s="91"/>
      <c r="CS720" s="91"/>
      <c r="CT720" s="91"/>
      <c r="CU720" s="91"/>
      <c r="CV720" s="91"/>
    </row>
    <row r="721" spans="1:129" ht="31">
      <c r="A721" s="76" t="s">
        <v>1471</v>
      </c>
      <c r="B721" s="76" t="s">
        <v>1594</v>
      </c>
      <c r="C721" s="113" t="s">
        <v>299</v>
      </c>
      <c r="D721" s="113" t="s">
        <v>300</v>
      </c>
      <c r="E721" s="76">
        <v>40449</v>
      </c>
      <c r="F721" s="76" t="s">
        <v>1715</v>
      </c>
      <c r="G721" s="76" t="s">
        <v>1472</v>
      </c>
      <c r="H721" s="70" t="s">
        <v>246</v>
      </c>
      <c r="I721" s="76" t="s">
        <v>176</v>
      </c>
      <c r="K721" s="106"/>
      <c r="L721" s="114"/>
      <c r="M721" s="114"/>
      <c r="N721" s="76"/>
      <c r="O721" s="76" t="s">
        <v>1709</v>
      </c>
      <c r="P721" s="76"/>
      <c r="Q721" s="70" t="s">
        <v>13</v>
      </c>
      <c r="R721" s="70"/>
      <c r="S721" s="112"/>
      <c r="T721" s="68">
        <v>6.47</v>
      </c>
      <c r="U721" s="68">
        <v>5.22</v>
      </c>
      <c r="V721" s="70"/>
      <c r="W721" s="150"/>
      <c r="X721" s="148"/>
      <c r="Y721" s="112"/>
      <c r="Z721" s="76" t="s">
        <v>1721</v>
      </c>
      <c r="BJ721" s="91"/>
      <c r="BK721" s="91"/>
      <c r="BL721" s="91"/>
      <c r="BM721" s="91"/>
      <c r="BN721" s="91"/>
      <c r="BO721" s="91"/>
      <c r="BP721" s="91"/>
      <c r="BQ721" s="91"/>
      <c r="BR721" s="91"/>
      <c r="BS721" s="91"/>
      <c r="BT721" s="91"/>
      <c r="BU721" s="91"/>
      <c r="BV721" s="91"/>
      <c r="BW721" s="91"/>
      <c r="BX721" s="91"/>
      <c r="BY721" s="91"/>
      <c r="BZ721" s="91"/>
      <c r="CA721" s="91"/>
      <c r="CB721" s="91"/>
      <c r="CC721" s="91"/>
      <c r="CD721" s="91"/>
      <c r="CE721" s="91"/>
      <c r="CF721" s="91"/>
      <c r="CG721" s="91"/>
      <c r="CH721" s="91"/>
      <c r="CI721" s="91"/>
      <c r="CJ721" s="91"/>
      <c r="CK721" s="91"/>
      <c r="CL721" s="91"/>
      <c r="CM721" s="91"/>
      <c r="CN721" s="91"/>
      <c r="CO721" s="91"/>
      <c r="CP721" s="91"/>
      <c r="CQ721" s="91"/>
      <c r="CR721" s="91"/>
      <c r="CS721" s="91"/>
      <c r="CT721" s="91"/>
      <c r="CU721" s="91"/>
      <c r="CV721" s="91"/>
    </row>
    <row r="722" spans="1:129" ht="31">
      <c r="A722" s="76" t="s">
        <v>1471</v>
      </c>
      <c r="B722" s="76" t="s">
        <v>1594</v>
      </c>
      <c r="C722" s="113" t="s">
        <v>299</v>
      </c>
      <c r="D722" s="113" t="s">
        <v>300</v>
      </c>
      <c r="E722" s="76">
        <v>40449</v>
      </c>
      <c r="F722" s="76" t="s">
        <v>1716</v>
      </c>
      <c r="G722" s="76" t="s">
        <v>1472</v>
      </c>
      <c r="H722" s="70" t="s">
        <v>246</v>
      </c>
      <c r="I722" s="76" t="s">
        <v>176</v>
      </c>
      <c r="K722" s="106"/>
      <c r="L722" s="114"/>
      <c r="M722" s="114"/>
      <c r="N722" s="76"/>
      <c r="O722" s="76" t="s">
        <v>1709</v>
      </c>
      <c r="P722" s="76"/>
      <c r="Q722" s="70" t="s">
        <v>13</v>
      </c>
      <c r="R722" s="70"/>
      <c r="S722" s="112"/>
      <c r="T722" s="68">
        <v>5.98</v>
      </c>
      <c r="U722" s="68">
        <v>4.9000000000000004</v>
      </c>
      <c r="V722" s="70"/>
      <c r="W722" s="150"/>
      <c r="X722" s="148"/>
      <c r="Y722" s="112"/>
      <c r="Z722" s="76" t="s">
        <v>1721</v>
      </c>
    </row>
    <row r="723" spans="1:129" ht="31">
      <c r="A723" s="76" t="s">
        <v>1471</v>
      </c>
      <c r="B723" s="76" t="s">
        <v>1594</v>
      </c>
      <c r="C723" s="113" t="s">
        <v>299</v>
      </c>
      <c r="D723" s="113" t="s">
        <v>300</v>
      </c>
      <c r="E723" s="76">
        <v>40449</v>
      </c>
      <c r="F723" s="76" t="s">
        <v>1717</v>
      </c>
      <c r="G723" s="76" t="s">
        <v>1472</v>
      </c>
      <c r="H723" s="70" t="s">
        <v>246</v>
      </c>
      <c r="I723" s="76" t="s">
        <v>176</v>
      </c>
      <c r="K723" s="106"/>
      <c r="L723" s="114"/>
      <c r="M723" s="114"/>
      <c r="N723" s="76"/>
      <c r="O723" s="76" t="s">
        <v>1709</v>
      </c>
      <c r="P723" s="76"/>
      <c r="Q723" s="70" t="s">
        <v>13</v>
      </c>
      <c r="R723" s="70"/>
      <c r="S723" s="112"/>
      <c r="T723" s="68">
        <v>5.9</v>
      </c>
      <c r="U723" s="68">
        <v>4.84</v>
      </c>
      <c r="V723" s="70"/>
      <c r="W723" s="150"/>
      <c r="X723" s="148"/>
      <c r="Y723" s="112"/>
      <c r="Z723" s="76" t="s">
        <v>1721</v>
      </c>
    </row>
    <row r="724" spans="1:129" ht="31">
      <c r="A724" s="76" t="s">
        <v>1471</v>
      </c>
      <c r="B724" s="76" t="s">
        <v>1594</v>
      </c>
      <c r="C724" s="113" t="s">
        <v>299</v>
      </c>
      <c r="D724" s="113" t="s">
        <v>300</v>
      </c>
      <c r="E724" s="76">
        <v>40449</v>
      </c>
      <c r="F724" s="76" t="s">
        <v>1718</v>
      </c>
      <c r="G724" s="76" t="s">
        <v>1472</v>
      </c>
      <c r="H724" s="70" t="s">
        <v>246</v>
      </c>
      <c r="I724" s="76" t="s">
        <v>176</v>
      </c>
      <c r="K724" s="106"/>
      <c r="L724" s="114"/>
      <c r="M724" s="114"/>
      <c r="N724" s="76"/>
      <c r="O724" s="76" t="s">
        <v>1709</v>
      </c>
      <c r="P724" s="76"/>
      <c r="Q724" s="70" t="s">
        <v>13</v>
      </c>
      <c r="R724" s="70"/>
      <c r="S724" s="112"/>
      <c r="T724" s="68">
        <v>6.28</v>
      </c>
      <c r="U724" s="68">
        <v>5.18</v>
      </c>
      <c r="V724" s="70"/>
      <c r="W724" s="150"/>
      <c r="X724" s="148"/>
      <c r="Y724" s="112"/>
      <c r="Z724" s="76" t="s">
        <v>1721</v>
      </c>
    </row>
    <row r="725" spans="1:129" ht="31">
      <c r="A725" s="76" t="s">
        <v>1471</v>
      </c>
      <c r="B725" s="76" t="s">
        <v>1594</v>
      </c>
      <c r="C725" s="113" t="s">
        <v>299</v>
      </c>
      <c r="D725" s="113" t="s">
        <v>300</v>
      </c>
      <c r="E725" s="76">
        <v>40449</v>
      </c>
      <c r="F725" s="76" t="s">
        <v>1719</v>
      </c>
      <c r="G725" s="76" t="s">
        <v>1472</v>
      </c>
      <c r="H725" s="70" t="s">
        <v>246</v>
      </c>
      <c r="I725" s="76" t="s">
        <v>176</v>
      </c>
      <c r="K725" s="106"/>
      <c r="L725" s="114"/>
      <c r="M725" s="114"/>
      <c r="N725" s="76"/>
      <c r="O725" s="76" t="s">
        <v>1709</v>
      </c>
      <c r="P725" s="76"/>
      <c r="Q725" s="70" t="s">
        <v>13</v>
      </c>
      <c r="R725" s="70"/>
      <c r="S725" s="112"/>
      <c r="T725" s="68">
        <v>6.32</v>
      </c>
      <c r="U725" s="68">
        <v>5.0599999999999996</v>
      </c>
      <c r="V725" s="70"/>
      <c r="W725" s="150"/>
      <c r="X725" s="148"/>
      <c r="Y725" s="112"/>
      <c r="Z725" s="76" t="s">
        <v>1721</v>
      </c>
      <c r="AA725" s="76"/>
      <c r="CW725" s="91"/>
      <c r="CX725" s="91"/>
      <c r="CY725" s="91"/>
      <c r="CZ725" s="91"/>
      <c r="DA725" s="91"/>
      <c r="DB725" s="91"/>
      <c r="DC725" s="91"/>
      <c r="DD725" s="91"/>
      <c r="DE725" s="91"/>
      <c r="DF725" s="91"/>
      <c r="DG725" s="91"/>
      <c r="DH725" s="91"/>
      <c r="DI725" s="91"/>
      <c r="DJ725" s="91"/>
      <c r="DK725" s="91"/>
      <c r="DL725" s="91"/>
      <c r="DM725" s="91"/>
      <c r="DN725" s="91"/>
      <c r="DO725" s="91"/>
      <c r="DP725" s="91"/>
      <c r="DQ725" s="91"/>
      <c r="DR725" s="91"/>
      <c r="DS725" s="91"/>
      <c r="DT725" s="91"/>
      <c r="DU725" s="91"/>
      <c r="DV725" s="91"/>
      <c r="DW725" s="91"/>
      <c r="DX725" s="91"/>
      <c r="DY725" s="91"/>
    </row>
    <row r="726" spans="1:129" ht="31">
      <c r="A726" s="76" t="s">
        <v>1471</v>
      </c>
      <c r="B726" s="76" t="s">
        <v>1594</v>
      </c>
      <c r="C726" s="113" t="s">
        <v>299</v>
      </c>
      <c r="D726" s="113" t="s">
        <v>300</v>
      </c>
      <c r="E726" s="76">
        <v>40449</v>
      </c>
      <c r="F726" s="76" t="s">
        <v>1720</v>
      </c>
      <c r="G726" s="76" t="s">
        <v>1472</v>
      </c>
      <c r="H726" s="70" t="s">
        <v>246</v>
      </c>
      <c r="I726" s="76" t="s">
        <v>176</v>
      </c>
      <c r="K726" s="106"/>
      <c r="L726" s="114"/>
      <c r="M726" s="114"/>
      <c r="N726" s="76"/>
      <c r="O726" s="76" t="s">
        <v>1709</v>
      </c>
      <c r="P726" s="76"/>
      <c r="Q726" s="70" t="s">
        <v>13</v>
      </c>
      <c r="R726" s="70"/>
      <c r="S726" s="112"/>
      <c r="T726" s="68">
        <v>5.56</v>
      </c>
      <c r="U726" s="68">
        <v>4.26</v>
      </c>
      <c r="V726" s="70"/>
      <c r="W726" s="150"/>
      <c r="X726" s="148"/>
      <c r="Y726" s="112"/>
      <c r="Z726" s="76" t="s">
        <v>1721</v>
      </c>
    </row>
    <row r="727" spans="1:129">
      <c r="A727" s="76" t="s">
        <v>1471</v>
      </c>
      <c r="B727" s="76" t="s">
        <v>1594</v>
      </c>
      <c r="C727" s="113" t="s">
        <v>299</v>
      </c>
      <c r="D727" s="113" t="s">
        <v>300</v>
      </c>
      <c r="E727" s="76">
        <v>40449</v>
      </c>
      <c r="F727" s="76">
        <v>348</v>
      </c>
      <c r="G727" s="76" t="s">
        <v>1472</v>
      </c>
      <c r="H727" s="70" t="s">
        <v>246</v>
      </c>
      <c r="I727" s="76" t="s">
        <v>176</v>
      </c>
      <c r="K727" s="106"/>
      <c r="L727" s="114"/>
      <c r="M727" s="114"/>
      <c r="N727" s="76"/>
      <c r="O727" s="76" t="s">
        <v>383</v>
      </c>
      <c r="P727" s="76" t="s">
        <v>172</v>
      </c>
      <c r="Q727" s="70" t="s">
        <v>13</v>
      </c>
      <c r="R727" s="70"/>
      <c r="S727" s="112"/>
      <c r="T727" s="68">
        <v>11.96</v>
      </c>
      <c r="U727" s="68">
        <v>9.65</v>
      </c>
      <c r="V727" s="70"/>
      <c r="W727" s="150"/>
      <c r="X727" s="148"/>
      <c r="Y727" s="112"/>
      <c r="Z727" s="145" t="s">
        <v>1723</v>
      </c>
    </row>
    <row r="728" spans="1:129">
      <c r="A728" s="54" t="s">
        <v>1517</v>
      </c>
      <c r="B728" s="144" t="s">
        <v>1594</v>
      </c>
      <c r="C728" s="185" t="s">
        <v>299</v>
      </c>
      <c r="D728" s="185" t="s">
        <v>300</v>
      </c>
      <c r="E728" s="196">
        <v>40685</v>
      </c>
      <c r="F728" s="196">
        <v>848</v>
      </c>
      <c r="G728" s="196" t="s">
        <v>19</v>
      </c>
      <c r="H728" s="196"/>
      <c r="I728" s="196" t="s">
        <v>176</v>
      </c>
      <c r="K728" s="196"/>
      <c r="L728" s="196"/>
      <c r="M728" s="196"/>
      <c r="N728" s="196"/>
      <c r="O728" s="196" t="s">
        <v>1330</v>
      </c>
      <c r="P728" s="196"/>
      <c r="Q728" s="196" t="s">
        <v>1264</v>
      </c>
      <c r="R728" s="196"/>
      <c r="S728" s="196"/>
      <c r="T728" s="196">
        <v>222</v>
      </c>
      <c r="U728" s="196"/>
      <c r="V728" s="196"/>
      <c r="W728" s="200">
        <v>36482.799263385044</v>
      </c>
      <c r="X728" s="201">
        <v>0.19700000000000001</v>
      </c>
      <c r="Y728" s="196" t="s">
        <v>1330</v>
      </c>
      <c r="Z728" s="54" t="s">
        <v>1981</v>
      </c>
    </row>
    <row r="729" spans="1:129">
      <c r="A729" s="54" t="s">
        <v>1463</v>
      </c>
      <c r="B729" s="144" t="s">
        <v>1594</v>
      </c>
      <c r="C729" s="185" t="s">
        <v>299</v>
      </c>
      <c r="D729" s="185" t="s">
        <v>300</v>
      </c>
      <c r="E729" s="196">
        <v>41343</v>
      </c>
      <c r="F729" s="196">
        <v>178</v>
      </c>
      <c r="G729" s="196" t="s">
        <v>1049</v>
      </c>
      <c r="H729" s="196"/>
      <c r="I729" s="196" t="s">
        <v>176</v>
      </c>
      <c r="J729" s="191" t="s">
        <v>1465</v>
      </c>
      <c r="K729" s="196"/>
      <c r="L729" s="196"/>
      <c r="M729" s="196"/>
      <c r="N729" s="196"/>
      <c r="O729" s="196" t="s">
        <v>1330</v>
      </c>
      <c r="P729" s="196"/>
      <c r="Q729" s="196" t="s">
        <v>1264</v>
      </c>
      <c r="R729" s="196"/>
      <c r="S729" s="196"/>
      <c r="T729" s="196">
        <v>248</v>
      </c>
      <c r="U729" s="196"/>
      <c r="V729" s="196"/>
      <c r="W729" s="200">
        <v>51635.458871405615</v>
      </c>
      <c r="X729" s="201">
        <v>0.19700000000000001</v>
      </c>
      <c r="Y729" s="196" t="s">
        <v>1330</v>
      </c>
      <c r="Z729" s="54" t="s">
        <v>1981</v>
      </c>
    </row>
    <row r="730" spans="1:129">
      <c r="A730" s="54" t="s">
        <v>1517</v>
      </c>
      <c r="B730" s="144" t="s">
        <v>1594</v>
      </c>
      <c r="C730" s="185" t="s">
        <v>299</v>
      </c>
      <c r="D730" s="185" t="s">
        <v>300</v>
      </c>
      <c r="E730" s="196">
        <v>40685</v>
      </c>
      <c r="F730" s="196">
        <v>775</v>
      </c>
      <c r="G730" s="196" t="s">
        <v>19</v>
      </c>
      <c r="H730" s="196"/>
      <c r="I730" s="196" t="s">
        <v>176</v>
      </c>
      <c r="K730" s="196"/>
      <c r="L730" s="196"/>
      <c r="M730" s="196"/>
      <c r="N730" s="196"/>
      <c r="O730" s="196" t="s">
        <v>1329</v>
      </c>
      <c r="P730" s="196"/>
      <c r="Q730" s="196" t="s">
        <v>1264</v>
      </c>
      <c r="R730" s="196">
        <v>17.14</v>
      </c>
      <c r="S730" s="196"/>
      <c r="T730" s="196"/>
      <c r="U730" s="196"/>
      <c r="V730" s="196"/>
      <c r="W730" s="200">
        <v>32060.892840415912</v>
      </c>
      <c r="X730" s="201">
        <v>0.188</v>
      </c>
      <c r="Y730" s="196" t="s">
        <v>1329</v>
      </c>
      <c r="Z730" s="54" t="s">
        <v>1981</v>
      </c>
      <c r="BJ730" s="91"/>
      <c r="BK730" s="91"/>
      <c r="BL730" s="91"/>
      <c r="BM730" s="91"/>
      <c r="BN730" s="91"/>
      <c r="BO730" s="91"/>
      <c r="BP730" s="91"/>
      <c r="BQ730" s="91"/>
      <c r="BR730" s="91"/>
      <c r="BS730" s="91"/>
      <c r="BT730" s="91"/>
      <c r="BU730" s="91"/>
      <c r="BV730" s="91"/>
      <c r="BW730" s="91"/>
      <c r="BX730" s="91"/>
      <c r="BY730" s="91"/>
      <c r="BZ730" s="91"/>
      <c r="CA730" s="91"/>
      <c r="CB730" s="91"/>
      <c r="CC730" s="91"/>
      <c r="CD730" s="91"/>
      <c r="CE730" s="91"/>
      <c r="CF730" s="91"/>
      <c r="CG730" s="91"/>
      <c r="CH730" s="91"/>
      <c r="CI730" s="91"/>
      <c r="CJ730" s="91"/>
      <c r="CK730" s="91"/>
      <c r="CL730" s="91"/>
      <c r="CM730" s="91"/>
      <c r="CN730" s="91"/>
      <c r="CO730" s="91"/>
      <c r="CP730" s="91"/>
      <c r="CQ730" s="91"/>
      <c r="CR730" s="91"/>
      <c r="CS730" s="91"/>
      <c r="CT730" s="91"/>
      <c r="CU730" s="91"/>
      <c r="CV730" s="91"/>
    </row>
    <row r="731" spans="1:129">
      <c r="A731" s="76" t="s">
        <v>1471</v>
      </c>
      <c r="B731" s="76" t="s">
        <v>1594</v>
      </c>
      <c r="C731" s="113" t="s">
        <v>299</v>
      </c>
      <c r="D731" s="113" t="s">
        <v>300</v>
      </c>
      <c r="E731" s="76">
        <v>40449</v>
      </c>
      <c r="F731" s="76">
        <v>71</v>
      </c>
      <c r="G731" s="76" t="s">
        <v>1472</v>
      </c>
      <c r="H731" s="70" t="s">
        <v>246</v>
      </c>
      <c r="I731" s="76" t="s">
        <v>176</v>
      </c>
      <c r="K731" s="106"/>
      <c r="L731" s="114"/>
      <c r="M731" s="114"/>
      <c r="N731" s="76"/>
      <c r="O731" s="76" t="s">
        <v>378</v>
      </c>
      <c r="P731" s="76" t="s">
        <v>172</v>
      </c>
      <c r="Q731" s="70" t="s">
        <v>13</v>
      </c>
      <c r="R731" s="70"/>
      <c r="S731" s="112"/>
      <c r="T731" s="68">
        <v>19.97</v>
      </c>
      <c r="U731" s="68">
        <v>14.46</v>
      </c>
      <c r="V731" s="70"/>
      <c r="W731" s="150"/>
      <c r="X731" s="148"/>
      <c r="Y731" s="112"/>
      <c r="Z731" s="76" t="s">
        <v>1710</v>
      </c>
      <c r="BJ731" s="91"/>
      <c r="BK731" s="91"/>
      <c r="BL731" s="91"/>
      <c r="BM731" s="91"/>
      <c r="BN731" s="91"/>
      <c r="BO731" s="91"/>
      <c r="BP731" s="91"/>
      <c r="BQ731" s="91"/>
      <c r="BR731" s="91"/>
      <c r="BS731" s="91"/>
      <c r="BT731" s="91"/>
      <c r="BU731" s="91"/>
      <c r="BV731" s="91"/>
      <c r="BW731" s="91"/>
      <c r="BX731" s="91"/>
      <c r="BY731" s="91"/>
      <c r="BZ731" s="91"/>
      <c r="CA731" s="91"/>
      <c r="CB731" s="91"/>
      <c r="CC731" s="91"/>
      <c r="CD731" s="91"/>
      <c r="CE731" s="91"/>
      <c r="CF731" s="91"/>
      <c r="CG731" s="91"/>
      <c r="CH731" s="91"/>
      <c r="CI731" s="91"/>
      <c r="CJ731" s="91"/>
      <c r="CK731" s="91"/>
      <c r="CL731" s="91"/>
      <c r="CM731" s="91"/>
      <c r="CN731" s="91"/>
      <c r="CO731" s="91"/>
      <c r="CP731" s="91"/>
      <c r="CQ731" s="91"/>
      <c r="CR731" s="91"/>
      <c r="CS731" s="91"/>
      <c r="CT731" s="91"/>
      <c r="CU731" s="91"/>
      <c r="CV731" s="91"/>
    </row>
    <row r="732" spans="1:129" ht="24">
      <c r="A732" s="54" t="s">
        <v>1471</v>
      </c>
      <c r="B732" s="144" t="s">
        <v>1594</v>
      </c>
      <c r="C732" s="185" t="s">
        <v>299</v>
      </c>
      <c r="D732" s="185" t="s">
        <v>300</v>
      </c>
      <c r="E732" s="196">
        <v>40449</v>
      </c>
      <c r="F732" s="196">
        <v>68</v>
      </c>
      <c r="G732" s="196" t="s">
        <v>1472</v>
      </c>
      <c r="H732" s="196"/>
      <c r="I732" s="196" t="s">
        <v>176</v>
      </c>
      <c r="J732" s="191" t="s">
        <v>1474</v>
      </c>
      <c r="K732" s="196"/>
      <c r="L732" s="196"/>
      <c r="M732" s="196"/>
      <c r="N732" s="196"/>
      <c r="O732" s="196" t="s">
        <v>1322</v>
      </c>
      <c r="P732" s="196" t="s">
        <v>167</v>
      </c>
      <c r="Q732" s="196" t="s">
        <v>1264</v>
      </c>
      <c r="R732" s="196"/>
      <c r="S732" s="196"/>
      <c r="T732" s="196">
        <v>243</v>
      </c>
      <c r="U732" s="196"/>
      <c r="V732" s="196"/>
      <c r="W732" s="200">
        <v>38672.498203206203</v>
      </c>
      <c r="X732" s="201">
        <v>0.17399999999999999</v>
      </c>
      <c r="Y732" s="196" t="s">
        <v>1322</v>
      </c>
      <c r="Z732" s="54" t="s">
        <v>1981</v>
      </c>
      <c r="BJ732" s="91"/>
      <c r="BK732" s="91"/>
      <c r="BL732" s="91"/>
      <c r="BM732" s="91"/>
      <c r="BN732" s="91"/>
      <c r="BO732" s="91"/>
      <c r="BP732" s="91"/>
      <c r="BQ732" s="91"/>
      <c r="BR732" s="91"/>
      <c r="BS732" s="91"/>
      <c r="BT732" s="91"/>
      <c r="BU732" s="91"/>
      <c r="BV732" s="91"/>
      <c r="BW732" s="91"/>
      <c r="BX732" s="91"/>
      <c r="BY732" s="91"/>
      <c r="BZ732" s="91"/>
      <c r="CA732" s="91"/>
      <c r="CB732" s="91"/>
      <c r="CC732" s="91"/>
      <c r="CD732" s="91"/>
      <c r="CE732" s="91"/>
      <c r="CF732" s="91"/>
      <c r="CG732" s="91"/>
      <c r="CH732" s="91"/>
      <c r="CI732" s="91"/>
      <c r="CJ732" s="91"/>
      <c r="CK732" s="91"/>
      <c r="CL732" s="91"/>
      <c r="CM732" s="91"/>
      <c r="CN732" s="91"/>
      <c r="CO732" s="91"/>
      <c r="CP732" s="91"/>
      <c r="CQ732" s="91"/>
      <c r="CR732" s="91"/>
      <c r="CS732" s="91"/>
      <c r="CT732" s="91"/>
      <c r="CU732" s="91"/>
      <c r="CV732" s="91"/>
    </row>
    <row r="733" spans="1:129">
      <c r="A733" s="54" t="s">
        <v>1471</v>
      </c>
      <c r="B733" s="144" t="s">
        <v>1594</v>
      </c>
      <c r="C733" s="185" t="s">
        <v>299</v>
      </c>
      <c r="D733" s="185" t="s">
        <v>300</v>
      </c>
      <c r="E733" s="196">
        <v>40449</v>
      </c>
      <c r="F733" s="196">
        <v>97</v>
      </c>
      <c r="G733" s="196" t="s">
        <v>1472</v>
      </c>
      <c r="H733" s="196"/>
      <c r="I733" s="196" t="s">
        <v>176</v>
      </c>
      <c r="K733" s="196"/>
      <c r="L733" s="196"/>
      <c r="M733" s="196"/>
      <c r="N733" s="196"/>
      <c r="O733" s="196" t="s">
        <v>1322</v>
      </c>
      <c r="P733" s="196"/>
      <c r="Q733" s="196" t="s">
        <v>1264</v>
      </c>
      <c r="R733" s="196"/>
      <c r="S733" s="196"/>
      <c r="T733" s="196">
        <v>243</v>
      </c>
      <c r="U733" s="196"/>
      <c r="V733" s="196"/>
      <c r="W733" s="200">
        <v>38672.498203206203</v>
      </c>
      <c r="X733" s="201">
        <v>0.17399999999999999</v>
      </c>
      <c r="Y733" s="196" t="s">
        <v>1322</v>
      </c>
      <c r="Z733" s="54" t="s">
        <v>1981</v>
      </c>
      <c r="BJ733" s="91"/>
      <c r="BK733" s="91"/>
      <c r="BL733" s="91"/>
      <c r="BM733" s="91"/>
      <c r="BN733" s="91"/>
      <c r="BO733" s="91"/>
      <c r="BP733" s="91"/>
      <c r="BQ733" s="91"/>
      <c r="BR733" s="91"/>
      <c r="BS733" s="91"/>
      <c r="BT733" s="91"/>
      <c r="BU733" s="91"/>
      <c r="BV733" s="91"/>
      <c r="BW733" s="91"/>
      <c r="BX733" s="91"/>
      <c r="BY733" s="91"/>
      <c r="BZ733" s="91"/>
      <c r="CA733" s="91"/>
      <c r="CB733" s="91"/>
      <c r="CC733" s="91"/>
      <c r="CD733" s="91"/>
      <c r="CE733" s="91"/>
      <c r="CF733" s="91"/>
      <c r="CG733" s="91"/>
      <c r="CH733" s="91"/>
      <c r="CI733" s="91"/>
      <c r="CJ733" s="91"/>
      <c r="CK733" s="91"/>
      <c r="CL733" s="91"/>
      <c r="CM733" s="91"/>
      <c r="CN733" s="91"/>
      <c r="CO733" s="91"/>
      <c r="CP733" s="91"/>
      <c r="CQ733" s="91"/>
      <c r="CR733" s="91"/>
      <c r="CS733" s="91"/>
      <c r="CT733" s="91"/>
      <c r="CU733" s="91"/>
      <c r="CV733" s="91"/>
    </row>
    <row r="734" spans="1:129">
      <c r="A734" s="54" t="s">
        <v>1517</v>
      </c>
      <c r="B734" s="144" t="s">
        <v>1594</v>
      </c>
      <c r="C734" s="185" t="s">
        <v>299</v>
      </c>
      <c r="D734" s="185" t="s">
        <v>300</v>
      </c>
      <c r="E734" s="196">
        <v>40685</v>
      </c>
      <c r="F734" s="196">
        <v>379</v>
      </c>
      <c r="G734" s="196" t="s">
        <v>19</v>
      </c>
      <c r="H734" s="196"/>
      <c r="I734" s="196" t="s">
        <v>176</v>
      </c>
      <c r="K734" s="196"/>
      <c r="L734" s="196"/>
      <c r="M734" s="196"/>
      <c r="N734" s="196"/>
      <c r="O734" s="196" t="s">
        <v>1322</v>
      </c>
      <c r="P734" s="196"/>
      <c r="Q734" s="196" t="s">
        <v>1264</v>
      </c>
      <c r="R734" s="196"/>
      <c r="S734" s="196"/>
      <c r="T734" s="196">
        <v>268</v>
      </c>
      <c r="U734" s="196"/>
      <c r="V734" s="196"/>
      <c r="W734" s="200">
        <v>55459.620140020837</v>
      </c>
      <c r="X734" s="201">
        <v>0.17399999999999999</v>
      </c>
      <c r="Y734" s="196" t="s">
        <v>1322</v>
      </c>
      <c r="Z734" s="54" t="s">
        <v>1981</v>
      </c>
      <c r="BJ734" s="91"/>
      <c r="BK734" s="91"/>
      <c r="BL734" s="91"/>
      <c r="BM734" s="91"/>
      <c r="BN734" s="91"/>
      <c r="BO734" s="91"/>
      <c r="BP734" s="91"/>
      <c r="BQ734" s="91"/>
      <c r="BR734" s="91"/>
      <c r="BS734" s="91"/>
      <c r="BT734" s="91"/>
      <c r="BU734" s="91"/>
      <c r="BV734" s="91"/>
      <c r="BW734" s="91"/>
      <c r="BX734" s="91"/>
      <c r="BY734" s="91"/>
      <c r="BZ734" s="91"/>
      <c r="CA734" s="91"/>
      <c r="CB734" s="91"/>
      <c r="CC734" s="91"/>
      <c r="CD734" s="91"/>
      <c r="CE734" s="91"/>
      <c r="CF734" s="91"/>
      <c r="CG734" s="91"/>
      <c r="CH734" s="91"/>
      <c r="CI734" s="91"/>
      <c r="CJ734" s="91"/>
      <c r="CK734" s="91"/>
      <c r="CL734" s="91"/>
      <c r="CM734" s="91"/>
      <c r="CN734" s="91"/>
      <c r="CO734" s="91"/>
      <c r="CP734" s="91"/>
      <c r="CQ734" s="91"/>
      <c r="CR734" s="91"/>
      <c r="CS734" s="91"/>
      <c r="CT734" s="91"/>
      <c r="CU734" s="91"/>
      <c r="CV734" s="91"/>
    </row>
    <row r="735" spans="1:129">
      <c r="A735" s="54" t="s">
        <v>1517</v>
      </c>
      <c r="B735" s="144" t="s">
        <v>1594</v>
      </c>
      <c r="C735" s="185" t="s">
        <v>299</v>
      </c>
      <c r="D735" s="185" t="s">
        <v>300</v>
      </c>
      <c r="E735" s="196">
        <v>40685</v>
      </c>
      <c r="F735" s="196">
        <v>381</v>
      </c>
      <c r="G735" s="196" t="s">
        <v>19</v>
      </c>
      <c r="H735" s="196"/>
      <c r="I735" s="196" t="s">
        <v>176</v>
      </c>
      <c r="K735" s="196"/>
      <c r="L735" s="196"/>
      <c r="M735" s="196"/>
      <c r="N735" s="196"/>
      <c r="O735" s="196" t="s">
        <v>1322</v>
      </c>
      <c r="P735" s="196" t="s">
        <v>167</v>
      </c>
      <c r="Q735" s="196" t="s">
        <v>1264</v>
      </c>
      <c r="R735" s="196"/>
      <c r="S735" s="196"/>
      <c r="T735" s="196">
        <v>268</v>
      </c>
      <c r="U735" s="196"/>
      <c r="V735" s="196"/>
      <c r="W735" s="200">
        <v>55459.620140020837</v>
      </c>
      <c r="X735" s="201">
        <v>0.17399999999999999</v>
      </c>
      <c r="Y735" s="196" t="s">
        <v>1322</v>
      </c>
      <c r="Z735" s="54" t="s">
        <v>1981</v>
      </c>
      <c r="BJ735" s="91"/>
      <c r="BK735" s="91"/>
      <c r="BL735" s="91"/>
      <c r="BM735" s="91"/>
      <c r="BN735" s="91"/>
      <c r="BO735" s="91"/>
      <c r="BP735" s="91"/>
      <c r="BQ735" s="91"/>
      <c r="BR735" s="91"/>
      <c r="BS735" s="91"/>
      <c r="BT735" s="91"/>
      <c r="BU735" s="91"/>
      <c r="BV735" s="91"/>
      <c r="BW735" s="91"/>
      <c r="BX735" s="91"/>
      <c r="BY735" s="91"/>
      <c r="BZ735" s="91"/>
      <c r="CA735" s="91"/>
      <c r="CB735" s="91"/>
      <c r="CC735" s="91"/>
      <c r="CD735" s="91"/>
      <c r="CE735" s="91"/>
      <c r="CF735" s="91"/>
      <c r="CG735" s="91"/>
      <c r="CH735" s="91"/>
      <c r="CI735" s="91"/>
      <c r="CJ735" s="91"/>
      <c r="CK735" s="91"/>
      <c r="CL735" s="91"/>
      <c r="CM735" s="91"/>
      <c r="CN735" s="91"/>
      <c r="CO735" s="91"/>
      <c r="CP735" s="91"/>
      <c r="CQ735" s="91"/>
      <c r="CR735" s="91"/>
      <c r="CS735" s="91"/>
      <c r="CT735" s="91"/>
      <c r="CU735" s="91"/>
      <c r="CV735" s="91"/>
    </row>
    <row r="736" spans="1:129">
      <c r="A736" s="54" t="s">
        <v>1340</v>
      </c>
      <c r="B736" s="144" t="s">
        <v>1594</v>
      </c>
      <c r="C736" s="185" t="s">
        <v>299</v>
      </c>
      <c r="D736" s="185" t="s">
        <v>300</v>
      </c>
      <c r="E736" s="196">
        <v>933</v>
      </c>
      <c r="F736" s="196">
        <v>2453</v>
      </c>
      <c r="G736" s="196" t="s">
        <v>1317</v>
      </c>
      <c r="H736" s="196"/>
      <c r="I736" s="196" t="s">
        <v>176</v>
      </c>
      <c r="K736" s="196"/>
      <c r="L736" s="196"/>
      <c r="M736" s="196"/>
      <c r="N736" s="196"/>
      <c r="O736" s="196" t="s">
        <v>1339</v>
      </c>
      <c r="P736" s="196" t="s">
        <v>167</v>
      </c>
      <c r="Q736" s="196" t="s">
        <v>1264</v>
      </c>
      <c r="R736" s="196"/>
      <c r="S736" s="196"/>
      <c r="T736" s="196">
        <v>15.99</v>
      </c>
      <c r="U736" s="196"/>
      <c r="V736" s="196"/>
      <c r="W736" s="200">
        <v>6771.7324059875928</v>
      </c>
      <c r="X736" s="201">
        <v>0.22800000000000001</v>
      </c>
      <c r="Y736" s="196" t="s">
        <v>1339</v>
      </c>
      <c r="Z736" s="54" t="s">
        <v>1981</v>
      </c>
      <c r="BJ736" s="91"/>
      <c r="BK736" s="91"/>
      <c r="BL736" s="91"/>
      <c r="BM736" s="91"/>
      <c r="BN736" s="91"/>
      <c r="BO736" s="91"/>
      <c r="BP736" s="91"/>
      <c r="BQ736" s="91"/>
      <c r="BR736" s="91"/>
      <c r="BS736" s="91"/>
      <c r="BT736" s="91"/>
      <c r="BU736" s="91"/>
      <c r="BV736" s="91"/>
      <c r="BW736" s="91"/>
      <c r="BX736" s="91"/>
      <c r="BY736" s="91"/>
      <c r="BZ736" s="91"/>
      <c r="CA736" s="91"/>
      <c r="CB736" s="91"/>
      <c r="CC736" s="91"/>
      <c r="CD736" s="91"/>
      <c r="CE736" s="91"/>
      <c r="CF736" s="91"/>
      <c r="CG736" s="91"/>
      <c r="CH736" s="91"/>
      <c r="CI736" s="91"/>
      <c r="CJ736" s="91"/>
      <c r="CK736" s="91"/>
      <c r="CL736" s="91"/>
      <c r="CM736" s="91"/>
      <c r="CN736" s="91"/>
      <c r="CO736" s="91"/>
      <c r="CP736" s="91"/>
      <c r="CQ736" s="91"/>
      <c r="CR736" s="91"/>
      <c r="CS736" s="91"/>
      <c r="CT736" s="91"/>
      <c r="CU736" s="91"/>
      <c r="CV736" s="91"/>
    </row>
    <row r="737" spans="1:129" ht="24">
      <c r="A737" s="76" t="s">
        <v>1863</v>
      </c>
      <c r="B737" s="76" t="s">
        <v>1594</v>
      </c>
      <c r="C737" s="113" t="s">
        <v>299</v>
      </c>
      <c r="D737" s="113" t="s">
        <v>300</v>
      </c>
      <c r="E737" s="76">
        <v>30967</v>
      </c>
      <c r="F737" s="76">
        <v>1105</v>
      </c>
      <c r="G737" s="76" t="s">
        <v>251</v>
      </c>
      <c r="H737" s="13" t="s">
        <v>243</v>
      </c>
      <c r="I737" s="76" t="s">
        <v>176</v>
      </c>
      <c r="J737" s="191" t="s">
        <v>400</v>
      </c>
      <c r="K737" s="143">
        <v>30</v>
      </c>
      <c r="L737" s="68">
        <v>29.62</v>
      </c>
      <c r="M737" s="68">
        <v>-98.37</v>
      </c>
      <c r="N737" s="106">
        <v>126.402078446346</v>
      </c>
      <c r="O737" s="76" t="s">
        <v>155</v>
      </c>
      <c r="P737" s="76" t="s">
        <v>167</v>
      </c>
      <c r="Q737" s="70" t="s">
        <v>13</v>
      </c>
      <c r="R737" s="70"/>
      <c r="S737" s="112"/>
      <c r="T737" s="68">
        <v>18.95</v>
      </c>
      <c r="U737" s="68">
        <v>7.09</v>
      </c>
      <c r="V737" s="70"/>
      <c r="W737" s="150"/>
      <c r="X737" s="148"/>
      <c r="Y737" s="112"/>
      <c r="Z737" s="76"/>
      <c r="BJ737" s="91"/>
      <c r="BK737" s="91"/>
      <c r="BL737" s="91"/>
      <c r="BM737" s="91"/>
      <c r="BN737" s="91"/>
      <c r="BO737" s="91"/>
      <c r="BP737" s="91"/>
      <c r="BQ737" s="91"/>
      <c r="BR737" s="91"/>
      <c r="BS737" s="91"/>
      <c r="BT737" s="91"/>
      <c r="BU737" s="91"/>
      <c r="BV737" s="91"/>
      <c r="BW737" s="91"/>
      <c r="BX737" s="91"/>
      <c r="BY737" s="91"/>
      <c r="BZ737" s="91"/>
      <c r="CA737" s="91"/>
      <c r="CB737" s="91"/>
      <c r="CC737" s="91"/>
      <c r="CD737" s="91"/>
      <c r="CE737" s="91"/>
      <c r="CF737" s="91"/>
      <c r="CG737" s="91"/>
      <c r="CH737" s="91"/>
      <c r="CI737" s="91"/>
      <c r="CJ737" s="91"/>
      <c r="CK737" s="91"/>
      <c r="CL737" s="91"/>
      <c r="CM737" s="91"/>
      <c r="CN737" s="91"/>
      <c r="CO737" s="91"/>
      <c r="CP737" s="91"/>
      <c r="CQ737" s="91"/>
      <c r="CR737" s="91"/>
      <c r="CS737" s="91"/>
      <c r="CT737" s="91"/>
      <c r="CU737" s="91"/>
      <c r="CV737" s="91"/>
    </row>
    <row r="738" spans="1:129">
      <c r="A738" s="54" t="s">
        <v>1340</v>
      </c>
      <c r="B738" s="144" t="s">
        <v>1594</v>
      </c>
      <c r="C738" s="185" t="s">
        <v>299</v>
      </c>
      <c r="D738" s="185" t="s">
        <v>300</v>
      </c>
      <c r="E738" s="196">
        <v>933</v>
      </c>
      <c r="F738" s="196">
        <v>2118</v>
      </c>
      <c r="G738" s="196" t="s">
        <v>1317</v>
      </c>
      <c r="H738" s="196"/>
      <c r="I738" s="196" t="s">
        <v>176</v>
      </c>
      <c r="K738" s="196"/>
      <c r="L738" s="196"/>
      <c r="M738" s="196"/>
      <c r="N738" s="196"/>
      <c r="O738" s="196" t="s">
        <v>1216</v>
      </c>
      <c r="P738" s="196" t="s">
        <v>172</v>
      </c>
      <c r="Q738" s="196" t="s">
        <v>1264</v>
      </c>
      <c r="R738" s="196"/>
      <c r="S738" s="196"/>
      <c r="T738" s="196">
        <v>29.42</v>
      </c>
      <c r="U738" s="196"/>
      <c r="V738" s="196"/>
      <c r="W738" s="200">
        <v>53260.823502414794</v>
      </c>
      <c r="X738" s="201">
        <v>0.20799999999999999</v>
      </c>
      <c r="Y738" s="196" t="s">
        <v>139</v>
      </c>
      <c r="Z738" s="54" t="s">
        <v>1981</v>
      </c>
      <c r="BJ738" s="91"/>
      <c r="BK738" s="91"/>
      <c r="BL738" s="91"/>
      <c r="BM738" s="91"/>
      <c r="BN738" s="91"/>
      <c r="BO738" s="91"/>
      <c r="BP738" s="91"/>
      <c r="BQ738" s="91"/>
      <c r="BR738" s="91"/>
      <c r="BS738" s="91"/>
      <c r="BT738" s="91"/>
      <c r="BU738" s="91"/>
      <c r="BV738" s="91"/>
      <c r="BW738" s="91"/>
      <c r="BX738" s="91"/>
      <c r="BY738" s="91"/>
      <c r="BZ738" s="91"/>
      <c r="CA738" s="91"/>
      <c r="CB738" s="91"/>
      <c r="CC738" s="91"/>
      <c r="CD738" s="91"/>
      <c r="CE738" s="91"/>
      <c r="CF738" s="91"/>
      <c r="CG738" s="91"/>
      <c r="CH738" s="91"/>
      <c r="CI738" s="91"/>
      <c r="CJ738" s="91"/>
      <c r="CK738" s="91"/>
      <c r="CL738" s="91"/>
      <c r="CM738" s="91"/>
      <c r="CN738" s="91"/>
      <c r="CO738" s="91"/>
      <c r="CP738" s="91"/>
      <c r="CQ738" s="91"/>
      <c r="CR738" s="91"/>
      <c r="CS738" s="91"/>
      <c r="CT738" s="91"/>
      <c r="CU738" s="91"/>
      <c r="CV738" s="91"/>
    </row>
    <row r="739" spans="1:129">
      <c r="A739" s="54" t="s">
        <v>1415</v>
      </c>
      <c r="B739" s="144" t="s">
        <v>1594</v>
      </c>
      <c r="C739" s="185" t="s">
        <v>299</v>
      </c>
      <c r="D739" s="185" t="s">
        <v>300</v>
      </c>
      <c r="E739" s="196">
        <v>908</v>
      </c>
      <c r="F739" s="196">
        <v>3788</v>
      </c>
      <c r="G739" s="196" t="s">
        <v>101</v>
      </c>
      <c r="H739" s="196"/>
      <c r="I739" s="196" t="s">
        <v>475</v>
      </c>
      <c r="J739" s="191" t="s">
        <v>1453</v>
      </c>
      <c r="K739" s="196"/>
      <c r="L739" s="196"/>
      <c r="M739" s="196"/>
      <c r="N739" s="196"/>
      <c r="O739" s="196" t="s">
        <v>209</v>
      </c>
      <c r="P739" s="196" t="s">
        <v>167</v>
      </c>
      <c r="Q739" s="196" t="s">
        <v>1264</v>
      </c>
      <c r="R739" s="196"/>
      <c r="S739" s="196"/>
      <c r="T739" s="196">
        <v>10.14</v>
      </c>
      <c r="U739" s="196"/>
      <c r="V739" s="196"/>
      <c r="W739" s="200">
        <v>1674.1145331737416</v>
      </c>
      <c r="X739" s="201">
        <v>0.22900000000000001</v>
      </c>
      <c r="Y739" s="196" t="s">
        <v>1279</v>
      </c>
      <c r="Z739" s="54" t="s">
        <v>1981</v>
      </c>
      <c r="BJ739" s="91"/>
      <c r="BK739" s="91"/>
      <c r="BL739" s="91"/>
      <c r="BM739" s="91"/>
      <c r="BN739" s="91"/>
      <c r="BO739" s="91"/>
      <c r="BP739" s="91"/>
      <c r="BQ739" s="91"/>
      <c r="BR739" s="91"/>
      <c r="BS739" s="91"/>
      <c r="BT739" s="91"/>
      <c r="BU739" s="91"/>
      <c r="BV739" s="91"/>
      <c r="BW739" s="91"/>
      <c r="BX739" s="91"/>
      <c r="BY739" s="91"/>
      <c r="BZ739" s="91"/>
      <c r="CA739" s="91"/>
      <c r="CB739" s="91"/>
      <c r="CC739" s="91"/>
      <c r="CD739" s="91"/>
      <c r="CE739" s="91"/>
      <c r="CF739" s="91"/>
      <c r="CG739" s="91"/>
      <c r="CH739" s="91"/>
      <c r="CI739" s="91"/>
      <c r="CJ739" s="91"/>
      <c r="CK739" s="91"/>
      <c r="CL739" s="91"/>
      <c r="CM739" s="91"/>
      <c r="CN739" s="91"/>
      <c r="CO739" s="91"/>
      <c r="CP739" s="91"/>
      <c r="CQ739" s="91"/>
      <c r="CR739" s="91"/>
      <c r="CS739" s="91"/>
      <c r="CT739" s="91"/>
      <c r="CU739" s="91"/>
      <c r="CV739" s="91"/>
    </row>
    <row r="740" spans="1:129" ht="24">
      <c r="A740" s="54" t="s">
        <v>1415</v>
      </c>
      <c r="B740" s="144" t="s">
        <v>1594</v>
      </c>
      <c r="C740" s="185" t="s">
        <v>299</v>
      </c>
      <c r="D740" s="185" t="s">
        <v>300</v>
      </c>
      <c r="E740" s="196">
        <v>908</v>
      </c>
      <c r="F740" s="196">
        <v>3789</v>
      </c>
      <c r="G740" s="196" t="s">
        <v>101</v>
      </c>
      <c r="H740" s="196"/>
      <c r="I740" s="196" t="s">
        <v>475</v>
      </c>
      <c r="J740" s="191" t="s">
        <v>1451</v>
      </c>
      <c r="K740" s="196"/>
      <c r="L740" s="196"/>
      <c r="M740" s="196"/>
      <c r="N740" s="196"/>
      <c r="O740" s="196" t="s">
        <v>209</v>
      </c>
      <c r="P740" s="196" t="s">
        <v>172</v>
      </c>
      <c r="Q740" s="196" t="s">
        <v>1264</v>
      </c>
      <c r="R740" s="196"/>
      <c r="S740" s="196"/>
      <c r="T740" s="196">
        <v>7.27</v>
      </c>
      <c r="U740" s="196"/>
      <c r="V740" s="196"/>
      <c r="W740" s="200">
        <v>644.99505793893888</v>
      </c>
      <c r="X740" s="201">
        <v>0.22900000000000001</v>
      </c>
      <c r="Y740" s="196" t="s">
        <v>1279</v>
      </c>
      <c r="Z740" s="54" t="s">
        <v>1981</v>
      </c>
      <c r="BJ740" s="91"/>
      <c r="BK740" s="91"/>
      <c r="BL740" s="91"/>
      <c r="BM740" s="91"/>
      <c r="BN740" s="91"/>
      <c r="BO740" s="91"/>
      <c r="BP740" s="91"/>
      <c r="BQ740" s="91"/>
      <c r="BR740" s="91"/>
      <c r="BS740" s="91"/>
      <c r="BT740" s="91"/>
      <c r="BU740" s="91"/>
      <c r="BV740" s="91"/>
      <c r="BW740" s="91"/>
      <c r="BX740" s="91"/>
      <c r="BY740" s="91"/>
      <c r="BZ740" s="91"/>
      <c r="CA740" s="91"/>
      <c r="CB740" s="91"/>
      <c r="CC740" s="91"/>
      <c r="CD740" s="91"/>
      <c r="CE740" s="91"/>
      <c r="CF740" s="91"/>
      <c r="CG740" s="91"/>
      <c r="CH740" s="91"/>
      <c r="CI740" s="91"/>
      <c r="CJ740" s="91"/>
      <c r="CK740" s="91"/>
      <c r="CL740" s="91"/>
      <c r="CM740" s="91"/>
      <c r="CN740" s="91"/>
      <c r="CO740" s="91"/>
      <c r="CP740" s="91"/>
      <c r="CQ740" s="91"/>
      <c r="CR740" s="91"/>
      <c r="CS740" s="91"/>
      <c r="CT740" s="91"/>
      <c r="CU740" s="91"/>
      <c r="CV740" s="91"/>
    </row>
    <row r="741" spans="1:129">
      <c r="A741" s="54" t="s">
        <v>1415</v>
      </c>
      <c r="B741" s="144" t="s">
        <v>1594</v>
      </c>
      <c r="C741" s="185" t="s">
        <v>299</v>
      </c>
      <c r="D741" s="185" t="s">
        <v>300</v>
      </c>
      <c r="E741" s="196">
        <v>908</v>
      </c>
      <c r="F741" s="196">
        <v>1428</v>
      </c>
      <c r="G741" s="196" t="s">
        <v>101</v>
      </c>
      <c r="H741" s="196"/>
      <c r="I741" s="196" t="s">
        <v>475</v>
      </c>
      <c r="J741" s="191" t="s">
        <v>1447</v>
      </c>
      <c r="K741" s="196"/>
      <c r="L741" s="196"/>
      <c r="M741" s="196"/>
      <c r="N741" s="196"/>
      <c r="O741" s="196" t="s">
        <v>1339</v>
      </c>
      <c r="P741" s="196" t="s">
        <v>167</v>
      </c>
      <c r="Q741" s="196" t="s">
        <v>1264</v>
      </c>
      <c r="R741" s="196"/>
      <c r="S741" s="196"/>
      <c r="T741" s="196">
        <v>18.45</v>
      </c>
      <c r="U741" s="196"/>
      <c r="V741" s="196"/>
      <c r="W741" s="200">
        <v>9767.530021905548</v>
      </c>
      <c r="X741" s="201">
        <v>0.22800000000000001</v>
      </c>
      <c r="Y741" s="196" t="s">
        <v>1339</v>
      </c>
      <c r="Z741" s="54" t="s">
        <v>1981</v>
      </c>
      <c r="BJ741" s="91"/>
      <c r="BK741" s="91"/>
      <c r="BL741" s="91"/>
      <c r="BM741" s="91"/>
      <c r="BN741" s="91"/>
      <c r="BO741" s="91"/>
      <c r="BP741" s="91"/>
      <c r="BQ741" s="91"/>
      <c r="BR741" s="91"/>
      <c r="BS741" s="91"/>
      <c r="BT741" s="91"/>
      <c r="BU741" s="91"/>
      <c r="BV741" s="91"/>
      <c r="BW741" s="91"/>
      <c r="BX741" s="91"/>
      <c r="BY741" s="91"/>
      <c r="BZ741" s="91"/>
      <c r="CA741" s="91"/>
      <c r="CB741" s="91"/>
      <c r="CC741" s="91"/>
      <c r="CD741" s="91"/>
      <c r="CE741" s="91"/>
      <c r="CF741" s="91"/>
      <c r="CG741" s="91"/>
      <c r="CH741" s="91"/>
      <c r="CI741" s="91"/>
      <c r="CJ741" s="91"/>
      <c r="CK741" s="91"/>
      <c r="CL741" s="91"/>
      <c r="CM741" s="91"/>
      <c r="CN741" s="91"/>
      <c r="CO741" s="91"/>
      <c r="CP741" s="91"/>
      <c r="CQ741" s="91"/>
      <c r="CR741" s="91"/>
      <c r="CS741" s="91"/>
      <c r="CT741" s="91"/>
      <c r="CU741" s="91"/>
      <c r="CV741" s="91"/>
    </row>
    <row r="742" spans="1:129">
      <c r="A742" s="54" t="s">
        <v>1415</v>
      </c>
      <c r="B742" s="144" t="s">
        <v>1594</v>
      </c>
      <c r="C742" s="185" t="s">
        <v>299</v>
      </c>
      <c r="D742" s="185" t="s">
        <v>300</v>
      </c>
      <c r="E742" s="196">
        <v>908</v>
      </c>
      <c r="F742" s="196">
        <v>341</v>
      </c>
      <c r="G742" s="196" t="s">
        <v>101</v>
      </c>
      <c r="H742" s="196"/>
      <c r="I742" s="196" t="s">
        <v>475</v>
      </c>
      <c r="J742" s="191" t="s">
        <v>1459</v>
      </c>
      <c r="K742" s="196"/>
      <c r="L742" s="196"/>
      <c r="M742" s="196"/>
      <c r="N742" s="196"/>
      <c r="O742" s="196" t="s">
        <v>1216</v>
      </c>
      <c r="P742" s="196" t="s">
        <v>167</v>
      </c>
      <c r="Q742" s="196" t="s">
        <v>1264</v>
      </c>
      <c r="R742" s="196"/>
      <c r="S742" s="196"/>
      <c r="T742" s="196">
        <v>17.46</v>
      </c>
      <c r="U742" s="196"/>
      <c r="V742" s="196"/>
      <c r="W742" s="200">
        <v>11539.552262653106</v>
      </c>
      <c r="X742" s="201">
        <v>0.20799999999999999</v>
      </c>
      <c r="Y742" s="196" t="s">
        <v>139</v>
      </c>
      <c r="Z742" s="54" t="s">
        <v>1981</v>
      </c>
    </row>
    <row r="743" spans="1:129">
      <c r="A743" s="54" t="s">
        <v>1415</v>
      </c>
      <c r="B743" s="144" t="s">
        <v>1594</v>
      </c>
      <c r="C743" s="185" t="s">
        <v>299</v>
      </c>
      <c r="D743" s="185" t="s">
        <v>300</v>
      </c>
      <c r="E743" s="196">
        <v>908</v>
      </c>
      <c r="F743" s="196">
        <v>1139</v>
      </c>
      <c r="G743" s="196" t="s">
        <v>101</v>
      </c>
      <c r="H743" s="196"/>
      <c r="I743" s="196" t="s">
        <v>475</v>
      </c>
      <c r="J743" s="191" t="s">
        <v>1453</v>
      </c>
      <c r="K743" s="196"/>
      <c r="L743" s="196"/>
      <c r="M743" s="196"/>
      <c r="N743" s="196"/>
      <c r="O743" s="196" t="s">
        <v>1216</v>
      </c>
      <c r="P743" s="196" t="s">
        <v>172</v>
      </c>
      <c r="Q743" s="196" t="s">
        <v>1264</v>
      </c>
      <c r="R743" s="196"/>
      <c r="S743" s="196"/>
      <c r="T743" s="196">
        <v>17.07</v>
      </c>
      <c r="U743" s="196"/>
      <c r="V743" s="196"/>
      <c r="W743" s="200">
        <v>10800.184934608082</v>
      </c>
      <c r="X743" s="201">
        <v>0.20799999999999999</v>
      </c>
      <c r="Y743" s="196" t="s">
        <v>139</v>
      </c>
      <c r="Z743" s="54" t="s">
        <v>1981</v>
      </c>
      <c r="AA743" s="76"/>
      <c r="CW743" s="91"/>
      <c r="CX743" s="91"/>
      <c r="CY743" s="91"/>
      <c r="CZ743" s="91"/>
      <c r="DA743" s="91"/>
      <c r="DB743" s="91"/>
      <c r="DC743" s="91"/>
      <c r="DD743" s="91"/>
      <c r="DE743" s="91"/>
      <c r="DF743" s="91"/>
      <c r="DG743" s="91"/>
      <c r="DH743" s="91"/>
      <c r="DI743" s="91"/>
      <c r="DJ743" s="91"/>
      <c r="DK743" s="91"/>
      <c r="DL743" s="91"/>
      <c r="DM743" s="91"/>
      <c r="DN743" s="91"/>
      <c r="DO743" s="91"/>
      <c r="DP743" s="91"/>
      <c r="DQ743" s="91"/>
      <c r="DR743" s="91"/>
      <c r="DS743" s="91"/>
      <c r="DT743" s="91"/>
      <c r="DU743" s="91"/>
      <c r="DV743" s="91"/>
      <c r="DW743" s="91"/>
      <c r="DX743" s="91"/>
      <c r="DY743" s="91"/>
    </row>
    <row r="744" spans="1:129" ht="31">
      <c r="A744" s="76" t="s">
        <v>1415</v>
      </c>
      <c r="B744" s="76" t="s">
        <v>1594</v>
      </c>
      <c r="C744" s="113" t="s">
        <v>299</v>
      </c>
      <c r="D744" s="113" t="s">
        <v>300</v>
      </c>
      <c r="E744" s="76">
        <v>908</v>
      </c>
      <c r="F744" s="76">
        <v>1159</v>
      </c>
      <c r="G744" s="76" t="s">
        <v>101</v>
      </c>
      <c r="H744" s="13" t="s">
        <v>395</v>
      </c>
      <c r="I744" s="196" t="s">
        <v>475</v>
      </c>
      <c r="J744" s="191" t="s">
        <v>1817</v>
      </c>
      <c r="K744" s="106"/>
      <c r="L744" s="114"/>
      <c r="M744" s="114"/>
      <c r="N744" s="76"/>
      <c r="O744" s="76" t="s">
        <v>1784</v>
      </c>
      <c r="P744" s="76" t="s">
        <v>172</v>
      </c>
      <c r="Q744" s="70" t="s">
        <v>13</v>
      </c>
      <c r="R744" s="70"/>
      <c r="S744" s="112"/>
      <c r="T744" s="68">
        <v>24.06</v>
      </c>
      <c r="U744" s="68">
        <v>20.12</v>
      </c>
      <c r="V744" s="70"/>
      <c r="W744" s="200">
        <f>10^((2.5*(LOG(T744)))+(0.37))</f>
        <v>6656.3945678801911</v>
      </c>
      <c r="X744" s="148"/>
      <c r="Y744" s="8" t="s">
        <v>1268</v>
      </c>
      <c r="Z744" s="76"/>
      <c r="AA744" s="76"/>
      <c r="CW744" s="91"/>
      <c r="CX744" s="91"/>
      <c r="CY744" s="91"/>
      <c r="CZ744" s="91"/>
      <c r="DA744" s="91"/>
      <c r="DB744" s="91"/>
      <c r="DC744" s="91"/>
      <c r="DD744" s="91"/>
      <c r="DE744" s="91"/>
      <c r="DF744" s="91"/>
      <c r="DG744" s="91"/>
      <c r="DH744" s="91"/>
      <c r="DI744" s="91"/>
      <c r="DJ744" s="91"/>
      <c r="DK744" s="91"/>
      <c r="DL744" s="91"/>
      <c r="DM744" s="91"/>
      <c r="DN744" s="91"/>
      <c r="DO744" s="91"/>
      <c r="DP744" s="91"/>
      <c r="DQ744" s="91"/>
      <c r="DR744" s="91"/>
      <c r="DS744" s="91"/>
      <c r="DT744" s="91"/>
      <c r="DU744" s="91"/>
      <c r="DV744" s="91"/>
      <c r="DW744" s="91"/>
      <c r="DX744" s="91"/>
      <c r="DY744" s="91"/>
    </row>
    <row r="745" spans="1:129" ht="31">
      <c r="A745" s="76" t="s">
        <v>1415</v>
      </c>
      <c r="B745" s="76" t="s">
        <v>1594</v>
      </c>
      <c r="C745" s="113" t="s">
        <v>299</v>
      </c>
      <c r="D745" s="2" t="s">
        <v>300</v>
      </c>
      <c r="E745" s="8">
        <v>908</v>
      </c>
      <c r="F745" s="7">
        <v>3523</v>
      </c>
      <c r="G745" s="8" t="s">
        <v>101</v>
      </c>
      <c r="H745" s="7" t="s">
        <v>395</v>
      </c>
      <c r="I745" s="196" t="s">
        <v>2040</v>
      </c>
      <c r="J745" s="191" t="s">
        <v>111</v>
      </c>
      <c r="K745" s="106"/>
      <c r="O745" s="58" t="s">
        <v>1782</v>
      </c>
      <c r="P745" s="57" t="s">
        <v>167</v>
      </c>
      <c r="Q745" s="57" t="s">
        <v>13</v>
      </c>
      <c r="T745" s="117">
        <v>23.22</v>
      </c>
      <c r="U745" s="117">
        <v>24.27</v>
      </c>
      <c r="Z745" s="8" t="s">
        <v>1789</v>
      </c>
      <c r="AA745" s="76"/>
      <c r="CW745" s="91"/>
      <c r="CX745" s="91"/>
      <c r="CY745" s="91"/>
      <c r="CZ745" s="91"/>
      <c r="DA745" s="91"/>
      <c r="DB745" s="91"/>
      <c r="DC745" s="91"/>
      <c r="DD745" s="91"/>
      <c r="DE745" s="91"/>
      <c r="DF745" s="91"/>
      <c r="DG745" s="91"/>
      <c r="DH745" s="91"/>
      <c r="DI745" s="91"/>
      <c r="DJ745" s="91"/>
      <c r="DK745" s="91"/>
      <c r="DL745" s="91"/>
      <c r="DM745" s="91"/>
      <c r="DN745" s="91"/>
      <c r="DO745" s="91"/>
      <c r="DP745" s="91"/>
      <c r="DQ745" s="91"/>
      <c r="DR745" s="91"/>
      <c r="DS745" s="91"/>
      <c r="DT745" s="91"/>
      <c r="DU745" s="91"/>
      <c r="DV745" s="91"/>
      <c r="DW745" s="91"/>
      <c r="DX745" s="91"/>
      <c r="DY745" s="91"/>
    </row>
    <row r="746" spans="1:129">
      <c r="A746" s="54" t="s">
        <v>1377</v>
      </c>
      <c r="B746" s="144" t="s">
        <v>1594</v>
      </c>
      <c r="C746" s="185" t="s">
        <v>299</v>
      </c>
      <c r="D746" s="185" t="s">
        <v>1232</v>
      </c>
      <c r="E746" s="196">
        <v>41229</v>
      </c>
      <c r="F746" s="196">
        <v>12042</v>
      </c>
      <c r="G746" s="196" t="s">
        <v>1368</v>
      </c>
      <c r="H746" s="196"/>
      <c r="I746" s="196" t="s">
        <v>475</v>
      </c>
      <c r="K746" s="196"/>
      <c r="L746" s="196"/>
      <c r="M746" s="196"/>
      <c r="N746" s="196"/>
      <c r="O746" s="196" t="s">
        <v>1306</v>
      </c>
      <c r="P746" s="196" t="s">
        <v>167</v>
      </c>
      <c r="Q746" s="196" t="s">
        <v>1264</v>
      </c>
      <c r="R746" s="196"/>
      <c r="S746" s="196"/>
      <c r="T746" s="196"/>
      <c r="U746" s="196">
        <v>25.76</v>
      </c>
      <c r="V746" s="196"/>
      <c r="W746" s="199">
        <f>10^((2.86*(LOG(U746)))+(-0.12))</f>
        <v>8228.205995522263</v>
      </c>
      <c r="X746" s="201">
        <v>0.14299999999999999</v>
      </c>
      <c r="Y746" s="196" t="s">
        <v>1306</v>
      </c>
      <c r="Z746" s="54" t="s">
        <v>1981</v>
      </c>
    </row>
    <row r="747" spans="1:129" s="91" customFormat="1">
      <c r="A747" s="54" t="s">
        <v>1269</v>
      </c>
      <c r="B747" s="144" t="s">
        <v>1594</v>
      </c>
      <c r="C747" s="185" t="s">
        <v>299</v>
      </c>
      <c r="D747" s="185" t="s">
        <v>1232</v>
      </c>
      <c r="E747" s="196">
        <v>43133</v>
      </c>
      <c r="F747" s="196">
        <v>232</v>
      </c>
      <c r="G747" s="196" t="s">
        <v>553</v>
      </c>
      <c r="H747" s="196"/>
      <c r="I747" s="196" t="s">
        <v>475</v>
      </c>
      <c r="J747" s="191" t="s">
        <v>1288</v>
      </c>
      <c r="K747" s="196"/>
      <c r="L747" s="196"/>
      <c r="M747" s="196"/>
      <c r="N747" s="196"/>
      <c r="O747" s="196" t="s">
        <v>1306</v>
      </c>
      <c r="P747" s="196"/>
      <c r="Q747" s="196" t="s">
        <v>1264</v>
      </c>
      <c r="R747" s="196"/>
      <c r="S747" s="196"/>
      <c r="T747" s="196"/>
      <c r="U747" s="196">
        <v>25.76</v>
      </c>
      <c r="V747" s="196"/>
      <c r="W747" s="199">
        <f>10^((2.86*(LOG(U747)))+(-0.12))</f>
        <v>8228.205995522263</v>
      </c>
      <c r="X747" s="201">
        <v>0.14299999999999999</v>
      </c>
      <c r="Y747" s="196" t="s">
        <v>1306</v>
      </c>
      <c r="Z747" s="54" t="s">
        <v>1981</v>
      </c>
      <c r="AA747" s="76"/>
      <c r="AB747" s="76"/>
      <c r="AC747" s="76"/>
      <c r="AD747" s="70"/>
      <c r="AE747" s="70"/>
      <c r="AF747" s="83"/>
      <c r="AG747" s="83"/>
      <c r="AH747" s="83"/>
      <c r="AI747" s="83"/>
      <c r="AJ747" s="83"/>
      <c r="AK747" s="83"/>
      <c r="AL747" s="83"/>
      <c r="AM747" s="83"/>
      <c r="AN747" s="83"/>
      <c r="AO747" s="83"/>
      <c r="AP747" s="83"/>
      <c r="AQ747" s="83"/>
      <c r="AR747" s="83"/>
      <c r="AS747" s="83"/>
      <c r="AT747" s="83"/>
      <c r="AU747" s="83"/>
      <c r="AV747" s="83"/>
      <c r="AW747" s="83"/>
      <c r="AX747" s="83"/>
      <c r="AY747" s="83"/>
      <c r="AZ747" s="83"/>
      <c r="BA747" s="83"/>
      <c r="BB747" s="83"/>
      <c r="BC747" s="83"/>
      <c r="BD747" s="83"/>
      <c r="BE747" s="83"/>
      <c r="BF747" s="83"/>
      <c r="BG747" s="83"/>
      <c r="BH747" s="83"/>
      <c r="BI747" s="83"/>
      <c r="BJ747" s="83"/>
      <c r="BK747" s="83"/>
      <c r="BL747" s="83"/>
      <c r="BM747" s="83"/>
      <c r="BN747" s="83"/>
      <c r="BO747" s="83"/>
      <c r="BP747" s="83"/>
      <c r="BQ747" s="83"/>
      <c r="BR747" s="83"/>
      <c r="BS747" s="83"/>
      <c r="BT747" s="83"/>
      <c r="BU747" s="83"/>
      <c r="BV747" s="83"/>
      <c r="BW747" s="83"/>
      <c r="BX747" s="83"/>
      <c r="BY747" s="83"/>
      <c r="BZ747" s="83"/>
      <c r="CA747" s="83"/>
      <c r="CB747" s="83"/>
      <c r="CC747" s="83"/>
      <c r="CD747" s="83"/>
      <c r="CE747" s="83"/>
      <c r="CF747" s="83"/>
      <c r="CG747" s="83"/>
      <c r="CH747" s="83"/>
      <c r="CI747" s="83"/>
      <c r="CJ747" s="83"/>
      <c r="CK747" s="83"/>
      <c r="CL747" s="83"/>
      <c r="CM747" s="83"/>
      <c r="CN747" s="83"/>
      <c r="CO747" s="83"/>
      <c r="CP747" s="83"/>
      <c r="CQ747" s="83"/>
      <c r="CR747" s="83"/>
      <c r="CS747" s="83"/>
      <c r="CT747" s="83"/>
      <c r="CU747" s="83"/>
      <c r="CV747" s="83"/>
      <c r="CW747" s="83"/>
      <c r="CX747" s="83"/>
      <c r="CY747" s="83"/>
      <c r="CZ747" s="83"/>
      <c r="DA747" s="83"/>
      <c r="DB747" s="83"/>
      <c r="DC747" s="83"/>
      <c r="DD747" s="83"/>
      <c r="DE747" s="83"/>
      <c r="DF747" s="83"/>
      <c r="DG747" s="83"/>
      <c r="DH747" s="83"/>
      <c r="DI747" s="83"/>
      <c r="DJ747" s="83"/>
      <c r="DK747" s="83"/>
      <c r="DL747" s="83"/>
      <c r="DM747" s="83"/>
      <c r="DN747" s="83"/>
      <c r="DO747" s="83"/>
      <c r="DP747" s="83"/>
      <c r="DQ747" s="83"/>
      <c r="DR747" s="83"/>
      <c r="DS747" s="83"/>
      <c r="DT747" s="83"/>
      <c r="DU747" s="83"/>
      <c r="DV747" s="83"/>
      <c r="DW747" s="83"/>
      <c r="DX747" s="83"/>
      <c r="DY747" s="83"/>
    </row>
    <row r="748" spans="1:129">
      <c r="A748" s="54" t="s">
        <v>1269</v>
      </c>
      <c r="B748" s="144" t="s">
        <v>1594</v>
      </c>
      <c r="C748" s="185" t="s">
        <v>299</v>
      </c>
      <c r="D748" s="185" t="s">
        <v>1232</v>
      </c>
      <c r="E748" s="196">
        <v>43133</v>
      </c>
      <c r="F748" s="196">
        <v>236</v>
      </c>
      <c r="G748" s="196" t="s">
        <v>553</v>
      </c>
      <c r="H748" s="196"/>
      <c r="I748" s="196" t="s">
        <v>475</v>
      </c>
      <c r="J748" s="191" t="s">
        <v>1286</v>
      </c>
      <c r="K748" s="196"/>
      <c r="L748" s="196"/>
      <c r="M748" s="196"/>
      <c r="N748" s="196"/>
      <c r="O748" s="196" t="s">
        <v>1301</v>
      </c>
      <c r="P748" s="196" t="s">
        <v>172</v>
      </c>
      <c r="Q748" s="196" t="s">
        <v>1264</v>
      </c>
      <c r="R748" s="196">
        <v>15.02</v>
      </c>
      <c r="S748" s="196"/>
      <c r="T748" s="196"/>
      <c r="V748" s="196"/>
      <c r="W748" s="199">
        <f>10^((2.7*(LOG(R748)))+(0.75))</f>
        <v>8452.9600843839235</v>
      </c>
      <c r="X748" s="201">
        <v>0.16700000000000001</v>
      </c>
      <c r="Y748" s="196" t="s">
        <v>1301</v>
      </c>
      <c r="Z748" s="54" t="s">
        <v>1981</v>
      </c>
      <c r="BJ748" s="91"/>
      <c r="BK748" s="91"/>
      <c r="BL748" s="91"/>
      <c r="BM748" s="91"/>
      <c r="BN748" s="91"/>
      <c r="BO748" s="91"/>
      <c r="BP748" s="91"/>
      <c r="BQ748" s="91"/>
      <c r="BR748" s="91"/>
      <c r="BS748" s="91"/>
      <c r="BT748" s="91"/>
      <c r="BU748" s="91"/>
      <c r="BV748" s="91"/>
      <c r="BW748" s="91"/>
      <c r="BX748" s="91"/>
      <c r="BY748" s="91"/>
      <c r="BZ748" s="91"/>
      <c r="CA748" s="91"/>
      <c r="CB748" s="91"/>
      <c r="CC748" s="91"/>
      <c r="CD748" s="91"/>
      <c r="CE748" s="91"/>
      <c r="CF748" s="91"/>
      <c r="CG748" s="91"/>
      <c r="CH748" s="91"/>
      <c r="CI748" s="91"/>
      <c r="CJ748" s="91"/>
      <c r="CK748" s="91"/>
      <c r="CL748" s="91"/>
      <c r="CM748" s="91"/>
      <c r="CN748" s="91"/>
      <c r="CO748" s="91"/>
      <c r="CP748" s="91"/>
      <c r="CQ748" s="91"/>
      <c r="CR748" s="91"/>
      <c r="CS748" s="91"/>
      <c r="CT748" s="91"/>
      <c r="CU748" s="91"/>
      <c r="CV748" s="91"/>
    </row>
    <row r="749" spans="1:129">
      <c r="A749" s="54" t="s">
        <v>1269</v>
      </c>
      <c r="B749" s="144" t="s">
        <v>1594</v>
      </c>
      <c r="C749" s="185" t="s">
        <v>299</v>
      </c>
      <c r="D749" s="185" t="s">
        <v>1232</v>
      </c>
      <c r="E749" s="196">
        <v>43133</v>
      </c>
      <c r="F749" s="196">
        <v>234</v>
      </c>
      <c r="G749" s="196" t="s">
        <v>553</v>
      </c>
      <c r="H749" s="196"/>
      <c r="I749" s="196" t="s">
        <v>475</v>
      </c>
      <c r="J749" s="191" t="s">
        <v>1286</v>
      </c>
      <c r="K749" s="196"/>
      <c r="L749" s="196"/>
      <c r="M749" s="196"/>
      <c r="N749" s="196"/>
      <c r="O749" s="196" t="s">
        <v>1268</v>
      </c>
      <c r="P749" s="196" t="s">
        <v>172</v>
      </c>
      <c r="Q749" s="196" t="s">
        <v>1264</v>
      </c>
      <c r="R749" s="196"/>
      <c r="S749" s="196"/>
      <c r="T749" s="196"/>
      <c r="U749" s="196">
        <v>26.9</v>
      </c>
      <c r="V749" s="196"/>
      <c r="W749" s="200">
        <v>8621.6294480136839</v>
      </c>
      <c r="X749" s="201">
        <v>0.154</v>
      </c>
      <c r="Y749" s="196" t="s">
        <v>1268</v>
      </c>
      <c r="Z749" s="54" t="s">
        <v>1981</v>
      </c>
    </row>
    <row r="750" spans="1:129">
      <c r="A750" s="54" t="s">
        <v>1269</v>
      </c>
      <c r="B750" s="144" t="s">
        <v>1594</v>
      </c>
      <c r="C750" s="185" t="s">
        <v>299</v>
      </c>
      <c r="D750" s="185" t="s">
        <v>1232</v>
      </c>
      <c r="E750" s="196">
        <v>43133</v>
      </c>
      <c r="F750" s="196">
        <v>235</v>
      </c>
      <c r="G750" s="196" t="s">
        <v>553</v>
      </c>
      <c r="H750" s="196"/>
      <c r="I750" s="196" t="s">
        <v>475</v>
      </c>
      <c r="J750" s="191" t="s">
        <v>1286</v>
      </c>
      <c r="K750" s="196"/>
      <c r="L750" s="196"/>
      <c r="M750" s="196"/>
      <c r="N750" s="196"/>
      <c r="O750" s="196" t="s">
        <v>1268</v>
      </c>
      <c r="P750" s="196" t="s">
        <v>172</v>
      </c>
      <c r="Q750" s="196" t="s">
        <v>1264</v>
      </c>
      <c r="R750" s="196"/>
      <c r="S750" s="196"/>
      <c r="T750" s="196"/>
      <c r="U750" s="196">
        <v>26.9</v>
      </c>
      <c r="V750" s="196"/>
      <c r="W750" s="200">
        <v>8621.6294480136839</v>
      </c>
      <c r="X750" s="201">
        <v>0.154</v>
      </c>
      <c r="Y750" s="196" t="s">
        <v>1268</v>
      </c>
      <c r="Z750" s="54" t="s">
        <v>1981</v>
      </c>
    </row>
    <row r="751" spans="1:129">
      <c r="A751" s="54" t="s">
        <v>1269</v>
      </c>
      <c r="B751" s="144" t="s">
        <v>1594</v>
      </c>
      <c r="C751" s="185" t="s">
        <v>299</v>
      </c>
      <c r="D751" s="185" t="s">
        <v>1232</v>
      </c>
      <c r="E751" s="196">
        <v>43133</v>
      </c>
      <c r="F751" s="196">
        <v>233</v>
      </c>
      <c r="G751" s="196" t="s">
        <v>553</v>
      </c>
      <c r="H751" s="196"/>
      <c r="I751" s="196" t="s">
        <v>475</v>
      </c>
      <c r="J751" s="191" t="s">
        <v>1286</v>
      </c>
      <c r="K751" s="196"/>
      <c r="L751" s="196"/>
      <c r="M751" s="196"/>
      <c r="N751" s="196"/>
      <c r="O751" s="196" t="s">
        <v>1216</v>
      </c>
      <c r="P751" s="196" t="s">
        <v>167</v>
      </c>
      <c r="Q751" s="196" t="s">
        <v>1264</v>
      </c>
      <c r="R751" s="196"/>
      <c r="S751" s="196"/>
      <c r="T751" s="196">
        <v>15.78</v>
      </c>
      <c r="U751" s="196"/>
      <c r="V751" s="196"/>
      <c r="W751" s="200">
        <v>8578.2259503911719</v>
      </c>
      <c r="X751" s="201">
        <v>0.20799999999999999</v>
      </c>
      <c r="Y751" s="196" t="s">
        <v>139</v>
      </c>
      <c r="Z751" s="54" t="s">
        <v>1981</v>
      </c>
    </row>
    <row r="752" spans="1:129">
      <c r="A752" s="54"/>
      <c r="B752" s="144" t="s">
        <v>1594</v>
      </c>
      <c r="C752" s="185" t="s">
        <v>299</v>
      </c>
      <c r="D752" s="185" t="s">
        <v>1232</v>
      </c>
      <c r="E752" s="196"/>
      <c r="F752" s="196" t="s">
        <v>498</v>
      </c>
      <c r="G752" s="196" t="s">
        <v>1481</v>
      </c>
      <c r="H752" s="196"/>
      <c r="I752" s="196" t="s">
        <v>1482</v>
      </c>
      <c r="K752" s="196"/>
      <c r="L752" s="196"/>
      <c r="M752" s="196"/>
      <c r="N752" s="196"/>
      <c r="O752" s="196" t="s">
        <v>1306</v>
      </c>
      <c r="P752" s="196"/>
      <c r="Q752" s="196" t="s">
        <v>1264</v>
      </c>
      <c r="R752" s="196"/>
      <c r="S752" s="196"/>
      <c r="T752" s="196"/>
      <c r="U752" s="196">
        <v>26.2</v>
      </c>
      <c r="V752" s="196"/>
      <c r="W752" s="199">
        <f>10^((2.86*(LOG(U752)))+(-0.12))</f>
        <v>8636.5778713631807</v>
      </c>
      <c r="X752" s="201">
        <v>0.14299999999999999</v>
      </c>
      <c r="Y752" s="196" t="s">
        <v>1306</v>
      </c>
      <c r="Z752" s="54" t="s">
        <v>1981</v>
      </c>
    </row>
    <row r="753" spans="1:129">
      <c r="A753" s="54"/>
      <c r="B753" s="144" t="s">
        <v>1594</v>
      </c>
      <c r="C753" s="185" t="s">
        <v>299</v>
      </c>
      <c r="D753" s="185" t="s">
        <v>1232</v>
      </c>
      <c r="E753" s="196"/>
      <c r="F753" s="196" t="s">
        <v>498</v>
      </c>
      <c r="G753" s="196" t="s">
        <v>1481</v>
      </c>
      <c r="H753" s="196"/>
      <c r="I753" s="196" t="s">
        <v>1482</v>
      </c>
      <c r="K753" s="196"/>
      <c r="L753" s="196"/>
      <c r="M753" s="196"/>
      <c r="N753" s="196"/>
      <c r="O753" s="196" t="s">
        <v>1301</v>
      </c>
      <c r="P753" s="196"/>
      <c r="Q753" s="196" t="s">
        <v>1264</v>
      </c>
      <c r="R753" s="196">
        <v>15.02</v>
      </c>
      <c r="S753" s="196"/>
      <c r="T753" s="196"/>
      <c r="V753" s="196"/>
      <c r="W753" s="199">
        <f>10^((2.7*(LOG(R753)))+(0.75))</f>
        <v>8452.9600843839235</v>
      </c>
      <c r="X753" s="201">
        <v>0.16700000000000001</v>
      </c>
      <c r="Y753" s="196" t="s">
        <v>1301</v>
      </c>
      <c r="Z753" s="54" t="s">
        <v>1981</v>
      </c>
    </row>
    <row r="754" spans="1:129" ht="24">
      <c r="A754" s="54" t="s">
        <v>1517</v>
      </c>
      <c r="B754" s="144" t="s">
        <v>1594</v>
      </c>
      <c r="C754" s="185" t="s">
        <v>299</v>
      </c>
      <c r="D754" s="185" t="s">
        <v>1232</v>
      </c>
      <c r="E754" s="196">
        <v>40685</v>
      </c>
      <c r="F754" s="196">
        <v>385</v>
      </c>
      <c r="G754" s="196" t="s">
        <v>19</v>
      </c>
      <c r="H754" s="196"/>
      <c r="I754" s="196" t="s">
        <v>176</v>
      </c>
      <c r="J754" s="191" t="s">
        <v>1525</v>
      </c>
      <c r="K754" s="196"/>
      <c r="L754" s="196"/>
      <c r="M754" s="196"/>
      <c r="N754" s="196"/>
      <c r="O754" s="196" t="s">
        <v>1268</v>
      </c>
      <c r="P754" s="196" t="s">
        <v>167</v>
      </c>
      <c r="Q754" s="196" t="s">
        <v>1264</v>
      </c>
      <c r="R754" s="196"/>
      <c r="S754" s="196"/>
      <c r="T754" s="196"/>
      <c r="U754" s="196">
        <v>26.06</v>
      </c>
      <c r="V754" s="196"/>
      <c r="W754" s="200">
        <v>7979.3325045487773</v>
      </c>
      <c r="X754" s="201">
        <v>0.154</v>
      </c>
      <c r="Y754" s="196" t="s">
        <v>1268</v>
      </c>
      <c r="Z754" s="54" t="s">
        <v>1981</v>
      </c>
    </row>
    <row r="755" spans="1:129">
      <c r="A755" s="54" t="s">
        <v>1517</v>
      </c>
      <c r="B755" s="144" t="s">
        <v>1594</v>
      </c>
      <c r="C755" s="185" t="s">
        <v>299</v>
      </c>
      <c r="D755" s="185" t="s">
        <v>1232</v>
      </c>
      <c r="E755" s="196">
        <v>40685</v>
      </c>
      <c r="F755" s="196">
        <v>386</v>
      </c>
      <c r="G755" s="196" t="s">
        <v>19</v>
      </c>
      <c r="H755" s="196"/>
      <c r="I755" s="196" t="s">
        <v>176</v>
      </c>
      <c r="K755" s="196"/>
      <c r="L755" s="196"/>
      <c r="M755" s="196"/>
      <c r="N755" s="196"/>
      <c r="O755" s="196" t="s">
        <v>1268</v>
      </c>
      <c r="P755" s="196" t="s">
        <v>167</v>
      </c>
      <c r="Q755" s="196" t="s">
        <v>1264</v>
      </c>
      <c r="R755" s="196"/>
      <c r="S755" s="196"/>
      <c r="T755" s="196"/>
      <c r="U755" s="196">
        <v>26.09</v>
      </c>
      <c r="V755" s="196"/>
      <c r="W755" s="200">
        <v>8001.7674535452306</v>
      </c>
      <c r="X755" s="201">
        <v>0.154</v>
      </c>
      <c r="Y755" s="196" t="s">
        <v>1268</v>
      </c>
      <c r="Z755" s="54" t="s">
        <v>1981</v>
      </c>
    </row>
    <row r="756" spans="1:129">
      <c r="B756" s="76" t="s">
        <v>1594</v>
      </c>
      <c r="C756" s="2" t="s">
        <v>299</v>
      </c>
      <c r="D756" s="107" t="s">
        <v>1232</v>
      </c>
      <c r="E756" s="14">
        <v>738</v>
      </c>
      <c r="F756" s="13">
        <v>1</v>
      </c>
      <c r="G756" s="13" t="s">
        <v>1233</v>
      </c>
      <c r="H756" s="13"/>
      <c r="I756" s="70"/>
      <c r="J756" s="191" t="s">
        <v>205</v>
      </c>
      <c r="K756" s="106"/>
      <c r="L756" s="112"/>
      <c r="M756" s="112"/>
      <c r="N756" s="70"/>
      <c r="O756" s="76" t="s">
        <v>209</v>
      </c>
      <c r="P756" s="70" t="s">
        <v>167</v>
      </c>
      <c r="Q756" s="70" t="s">
        <v>13</v>
      </c>
      <c r="R756" s="70"/>
      <c r="S756" s="70"/>
      <c r="T756" s="128">
        <v>28.3</v>
      </c>
      <c r="U756" s="128">
        <v>11.91</v>
      </c>
      <c r="V756" s="76"/>
      <c r="W756" s="200">
        <f>10^((2.93*(LOG(T756)))+(0.27))</f>
        <v>33399.060930977088</v>
      </c>
      <c r="X756" s="105"/>
      <c r="Y756" s="14"/>
      <c r="Z756" s="14" t="s">
        <v>1234</v>
      </c>
    </row>
    <row r="757" spans="1:129">
      <c r="A757" s="76"/>
      <c r="B757" s="76" t="s">
        <v>1594</v>
      </c>
      <c r="C757" s="113" t="s">
        <v>299</v>
      </c>
      <c r="D757" s="113" t="s">
        <v>1232</v>
      </c>
      <c r="E757" s="76">
        <v>892</v>
      </c>
      <c r="F757" s="70">
        <v>255</v>
      </c>
      <c r="G757" s="76" t="s">
        <v>273</v>
      </c>
      <c r="H757" s="7" t="s">
        <v>214</v>
      </c>
      <c r="I757" s="13"/>
      <c r="K757" s="106"/>
      <c r="L757" s="112"/>
      <c r="M757" s="112"/>
      <c r="N757" s="70"/>
      <c r="O757" s="76" t="s">
        <v>209</v>
      </c>
      <c r="P757" s="70" t="s">
        <v>172</v>
      </c>
      <c r="Q757" s="70" t="s">
        <v>13</v>
      </c>
      <c r="R757" s="70"/>
      <c r="S757" s="70"/>
      <c r="T757" s="128">
        <v>27.22</v>
      </c>
      <c r="U757" s="128">
        <v>11.03</v>
      </c>
      <c r="V757" s="76"/>
      <c r="W757" s="200">
        <f>10^((2.93*(LOG(T757)))+(0.27))</f>
        <v>29800.406906258951</v>
      </c>
      <c r="X757" s="105"/>
      <c r="Y757" s="76"/>
      <c r="Z757" s="76" t="s">
        <v>1628</v>
      </c>
    </row>
    <row r="758" spans="1:129" ht="24">
      <c r="A758" s="54" t="s">
        <v>1507</v>
      </c>
      <c r="B758" s="144" t="s">
        <v>1594</v>
      </c>
      <c r="C758" s="185" t="s">
        <v>299</v>
      </c>
      <c r="D758" s="185" t="s">
        <v>15</v>
      </c>
      <c r="E758" s="196">
        <v>40618</v>
      </c>
      <c r="F758" s="196">
        <v>244</v>
      </c>
      <c r="G758" s="196" t="s">
        <v>1026</v>
      </c>
      <c r="H758" s="196"/>
      <c r="I758" s="196" t="s">
        <v>475</v>
      </c>
      <c r="J758" s="191" t="s">
        <v>1509</v>
      </c>
      <c r="K758" s="196"/>
      <c r="L758" s="196"/>
      <c r="M758" s="196"/>
      <c r="N758" s="196"/>
      <c r="O758" s="196" t="s">
        <v>1306</v>
      </c>
      <c r="P758" s="196" t="s">
        <v>167</v>
      </c>
      <c r="Q758" s="196" t="s">
        <v>1264</v>
      </c>
      <c r="R758" s="196"/>
      <c r="S758" s="196"/>
      <c r="T758" s="196"/>
      <c r="U758" s="196">
        <v>27.68</v>
      </c>
      <c r="V758" s="196"/>
      <c r="W758" s="199">
        <f>10^((2.86*(LOG(U758)))+(-0.12))</f>
        <v>10106.365610691531</v>
      </c>
      <c r="X758" s="201">
        <v>0.14299999999999999</v>
      </c>
      <c r="Y758" s="196" t="s">
        <v>1306</v>
      </c>
      <c r="Z758" s="54" t="s">
        <v>1981</v>
      </c>
      <c r="AA758" s="76"/>
      <c r="BJ758" s="83"/>
      <c r="BK758" s="83"/>
      <c r="BL758" s="83"/>
      <c r="BM758" s="83"/>
      <c r="BN758" s="83"/>
      <c r="BO758" s="83"/>
      <c r="BP758" s="83"/>
      <c r="BQ758" s="83"/>
      <c r="BR758" s="83"/>
      <c r="BS758" s="83"/>
      <c r="BT758" s="83"/>
      <c r="BU758" s="83"/>
      <c r="BV758" s="83"/>
      <c r="BW758" s="83"/>
      <c r="BX758" s="83"/>
      <c r="BY758" s="83"/>
      <c r="BZ758" s="83"/>
      <c r="CA758" s="83"/>
      <c r="CB758" s="83"/>
      <c r="CC758" s="83"/>
      <c r="CD758" s="83"/>
      <c r="CE758" s="83"/>
      <c r="CF758" s="83"/>
      <c r="CG758" s="83"/>
      <c r="CH758" s="83"/>
      <c r="CI758" s="83"/>
      <c r="CJ758" s="83"/>
      <c r="CK758" s="83"/>
      <c r="CL758" s="83"/>
      <c r="CM758" s="83"/>
      <c r="CN758" s="83"/>
      <c r="CO758" s="83"/>
      <c r="CP758" s="83"/>
      <c r="CQ758" s="83"/>
      <c r="CR758" s="83"/>
      <c r="CS758" s="83"/>
      <c r="CT758" s="83"/>
      <c r="CU758" s="83"/>
      <c r="CV758" s="83"/>
      <c r="CW758" s="83"/>
      <c r="CX758" s="83"/>
      <c r="CY758" s="83"/>
      <c r="CZ758" s="83"/>
      <c r="DA758" s="83"/>
      <c r="DB758" s="83"/>
      <c r="DC758" s="83"/>
      <c r="DD758" s="83"/>
      <c r="DE758" s="83"/>
      <c r="DF758" s="83"/>
      <c r="DG758" s="83"/>
      <c r="DH758" s="83"/>
      <c r="DI758" s="83"/>
      <c r="DJ758" s="83"/>
      <c r="DK758" s="83"/>
      <c r="DL758" s="83"/>
      <c r="DM758" s="83"/>
      <c r="DN758" s="83"/>
      <c r="DO758" s="83"/>
      <c r="DP758" s="83"/>
      <c r="DQ758" s="83"/>
      <c r="DR758" s="83"/>
      <c r="DS758" s="83"/>
      <c r="DT758" s="83"/>
      <c r="DU758" s="83"/>
      <c r="DV758" s="83"/>
      <c r="DW758" s="83"/>
      <c r="DX758" s="83"/>
      <c r="DY758" s="83"/>
    </row>
    <row r="759" spans="1:129">
      <c r="A759" s="54" t="s">
        <v>1380</v>
      </c>
      <c r="B759" s="144" t="s">
        <v>1594</v>
      </c>
      <c r="C759" s="185" t="s">
        <v>299</v>
      </c>
      <c r="D759" s="185" t="s">
        <v>15</v>
      </c>
      <c r="E759" s="196">
        <v>41229</v>
      </c>
      <c r="F759" s="196">
        <v>721</v>
      </c>
      <c r="G759" s="196" t="s">
        <v>1368</v>
      </c>
      <c r="H759" s="196"/>
      <c r="I759" s="196" t="s">
        <v>475</v>
      </c>
      <c r="J759" s="191" t="s">
        <v>1382</v>
      </c>
      <c r="K759" s="196"/>
      <c r="L759" s="196"/>
      <c r="M759" s="196"/>
      <c r="N759" s="196"/>
      <c r="O759" s="196" t="s">
        <v>1306</v>
      </c>
      <c r="P759" s="196" t="s">
        <v>167</v>
      </c>
      <c r="Q759" s="196" t="s">
        <v>1264</v>
      </c>
      <c r="R759" s="196"/>
      <c r="S759" s="196"/>
      <c r="T759" s="196"/>
      <c r="U759" s="196">
        <v>27.68</v>
      </c>
      <c r="V759" s="196"/>
      <c r="W759" s="199">
        <f>10^((2.86*(LOG(U759)))+(-0.12))</f>
        <v>10106.365610691531</v>
      </c>
      <c r="X759" s="201">
        <v>0.14299999999999999</v>
      </c>
      <c r="Y759" s="196" t="s">
        <v>1306</v>
      </c>
      <c r="Z759" s="54" t="s">
        <v>1981</v>
      </c>
      <c r="AA759" s="76"/>
      <c r="BJ759" s="83"/>
      <c r="BK759" s="83"/>
      <c r="BL759" s="83"/>
      <c r="BM759" s="83"/>
      <c r="BN759" s="83"/>
      <c r="BO759" s="83"/>
      <c r="BP759" s="83"/>
      <c r="BQ759" s="83"/>
      <c r="BR759" s="83"/>
      <c r="BS759" s="83"/>
      <c r="BT759" s="83"/>
      <c r="BU759" s="83"/>
      <c r="BV759" s="83"/>
      <c r="BW759" s="83"/>
      <c r="BX759" s="83"/>
      <c r="BY759" s="83"/>
      <c r="BZ759" s="83"/>
      <c r="CA759" s="83"/>
      <c r="CB759" s="83"/>
      <c r="CC759" s="83"/>
      <c r="CD759" s="83"/>
      <c r="CE759" s="83"/>
      <c r="CF759" s="83"/>
      <c r="CG759" s="83"/>
      <c r="CH759" s="83"/>
      <c r="CI759" s="83"/>
      <c r="CJ759" s="83"/>
      <c r="CK759" s="83"/>
      <c r="CL759" s="83"/>
      <c r="CM759" s="83"/>
      <c r="CN759" s="83"/>
      <c r="CO759" s="83"/>
      <c r="CP759" s="83"/>
      <c r="CQ759" s="83"/>
      <c r="CR759" s="83"/>
      <c r="CS759" s="83"/>
      <c r="CT759" s="83"/>
      <c r="CU759" s="83"/>
      <c r="CV759" s="83"/>
      <c r="CW759" s="83"/>
      <c r="CX759" s="83"/>
      <c r="CY759" s="83"/>
      <c r="CZ759" s="83"/>
      <c r="DA759" s="83"/>
      <c r="DB759" s="83"/>
      <c r="DC759" s="83"/>
      <c r="DD759" s="83"/>
      <c r="DE759" s="83"/>
      <c r="DF759" s="83"/>
      <c r="DG759" s="83"/>
      <c r="DH759" s="83"/>
      <c r="DI759" s="83"/>
      <c r="DJ759" s="83"/>
      <c r="DK759" s="83"/>
      <c r="DL759" s="83"/>
      <c r="DM759" s="83"/>
      <c r="DN759" s="83"/>
      <c r="DO759" s="83"/>
      <c r="DP759" s="83"/>
      <c r="DQ759" s="83"/>
      <c r="DR759" s="83"/>
      <c r="DS759" s="83"/>
      <c r="DT759" s="83"/>
      <c r="DU759" s="83"/>
      <c r="DV759" s="83"/>
      <c r="DW759" s="83"/>
      <c r="DX759" s="83"/>
      <c r="DY759" s="83"/>
    </row>
    <row r="760" spans="1:129" ht="31">
      <c r="A760" s="54" t="s">
        <v>1943</v>
      </c>
      <c r="B760" s="144" t="s">
        <v>1594</v>
      </c>
      <c r="C760" s="185" t="s">
        <v>299</v>
      </c>
      <c r="D760" s="185" t="s">
        <v>15</v>
      </c>
      <c r="E760" s="196" t="s">
        <v>1543</v>
      </c>
      <c r="F760" s="196">
        <v>7211</v>
      </c>
      <c r="G760" s="196" t="s">
        <v>581</v>
      </c>
      <c r="H760" s="196"/>
      <c r="I760" s="196" t="s">
        <v>475</v>
      </c>
      <c r="K760" s="196"/>
      <c r="L760" s="196"/>
      <c r="M760" s="196"/>
      <c r="N760" s="196"/>
      <c r="O760" s="196" t="s">
        <v>1306</v>
      </c>
      <c r="P760" s="196"/>
      <c r="Q760" s="196" t="s">
        <v>1264</v>
      </c>
      <c r="R760" s="196"/>
      <c r="S760" s="196"/>
      <c r="T760" s="196"/>
      <c r="U760" s="196">
        <v>26.37</v>
      </c>
      <c r="V760" s="196"/>
      <c r="W760" s="199">
        <f>10^((2.86*(LOG(U760)))+(-0.12))</f>
        <v>8797.817953460788</v>
      </c>
      <c r="X760" s="201">
        <v>0.14299999999999999</v>
      </c>
      <c r="Y760" s="196" t="s">
        <v>1306</v>
      </c>
      <c r="Z760" s="54" t="s">
        <v>1981</v>
      </c>
    </row>
    <row r="761" spans="1:129">
      <c r="A761" s="54" t="s">
        <v>1407</v>
      </c>
      <c r="B761" s="144" t="s">
        <v>1594</v>
      </c>
      <c r="C761" s="185" t="s">
        <v>299</v>
      </c>
      <c r="D761" s="185" t="s">
        <v>15</v>
      </c>
      <c r="E761" s="196">
        <v>220</v>
      </c>
      <c r="F761" s="196">
        <v>53</v>
      </c>
      <c r="G761" s="196" t="s">
        <v>1003</v>
      </c>
      <c r="H761" s="196"/>
      <c r="I761" s="196" t="s">
        <v>475</v>
      </c>
      <c r="K761" s="196"/>
      <c r="L761" s="196"/>
      <c r="M761" s="196"/>
      <c r="N761" s="196"/>
      <c r="O761" s="196" t="s">
        <v>1268</v>
      </c>
      <c r="P761" s="196" t="s">
        <v>172</v>
      </c>
      <c r="Q761" s="196" t="s">
        <v>1264</v>
      </c>
      <c r="R761" s="196"/>
      <c r="S761" s="196"/>
      <c r="T761" s="196"/>
      <c r="U761" s="196">
        <v>28.17</v>
      </c>
      <c r="V761" s="196"/>
      <c r="W761" s="200">
        <v>9648.9634934584647</v>
      </c>
      <c r="X761" s="201">
        <v>0.154</v>
      </c>
      <c r="Y761" s="196" t="s">
        <v>1268</v>
      </c>
      <c r="Z761" s="54" t="s">
        <v>1981</v>
      </c>
      <c r="BJ761" s="91"/>
      <c r="BK761" s="91"/>
      <c r="BL761" s="91"/>
      <c r="BM761" s="91"/>
      <c r="BN761" s="91"/>
      <c r="BO761" s="91"/>
      <c r="BP761" s="91"/>
      <c r="BQ761" s="91"/>
      <c r="BR761" s="91"/>
      <c r="BS761" s="91"/>
      <c r="BT761" s="91"/>
      <c r="BU761" s="91"/>
      <c r="BV761" s="91"/>
      <c r="BW761" s="91"/>
      <c r="BX761" s="91"/>
      <c r="BY761" s="91"/>
      <c r="BZ761" s="91"/>
      <c r="CA761" s="91"/>
      <c r="CB761" s="91"/>
      <c r="CC761" s="91"/>
      <c r="CD761" s="91"/>
      <c r="CE761" s="91"/>
      <c r="CF761" s="91"/>
      <c r="CG761" s="91"/>
      <c r="CH761" s="91"/>
      <c r="CI761" s="91"/>
      <c r="CJ761" s="91"/>
      <c r="CK761" s="91"/>
      <c r="CL761" s="91"/>
      <c r="CM761" s="91"/>
      <c r="CN761" s="91"/>
      <c r="CO761" s="91"/>
      <c r="CP761" s="91"/>
      <c r="CQ761" s="91"/>
      <c r="CR761" s="91"/>
      <c r="CS761" s="91"/>
      <c r="CT761" s="91"/>
      <c r="CU761" s="91"/>
      <c r="CV761" s="91"/>
    </row>
    <row r="762" spans="1:129">
      <c r="A762" s="54" t="s">
        <v>1407</v>
      </c>
      <c r="B762" s="144" t="s">
        <v>1594</v>
      </c>
      <c r="C762" s="185" t="s">
        <v>299</v>
      </c>
      <c r="D762" s="185" t="s">
        <v>15</v>
      </c>
      <c r="E762" s="196">
        <v>220</v>
      </c>
      <c r="F762" s="196">
        <v>22</v>
      </c>
      <c r="G762" s="196" t="s">
        <v>1003</v>
      </c>
      <c r="H762" s="196"/>
      <c r="I762" s="196" t="s">
        <v>475</v>
      </c>
      <c r="K762" s="196"/>
      <c r="L762" s="196"/>
      <c r="M762" s="196"/>
      <c r="N762" s="196"/>
      <c r="O762" s="196" t="s">
        <v>209</v>
      </c>
      <c r="P762" s="196" t="s">
        <v>167</v>
      </c>
      <c r="Q762" s="196" t="s">
        <v>1264</v>
      </c>
      <c r="R762" s="196"/>
      <c r="S762" s="196"/>
      <c r="T762" s="196">
        <v>18.62</v>
      </c>
      <c r="U762" s="196"/>
      <c r="V762" s="196"/>
      <c r="W762" s="200">
        <v>9558.5326269324905</v>
      </c>
      <c r="X762" s="201">
        <v>0.22900000000000001</v>
      </c>
      <c r="Y762" s="196" t="s">
        <v>1279</v>
      </c>
      <c r="Z762" s="54" t="s">
        <v>1981</v>
      </c>
    </row>
    <row r="763" spans="1:129">
      <c r="A763" s="54" t="s">
        <v>1407</v>
      </c>
      <c r="B763" s="144" t="s">
        <v>1594</v>
      </c>
      <c r="C763" s="185" t="s">
        <v>299</v>
      </c>
      <c r="D763" s="185" t="s">
        <v>15</v>
      </c>
      <c r="E763" s="196">
        <v>220</v>
      </c>
      <c r="F763" s="196">
        <v>27</v>
      </c>
      <c r="G763" s="196" t="s">
        <v>1003</v>
      </c>
      <c r="H763" s="196"/>
      <c r="I763" s="196" t="s">
        <v>475</v>
      </c>
      <c r="K763" s="196"/>
      <c r="L763" s="196"/>
      <c r="M763" s="196"/>
      <c r="N763" s="196"/>
      <c r="O763" s="196" t="s">
        <v>209</v>
      </c>
      <c r="P763" s="196" t="s">
        <v>172</v>
      </c>
      <c r="Q763" s="196" t="s">
        <v>1264</v>
      </c>
      <c r="R763" s="196"/>
      <c r="S763" s="196"/>
      <c r="T763" s="196">
        <v>18.62</v>
      </c>
      <c r="U763" s="196"/>
      <c r="V763" s="196"/>
      <c r="W763" s="200">
        <v>9558.5326269324905</v>
      </c>
      <c r="X763" s="201">
        <v>0.22900000000000001</v>
      </c>
      <c r="Y763" s="196" t="s">
        <v>1279</v>
      </c>
      <c r="Z763" s="54" t="s">
        <v>1981</v>
      </c>
    </row>
    <row r="764" spans="1:129">
      <c r="A764" s="54" t="s">
        <v>1407</v>
      </c>
      <c r="B764" s="144" t="s">
        <v>1594</v>
      </c>
      <c r="C764" s="185" t="s">
        <v>299</v>
      </c>
      <c r="D764" s="185" t="s">
        <v>15</v>
      </c>
      <c r="E764" s="196">
        <v>220</v>
      </c>
      <c r="F764" s="196">
        <v>49</v>
      </c>
      <c r="G764" s="196" t="s">
        <v>1003</v>
      </c>
      <c r="H764" s="196"/>
      <c r="I764" s="196" t="s">
        <v>475</v>
      </c>
      <c r="K764" s="196"/>
      <c r="L764" s="196"/>
      <c r="M764" s="196"/>
      <c r="N764" s="196"/>
      <c r="O764" s="196" t="s">
        <v>209</v>
      </c>
      <c r="P764" s="196" t="s">
        <v>172</v>
      </c>
      <c r="Q764" s="196" t="s">
        <v>1264</v>
      </c>
      <c r="R764" s="196"/>
      <c r="S764" s="196"/>
      <c r="T764" s="196">
        <v>18.670000000000002</v>
      </c>
      <c r="U764" s="196"/>
      <c r="V764" s="196"/>
      <c r="W764" s="200">
        <v>9632.2943755149136</v>
      </c>
      <c r="X764" s="201">
        <v>0.22900000000000001</v>
      </c>
      <c r="Y764" s="196" t="s">
        <v>1279</v>
      </c>
      <c r="Z764" s="54" t="s">
        <v>1981</v>
      </c>
      <c r="AA764" s="76"/>
      <c r="BJ764" s="91"/>
      <c r="BK764" s="91"/>
      <c r="BL764" s="91"/>
      <c r="BM764" s="91"/>
      <c r="BN764" s="91"/>
      <c r="BO764" s="91"/>
      <c r="BP764" s="91"/>
      <c r="BQ764" s="91"/>
      <c r="BR764" s="91"/>
      <c r="BS764" s="91"/>
      <c r="BT764" s="91"/>
      <c r="BU764" s="91"/>
      <c r="BV764" s="91"/>
      <c r="BW764" s="91"/>
      <c r="BX764" s="91"/>
      <c r="BY764" s="91"/>
      <c r="BZ764" s="91"/>
      <c r="CA764" s="91"/>
      <c r="CB764" s="91"/>
      <c r="CC764" s="91"/>
      <c r="CD764" s="91"/>
      <c r="CE764" s="91"/>
      <c r="CF764" s="91"/>
      <c r="CG764" s="91"/>
      <c r="CH764" s="91"/>
      <c r="CI764" s="91"/>
      <c r="CJ764" s="91"/>
      <c r="CK764" s="91"/>
      <c r="CL764" s="91"/>
      <c r="CM764" s="91"/>
      <c r="CN764" s="91"/>
      <c r="CO764" s="91"/>
      <c r="CP764" s="91"/>
      <c r="CQ764" s="91"/>
      <c r="CR764" s="91"/>
      <c r="CS764" s="91"/>
      <c r="CT764" s="91"/>
      <c r="CU764" s="91"/>
      <c r="CV764" s="91"/>
      <c r="CW764" s="91"/>
      <c r="CX764" s="91"/>
      <c r="CY764" s="91"/>
      <c r="CZ764" s="91"/>
      <c r="DA764" s="91"/>
      <c r="DB764" s="91"/>
      <c r="DC764" s="91"/>
      <c r="DD764" s="91"/>
      <c r="DE764" s="91"/>
      <c r="DF764" s="91"/>
      <c r="DG764" s="91"/>
      <c r="DH764" s="91"/>
      <c r="DI764" s="91"/>
      <c r="DJ764" s="91"/>
      <c r="DK764" s="91"/>
      <c r="DL764" s="91"/>
      <c r="DM764" s="91"/>
      <c r="DN764" s="91"/>
      <c r="DO764" s="91"/>
      <c r="DP764" s="91"/>
      <c r="DQ764" s="91"/>
      <c r="DR764" s="91"/>
      <c r="DS764" s="91"/>
      <c r="DT764" s="91"/>
      <c r="DU764" s="91"/>
      <c r="DV764" s="91"/>
      <c r="DW764" s="91"/>
      <c r="DX764" s="91"/>
      <c r="DY764" s="91"/>
    </row>
    <row r="765" spans="1:129" ht="24">
      <c r="A765" s="54" t="s">
        <v>1507</v>
      </c>
      <c r="B765" s="144" t="s">
        <v>1594</v>
      </c>
      <c r="C765" s="185" t="s">
        <v>299</v>
      </c>
      <c r="D765" s="185" t="s">
        <v>15</v>
      </c>
      <c r="E765" s="196">
        <v>40618</v>
      </c>
      <c r="F765" s="196">
        <v>225</v>
      </c>
      <c r="G765" s="196" t="s">
        <v>1026</v>
      </c>
      <c r="H765" s="196"/>
      <c r="I765" s="196" t="s">
        <v>475</v>
      </c>
      <c r="J765" s="191" t="s">
        <v>1508</v>
      </c>
      <c r="K765" s="196"/>
      <c r="L765" s="196"/>
      <c r="M765" s="196"/>
      <c r="N765" s="196"/>
      <c r="O765" s="196" t="s">
        <v>209</v>
      </c>
      <c r="P765" s="196" t="s">
        <v>172</v>
      </c>
      <c r="Q765" s="196" t="s">
        <v>1264</v>
      </c>
      <c r="R765" s="196"/>
      <c r="S765" s="196"/>
      <c r="T765" s="196">
        <v>18.989999999999998</v>
      </c>
      <c r="U765" s="196"/>
      <c r="V765" s="196"/>
      <c r="W765" s="200">
        <v>10113.159326619239</v>
      </c>
      <c r="X765" s="201">
        <v>0.22900000000000001</v>
      </c>
      <c r="Y765" s="196" t="s">
        <v>1279</v>
      </c>
      <c r="Z765" s="54" t="s">
        <v>1981</v>
      </c>
    </row>
    <row r="766" spans="1:129" s="83" customFormat="1" ht="24">
      <c r="A766" s="54" t="s">
        <v>1507</v>
      </c>
      <c r="B766" s="144" t="s">
        <v>1594</v>
      </c>
      <c r="C766" s="185" t="s">
        <v>299</v>
      </c>
      <c r="D766" s="185" t="s">
        <v>15</v>
      </c>
      <c r="E766" s="196">
        <v>40618</v>
      </c>
      <c r="F766" s="196">
        <v>227</v>
      </c>
      <c r="G766" s="196" t="s">
        <v>1026</v>
      </c>
      <c r="H766" s="196"/>
      <c r="I766" s="196" t="s">
        <v>475</v>
      </c>
      <c r="J766" s="191" t="s">
        <v>1511</v>
      </c>
      <c r="K766" s="196"/>
      <c r="L766" s="196"/>
      <c r="M766" s="196"/>
      <c r="N766" s="196"/>
      <c r="O766" s="196" t="s">
        <v>209</v>
      </c>
      <c r="P766" s="196" t="s">
        <v>172</v>
      </c>
      <c r="Q766" s="196" t="s">
        <v>1264</v>
      </c>
      <c r="R766" s="196"/>
      <c r="S766" s="196"/>
      <c r="T766" s="196">
        <v>18.989999999999998</v>
      </c>
      <c r="U766" s="196"/>
      <c r="V766" s="196"/>
      <c r="W766" s="200">
        <v>10113.159326619239</v>
      </c>
      <c r="X766" s="201">
        <v>0.22900000000000001</v>
      </c>
      <c r="Y766" s="196" t="s">
        <v>1279</v>
      </c>
      <c r="Z766" s="54" t="s">
        <v>1981</v>
      </c>
      <c r="AA766" s="54"/>
      <c r="AB766" s="76"/>
      <c r="AC766" s="76"/>
      <c r="AD766" s="70"/>
      <c r="AE766" s="70"/>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c r="DR766" s="15"/>
      <c r="DS766" s="15"/>
      <c r="DT766" s="15"/>
      <c r="DU766" s="15"/>
      <c r="DV766" s="15"/>
      <c r="DW766" s="15"/>
      <c r="DX766" s="15"/>
      <c r="DY766" s="15"/>
    </row>
    <row r="767" spans="1:129" s="83" customFormat="1" ht="31">
      <c r="A767" s="76" t="s">
        <v>1614</v>
      </c>
      <c r="B767" s="76" t="s">
        <v>1594</v>
      </c>
      <c r="C767" s="113" t="s">
        <v>299</v>
      </c>
      <c r="D767" s="113" t="s">
        <v>15</v>
      </c>
      <c r="E767" s="76">
        <v>40541</v>
      </c>
      <c r="F767" s="76">
        <v>232</v>
      </c>
      <c r="G767" s="76" t="s">
        <v>1239</v>
      </c>
      <c r="H767" s="70" t="s">
        <v>1240</v>
      </c>
      <c r="I767" s="76" t="s">
        <v>475</v>
      </c>
      <c r="J767" s="191"/>
      <c r="K767" s="106"/>
      <c r="L767" s="114"/>
      <c r="M767" s="114"/>
      <c r="N767" s="76"/>
      <c r="O767" s="76" t="s">
        <v>1617</v>
      </c>
      <c r="P767" s="76" t="s">
        <v>167</v>
      </c>
      <c r="Q767" s="70" t="s">
        <v>13</v>
      </c>
      <c r="R767" s="70"/>
      <c r="S767" s="112"/>
      <c r="T767" s="68">
        <v>6.53</v>
      </c>
      <c r="U767" s="68">
        <v>7.75</v>
      </c>
      <c r="V767" s="70"/>
      <c r="W767" s="150"/>
      <c r="X767" s="148"/>
      <c r="Y767" s="112"/>
      <c r="Z767" s="76" t="s">
        <v>1619</v>
      </c>
      <c r="AA767" s="54"/>
      <c r="AB767" s="76"/>
      <c r="AC767" s="76"/>
      <c r="AD767" s="70"/>
      <c r="AE767" s="70"/>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c r="DR767" s="15"/>
      <c r="DS767" s="15"/>
      <c r="DT767" s="15"/>
      <c r="DU767" s="15"/>
      <c r="DV767" s="15"/>
      <c r="DW767" s="15"/>
      <c r="DX767" s="15"/>
      <c r="DY767" s="15"/>
    </row>
    <row r="768" spans="1:129" s="83" customFormat="1" ht="31">
      <c r="A768" s="76" t="s">
        <v>1614</v>
      </c>
      <c r="B768" s="76" t="s">
        <v>1594</v>
      </c>
      <c r="C768" s="113" t="s">
        <v>299</v>
      </c>
      <c r="D768" s="113" t="s">
        <v>15</v>
      </c>
      <c r="E768" s="76">
        <v>40541</v>
      </c>
      <c r="F768" s="76">
        <v>233</v>
      </c>
      <c r="G768" s="76" t="s">
        <v>1239</v>
      </c>
      <c r="H768" s="70" t="s">
        <v>1240</v>
      </c>
      <c r="I768" s="76" t="s">
        <v>475</v>
      </c>
      <c r="J768" s="191"/>
      <c r="K768" s="106"/>
      <c r="L768" s="114"/>
      <c r="M768" s="114"/>
      <c r="N768" s="76"/>
      <c r="O768" s="76" t="s">
        <v>1617</v>
      </c>
      <c r="P768" s="76" t="s">
        <v>172</v>
      </c>
      <c r="Q768" s="70" t="s">
        <v>13</v>
      </c>
      <c r="R768" s="70"/>
      <c r="S768" s="112"/>
      <c r="T768" s="68">
        <v>9.42</v>
      </c>
      <c r="U768" s="68">
        <v>10.87</v>
      </c>
      <c r="V768" s="70"/>
      <c r="W768" s="150"/>
      <c r="X768" s="148"/>
      <c r="Y768" s="112"/>
      <c r="Z768" s="76" t="s">
        <v>1618</v>
      </c>
      <c r="AA768" s="76"/>
      <c r="AB768" s="76"/>
      <c r="AC768" s="76"/>
      <c r="AD768" s="70"/>
      <c r="AE768" s="70"/>
    </row>
    <row r="769" spans="1:129" s="83" customFormat="1" ht="31">
      <c r="A769" s="76" t="s">
        <v>1614</v>
      </c>
      <c r="B769" s="13" t="s">
        <v>1594</v>
      </c>
      <c r="C769" s="113" t="s">
        <v>299</v>
      </c>
      <c r="D769" s="113" t="s">
        <v>15</v>
      </c>
      <c r="E769" s="76">
        <v>40541</v>
      </c>
      <c r="F769" s="76">
        <v>234</v>
      </c>
      <c r="G769" s="76" t="s">
        <v>1239</v>
      </c>
      <c r="H769" s="70" t="s">
        <v>1240</v>
      </c>
      <c r="I769" s="76" t="s">
        <v>475</v>
      </c>
      <c r="J769" s="191"/>
      <c r="K769" s="106"/>
      <c r="L769" s="114"/>
      <c r="M769" s="114"/>
      <c r="N769" s="76"/>
      <c r="O769" s="76" t="s">
        <v>1622</v>
      </c>
      <c r="P769" s="76" t="s">
        <v>167</v>
      </c>
      <c r="Q769" s="70" t="s">
        <v>13</v>
      </c>
      <c r="R769" s="70"/>
      <c r="S769" s="112"/>
      <c r="T769" s="68">
        <v>11.36</v>
      </c>
      <c r="U769" s="68">
        <v>6.42</v>
      </c>
      <c r="V769" s="70"/>
      <c r="W769" s="150"/>
      <c r="X769" s="148"/>
      <c r="Y769" s="112"/>
      <c r="Z769" s="76" t="s">
        <v>1623</v>
      </c>
      <c r="AA769" s="54"/>
      <c r="AB769" s="76"/>
      <c r="AC769" s="76"/>
      <c r="AD769" s="70"/>
      <c r="AE769" s="70"/>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c r="DR769" s="15"/>
      <c r="DS769" s="15"/>
      <c r="DT769" s="15"/>
      <c r="DU769" s="15"/>
      <c r="DV769" s="15"/>
      <c r="DW769" s="15"/>
      <c r="DX769" s="15"/>
      <c r="DY769" s="15"/>
    </row>
    <row r="770" spans="1:129" s="83" customFormat="1">
      <c r="A770" s="76" t="s">
        <v>1614</v>
      </c>
      <c r="B770" s="76" t="s">
        <v>1594</v>
      </c>
      <c r="C770" s="113" t="s">
        <v>299</v>
      </c>
      <c r="D770" s="113" t="s">
        <v>15</v>
      </c>
      <c r="E770" s="76">
        <v>40541</v>
      </c>
      <c r="F770" s="76">
        <v>212</v>
      </c>
      <c r="G770" s="76" t="s">
        <v>1239</v>
      </c>
      <c r="H770" s="70" t="s">
        <v>1240</v>
      </c>
      <c r="I770" s="76" t="s">
        <v>475</v>
      </c>
      <c r="J770" s="191"/>
      <c r="K770" s="106"/>
      <c r="L770" s="114"/>
      <c r="M770" s="114"/>
      <c r="N770" s="76"/>
      <c r="O770" s="76" t="s">
        <v>1620</v>
      </c>
      <c r="P770" s="76" t="s">
        <v>172</v>
      </c>
      <c r="Q770" s="70" t="s">
        <v>13</v>
      </c>
      <c r="R770" s="70"/>
      <c r="S770" s="112"/>
      <c r="T770" s="68">
        <v>34.94</v>
      </c>
      <c r="U770" s="68">
        <v>36.79</v>
      </c>
      <c r="V770" s="70"/>
      <c r="W770" s="200">
        <f>10^((3.76*(LOG(201.3)))+(-4.37))</f>
        <v>19608.871186245226</v>
      </c>
      <c r="X770" s="148"/>
      <c r="Y770" s="70" t="s">
        <v>1322</v>
      </c>
      <c r="Z770" s="76" t="s">
        <v>1621</v>
      </c>
      <c r="AA770" s="54"/>
      <c r="AB770" s="76" t="s">
        <v>1267</v>
      </c>
      <c r="AC770" s="76"/>
      <c r="AD770" s="70"/>
      <c r="AE770" s="70"/>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c r="DR770" s="15"/>
      <c r="DS770" s="15"/>
      <c r="DT770" s="15"/>
      <c r="DU770" s="15"/>
      <c r="DV770" s="15"/>
      <c r="DW770" s="15"/>
      <c r="DX770" s="15"/>
      <c r="DY770" s="15"/>
    </row>
    <row r="771" spans="1:129" s="83" customFormat="1" ht="31">
      <c r="A771" s="54" t="s">
        <v>1943</v>
      </c>
      <c r="B771" s="144" t="s">
        <v>1594</v>
      </c>
      <c r="C771" s="185" t="s">
        <v>299</v>
      </c>
      <c r="D771" s="185" t="s">
        <v>15</v>
      </c>
      <c r="E771" s="196" t="s">
        <v>1543</v>
      </c>
      <c r="F771" s="196">
        <v>7212</v>
      </c>
      <c r="G771" s="196" t="s">
        <v>581</v>
      </c>
      <c r="H771" s="196"/>
      <c r="I771" s="196" t="s">
        <v>475</v>
      </c>
      <c r="J771" s="191"/>
      <c r="K771" s="196"/>
      <c r="L771" s="196"/>
      <c r="M771" s="196"/>
      <c r="N771" s="196"/>
      <c r="O771" s="196" t="s">
        <v>1339</v>
      </c>
      <c r="P771" s="196"/>
      <c r="Q771" s="196" t="s">
        <v>1264</v>
      </c>
      <c r="R771" s="196"/>
      <c r="S771" s="196"/>
      <c r="T771" s="196">
        <v>17.91</v>
      </c>
      <c r="U771" s="196"/>
      <c r="V771" s="196"/>
      <c r="W771" s="200">
        <v>9052.3551588009359</v>
      </c>
      <c r="X771" s="201">
        <v>0.22800000000000001</v>
      </c>
      <c r="Y771" s="196" t="s">
        <v>1339</v>
      </c>
      <c r="Z771" s="54" t="s">
        <v>1981</v>
      </c>
      <c r="AA771" s="54"/>
      <c r="AB771" s="76"/>
      <c r="AC771" s="76"/>
      <c r="AD771" s="70"/>
      <c r="AE771" s="70"/>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c r="DR771" s="15"/>
      <c r="DS771" s="15"/>
      <c r="DT771" s="15"/>
      <c r="DU771" s="15"/>
      <c r="DV771" s="15"/>
      <c r="DW771" s="15"/>
      <c r="DX771" s="15"/>
      <c r="DY771" s="15"/>
    </row>
    <row r="772" spans="1:129" s="83" customFormat="1">
      <c r="A772" s="76" t="s">
        <v>1614</v>
      </c>
      <c r="B772" s="13" t="s">
        <v>1594</v>
      </c>
      <c r="C772" s="113" t="s">
        <v>299</v>
      </c>
      <c r="D772" s="113" t="s">
        <v>15</v>
      </c>
      <c r="E772" s="76">
        <v>40541</v>
      </c>
      <c r="F772" s="76">
        <v>245</v>
      </c>
      <c r="G772" s="76" t="s">
        <v>1239</v>
      </c>
      <c r="H772" s="70" t="s">
        <v>1240</v>
      </c>
      <c r="I772" s="76" t="s">
        <v>475</v>
      </c>
      <c r="J772" s="191"/>
      <c r="K772" s="106"/>
      <c r="L772" s="114"/>
      <c r="M772" s="114"/>
      <c r="N772" s="76"/>
      <c r="O772" s="76" t="s">
        <v>1216</v>
      </c>
      <c r="P772" s="76" t="s">
        <v>167</v>
      </c>
      <c r="Q772" s="70" t="s">
        <v>13</v>
      </c>
      <c r="R772" s="70"/>
      <c r="S772" s="112"/>
      <c r="T772" s="68">
        <v>12.81</v>
      </c>
      <c r="U772" s="68">
        <v>4.49</v>
      </c>
      <c r="V772" s="70"/>
      <c r="W772" s="150"/>
      <c r="X772" s="148"/>
      <c r="Y772" s="112"/>
      <c r="Z772" s="76" t="s">
        <v>1619</v>
      </c>
      <c r="AA772" s="54"/>
      <c r="AB772" s="76"/>
      <c r="AC772" s="76"/>
      <c r="AD772" s="70"/>
      <c r="AE772" s="70"/>
      <c r="CW772" s="15"/>
      <c r="CX772" s="15"/>
      <c r="CY772" s="15"/>
      <c r="CZ772" s="15"/>
      <c r="DA772" s="15"/>
      <c r="DB772" s="15"/>
      <c r="DC772" s="15"/>
      <c r="DD772" s="15"/>
      <c r="DE772" s="15"/>
      <c r="DF772" s="15"/>
      <c r="DG772" s="15"/>
      <c r="DH772" s="15"/>
      <c r="DI772" s="15"/>
      <c r="DJ772" s="15"/>
      <c r="DK772" s="15"/>
      <c r="DL772" s="15"/>
      <c r="DM772" s="15"/>
      <c r="DN772" s="15"/>
      <c r="DO772" s="15"/>
      <c r="DP772" s="15"/>
      <c r="DQ772" s="15"/>
      <c r="DR772" s="15"/>
      <c r="DS772" s="15"/>
      <c r="DT772" s="15"/>
      <c r="DU772" s="15"/>
      <c r="DV772" s="15"/>
      <c r="DW772" s="15"/>
      <c r="DX772" s="15"/>
      <c r="DY772" s="15"/>
    </row>
    <row r="773" spans="1:129" s="83" customFormat="1">
      <c r="A773" s="76" t="s">
        <v>1748</v>
      </c>
      <c r="B773" s="70" t="s">
        <v>1594</v>
      </c>
      <c r="C773" s="113" t="s">
        <v>299</v>
      </c>
      <c r="D773" s="113" t="s">
        <v>15</v>
      </c>
      <c r="E773" s="76">
        <v>40540</v>
      </c>
      <c r="F773" s="70">
        <v>65</v>
      </c>
      <c r="G773" s="76" t="s">
        <v>606</v>
      </c>
      <c r="H773" s="70" t="s">
        <v>607</v>
      </c>
      <c r="I773" s="76" t="s">
        <v>1645</v>
      </c>
      <c r="J773" s="191"/>
      <c r="K773" s="143"/>
      <c r="L773" s="68">
        <v>30.59</v>
      </c>
      <c r="M773" s="68">
        <v>-98.64</v>
      </c>
      <c r="N773" s="70">
        <v>100.5</v>
      </c>
      <c r="O773" s="76" t="s">
        <v>213</v>
      </c>
      <c r="P773" s="70" t="s">
        <v>172</v>
      </c>
      <c r="Q773" s="70" t="s">
        <v>13</v>
      </c>
      <c r="R773" s="70"/>
      <c r="S773" s="70"/>
      <c r="T773" s="128">
        <v>12.42</v>
      </c>
      <c r="U773" s="128">
        <v>7.86</v>
      </c>
      <c r="V773" s="76"/>
      <c r="W773" s="195"/>
      <c r="X773" s="105"/>
      <c r="Y773" s="76"/>
      <c r="Z773" s="76" t="s">
        <v>1754</v>
      </c>
      <c r="AA773" s="54"/>
      <c r="AB773" s="76"/>
      <c r="AC773" s="76"/>
      <c r="AD773" s="70"/>
      <c r="AE773" s="70"/>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c r="DR773" s="15"/>
      <c r="DS773" s="15"/>
      <c r="DT773" s="15"/>
      <c r="DU773" s="15"/>
      <c r="DV773" s="15"/>
      <c r="DW773" s="15"/>
      <c r="DX773" s="15"/>
      <c r="DY773" s="15"/>
    </row>
    <row r="774" spans="1:129" s="83" customFormat="1">
      <c r="A774" s="54"/>
      <c r="B774" s="144" t="s">
        <v>1594</v>
      </c>
      <c r="C774" s="185" t="s">
        <v>299</v>
      </c>
      <c r="D774" s="185" t="s">
        <v>15</v>
      </c>
      <c r="E774" s="196"/>
      <c r="F774" s="196"/>
      <c r="G774" s="196" t="s">
        <v>1512</v>
      </c>
      <c r="H774" s="196"/>
      <c r="I774" s="196" t="s">
        <v>1482</v>
      </c>
      <c r="J774" s="191"/>
      <c r="K774" s="196"/>
      <c r="L774" s="196"/>
      <c r="M774" s="196"/>
      <c r="N774" s="196"/>
      <c r="O774" s="196" t="s">
        <v>2000</v>
      </c>
      <c r="P774" s="196"/>
      <c r="Q774" s="196" t="s">
        <v>1264</v>
      </c>
      <c r="R774" s="196"/>
      <c r="S774" s="196"/>
      <c r="T774" s="196">
        <v>22</v>
      </c>
      <c r="U774" s="117"/>
      <c r="V774" s="196"/>
      <c r="W774" s="200">
        <v>7879.5270277519548</v>
      </c>
      <c r="X774" s="201">
        <v>0.17</v>
      </c>
      <c r="Y774" s="196" t="s">
        <v>1431</v>
      </c>
      <c r="Z774" s="54" t="s">
        <v>1981</v>
      </c>
      <c r="AA774" s="54"/>
      <c r="AB774" s="76"/>
      <c r="AC774" s="76"/>
      <c r="AD774" s="70"/>
      <c r="AE774" s="70"/>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c r="DR774" s="15"/>
      <c r="DS774" s="15"/>
      <c r="DT774" s="15"/>
      <c r="DU774" s="15"/>
      <c r="DV774" s="15"/>
      <c r="DW774" s="15"/>
      <c r="DX774" s="15"/>
      <c r="DY774" s="15"/>
    </row>
    <row r="775" spans="1:129" s="83" customFormat="1">
      <c r="A775" s="54"/>
      <c r="B775" s="144" t="s">
        <v>1594</v>
      </c>
      <c r="C775" s="185" t="s">
        <v>299</v>
      </c>
      <c r="D775" s="185" t="s">
        <v>15</v>
      </c>
      <c r="E775" s="196"/>
      <c r="F775" s="196"/>
      <c r="G775" s="196" t="s">
        <v>1512</v>
      </c>
      <c r="H775" s="196"/>
      <c r="I775" s="196" t="s">
        <v>1482</v>
      </c>
      <c r="J775" s="191"/>
      <c r="K775" s="196"/>
      <c r="L775" s="196"/>
      <c r="M775" s="196"/>
      <c r="N775" s="196"/>
      <c r="O775" s="196" t="s">
        <v>2000</v>
      </c>
      <c r="P775" s="196"/>
      <c r="Q775" s="196" t="s">
        <v>1264</v>
      </c>
      <c r="R775" s="196"/>
      <c r="S775" s="196"/>
      <c r="T775" s="196">
        <v>22</v>
      </c>
      <c r="U775" s="117"/>
      <c r="V775" s="196"/>
      <c r="W775" s="200">
        <v>7879.5270277519548</v>
      </c>
      <c r="X775" s="201">
        <v>0.17</v>
      </c>
      <c r="Y775" s="196" t="s">
        <v>1431</v>
      </c>
      <c r="Z775" s="54" t="s">
        <v>1981</v>
      </c>
      <c r="AA775" s="76"/>
      <c r="AB775" s="76"/>
      <c r="AC775" s="76"/>
      <c r="AD775" s="70"/>
      <c r="AE775" s="70"/>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row>
    <row r="776" spans="1:129" s="83" customFormat="1">
      <c r="A776" s="54"/>
      <c r="B776" s="144" t="s">
        <v>1594</v>
      </c>
      <c r="C776" s="185" t="s">
        <v>299</v>
      </c>
      <c r="D776" s="185" t="s">
        <v>15</v>
      </c>
      <c r="E776" s="196"/>
      <c r="F776" s="196"/>
      <c r="G776" s="196" t="s">
        <v>1512</v>
      </c>
      <c r="H776" s="196"/>
      <c r="I776" s="196" t="s">
        <v>1482</v>
      </c>
      <c r="J776" s="191"/>
      <c r="K776" s="196"/>
      <c r="L776" s="196"/>
      <c r="M776" s="196"/>
      <c r="N776" s="196"/>
      <c r="O776" s="196" t="s">
        <v>1506</v>
      </c>
      <c r="P776" s="196"/>
      <c r="Q776" s="196" t="s">
        <v>1264</v>
      </c>
      <c r="R776" s="196"/>
      <c r="S776" s="196"/>
      <c r="T776" s="196">
        <v>36.67</v>
      </c>
      <c r="U776" s="196"/>
      <c r="V776" s="196"/>
      <c r="W776" s="199">
        <f>10^((3.03*(LOG(T776)))+(-0.87))</f>
        <v>7410.7481996637298</v>
      </c>
      <c r="X776" s="201">
        <v>0.16800000000000001</v>
      </c>
      <c r="Y776" s="196" t="s">
        <v>1376</v>
      </c>
      <c r="Z776" s="54" t="s">
        <v>1981</v>
      </c>
      <c r="AA776" s="54"/>
      <c r="AB776" s="76" t="s">
        <v>1267</v>
      </c>
      <c r="AC776" s="76"/>
      <c r="AD776" s="70"/>
      <c r="AE776" s="70"/>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c r="DR776" s="15"/>
      <c r="DS776" s="15"/>
      <c r="DT776" s="15"/>
      <c r="DU776" s="15"/>
      <c r="DV776" s="15"/>
      <c r="DW776" s="15"/>
      <c r="DX776" s="15"/>
      <c r="DY776" s="15"/>
    </row>
    <row r="777" spans="1:129" s="83" customFormat="1" ht="31">
      <c r="A777" s="54"/>
      <c r="B777" s="144" t="s">
        <v>1594</v>
      </c>
      <c r="C777" s="185" t="s">
        <v>299</v>
      </c>
      <c r="D777" s="185" t="s">
        <v>15</v>
      </c>
      <c r="E777" s="196"/>
      <c r="F777" s="196"/>
      <c r="G777" s="196" t="s">
        <v>1512</v>
      </c>
      <c r="H777" s="196"/>
      <c r="I777" s="196" t="s">
        <v>1482</v>
      </c>
      <c r="J777" s="191"/>
      <c r="K777" s="196"/>
      <c r="L777" s="196"/>
      <c r="M777" s="196"/>
      <c r="N777" s="196"/>
      <c r="O777" s="196" t="s">
        <v>1506</v>
      </c>
      <c r="P777" s="196"/>
      <c r="Q777" s="196" t="s">
        <v>1264</v>
      </c>
      <c r="R777" s="196"/>
      <c r="S777" s="196"/>
      <c r="T777" s="196">
        <v>38.119999999999997</v>
      </c>
      <c r="U777" s="196"/>
      <c r="V777" s="196"/>
      <c r="W777" s="199">
        <f>10^((3.03*(LOG(T777)))+(-0.87))</f>
        <v>8334.7631446020459</v>
      </c>
      <c r="X777" s="201">
        <v>0.16800000000000001</v>
      </c>
      <c r="Y777" s="196" t="s">
        <v>1376</v>
      </c>
      <c r="Z777" s="54" t="s">
        <v>1981</v>
      </c>
      <c r="AA777" s="54"/>
      <c r="AB777" s="76" t="s">
        <v>1267</v>
      </c>
      <c r="AC777" s="76" t="s">
        <v>1413</v>
      </c>
      <c r="AD777" s="70"/>
      <c r="AE777" s="70"/>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c r="DR777" s="15"/>
      <c r="DS777" s="15"/>
      <c r="DT777" s="15"/>
      <c r="DU777" s="15"/>
      <c r="DV777" s="15"/>
      <c r="DW777" s="15"/>
      <c r="DX777" s="15"/>
      <c r="DY777" s="15"/>
    </row>
    <row r="778" spans="1:129" s="83" customFormat="1">
      <c r="A778" s="54"/>
      <c r="B778" s="144" t="s">
        <v>1594</v>
      </c>
      <c r="C778" s="185" t="s">
        <v>299</v>
      </c>
      <c r="D778" s="185" t="s">
        <v>15</v>
      </c>
      <c r="E778" s="196"/>
      <c r="F778" s="196"/>
      <c r="G778" s="196" t="s">
        <v>1512</v>
      </c>
      <c r="H778" s="196"/>
      <c r="I778" s="196" t="s">
        <v>1482</v>
      </c>
      <c r="J778" s="191"/>
      <c r="K778" s="196"/>
      <c r="L778" s="196"/>
      <c r="M778" s="196"/>
      <c r="N778" s="196"/>
      <c r="O778" s="196" t="s">
        <v>1410</v>
      </c>
      <c r="P778" s="196"/>
      <c r="Q778" s="196" t="s">
        <v>1264</v>
      </c>
      <c r="R778" s="196"/>
      <c r="S778" s="196"/>
      <c r="T778" s="196">
        <v>13.39</v>
      </c>
      <c r="U778" s="196"/>
      <c r="V778" s="196"/>
      <c r="W778" s="200">
        <v>4497.0533375561981</v>
      </c>
      <c r="X778" s="201">
        <v>0.193</v>
      </c>
      <c r="Y778" s="196" t="s">
        <v>1410</v>
      </c>
      <c r="Z778" s="54" t="s">
        <v>1981</v>
      </c>
      <c r="AA778" s="54"/>
      <c r="AB778" s="76" t="s">
        <v>1267</v>
      </c>
      <c r="AC778" s="76" t="s">
        <v>1412</v>
      </c>
      <c r="AD778" s="70"/>
      <c r="AE778" s="70"/>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c r="DR778" s="15"/>
      <c r="DS778" s="15"/>
      <c r="DT778" s="15"/>
      <c r="DU778" s="15"/>
      <c r="DV778" s="15"/>
      <c r="DW778" s="15"/>
      <c r="DX778" s="15"/>
      <c r="DY778" s="15"/>
    </row>
    <row r="779" spans="1:129" s="83" customFormat="1">
      <c r="A779" s="54"/>
      <c r="B779" s="144" t="s">
        <v>1594</v>
      </c>
      <c r="C779" s="185" t="s">
        <v>299</v>
      </c>
      <c r="D779" s="185" t="s">
        <v>15</v>
      </c>
      <c r="E779" s="196"/>
      <c r="F779" s="196"/>
      <c r="G779" s="196" t="s">
        <v>1512</v>
      </c>
      <c r="H779" s="196"/>
      <c r="I779" s="196" t="s">
        <v>1482</v>
      </c>
      <c r="J779" s="191"/>
      <c r="K779" s="196"/>
      <c r="L779" s="196"/>
      <c r="M779" s="196"/>
      <c r="N779" s="196"/>
      <c r="O779" s="196" t="s">
        <v>1410</v>
      </c>
      <c r="P779" s="196"/>
      <c r="Q779" s="196" t="s">
        <v>1264</v>
      </c>
      <c r="R779" s="196"/>
      <c r="S779" s="196"/>
      <c r="T779" s="196">
        <v>16.239999999999998</v>
      </c>
      <c r="U779" s="196"/>
      <c r="V779" s="196"/>
      <c r="W779" s="200">
        <v>6940.5579715727008</v>
      </c>
      <c r="X779" s="201">
        <v>0.193</v>
      </c>
      <c r="Y779" s="196" t="s">
        <v>1410</v>
      </c>
      <c r="Z779" s="54" t="s">
        <v>1981</v>
      </c>
      <c r="AA779" s="54"/>
      <c r="AB779" s="76"/>
      <c r="AC779" s="76"/>
      <c r="AD779" s="70"/>
      <c r="AE779" s="70"/>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c r="DR779" s="15"/>
      <c r="DS779" s="15"/>
      <c r="DT779" s="15"/>
      <c r="DU779" s="15"/>
      <c r="DV779" s="15"/>
      <c r="DW779" s="15"/>
      <c r="DX779" s="15"/>
      <c r="DY779" s="15"/>
    </row>
    <row r="780" spans="1:129" s="83" customFormat="1">
      <c r="A780" s="54"/>
      <c r="B780" s="144" t="s">
        <v>1594</v>
      </c>
      <c r="C780" s="185" t="s">
        <v>299</v>
      </c>
      <c r="D780" s="185" t="s">
        <v>15</v>
      </c>
      <c r="E780" s="196"/>
      <c r="F780" s="196"/>
      <c r="G780" s="196" t="s">
        <v>1512</v>
      </c>
      <c r="H780" s="196"/>
      <c r="I780" s="196" t="s">
        <v>1482</v>
      </c>
      <c r="J780" s="191"/>
      <c r="K780" s="196"/>
      <c r="L780" s="196"/>
      <c r="M780" s="196"/>
      <c r="N780" s="196"/>
      <c r="O780" s="196" t="s">
        <v>1410</v>
      </c>
      <c r="P780" s="196"/>
      <c r="Q780" s="196" t="s">
        <v>1264</v>
      </c>
      <c r="R780" s="196"/>
      <c r="S780" s="196"/>
      <c r="T780" s="196">
        <v>16.350000000000001</v>
      </c>
      <c r="U780" s="196"/>
      <c r="V780" s="196"/>
      <c r="W780" s="200">
        <v>7046.7266984267726</v>
      </c>
      <c r="X780" s="201">
        <v>0.193</v>
      </c>
      <c r="Y780" s="196" t="s">
        <v>1410</v>
      </c>
      <c r="Z780" s="54" t="s">
        <v>1981</v>
      </c>
      <c r="AA780" s="54"/>
      <c r="AB780" s="76"/>
      <c r="AC780" s="76"/>
      <c r="AD780" s="70"/>
      <c r="AE780" s="70"/>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c r="DR780" s="15"/>
      <c r="DS780" s="15"/>
      <c r="DT780" s="15"/>
      <c r="DU780" s="15"/>
      <c r="DV780" s="15"/>
      <c r="DW780" s="15"/>
      <c r="DX780" s="15"/>
      <c r="DY780" s="15"/>
    </row>
    <row r="781" spans="1:129" s="83" customFormat="1">
      <c r="A781" s="54"/>
      <c r="B781" s="144" t="s">
        <v>1594</v>
      </c>
      <c r="C781" s="185" t="s">
        <v>299</v>
      </c>
      <c r="D781" s="185" t="s">
        <v>15</v>
      </c>
      <c r="E781" s="196"/>
      <c r="F781" s="196"/>
      <c r="G781" s="196" t="s">
        <v>1512</v>
      </c>
      <c r="H781" s="196"/>
      <c r="I781" s="196" t="s">
        <v>1482</v>
      </c>
      <c r="J781" s="191"/>
      <c r="K781" s="196"/>
      <c r="L781" s="196"/>
      <c r="M781" s="196"/>
      <c r="N781" s="196"/>
      <c r="O781" s="196" t="s">
        <v>209</v>
      </c>
      <c r="P781" s="196"/>
      <c r="Q781" s="196" t="s">
        <v>1264</v>
      </c>
      <c r="R781" s="196"/>
      <c r="S781" s="196"/>
      <c r="T781" s="196">
        <v>20.88</v>
      </c>
      <c r="U781" s="196"/>
      <c r="V781" s="196"/>
      <c r="W781" s="200">
        <v>13274.102653505848</v>
      </c>
      <c r="X781" s="201">
        <v>0.22900000000000001</v>
      </c>
      <c r="Y781" s="196" t="s">
        <v>1279</v>
      </c>
      <c r="Z781" s="54" t="s">
        <v>1981</v>
      </c>
      <c r="AA781" s="54"/>
      <c r="AB781" s="76"/>
      <c r="AC781" s="76"/>
      <c r="AD781" s="70"/>
      <c r="AE781" s="70"/>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c r="DR781" s="15"/>
      <c r="DS781" s="15"/>
      <c r="DT781" s="15"/>
      <c r="DU781" s="15"/>
      <c r="DV781" s="15"/>
      <c r="DW781" s="15"/>
      <c r="DX781" s="15"/>
      <c r="DY781" s="15"/>
    </row>
    <row r="782" spans="1:129" s="83" customFormat="1">
      <c r="A782" s="54"/>
      <c r="B782" s="144" t="s">
        <v>1594</v>
      </c>
      <c r="C782" s="185" t="s">
        <v>299</v>
      </c>
      <c r="D782" s="185" t="s">
        <v>15</v>
      </c>
      <c r="E782" s="196"/>
      <c r="F782" s="196"/>
      <c r="G782" s="196" t="s">
        <v>1512</v>
      </c>
      <c r="H782" s="196"/>
      <c r="I782" s="196" t="s">
        <v>1482</v>
      </c>
      <c r="J782" s="191"/>
      <c r="K782" s="196"/>
      <c r="L782" s="196"/>
      <c r="M782" s="196"/>
      <c r="N782" s="196"/>
      <c r="O782" s="196" t="s">
        <v>209</v>
      </c>
      <c r="P782" s="196"/>
      <c r="Q782" s="196" t="s">
        <v>1264</v>
      </c>
      <c r="R782" s="196"/>
      <c r="S782" s="196"/>
      <c r="T782" s="196">
        <v>20.94</v>
      </c>
      <c r="U782" s="196"/>
      <c r="V782" s="196"/>
      <c r="W782" s="200">
        <v>13383.738308203281</v>
      </c>
      <c r="X782" s="201">
        <v>0.22900000000000001</v>
      </c>
      <c r="Y782" s="196" t="s">
        <v>1279</v>
      </c>
      <c r="Z782" s="54" t="s">
        <v>1981</v>
      </c>
      <c r="AA782" s="54"/>
      <c r="AB782" s="76"/>
      <c r="AC782" s="76"/>
      <c r="AD782" s="70"/>
      <c r="AE782" s="70"/>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c r="DR782" s="15"/>
      <c r="DS782" s="15"/>
      <c r="DT782" s="15"/>
      <c r="DU782" s="15"/>
      <c r="DV782" s="15"/>
      <c r="DW782" s="15"/>
      <c r="DX782" s="15"/>
      <c r="DY782" s="15"/>
    </row>
    <row r="783" spans="1:129" s="83" customFormat="1">
      <c r="A783" s="54"/>
      <c r="B783" s="144" t="s">
        <v>1594</v>
      </c>
      <c r="C783" s="185" t="s">
        <v>299</v>
      </c>
      <c r="D783" s="185" t="s">
        <v>15</v>
      </c>
      <c r="E783" s="196"/>
      <c r="F783" s="196"/>
      <c r="G783" s="196" t="s">
        <v>1512</v>
      </c>
      <c r="H783" s="196"/>
      <c r="I783" s="196" t="s">
        <v>1482</v>
      </c>
      <c r="J783" s="191"/>
      <c r="K783" s="196"/>
      <c r="L783" s="196"/>
      <c r="M783" s="196"/>
      <c r="N783" s="196"/>
      <c r="O783" s="196" t="s">
        <v>209</v>
      </c>
      <c r="P783" s="196"/>
      <c r="Q783" s="196" t="s">
        <v>1264</v>
      </c>
      <c r="R783" s="196"/>
      <c r="S783" s="196"/>
      <c r="T783" s="196">
        <v>21.17</v>
      </c>
      <c r="U783" s="196"/>
      <c r="V783" s="196"/>
      <c r="W783" s="200">
        <v>13809.467676407721</v>
      </c>
      <c r="X783" s="201">
        <v>0.22900000000000001</v>
      </c>
      <c r="Y783" s="196" t="s">
        <v>1279</v>
      </c>
      <c r="Z783" s="54" t="s">
        <v>1981</v>
      </c>
      <c r="AA783" s="54"/>
      <c r="AB783" s="76"/>
      <c r="AC783" s="76"/>
      <c r="AD783" s="70"/>
      <c r="AE783" s="70"/>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c r="DR783" s="15"/>
      <c r="DS783" s="15"/>
      <c r="DT783" s="15"/>
      <c r="DU783" s="15"/>
      <c r="DV783" s="15"/>
      <c r="DW783" s="15"/>
      <c r="DX783" s="15"/>
      <c r="DY783" s="15"/>
    </row>
    <row r="784" spans="1:129" s="83" customFormat="1">
      <c r="A784" s="54"/>
      <c r="B784" s="144" t="s">
        <v>1594</v>
      </c>
      <c r="C784" s="185" t="s">
        <v>299</v>
      </c>
      <c r="D784" s="185" t="s">
        <v>15</v>
      </c>
      <c r="E784" s="196"/>
      <c r="F784" s="196"/>
      <c r="G784" s="196" t="s">
        <v>1512</v>
      </c>
      <c r="H784" s="196"/>
      <c r="I784" s="196" t="s">
        <v>1482</v>
      </c>
      <c r="J784" s="191"/>
      <c r="K784" s="196"/>
      <c r="L784" s="196"/>
      <c r="M784" s="196"/>
      <c r="N784" s="196"/>
      <c r="O784" s="196" t="s">
        <v>209</v>
      </c>
      <c r="P784" s="196"/>
      <c r="Q784" s="196" t="s">
        <v>1264</v>
      </c>
      <c r="R784" s="196"/>
      <c r="S784" s="196"/>
      <c r="T784" s="196">
        <v>21.2</v>
      </c>
      <c r="U784" s="196"/>
      <c r="V784" s="196"/>
      <c r="W784" s="200">
        <v>13865.638829371783</v>
      </c>
      <c r="X784" s="201">
        <v>0.22900000000000001</v>
      </c>
      <c r="Y784" s="196" t="s">
        <v>1279</v>
      </c>
      <c r="Z784" s="54" t="s">
        <v>1981</v>
      </c>
      <c r="AA784" s="54"/>
      <c r="AB784" s="76"/>
      <c r="AC784" s="76"/>
      <c r="AD784" s="70"/>
      <c r="AE784" s="70"/>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c r="DR784" s="15"/>
      <c r="DS784" s="15"/>
      <c r="DT784" s="15"/>
      <c r="DU784" s="15"/>
      <c r="DV784" s="15"/>
      <c r="DW784" s="15"/>
      <c r="DX784" s="15"/>
      <c r="DY784" s="15"/>
    </row>
    <row r="785" spans="1:129" s="83" customFormat="1">
      <c r="A785" s="54"/>
      <c r="B785" s="144" t="s">
        <v>1594</v>
      </c>
      <c r="C785" s="185" t="s">
        <v>299</v>
      </c>
      <c r="D785" s="185" t="s">
        <v>15</v>
      </c>
      <c r="E785" s="196"/>
      <c r="F785" s="196"/>
      <c r="G785" s="196" t="s">
        <v>1512</v>
      </c>
      <c r="H785" s="196"/>
      <c r="I785" s="196" t="s">
        <v>1482</v>
      </c>
      <c r="J785" s="191"/>
      <c r="K785" s="196"/>
      <c r="L785" s="196"/>
      <c r="M785" s="196"/>
      <c r="N785" s="196"/>
      <c r="O785" s="196" t="s">
        <v>209</v>
      </c>
      <c r="P785" s="196"/>
      <c r="Q785" s="196" t="s">
        <v>1264</v>
      </c>
      <c r="R785" s="196"/>
      <c r="S785" s="196"/>
      <c r="T785" s="196">
        <v>17.47</v>
      </c>
      <c r="U785" s="196"/>
      <c r="V785" s="196"/>
      <c r="W785" s="200">
        <v>7962.057334422846</v>
      </c>
      <c r="X785" s="201">
        <v>0.22900000000000001</v>
      </c>
      <c r="Y785" s="196" t="s">
        <v>1279</v>
      </c>
      <c r="Z785" s="54" t="s">
        <v>1981</v>
      </c>
      <c r="AA785" s="54"/>
      <c r="AB785" s="76"/>
      <c r="AC785" s="76"/>
      <c r="AD785" s="70"/>
      <c r="AE785" s="70"/>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c r="DR785" s="15"/>
      <c r="DS785" s="15"/>
      <c r="DT785" s="15"/>
      <c r="DU785" s="15"/>
      <c r="DV785" s="15"/>
      <c r="DW785" s="15"/>
      <c r="DX785" s="15"/>
      <c r="DY785" s="15"/>
    </row>
    <row r="786" spans="1:129" s="83" customFormat="1">
      <c r="A786" s="54"/>
      <c r="B786" s="144" t="s">
        <v>1594</v>
      </c>
      <c r="C786" s="185" t="s">
        <v>299</v>
      </c>
      <c r="D786" s="185" t="s">
        <v>15</v>
      </c>
      <c r="E786" s="196"/>
      <c r="F786" s="196"/>
      <c r="G786" s="196" t="s">
        <v>1512</v>
      </c>
      <c r="H786" s="196"/>
      <c r="I786" s="196" t="s">
        <v>1482</v>
      </c>
      <c r="J786" s="191"/>
      <c r="K786" s="196"/>
      <c r="L786" s="196"/>
      <c r="M786" s="196"/>
      <c r="N786" s="196"/>
      <c r="O786" s="196" t="s">
        <v>1357</v>
      </c>
      <c r="P786" s="196"/>
      <c r="Q786" s="196" t="s">
        <v>1264</v>
      </c>
      <c r="R786" s="196"/>
      <c r="S786" s="196"/>
      <c r="T786" s="196">
        <v>23.76</v>
      </c>
      <c r="U786" s="196"/>
      <c r="V786" s="196"/>
      <c r="W786" s="200">
        <v>7694.9725539098636</v>
      </c>
      <c r="X786" s="201">
        <v>0.23599999999999999</v>
      </c>
      <c r="Y786" s="196" t="s">
        <v>1357</v>
      </c>
      <c r="Z786" s="54" t="s">
        <v>1981</v>
      </c>
      <c r="AA786" s="54"/>
      <c r="AB786" s="76"/>
      <c r="AC786" s="76"/>
      <c r="AD786" s="70"/>
      <c r="AE786" s="70"/>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c r="DR786" s="15"/>
      <c r="DS786" s="15"/>
      <c r="DT786" s="15"/>
      <c r="DU786" s="15"/>
      <c r="DV786" s="15"/>
      <c r="DW786" s="15"/>
      <c r="DX786" s="15"/>
      <c r="DY786" s="15"/>
    </row>
    <row r="787" spans="1:129" s="83" customFormat="1">
      <c r="A787" s="54"/>
      <c r="B787" s="144" t="s">
        <v>1594</v>
      </c>
      <c r="C787" s="185" t="s">
        <v>299</v>
      </c>
      <c r="D787" s="185" t="s">
        <v>15</v>
      </c>
      <c r="E787" s="196"/>
      <c r="F787" s="196"/>
      <c r="G787" s="196" t="s">
        <v>1512</v>
      </c>
      <c r="H787" s="196"/>
      <c r="I787" s="196" t="s">
        <v>1482</v>
      </c>
      <c r="J787" s="191"/>
      <c r="K787" s="196"/>
      <c r="L787" s="196"/>
      <c r="M787" s="196"/>
      <c r="N787" s="196"/>
      <c r="O787" s="196" t="s">
        <v>1357</v>
      </c>
      <c r="P787" s="196"/>
      <c r="Q787" s="196" t="s">
        <v>1264</v>
      </c>
      <c r="R787" s="196"/>
      <c r="S787" s="196"/>
      <c r="T787" s="196">
        <v>24.55</v>
      </c>
      <c r="U787" s="196"/>
      <c r="V787" s="196"/>
      <c r="W787" s="200">
        <v>8347.4041814567499</v>
      </c>
      <c r="X787" s="201">
        <v>0.23599999999999999</v>
      </c>
      <c r="Y787" s="196" t="s">
        <v>1357</v>
      </c>
      <c r="Z787" s="54" t="s">
        <v>1981</v>
      </c>
      <c r="AA787" s="54"/>
      <c r="AB787" s="76" t="s">
        <v>176</v>
      </c>
      <c r="AC787" s="76"/>
      <c r="AD787" s="70"/>
      <c r="AE787" s="70"/>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c r="DR787" s="15"/>
      <c r="DS787" s="15"/>
      <c r="DT787" s="15"/>
      <c r="DU787" s="15"/>
      <c r="DV787" s="15"/>
      <c r="DW787" s="15"/>
      <c r="DX787" s="15"/>
      <c r="DY787" s="15"/>
    </row>
    <row r="788" spans="1:129" s="83" customFormat="1">
      <c r="A788" s="54"/>
      <c r="B788" s="144" t="s">
        <v>1594</v>
      </c>
      <c r="C788" s="185" t="s">
        <v>299</v>
      </c>
      <c r="D788" s="185" t="s">
        <v>15</v>
      </c>
      <c r="E788" s="196">
        <v>933</v>
      </c>
      <c r="F788" s="196">
        <v>2454</v>
      </c>
      <c r="G788" s="196" t="s">
        <v>1317</v>
      </c>
      <c r="H788" s="196"/>
      <c r="I788" s="196" t="s">
        <v>176</v>
      </c>
      <c r="J788" s="191"/>
      <c r="K788" s="196"/>
      <c r="L788" s="196"/>
      <c r="M788" s="196"/>
      <c r="N788" s="196"/>
      <c r="O788" s="196" t="s">
        <v>1306</v>
      </c>
      <c r="P788" s="196" t="s">
        <v>172</v>
      </c>
      <c r="Q788" s="196" t="s">
        <v>1264</v>
      </c>
      <c r="R788" s="196"/>
      <c r="S788" s="196"/>
      <c r="T788" s="196"/>
      <c r="U788" s="196">
        <v>29.02</v>
      </c>
      <c r="V788" s="196"/>
      <c r="W788" s="199">
        <f>10^((2.86*(LOG(U788)))+(-0.12))</f>
        <v>11569.499913492884</v>
      </c>
      <c r="X788" s="201">
        <v>0.14299999999999999</v>
      </c>
      <c r="Y788" s="196" t="s">
        <v>1306</v>
      </c>
      <c r="Z788" s="54" t="s">
        <v>1981</v>
      </c>
      <c r="AA788" s="54"/>
      <c r="AB788" s="76"/>
      <c r="AC788" s="76"/>
      <c r="AD788" s="70"/>
      <c r="AE788" s="70"/>
      <c r="BJ788" s="91"/>
      <c r="BK788" s="91"/>
      <c r="BL788" s="91"/>
      <c r="BM788" s="91"/>
      <c r="BN788" s="91"/>
      <c r="BO788" s="91"/>
      <c r="BP788" s="91"/>
      <c r="BQ788" s="91"/>
      <c r="BR788" s="91"/>
      <c r="BS788" s="91"/>
      <c r="BT788" s="91"/>
      <c r="BU788" s="91"/>
      <c r="BV788" s="91"/>
      <c r="BW788" s="91"/>
      <c r="BX788" s="91"/>
      <c r="BY788" s="91"/>
      <c r="BZ788" s="91"/>
      <c r="CA788" s="91"/>
      <c r="CB788" s="91"/>
      <c r="CC788" s="91"/>
      <c r="CD788" s="91"/>
      <c r="CE788" s="91"/>
      <c r="CF788" s="91"/>
      <c r="CG788" s="91"/>
      <c r="CH788" s="91"/>
      <c r="CI788" s="91"/>
      <c r="CJ788" s="91"/>
      <c r="CK788" s="91"/>
      <c r="CL788" s="91"/>
      <c r="CM788" s="91"/>
      <c r="CN788" s="91"/>
      <c r="CO788" s="91"/>
      <c r="CP788" s="91"/>
      <c r="CQ788" s="91"/>
      <c r="CR788" s="91"/>
      <c r="CS788" s="91"/>
      <c r="CT788" s="91"/>
      <c r="CU788" s="91"/>
      <c r="CV788" s="91"/>
      <c r="CW788" s="15"/>
      <c r="CX788" s="15"/>
      <c r="CY788" s="15"/>
      <c r="CZ788" s="15"/>
      <c r="DA788" s="15"/>
      <c r="DB788" s="15"/>
      <c r="DC788" s="15"/>
      <c r="DD788" s="15"/>
      <c r="DE788" s="15"/>
      <c r="DF788" s="15"/>
      <c r="DG788" s="15"/>
      <c r="DH788" s="15"/>
      <c r="DI788" s="15"/>
      <c r="DJ788" s="15"/>
      <c r="DK788" s="15"/>
      <c r="DL788" s="15"/>
      <c r="DM788" s="15"/>
      <c r="DN788" s="15"/>
      <c r="DO788" s="15"/>
      <c r="DP788" s="15"/>
      <c r="DQ788" s="15"/>
      <c r="DR788" s="15"/>
      <c r="DS788" s="15"/>
      <c r="DT788" s="15"/>
      <c r="DU788" s="15"/>
      <c r="DV788" s="15"/>
      <c r="DW788" s="15"/>
      <c r="DX788" s="15"/>
      <c r="DY788" s="15"/>
    </row>
    <row r="789" spans="1:129" s="83" customFormat="1">
      <c r="A789" s="54"/>
      <c r="B789" s="144" t="s">
        <v>1594</v>
      </c>
      <c r="C789" s="185" t="s">
        <v>299</v>
      </c>
      <c r="D789" s="185" t="s">
        <v>15</v>
      </c>
      <c r="E789" s="196">
        <v>933</v>
      </c>
      <c r="F789" s="196">
        <v>3398</v>
      </c>
      <c r="G789" s="196" t="s">
        <v>1317</v>
      </c>
      <c r="H789" s="196"/>
      <c r="I789" s="196" t="s">
        <v>176</v>
      </c>
      <c r="J789" s="191"/>
      <c r="K789" s="196"/>
      <c r="L789" s="196"/>
      <c r="M789" s="196"/>
      <c r="N789" s="196"/>
      <c r="O789" s="196" t="s">
        <v>1306</v>
      </c>
      <c r="P789" s="196" t="s">
        <v>172</v>
      </c>
      <c r="Q789" s="196" t="s">
        <v>1264</v>
      </c>
      <c r="R789" s="196"/>
      <c r="S789" s="196"/>
      <c r="T789" s="196"/>
      <c r="U789" s="196">
        <v>29.02</v>
      </c>
      <c r="V789" s="196"/>
      <c r="W789" s="199">
        <f>10^((2.86*(LOG(U789)))+(-0.12))</f>
        <v>11569.499913492884</v>
      </c>
      <c r="X789" s="201">
        <v>0.14299999999999999</v>
      </c>
      <c r="Y789" s="196" t="s">
        <v>1306</v>
      </c>
      <c r="Z789" s="54" t="s">
        <v>1981</v>
      </c>
      <c r="AA789" s="54"/>
      <c r="AB789" s="76"/>
      <c r="AC789" s="76"/>
      <c r="AD789" s="70"/>
      <c r="AE789" s="70"/>
      <c r="BJ789" s="91"/>
      <c r="BK789" s="91"/>
      <c r="BL789" s="91"/>
      <c r="BM789" s="91"/>
      <c r="BN789" s="91"/>
      <c r="BO789" s="91"/>
      <c r="BP789" s="91"/>
      <c r="BQ789" s="91"/>
      <c r="BR789" s="91"/>
      <c r="BS789" s="91"/>
      <c r="BT789" s="91"/>
      <c r="BU789" s="91"/>
      <c r="BV789" s="91"/>
      <c r="BW789" s="91"/>
      <c r="BX789" s="91"/>
      <c r="BY789" s="91"/>
      <c r="BZ789" s="91"/>
      <c r="CA789" s="91"/>
      <c r="CB789" s="91"/>
      <c r="CC789" s="91"/>
      <c r="CD789" s="91"/>
      <c r="CE789" s="91"/>
      <c r="CF789" s="91"/>
      <c r="CG789" s="91"/>
      <c r="CH789" s="91"/>
      <c r="CI789" s="91"/>
      <c r="CJ789" s="91"/>
      <c r="CK789" s="91"/>
      <c r="CL789" s="91"/>
      <c r="CM789" s="91"/>
      <c r="CN789" s="91"/>
      <c r="CO789" s="91"/>
      <c r="CP789" s="91"/>
      <c r="CQ789" s="91"/>
      <c r="CR789" s="91"/>
      <c r="CS789" s="91"/>
      <c r="CT789" s="91"/>
      <c r="CU789" s="91"/>
      <c r="CV789" s="91"/>
      <c r="CW789" s="15"/>
      <c r="CX789" s="15"/>
      <c r="CY789" s="15"/>
      <c r="CZ789" s="15"/>
      <c r="DA789" s="15"/>
      <c r="DB789" s="15"/>
      <c r="DC789" s="15"/>
      <c r="DD789" s="15"/>
      <c r="DE789" s="15"/>
      <c r="DF789" s="15"/>
      <c r="DG789" s="15"/>
      <c r="DH789" s="15"/>
      <c r="DI789" s="15"/>
      <c r="DJ789" s="15"/>
      <c r="DK789" s="15"/>
      <c r="DL789" s="15"/>
      <c r="DM789" s="15"/>
      <c r="DN789" s="15"/>
      <c r="DO789" s="15"/>
      <c r="DP789" s="15"/>
      <c r="DQ789" s="15"/>
      <c r="DR789" s="15"/>
      <c r="DS789" s="15"/>
      <c r="DT789" s="15"/>
      <c r="DU789" s="15"/>
      <c r="DV789" s="15"/>
      <c r="DW789" s="15"/>
      <c r="DX789" s="15"/>
      <c r="DY789" s="15"/>
    </row>
    <row r="790" spans="1:129" s="83" customFormat="1">
      <c r="A790" s="54"/>
      <c r="B790" s="144" t="s">
        <v>1594</v>
      </c>
      <c r="C790" s="185" t="s">
        <v>299</v>
      </c>
      <c r="D790" s="185" t="s">
        <v>15</v>
      </c>
      <c r="E790" s="196">
        <v>933</v>
      </c>
      <c r="F790" s="196">
        <v>670</v>
      </c>
      <c r="G790" s="196" t="s">
        <v>1317</v>
      </c>
      <c r="H790" s="196"/>
      <c r="I790" s="196" t="s">
        <v>176</v>
      </c>
      <c r="J790" s="191"/>
      <c r="K790" s="196"/>
      <c r="L790" s="196"/>
      <c r="M790" s="196"/>
      <c r="N790" s="196"/>
      <c r="O790" s="196" t="s">
        <v>1301</v>
      </c>
      <c r="P790" s="196" t="s">
        <v>172</v>
      </c>
      <c r="Q790" s="196" t="s">
        <v>1264</v>
      </c>
      <c r="R790" s="196">
        <v>16.350000000000001</v>
      </c>
      <c r="S790" s="196"/>
      <c r="T790" s="196"/>
      <c r="U790" s="117"/>
      <c r="V790" s="196"/>
      <c r="W790" s="199">
        <f>10^((2.7*(LOG(R790)))+(0.75))</f>
        <v>10629.135510396814</v>
      </c>
      <c r="X790" s="201">
        <v>0.16700000000000001</v>
      </c>
      <c r="Y790" s="196" t="s">
        <v>1301</v>
      </c>
      <c r="Z790" s="54" t="s">
        <v>1981</v>
      </c>
      <c r="AA790" s="54"/>
      <c r="AB790" s="76"/>
      <c r="AC790" s="76"/>
      <c r="AD790" s="70"/>
      <c r="AE790" s="70"/>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c r="DR790" s="15"/>
      <c r="DS790" s="15"/>
      <c r="DT790" s="15"/>
      <c r="DU790" s="15"/>
      <c r="DV790" s="15"/>
      <c r="DW790" s="15"/>
      <c r="DX790" s="15"/>
      <c r="DY790" s="15"/>
    </row>
    <row r="791" spans="1:129" s="83" customFormat="1">
      <c r="A791" s="54"/>
      <c r="B791" s="144" t="s">
        <v>1594</v>
      </c>
      <c r="C791" s="185" t="s">
        <v>299</v>
      </c>
      <c r="D791" s="185" t="s">
        <v>15</v>
      </c>
      <c r="E791" s="196">
        <v>933</v>
      </c>
      <c r="F791" s="196">
        <v>1622</v>
      </c>
      <c r="G791" s="196" t="s">
        <v>1317</v>
      </c>
      <c r="H791" s="196"/>
      <c r="I791" s="196" t="s">
        <v>176</v>
      </c>
      <c r="J791" s="191"/>
      <c r="K791" s="196"/>
      <c r="L791" s="196"/>
      <c r="M791" s="196"/>
      <c r="N791" s="196"/>
      <c r="O791" s="196" t="s">
        <v>1301</v>
      </c>
      <c r="P791" s="196" t="s">
        <v>172</v>
      </c>
      <c r="Q791" s="196" t="s">
        <v>1264</v>
      </c>
      <c r="R791" s="196">
        <v>16.399999999999999</v>
      </c>
      <c r="S791" s="196"/>
      <c r="T791" s="196"/>
      <c r="U791" s="117"/>
      <c r="V791" s="196"/>
      <c r="W791" s="199">
        <f>10^((2.7*(LOG(R791)))+(0.75))</f>
        <v>10717.127308791674</v>
      </c>
      <c r="X791" s="201">
        <v>0.16700000000000001</v>
      </c>
      <c r="Y791" s="196" t="s">
        <v>1301</v>
      </c>
      <c r="Z791" s="54" t="s">
        <v>1981</v>
      </c>
      <c r="AA791" s="54"/>
      <c r="AB791" s="76"/>
      <c r="AC791" s="76"/>
      <c r="AD791" s="70"/>
      <c r="AE791" s="70"/>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c r="DR791" s="15"/>
      <c r="DS791" s="15"/>
      <c r="DT791" s="15"/>
      <c r="DU791" s="15"/>
      <c r="DV791" s="15"/>
      <c r="DW791" s="15"/>
      <c r="DX791" s="15"/>
      <c r="DY791" s="15"/>
    </row>
    <row r="792" spans="1:129" s="83" customFormat="1">
      <c r="A792" s="54" t="s">
        <v>1296</v>
      </c>
      <c r="B792" s="144" t="s">
        <v>1594</v>
      </c>
      <c r="C792" s="185" t="s">
        <v>299</v>
      </c>
      <c r="D792" s="185" t="s">
        <v>15</v>
      </c>
      <c r="E792" s="196">
        <v>1295</v>
      </c>
      <c r="F792" s="196">
        <v>101</v>
      </c>
      <c r="G792" s="196" t="s">
        <v>631</v>
      </c>
      <c r="H792" s="196"/>
      <c r="I792" s="196" t="s">
        <v>176</v>
      </c>
      <c r="J792" s="191"/>
      <c r="K792" s="196"/>
      <c r="L792" s="196"/>
      <c r="M792" s="196"/>
      <c r="N792" s="196"/>
      <c r="O792" s="196" t="s">
        <v>1268</v>
      </c>
      <c r="P792" s="196" t="s">
        <v>167</v>
      </c>
      <c r="Q792" s="196" t="s">
        <v>1264</v>
      </c>
      <c r="R792" s="196"/>
      <c r="S792" s="196"/>
      <c r="T792" s="196"/>
      <c r="U792" s="196">
        <v>27.79</v>
      </c>
      <c r="V792" s="196"/>
      <c r="W792" s="200">
        <v>9334.4075722038051</v>
      </c>
      <c r="X792" s="201">
        <v>0.154</v>
      </c>
      <c r="Y792" s="196" t="s">
        <v>1268</v>
      </c>
      <c r="Z792" s="54" t="s">
        <v>1981</v>
      </c>
      <c r="AA792" s="54"/>
      <c r="AB792" s="76"/>
      <c r="AC792" s="76"/>
      <c r="AD792" s="70"/>
      <c r="AE792" s="70"/>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c r="DR792" s="15"/>
      <c r="DS792" s="15"/>
      <c r="DT792" s="15"/>
      <c r="DU792" s="15"/>
      <c r="DV792" s="15"/>
      <c r="DW792" s="15"/>
      <c r="DX792" s="15"/>
      <c r="DY792" s="15"/>
    </row>
    <row r="793" spans="1:129" s="83" customFormat="1">
      <c r="A793" s="54" t="s">
        <v>1471</v>
      </c>
      <c r="B793" s="144" t="s">
        <v>1594</v>
      </c>
      <c r="C793" s="185" t="s">
        <v>299</v>
      </c>
      <c r="D793" s="185" t="s">
        <v>15</v>
      </c>
      <c r="E793" s="196">
        <v>40449</v>
      </c>
      <c r="F793" s="196">
        <v>98</v>
      </c>
      <c r="G793" s="196" t="s">
        <v>1472</v>
      </c>
      <c r="H793" s="196"/>
      <c r="I793" s="196" t="s">
        <v>176</v>
      </c>
      <c r="J793" s="191"/>
      <c r="K793" s="196"/>
      <c r="L793" s="196"/>
      <c r="M793" s="196"/>
      <c r="N793" s="196"/>
      <c r="O793" s="196" t="s">
        <v>1268</v>
      </c>
      <c r="P793" s="196" t="s">
        <v>172</v>
      </c>
      <c r="Q793" s="196" t="s">
        <v>1264</v>
      </c>
      <c r="R793" s="196"/>
      <c r="S793" s="196"/>
      <c r="T793" s="196"/>
      <c r="U793" s="196">
        <v>28.55</v>
      </c>
      <c r="V793" s="196"/>
      <c r="W793" s="200">
        <v>9969.6909271110235</v>
      </c>
      <c r="X793" s="201">
        <v>0.154</v>
      </c>
      <c r="Y793" s="196" t="s">
        <v>1268</v>
      </c>
      <c r="Z793" s="54" t="s">
        <v>1981</v>
      </c>
      <c r="AA793" s="54"/>
      <c r="AB793" s="76"/>
      <c r="AC793" s="76"/>
      <c r="AD793" s="70"/>
      <c r="AE793" s="70"/>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c r="DR793" s="15"/>
      <c r="DS793" s="15"/>
      <c r="DT793" s="15"/>
      <c r="DU793" s="15"/>
      <c r="DV793" s="15"/>
      <c r="DW793" s="15"/>
      <c r="DX793" s="15"/>
      <c r="DY793" s="15"/>
    </row>
    <row r="794" spans="1:129" s="83" customFormat="1">
      <c r="A794" s="54" t="s">
        <v>1471</v>
      </c>
      <c r="B794" s="144" t="s">
        <v>1594</v>
      </c>
      <c r="C794" s="185" t="s">
        <v>299</v>
      </c>
      <c r="D794" s="185" t="s">
        <v>15</v>
      </c>
      <c r="E794" s="196">
        <v>40449</v>
      </c>
      <c r="F794" s="196">
        <v>102</v>
      </c>
      <c r="G794" s="196" t="s">
        <v>1472</v>
      </c>
      <c r="H794" s="196"/>
      <c r="I794" s="196" t="s">
        <v>176</v>
      </c>
      <c r="J794" s="191"/>
      <c r="K794" s="196"/>
      <c r="L794" s="196"/>
      <c r="M794" s="196"/>
      <c r="N794" s="196"/>
      <c r="O794" s="196" t="s">
        <v>1268</v>
      </c>
      <c r="P794" s="196" t="s">
        <v>172</v>
      </c>
      <c r="Q794" s="196" t="s">
        <v>1264</v>
      </c>
      <c r="R794" s="196"/>
      <c r="S794" s="196"/>
      <c r="T794" s="196"/>
      <c r="U794" s="196">
        <v>28.55</v>
      </c>
      <c r="V794" s="196"/>
      <c r="W794" s="200">
        <v>9969.6909271110235</v>
      </c>
      <c r="X794" s="201">
        <v>0.154</v>
      </c>
      <c r="Y794" s="196" t="s">
        <v>1268</v>
      </c>
      <c r="Z794" s="54" t="s">
        <v>1981</v>
      </c>
      <c r="AA794" s="54"/>
      <c r="AB794" s="76"/>
      <c r="AC794" s="76"/>
      <c r="AD794" s="70"/>
      <c r="AE794" s="70"/>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c r="DR794" s="15"/>
      <c r="DS794" s="15"/>
      <c r="DT794" s="15"/>
      <c r="DU794" s="15"/>
      <c r="DV794" s="15"/>
      <c r="DW794" s="15"/>
      <c r="DX794" s="15"/>
      <c r="DY794" s="15"/>
    </row>
    <row r="795" spans="1:129" s="83" customFormat="1">
      <c r="A795" s="54"/>
      <c r="B795" s="144" t="s">
        <v>1594</v>
      </c>
      <c r="C795" s="185" t="s">
        <v>299</v>
      </c>
      <c r="D795" s="185" t="s">
        <v>15</v>
      </c>
      <c r="E795" s="196">
        <v>908</v>
      </c>
      <c r="F795" s="196">
        <v>4295</v>
      </c>
      <c r="G795" s="196" t="s">
        <v>101</v>
      </c>
      <c r="H795" s="196"/>
      <c r="I795" s="196" t="s">
        <v>176</v>
      </c>
      <c r="J795" s="191"/>
      <c r="K795" s="196"/>
      <c r="L795" s="196"/>
      <c r="M795" s="196"/>
      <c r="N795" s="196"/>
      <c r="O795" s="196" t="s">
        <v>209</v>
      </c>
      <c r="P795" s="196"/>
      <c r="Q795" s="196" t="s">
        <v>1264</v>
      </c>
      <c r="R795" s="196"/>
      <c r="S795" s="196"/>
      <c r="T795" s="196">
        <v>19.309999999999999</v>
      </c>
      <c r="U795" s="196"/>
      <c r="V795" s="196"/>
      <c r="W795" s="200">
        <v>10609.389559910194</v>
      </c>
      <c r="X795" s="201">
        <v>0.22900000000000001</v>
      </c>
      <c r="Y795" s="196" t="s">
        <v>1279</v>
      </c>
      <c r="Z795" s="54" t="s">
        <v>1981</v>
      </c>
      <c r="AA795" s="54"/>
      <c r="AB795" s="76"/>
      <c r="AC795" s="76"/>
      <c r="AD795" s="70"/>
      <c r="AE795" s="70"/>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c r="DR795" s="15"/>
      <c r="DS795" s="15"/>
      <c r="DT795" s="15"/>
      <c r="DU795" s="15"/>
      <c r="DV795" s="15"/>
      <c r="DW795" s="15"/>
      <c r="DX795" s="15"/>
      <c r="DY795" s="15"/>
    </row>
    <row r="796" spans="1:129" s="83" customFormat="1">
      <c r="A796" s="54"/>
      <c r="B796" s="144" t="s">
        <v>1594</v>
      </c>
      <c r="C796" s="185" t="s">
        <v>299</v>
      </c>
      <c r="D796" s="185" t="s">
        <v>15</v>
      </c>
      <c r="E796" s="196">
        <v>933</v>
      </c>
      <c r="F796" s="196">
        <v>2</v>
      </c>
      <c r="G796" s="196" t="s">
        <v>1317</v>
      </c>
      <c r="H796" s="196"/>
      <c r="I796" s="196" t="s">
        <v>176</v>
      </c>
      <c r="J796" s="191"/>
      <c r="K796" s="196"/>
      <c r="L796" s="196"/>
      <c r="M796" s="196"/>
      <c r="N796" s="196"/>
      <c r="O796" s="196" t="s">
        <v>209</v>
      </c>
      <c r="P796" s="196" t="s">
        <v>172</v>
      </c>
      <c r="Q796" s="196" t="s">
        <v>1264</v>
      </c>
      <c r="R796" s="196"/>
      <c r="S796" s="196"/>
      <c r="T796" s="196">
        <v>19.41</v>
      </c>
      <c r="U796" s="196"/>
      <c r="V796" s="196"/>
      <c r="W796" s="200">
        <v>10767.648034004516</v>
      </c>
      <c r="X796" s="201">
        <v>0.22900000000000001</v>
      </c>
      <c r="Y796" s="196" t="s">
        <v>1279</v>
      </c>
      <c r="Z796" s="54" t="s">
        <v>1981</v>
      </c>
      <c r="AA796" s="54"/>
      <c r="AB796" s="76"/>
      <c r="AC796" s="76"/>
      <c r="AD796" s="70"/>
      <c r="AE796" s="70"/>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c r="DR796" s="15"/>
      <c r="DS796" s="15"/>
      <c r="DT796" s="15"/>
      <c r="DU796" s="15"/>
      <c r="DV796" s="15"/>
      <c r="DW796" s="15"/>
      <c r="DX796" s="15"/>
      <c r="DY796" s="15"/>
    </row>
    <row r="797" spans="1:129" s="83" customFormat="1">
      <c r="A797" s="54" t="s">
        <v>1296</v>
      </c>
      <c r="B797" s="144" t="s">
        <v>1594</v>
      </c>
      <c r="C797" s="185" t="s">
        <v>299</v>
      </c>
      <c r="D797" s="185" t="s">
        <v>15</v>
      </c>
      <c r="E797" s="196">
        <v>1295</v>
      </c>
      <c r="F797" s="196">
        <v>100</v>
      </c>
      <c r="G797" s="196" t="s">
        <v>631</v>
      </c>
      <c r="H797" s="196"/>
      <c r="I797" s="196" t="s">
        <v>176</v>
      </c>
      <c r="J797" s="191"/>
      <c r="K797" s="196"/>
      <c r="L797" s="196"/>
      <c r="M797" s="196"/>
      <c r="N797" s="196"/>
      <c r="O797" s="196" t="s">
        <v>209</v>
      </c>
      <c r="P797" s="196" t="s">
        <v>167</v>
      </c>
      <c r="Q797" s="196" t="s">
        <v>1264</v>
      </c>
      <c r="R797" s="196"/>
      <c r="S797" s="196"/>
      <c r="T797" s="196">
        <v>18.399999999999999</v>
      </c>
      <c r="U797" s="196"/>
      <c r="V797" s="196"/>
      <c r="W797" s="200">
        <v>9238.3505750078348</v>
      </c>
      <c r="X797" s="201">
        <v>0.22900000000000001</v>
      </c>
      <c r="Y797" s="196" t="s">
        <v>1279</v>
      </c>
      <c r="Z797" s="54" t="s">
        <v>1981</v>
      </c>
      <c r="AA797" s="54"/>
      <c r="AB797" s="76"/>
      <c r="AC797" s="76"/>
      <c r="AD797" s="70"/>
      <c r="AE797" s="70"/>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c r="DR797" s="15"/>
      <c r="DS797" s="15"/>
      <c r="DT797" s="15"/>
      <c r="DU797" s="15"/>
      <c r="DV797" s="15"/>
      <c r="DW797" s="15"/>
      <c r="DX797" s="15"/>
      <c r="DY797" s="15"/>
    </row>
    <row r="798" spans="1:129" s="83" customFormat="1">
      <c r="A798" s="54"/>
      <c r="B798" s="144" t="s">
        <v>1594</v>
      </c>
      <c r="C798" s="185" t="s">
        <v>299</v>
      </c>
      <c r="D798" s="185" t="s">
        <v>15</v>
      </c>
      <c r="E798" s="196">
        <v>908</v>
      </c>
      <c r="F798" s="196">
        <v>3291</v>
      </c>
      <c r="G798" s="196" t="s">
        <v>101</v>
      </c>
      <c r="H798" s="196"/>
      <c r="I798" s="196" t="s">
        <v>176</v>
      </c>
      <c r="J798" s="191"/>
      <c r="K798" s="196"/>
      <c r="L798" s="196"/>
      <c r="M798" s="196"/>
      <c r="N798" s="196"/>
      <c r="O798" s="196" t="s">
        <v>1216</v>
      </c>
      <c r="P798" s="196"/>
      <c r="Q798" s="196" t="s">
        <v>1264</v>
      </c>
      <c r="R798" s="196"/>
      <c r="S798" s="196"/>
      <c r="T798" s="196">
        <v>16.89</v>
      </c>
      <c r="U798" s="196"/>
      <c r="V798" s="196"/>
      <c r="W798" s="200">
        <v>10469.743632243497</v>
      </c>
      <c r="X798" s="201">
        <v>0.20799999999999999</v>
      </c>
      <c r="Y798" s="196" t="s">
        <v>139</v>
      </c>
      <c r="Z798" s="54" t="s">
        <v>1981</v>
      </c>
      <c r="AA798" s="76"/>
      <c r="AB798" s="76"/>
      <c r="AC798" s="76"/>
      <c r="AD798" s="70"/>
      <c r="AE798" s="70"/>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row>
    <row r="799" spans="1:129" s="83" customFormat="1">
      <c r="A799" s="54"/>
      <c r="B799" s="144" t="s">
        <v>1594</v>
      </c>
      <c r="C799" s="185" t="s">
        <v>299</v>
      </c>
      <c r="D799" s="185" t="s">
        <v>15</v>
      </c>
      <c r="E799" s="196">
        <v>933</v>
      </c>
      <c r="F799" s="196">
        <v>1907</v>
      </c>
      <c r="G799" s="196" t="s">
        <v>1317</v>
      </c>
      <c r="H799" s="196"/>
      <c r="I799" s="196" t="s">
        <v>176</v>
      </c>
      <c r="J799" s="191"/>
      <c r="K799" s="196"/>
      <c r="L799" s="196"/>
      <c r="M799" s="196"/>
      <c r="N799" s="196"/>
      <c r="O799" s="196" t="s">
        <v>1216</v>
      </c>
      <c r="P799" s="196" t="s">
        <v>167</v>
      </c>
      <c r="Q799" s="196" t="s">
        <v>1264</v>
      </c>
      <c r="R799" s="196"/>
      <c r="S799" s="196"/>
      <c r="T799" s="196">
        <v>17.22</v>
      </c>
      <c r="U799" s="196"/>
      <c r="V799" s="196"/>
      <c r="W799" s="200">
        <v>11080.743043637176</v>
      </c>
      <c r="X799" s="201">
        <v>0.20799999999999999</v>
      </c>
      <c r="Y799" s="196" t="s">
        <v>139</v>
      </c>
      <c r="Z799" s="54" t="s">
        <v>1981</v>
      </c>
      <c r="AA799" s="76"/>
      <c r="AB799" s="76"/>
      <c r="AC799" s="76"/>
      <c r="AD799" s="70"/>
      <c r="AE799" s="70"/>
    </row>
    <row r="800" spans="1:129" s="83" customFormat="1">
      <c r="A800" s="54" t="s">
        <v>1385</v>
      </c>
      <c r="B800" s="144" t="s">
        <v>1594</v>
      </c>
      <c r="C800" s="185" t="s">
        <v>1386</v>
      </c>
      <c r="D800" s="185" t="s">
        <v>1961</v>
      </c>
      <c r="E800" s="196">
        <v>41229</v>
      </c>
      <c r="F800" s="196" t="s">
        <v>1387</v>
      </c>
      <c r="G800" s="196" t="s">
        <v>1368</v>
      </c>
      <c r="H800" s="196"/>
      <c r="I800" s="196" t="s">
        <v>475</v>
      </c>
      <c r="J800" s="191" t="s">
        <v>1389</v>
      </c>
      <c r="K800" s="196"/>
      <c r="L800" s="196"/>
      <c r="M800" s="196"/>
      <c r="N800" s="196"/>
      <c r="O800" s="196" t="s">
        <v>1301</v>
      </c>
      <c r="P800" s="196"/>
      <c r="Q800" s="196" t="s">
        <v>1264</v>
      </c>
      <c r="R800" s="196">
        <v>15.05</v>
      </c>
      <c r="S800" s="196"/>
      <c r="T800" s="196"/>
      <c r="U800" s="117"/>
      <c r="V800" s="196"/>
      <c r="W800" s="200">
        <v>8696.6125360816768</v>
      </c>
      <c r="X800" s="201">
        <v>0.16700000000000001</v>
      </c>
      <c r="Y800" s="196" t="s">
        <v>1301</v>
      </c>
      <c r="Z800" s="54" t="s">
        <v>1981</v>
      </c>
      <c r="AA800" s="76"/>
      <c r="AB800" s="76"/>
      <c r="AC800" s="76"/>
      <c r="AD800" s="70"/>
      <c r="AE800" s="70"/>
    </row>
    <row r="801" spans="1:31" s="83" customFormat="1">
      <c r="A801" s="54" t="s">
        <v>1391</v>
      </c>
      <c r="B801" s="144" t="s">
        <v>1594</v>
      </c>
      <c r="C801" s="185" t="s">
        <v>1386</v>
      </c>
      <c r="D801" s="185" t="s">
        <v>1961</v>
      </c>
      <c r="E801" s="196">
        <v>41229</v>
      </c>
      <c r="F801" s="196" t="s">
        <v>1387</v>
      </c>
      <c r="G801" s="196" t="s">
        <v>1368</v>
      </c>
      <c r="H801" s="196"/>
      <c r="I801" s="196" t="s">
        <v>176</v>
      </c>
      <c r="J801" s="191" t="s">
        <v>1393</v>
      </c>
      <c r="K801" s="196"/>
      <c r="L801" s="196"/>
      <c r="M801" s="196"/>
      <c r="N801" s="196"/>
      <c r="O801" s="196" t="s">
        <v>1301</v>
      </c>
      <c r="P801" s="196" t="s">
        <v>167</v>
      </c>
      <c r="Q801" s="196" t="s">
        <v>1264</v>
      </c>
      <c r="R801" s="196">
        <v>15.05</v>
      </c>
      <c r="S801" s="196"/>
      <c r="T801" s="196"/>
      <c r="U801" s="117"/>
      <c r="V801" s="196"/>
      <c r="W801" s="200">
        <v>8696.6125360816768</v>
      </c>
      <c r="X801" s="201">
        <v>0.16700000000000001</v>
      </c>
      <c r="Y801" s="196" t="s">
        <v>1301</v>
      </c>
      <c r="Z801" s="54" t="s">
        <v>1981</v>
      </c>
      <c r="AA801" s="76"/>
      <c r="AB801" s="76"/>
      <c r="AC801" s="76"/>
      <c r="AD801" s="70"/>
      <c r="AE801" s="70"/>
    </row>
    <row r="802" spans="1:31" s="83" customFormat="1">
      <c r="A802" s="76" t="s">
        <v>1471</v>
      </c>
      <c r="B802" s="76" t="s">
        <v>1594</v>
      </c>
      <c r="C802" s="113" t="s">
        <v>1707</v>
      </c>
      <c r="D802" s="113" t="s">
        <v>15</v>
      </c>
      <c r="E802" s="76">
        <v>40449</v>
      </c>
      <c r="F802" s="76">
        <v>135</v>
      </c>
      <c r="G802" s="76" t="s">
        <v>1472</v>
      </c>
      <c r="H802" s="70" t="s">
        <v>246</v>
      </c>
      <c r="I802" s="76" t="s">
        <v>176</v>
      </c>
      <c r="J802" s="191"/>
      <c r="K802" s="106"/>
      <c r="L802" s="114"/>
      <c r="M802" s="114"/>
      <c r="N802" s="76"/>
      <c r="O802" s="76" t="s">
        <v>1216</v>
      </c>
      <c r="P802" s="76" t="s">
        <v>167</v>
      </c>
      <c r="Q802" s="70" t="s">
        <v>13</v>
      </c>
      <c r="R802" s="70"/>
      <c r="S802" s="112"/>
      <c r="T802" s="68">
        <v>6.17</v>
      </c>
      <c r="U802" s="68">
        <v>5.3</v>
      </c>
      <c r="V802" s="70"/>
      <c r="W802" s="150"/>
      <c r="X802" s="148"/>
      <c r="Y802" s="112"/>
      <c r="Z802" s="76" t="s">
        <v>1708</v>
      </c>
      <c r="AA802" s="76"/>
      <c r="AB802" s="76"/>
      <c r="AC802" s="76"/>
      <c r="AD802" s="70"/>
      <c r="AE802" s="70"/>
    </row>
    <row r="803" spans="1:31" s="83" customFormat="1">
      <c r="A803" s="76" t="s">
        <v>1653</v>
      </c>
      <c r="B803" s="76" t="s">
        <v>1594</v>
      </c>
      <c r="C803" s="113" t="s">
        <v>1651</v>
      </c>
      <c r="D803" s="113" t="s">
        <v>1652</v>
      </c>
      <c r="E803" s="76">
        <v>933</v>
      </c>
      <c r="F803" s="76">
        <v>1</v>
      </c>
      <c r="G803" s="76" t="s">
        <v>1317</v>
      </c>
      <c r="H803" s="13" t="s">
        <v>417</v>
      </c>
      <c r="I803" s="76" t="s">
        <v>176</v>
      </c>
      <c r="J803" s="191"/>
      <c r="K803" s="106"/>
      <c r="L803" s="68">
        <v>29.62</v>
      </c>
      <c r="M803" s="68">
        <v>-98.37</v>
      </c>
      <c r="N803" s="106">
        <v>126.402078446346</v>
      </c>
      <c r="O803" s="76" t="s">
        <v>209</v>
      </c>
      <c r="P803" s="76" t="s">
        <v>167</v>
      </c>
      <c r="Q803" s="70" t="s">
        <v>13</v>
      </c>
      <c r="R803" s="70"/>
      <c r="S803" s="112"/>
      <c r="T803" s="68">
        <v>28.03</v>
      </c>
      <c r="U803" s="68">
        <v>10.82</v>
      </c>
      <c r="V803" s="70"/>
      <c r="W803" s="150"/>
      <c r="X803" s="148"/>
      <c r="Y803" s="112"/>
      <c r="Z803" s="76"/>
      <c r="AA803" s="76"/>
      <c r="AB803" s="76"/>
      <c r="AC803" s="76"/>
      <c r="AD803" s="70"/>
      <c r="AE803" s="70"/>
    </row>
    <row r="804" spans="1:31" s="83" customFormat="1">
      <c r="A804" s="76" t="s">
        <v>1653</v>
      </c>
      <c r="B804" s="76" t="s">
        <v>1594</v>
      </c>
      <c r="C804" s="113" t="s">
        <v>1651</v>
      </c>
      <c r="D804" s="113" t="s">
        <v>1652</v>
      </c>
      <c r="E804" s="76">
        <v>933</v>
      </c>
      <c r="F804" s="76">
        <v>3444</v>
      </c>
      <c r="G804" s="76" t="s">
        <v>1317</v>
      </c>
      <c r="H804" s="13" t="s">
        <v>417</v>
      </c>
      <c r="I804" s="76" t="s">
        <v>176</v>
      </c>
      <c r="J804" s="191"/>
      <c r="K804" s="106"/>
      <c r="L804" s="68">
        <v>29.62</v>
      </c>
      <c r="M804" s="68">
        <v>-98.37</v>
      </c>
      <c r="N804" s="106">
        <v>126.402078446346</v>
      </c>
      <c r="O804" s="76" t="s">
        <v>1289</v>
      </c>
      <c r="P804" s="76"/>
      <c r="Q804" s="70" t="s">
        <v>13</v>
      </c>
      <c r="R804" s="70"/>
      <c r="S804" s="112"/>
      <c r="T804" s="68">
        <v>142</v>
      </c>
      <c r="U804" s="68"/>
      <c r="V804" s="70"/>
      <c r="W804" s="150"/>
      <c r="X804" s="148"/>
      <c r="Y804" s="112"/>
      <c r="Z804" s="76"/>
      <c r="AA804" s="76"/>
      <c r="AB804" s="76"/>
      <c r="AC804" s="76"/>
      <c r="AD804" s="70"/>
      <c r="AE804" s="70"/>
    </row>
    <row r="805" spans="1:31" s="83" customFormat="1">
      <c r="A805" s="76" t="s">
        <v>1650</v>
      </c>
      <c r="B805" s="76" t="s">
        <v>1594</v>
      </c>
      <c r="C805" s="113" t="s">
        <v>1651</v>
      </c>
      <c r="D805" s="113" t="s">
        <v>1652</v>
      </c>
      <c r="E805" s="76">
        <v>933</v>
      </c>
      <c r="F805" s="76">
        <v>3582</v>
      </c>
      <c r="G805" s="76" t="s">
        <v>1317</v>
      </c>
      <c r="H805" s="13" t="s">
        <v>417</v>
      </c>
      <c r="I805" s="76" t="s">
        <v>176</v>
      </c>
      <c r="J805" s="191"/>
      <c r="K805" s="106"/>
      <c r="L805" s="68">
        <v>29.62</v>
      </c>
      <c r="M805" s="68">
        <v>-98.37</v>
      </c>
      <c r="N805" s="106">
        <v>126.402078446346</v>
      </c>
      <c r="O805" s="76" t="s">
        <v>155</v>
      </c>
      <c r="P805" s="76" t="s">
        <v>167</v>
      </c>
      <c r="Q805" s="70" t="s">
        <v>13</v>
      </c>
      <c r="R805" s="70"/>
      <c r="S805" s="112"/>
      <c r="T805" s="68">
        <v>38.94</v>
      </c>
      <c r="U805" s="68">
        <v>12.92</v>
      </c>
      <c r="V805" s="70"/>
      <c r="W805" s="150"/>
      <c r="X805" s="148"/>
      <c r="Y805" s="112"/>
      <c r="Z805" s="76" t="s">
        <v>1654</v>
      </c>
      <c r="AA805" s="76"/>
      <c r="AB805" s="76"/>
      <c r="AC805" s="76"/>
      <c r="AD805" s="70"/>
      <c r="AE805" s="70"/>
    </row>
    <row r="806" spans="1:31" s="83" customFormat="1">
      <c r="A806" s="14" t="s">
        <v>1831</v>
      </c>
      <c r="B806" s="76" t="s">
        <v>1594</v>
      </c>
      <c r="C806" s="2" t="s">
        <v>1711</v>
      </c>
      <c r="D806" s="2" t="s">
        <v>1712</v>
      </c>
      <c r="E806" s="14">
        <v>908</v>
      </c>
      <c r="F806" s="13">
        <v>3931</v>
      </c>
      <c r="G806" s="14" t="s">
        <v>101</v>
      </c>
      <c r="H806" s="13" t="s">
        <v>395</v>
      </c>
      <c r="I806" s="76"/>
      <c r="J806" s="191" t="s">
        <v>1834</v>
      </c>
      <c r="K806" s="106"/>
      <c r="L806" s="112"/>
      <c r="M806" s="112"/>
      <c r="N806" s="70"/>
      <c r="O806" s="76" t="s">
        <v>209</v>
      </c>
      <c r="P806" s="70" t="s">
        <v>167</v>
      </c>
      <c r="Q806" s="70" t="s">
        <v>13</v>
      </c>
      <c r="R806" s="70"/>
      <c r="S806" s="70"/>
      <c r="T806" s="128">
        <v>11.3</v>
      </c>
      <c r="U806" s="128">
        <v>4.95</v>
      </c>
      <c r="V806" s="76"/>
      <c r="W806" s="195"/>
      <c r="X806" s="105"/>
      <c r="Y806" s="14"/>
      <c r="Z806" s="14"/>
      <c r="AA806" s="76"/>
      <c r="AB806" s="76"/>
      <c r="AC806" s="76"/>
      <c r="AD806" s="70"/>
      <c r="AE806" s="70"/>
    </row>
    <row r="807" spans="1:31" s="83" customFormat="1">
      <c r="A807" s="14" t="s">
        <v>1831</v>
      </c>
      <c r="B807" s="76" t="s">
        <v>1594</v>
      </c>
      <c r="C807" s="2" t="s">
        <v>1711</v>
      </c>
      <c r="D807" s="2" t="s">
        <v>1712</v>
      </c>
      <c r="E807" s="14">
        <v>908</v>
      </c>
      <c r="F807" s="13">
        <v>4179</v>
      </c>
      <c r="G807" s="14" t="s">
        <v>101</v>
      </c>
      <c r="H807" s="13" t="s">
        <v>395</v>
      </c>
      <c r="I807" s="76"/>
      <c r="J807" s="191" t="s">
        <v>1832</v>
      </c>
      <c r="K807" s="106"/>
      <c r="L807" s="112"/>
      <c r="M807" s="112"/>
      <c r="N807" s="70"/>
      <c r="O807" s="76" t="s">
        <v>209</v>
      </c>
      <c r="P807" s="70" t="s">
        <v>167</v>
      </c>
      <c r="Q807" s="70" t="s">
        <v>13</v>
      </c>
      <c r="R807" s="70"/>
      <c r="S807" s="70"/>
      <c r="T807" s="128">
        <v>11.72</v>
      </c>
      <c r="U807" s="128">
        <v>5.53</v>
      </c>
      <c r="V807" s="76"/>
      <c r="W807" s="195"/>
      <c r="X807" s="105"/>
      <c r="Y807" s="14"/>
      <c r="Z807" s="14"/>
      <c r="AA807" s="76"/>
      <c r="AB807" s="76"/>
      <c r="AC807" s="76"/>
      <c r="AD807" s="70"/>
      <c r="AE807" s="70"/>
    </row>
    <row r="808" spans="1:31" s="83" customFormat="1">
      <c r="A808" s="14" t="s">
        <v>1831</v>
      </c>
      <c r="B808" s="76" t="s">
        <v>1594</v>
      </c>
      <c r="C808" s="2" t="s">
        <v>1711</v>
      </c>
      <c r="D808" s="2" t="s">
        <v>1712</v>
      </c>
      <c r="E808" s="14">
        <v>908</v>
      </c>
      <c r="F808" s="13">
        <v>4180</v>
      </c>
      <c r="G808" s="14" t="s">
        <v>101</v>
      </c>
      <c r="H808" s="13" t="s">
        <v>395</v>
      </c>
      <c r="I808" s="76"/>
      <c r="J808" s="191" t="s">
        <v>1836</v>
      </c>
      <c r="K808" s="106"/>
      <c r="L808" s="112"/>
      <c r="M808" s="112"/>
      <c r="N808" s="70"/>
      <c r="O808" s="76" t="s">
        <v>209</v>
      </c>
      <c r="P808" s="70" t="s">
        <v>172</v>
      </c>
      <c r="Q808" s="70" t="s">
        <v>13</v>
      </c>
      <c r="R808" s="70"/>
      <c r="S808" s="70"/>
      <c r="T808" s="128">
        <v>10.94</v>
      </c>
      <c r="U808" s="128">
        <v>5.1100000000000003</v>
      </c>
      <c r="V808" s="76"/>
      <c r="W808" s="195"/>
      <c r="X808" s="105"/>
      <c r="Y808" s="14"/>
      <c r="Z808" s="14"/>
      <c r="AA808" s="76"/>
      <c r="AB808" s="76"/>
      <c r="AC808" s="76"/>
      <c r="AD808" s="70"/>
      <c r="AE808" s="70"/>
    </row>
    <row r="809" spans="1:31" s="83" customFormat="1">
      <c r="A809" s="14" t="s">
        <v>1831</v>
      </c>
      <c r="B809" s="76" t="s">
        <v>1594</v>
      </c>
      <c r="C809" s="2" t="s">
        <v>1711</v>
      </c>
      <c r="D809" s="2" t="s">
        <v>1712</v>
      </c>
      <c r="E809" s="14">
        <v>908</v>
      </c>
      <c r="F809" s="13">
        <v>4181</v>
      </c>
      <c r="G809" s="14" t="s">
        <v>101</v>
      </c>
      <c r="H809" s="13" t="s">
        <v>395</v>
      </c>
      <c r="I809" s="76"/>
      <c r="J809" s="191" t="s">
        <v>1835</v>
      </c>
      <c r="K809" s="106"/>
      <c r="L809" s="112"/>
      <c r="M809" s="112"/>
      <c r="N809" s="70"/>
      <c r="O809" s="76" t="s">
        <v>209</v>
      </c>
      <c r="P809" s="70" t="s">
        <v>167</v>
      </c>
      <c r="Q809" s="70" t="s">
        <v>13</v>
      </c>
      <c r="R809" s="70"/>
      <c r="S809" s="70"/>
      <c r="T809" s="128">
        <v>11.77</v>
      </c>
      <c r="U809" s="128">
        <v>5.36</v>
      </c>
      <c r="V809" s="76"/>
      <c r="W809" s="195"/>
      <c r="X809" s="105"/>
      <c r="Y809" s="14"/>
      <c r="Z809" s="14"/>
      <c r="AA809" s="76"/>
      <c r="AB809" s="76"/>
      <c r="AC809" s="76"/>
      <c r="AD809" s="70"/>
      <c r="AE809" s="70"/>
    </row>
    <row r="810" spans="1:31" s="83" customFormat="1">
      <c r="A810" s="14" t="s">
        <v>1831</v>
      </c>
      <c r="B810" s="76" t="s">
        <v>1594</v>
      </c>
      <c r="C810" s="2" t="s">
        <v>1711</v>
      </c>
      <c r="D810" s="2" t="s">
        <v>1712</v>
      </c>
      <c r="E810" s="14">
        <v>908</v>
      </c>
      <c r="F810" s="13">
        <v>4184</v>
      </c>
      <c r="G810" s="14" t="s">
        <v>101</v>
      </c>
      <c r="H810" s="13" t="s">
        <v>395</v>
      </c>
      <c r="I810" s="76"/>
      <c r="J810" s="191" t="s">
        <v>1833</v>
      </c>
      <c r="K810" s="106"/>
      <c r="L810" s="112"/>
      <c r="M810" s="112"/>
      <c r="N810" s="70"/>
      <c r="O810" s="76" t="s">
        <v>209</v>
      </c>
      <c r="P810" s="70" t="s">
        <v>167</v>
      </c>
      <c r="Q810" s="70" t="s">
        <v>13</v>
      </c>
      <c r="R810" s="70"/>
      <c r="S810" s="70"/>
      <c r="T810" s="128">
        <v>11.58</v>
      </c>
      <c r="U810" s="128">
        <v>5.47</v>
      </c>
      <c r="V810" s="76"/>
      <c r="W810" s="195"/>
      <c r="X810" s="105"/>
      <c r="Y810" s="14"/>
      <c r="Z810" s="14"/>
      <c r="AA810" s="76"/>
      <c r="AB810" s="76"/>
      <c r="AC810" s="76"/>
      <c r="AD810" s="70"/>
      <c r="AE810" s="70"/>
    </row>
    <row r="811" spans="1:31" s="83" customFormat="1" ht="31">
      <c r="A811" s="14" t="s">
        <v>1896</v>
      </c>
      <c r="B811" s="76" t="s">
        <v>1594</v>
      </c>
      <c r="C811" s="2" t="s">
        <v>1711</v>
      </c>
      <c r="D811" s="2" t="s">
        <v>1712</v>
      </c>
      <c r="E811" s="76">
        <v>30967</v>
      </c>
      <c r="F811" s="7">
        <v>556</v>
      </c>
      <c r="G811" s="76" t="s">
        <v>251</v>
      </c>
      <c r="H811" s="13" t="s">
        <v>243</v>
      </c>
      <c r="I811" s="76" t="s">
        <v>176</v>
      </c>
      <c r="J811" s="191" t="s">
        <v>400</v>
      </c>
      <c r="K811" s="143">
        <v>30</v>
      </c>
      <c r="L811" s="68">
        <v>29.62</v>
      </c>
      <c r="M811" s="68">
        <v>-98.37</v>
      </c>
      <c r="N811" s="106">
        <v>126.402078446346</v>
      </c>
      <c r="O811" s="58" t="s">
        <v>1899</v>
      </c>
      <c r="P811" s="57" t="s">
        <v>172</v>
      </c>
      <c r="Q811" s="57" t="s">
        <v>13</v>
      </c>
      <c r="R811" s="57">
        <v>10.220000000000001</v>
      </c>
      <c r="S811" s="57"/>
      <c r="T811" s="117"/>
      <c r="U811" s="117"/>
      <c r="V811" s="58"/>
      <c r="W811" s="195"/>
      <c r="X811" s="198"/>
      <c r="Y811" s="8"/>
      <c r="Z811" s="8" t="s">
        <v>1900</v>
      </c>
      <c r="AA811" s="76"/>
      <c r="AB811" s="76"/>
      <c r="AC811" s="76"/>
      <c r="AD811" s="70"/>
      <c r="AE811" s="70"/>
    </row>
    <row r="812" spans="1:31" s="83" customFormat="1">
      <c r="A812" s="76" t="s">
        <v>1471</v>
      </c>
      <c r="B812" s="76" t="s">
        <v>1594</v>
      </c>
      <c r="C812" s="113" t="s">
        <v>1711</v>
      </c>
      <c r="D812" s="113" t="s">
        <v>1712</v>
      </c>
      <c r="E812" s="76">
        <v>40449</v>
      </c>
      <c r="F812" s="76">
        <v>41</v>
      </c>
      <c r="G812" s="76" t="s">
        <v>1472</v>
      </c>
      <c r="H812" s="70" t="s">
        <v>246</v>
      </c>
      <c r="I812" s="76" t="s">
        <v>176</v>
      </c>
      <c r="J812" s="191"/>
      <c r="K812" s="106"/>
      <c r="L812" s="114"/>
      <c r="M812" s="114"/>
      <c r="N812" s="76"/>
      <c r="O812" s="76" t="s">
        <v>1709</v>
      </c>
      <c r="P812" s="76"/>
      <c r="Q812" s="70" t="s">
        <v>13</v>
      </c>
      <c r="R812" s="70"/>
      <c r="S812" s="112"/>
      <c r="T812" s="68">
        <v>6.82</v>
      </c>
      <c r="U812" s="68">
        <v>5.85</v>
      </c>
      <c r="V812" s="70"/>
      <c r="W812" s="150"/>
      <c r="X812" s="148"/>
      <c r="Y812" s="112"/>
      <c r="Z812" s="76" t="s">
        <v>1710</v>
      </c>
      <c r="AA812" s="76"/>
      <c r="AB812" s="76"/>
      <c r="AC812" s="76"/>
      <c r="AD812" s="70"/>
      <c r="AE812" s="70"/>
    </row>
    <row r="813" spans="1:31" s="83" customFormat="1">
      <c r="A813" s="76" t="s">
        <v>1471</v>
      </c>
      <c r="B813" s="76" t="s">
        <v>1594</v>
      </c>
      <c r="C813" s="113" t="s">
        <v>1711</v>
      </c>
      <c r="D813" s="113" t="s">
        <v>1712</v>
      </c>
      <c r="E813" s="76">
        <v>40449</v>
      </c>
      <c r="F813" s="76">
        <v>74</v>
      </c>
      <c r="G813" s="76" t="s">
        <v>1472</v>
      </c>
      <c r="H813" s="70" t="s">
        <v>246</v>
      </c>
      <c r="I813" s="76" t="s">
        <v>176</v>
      </c>
      <c r="J813" s="191"/>
      <c r="K813" s="106"/>
      <c r="L813" s="114"/>
      <c r="M813" s="114"/>
      <c r="N813" s="76"/>
      <c r="O813" s="76" t="s">
        <v>1713</v>
      </c>
      <c r="P813" s="76" t="s">
        <v>167</v>
      </c>
      <c r="Q813" s="70" t="s">
        <v>13</v>
      </c>
      <c r="R813" s="70"/>
      <c r="S813" s="112"/>
      <c r="T813" s="68">
        <v>11.65</v>
      </c>
      <c r="U813" s="68">
        <v>10.38</v>
      </c>
      <c r="V813" s="70"/>
      <c r="W813" s="150"/>
      <c r="X813" s="148"/>
      <c r="Y813" s="112"/>
      <c r="Z813" s="76" t="s">
        <v>1714</v>
      </c>
      <c r="AA813" s="76"/>
      <c r="AB813" s="76"/>
      <c r="AC813" s="76"/>
      <c r="AD813" s="70"/>
      <c r="AE813" s="70"/>
    </row>
    <row r="814" spans="1:31" s="83" customFormat="1">
      <c r="A814" s="76" t="s">
        <v>1471</v>
      </c>
      <c r="B814" s="76" t="s">
        <v>1594</v>
      </c>
      <c r="C814" s="113" t="s">
        <v>1711</v>
      </c>
      <c r="D814" s="113" t="s">
        <v>1712</v>
      </c>
      <c r="E814" s="76">
        <v>40449</v>
      </c>
      <c r="F814" s="76">
        <v>121</v>
      </c>
      <c r="G814" s="76" t="s">
        <v>1472</v>
      </c>
      <c r="H814" s="70" t="s">
        <v>246</v>
      </c>
      <c r="I814" s="76" t="s">
        <v>176</v>
      </c>
      <c r="J814" s="191"/>
      <c r="K814" s="106"/>
      <c r="L814" s="114"/>
      <c r="M814" s="114"/>
      <c r="N814" s="76"/>
      <c r="O814" s="76" t="s">
        <v>209</v>
      </c>
      <c r="P814" s="76" t="s">
        <v>167</v>
      </c>
      <c r="Q814" s="70" t="s">
        <v>13</v>
      </c>
      <c r="R814" s="70"/>
      <c r="S814" s="112"/>
      <c r="T814" s="68">
        <v>12.69</v>
      </c>
      <c r="U814" s="68">
        <v>4.84</v>
      </c>
      <c r="V814" s="70"/>
      <c r="W814" s="150"/>
      <c r="X814" s="148"/>
      <c r="Y814" s="112"/>
      <c r="Z814" s="76"/>
      <c r="AA814" s="76"/>
      <c r="AB814" s="76"/>
      <c r="AC814" s="76"/>
      <c r="AD814" s="70"/>
      <c r="AE814" s="70"/>
    </row>
    <row r="815" spans="1:31" s="83" customFormat="1">
      <c r="A815" s="14" t="s">
        <v>1831</v>
      </c>
      <c r="B815" s="76" t="s">
        <v>1594</v>
      </c>
      <c r="C815" s="2" t="s">
        <v>1711</v>
      </c>
      <c r="D815" s="2" t="s">
        <v>1712</v>
      </c>
      <c r="E815" s="14">
        <v>908</v>
      </c>
      <c r="F815" s="13">
        <v>3476</v>
      </c>
      <c r="G815" s="14" t="s">
        <v>101</v>
      </c>
      <c r="H815" s="13" t="s">
        <v>395</v>
      </c>
      <c r="I815" s="76" t="s">
        <v>2040</v>
      </c>
      <c r="J815" s="191" t="s">
        <v>1837</v>
      </c>
      <c r="K815" s="106"/>
      <c r="L815" s="112"/>
      <c r="M815" s="112"/>
      <c r="N815" s="70"/>
      <c r="O815" s="76" t="s">
        <v>381</v>
      </c>
      <c r="P815" s="70" t="s">
        <v>167</v>
      </c>
      <c r="Q815" s="70" t="s">
        <v>13</v>
      </c>
      <c r="R815" s="70"/>
      <c r="S815" s="70"/>
      <c r="T815" s="128">
        <v>9.36</v>
      </c>
      <c r="U815" s="128">
        <v>3.1</v>
      </c>
      <c r="V815" s="76"/>
      <c r="W815" s="195"/>
      <c r="X815" s="105"/>
      <c r="Y815" s="14"/>
      <c r="Z815" s="14"/>
      <c r="AA815" s="76"/>
      <c r="AB815" s="76"/>
      <c r="AC815" s="76"/>
      <c r="AD815" s="70"/>
      <c r="AE815" s="70"/>
    </row>
    <row r="816" spans="1:31" s="83" customFormat="1">
      <c r="A816" s="14" t="s">
        <v>1831</v>
      </c>
      <c r="B816" s="76" t="s">
        <v>1594</v>
      </c>
      <c r="C816" s="2" t="s">
        <v>1711</v>
      </c>
      <c r="D816" s="2" t="s">
        <v>1712</v>
      </c>
      <c r="E816" s="14">
        <v>908</v>
      </c>
      <c r="F816" s="13"/>
      <c r="G816" s="14" t="s">
        <v>101</v>
      </c>
      <c r="H816" s="13" t="s">
        <v>395</v>
      </c>
      <c r="I816" s="76"/>
      <c r="J816" s="191"/>
      <c r="K816" s="106"/>
      <c r="L816" s="112"/>
      <c r="M816" s="112"/>
      <c r="N816" s="70"/>
      <c r="O816" s="76"/>
      <c r="P816" s="70"/>
      <c r="Q816" s="70" t="s">
        <v>13</v>
      </c>
      <c r="R816" s="70"/>
      <c r="S816" s="70"/>
      <c r="T816" s="128"/>
      <c r="U816" s="128"/>
      <c r="V816" s="76"/>
      <c r="W816" s="195"/>
      <c r="X816" s="105"/>
      <c r="Y816" s="14"/>
      <c r="Z816" s="14"/>
      <c r="AA816" s="76"/>
      <c r="AB816" s="76"/>
      <c r="AC816" s="76"/>
      <c r="AD816" s="70"/>
      <c r="AE816" s="70"/>
    </row>
    <row r="817" spans="1:31" s="83" customFormat="1">
      <c r="A817" s="14" t="s">
        <v>1831</v>
      </c>
      <c r="B817" s="76" t="s">
        <v>1594</v>
      </c>
      <c r="C817" s="2" t="s">
        <v>1711</v>
      </c>
      <c r="D817" s="2" t="s">
        <v>1712</v>
      </c>
      <c r="E817" s="14">
        <v>908</v>
      </c>
      <c r="F817" s="13"/>
      <c r="G817" s="14" t="s">
        <v>101</v>
      </c>
      <c r="H817" s="13" t="s">
        <v>395</v>
      </c>
      <c r="I817" s="76"/>
      <c r="J817" s="191"/>
      <c r="K817" s="106"/>
      <c r="L817" s="112"/>
      <c r="M817" s="112"/>
      <c r="N817" s="70"/>
      <c r="O817" s="76"/>
      <c r="P817" s="70"/>
      <c r="Q817" s="70" t="s">
        <v>13</v>
      </c>
      <c r="R817" s="70"/>
      <c r="S817" s="70"/>
      <c r="T817" s="128"/>
      <c r="U817" s="128"/>
      <c r="V817" s="76"/>
      <c r="W817" s="195"/>
      <c r="X817" s="105"/>
      <c r="Y817" s="14"/>
      <c r="Z817" s="14"/>
      <c r="AA817" s="76"/>
      <c r="AB817" s="76"/>
      <c r="AC817" s="76"/>
      <c r="AD817" s="70"/>
      <c r="AE817" s="70"/>
    </row>
    <row r="818" spans="1:31" s="83" customFormat="1">
      <c r="A818" s="14" t="s">
        <v>1831</v>
      </c>
      <c r="B818" s="76" t="s">
        <v>1594</v>
      </c>
      <c r="C818" s="2" t="s">
        <v>1711</v>
      </c>
      <c r="D818" s="2" t="s">
        <v>1712</v>
      </c>
      <c r="E818" s="14">
        <v>908</v>
      </c>
      <c r="F818" s="13"/>
      <c r="G818" s="14" t="s">
        <v>101</v>
      </c>
      <c r="H818" s="13" t="s">
        <v>395</v>
      </c>
      <c r="I818" s="76"/>
      <c r="J818" s="191"/>
      <c r="K818" s="106"/>
      <c r="L818" s="112"/>
      <c r="M818" s="112"/>
      <c r="N818" s="70"/>
      <c r="O818" s="76"/>
      <c r="P818" s="70"/>
      <c r="Q818" s="70" t="s">
        <v>13</v>
      </c>
      <c r="R818" s="70"/>
      <c r="S818" s="70"/>
      <c r="T818" s="128"/>
      <c r="U818" s="128"/>
      <c r="V818" s="76"/>
      <c r="W818" s="195"/>
      <c r="X818" s="105"/>
      <c r="Y818" s="14"/>
      <c r="Z818" s="14"/>
      <c r="AA818" s="76"/>
      <c r="AB818" s="76"/>
      <c r="AC818" s="76"/>
      <c r="AD818" s="70"/>
      <c r="AE818" s="70"/>
    </row>
    <row r="819" spans="1:31" s="83" customFormat="1">
      <c r="A819" s="14" t="s">
        <v>1831</v>
      </c>
      <c r="B819" s="76" t="s">
        <v>1594</v>
      </c>
      <c r="C819" s="2" t="s">
        <v>1711</v>
      </c>
      <c r="D819" s="2" t="s">
        <v>1712</v>
      </c>
      <c r="E819" s="14">
        <v>908</v>
      </c>
      <c r="F819" s="13"/>
      <c r="G819" s="14" t="s">
        <v>101</v>
      </c>
      <c r="H819" s="13" t="s">
        <v>395</v>
      </c>
      <c r="I819" s="76"/>
      <c r="J819" s="191"/>
      <c r="K819" s="106"/>
      <c r="L819" s="112"/>
      <c r="M819" s="112"/>
      <c r="N819" s="70"/>
      <c r="O819" s="76"/>
      <c r="P819" s="70"/>
      <c r="Q819" s="70" t="s">
        <v>13</v>
      </c>
      <c r="R819" s="70"/>
      <c r="S819" s="70"/>
      <c r="T819" s="128"/>
      <c r="U819" s="128"/>
      <c r="V819" s="76"/>
      <c r="W819" s="195"/>
      <c r="X819" s="105"/>
      <c r="Y819" s="14"/>
      <c r="Z819" s="14"/>
      <c r="AA819" s="76"/>
      <c r="AB819" s="76"/>
      <c r="AC819" s="76"/>
      <c r="AD819" s="70"/>
      <c r="AE819" s="70"/>
    </row>
    <row r="820" spans="1:31" s="83" customFormat="1">
      <c r="A820" s="14" t="s">
        <v>1831</v>
      </c>
      <c r="B820" s="76" t="s">
        <v>1594</v>
      </c>
      <c r="C820" s="2" t="s">
        <v>1711</v>
      </c>
      <c r="D820" s="2" t="s">
        <v>1712</v>
      </c>
      <c r="E820" s="14">
        <v>908</v>
      </c>
      <c r="F820" s="13"/>
      <c r="G820" s="14" t="s">
        <v>101</v>
      </c>
      <c r="H820" s="13" t="s">
        <v>395</v>
      </c>
      <c r="I820" s="76"/>
      <c r="J820" s="191"/>
      <c r="K820" s="106"/>
      <c r="L820" s="112"/>
      <c r="M820" s="112"/>
      <c r="N820" s="70"/>
      <c r="O820" s="76"/>
      <c r="P820" s="70"/>
      <c r="Q820" s="70" t="s">
        <v>13</v>
      </c>
      <c r="R820" s="70"/>
      <c r="S820" s="70"/>
      <c r="T820" s="128"/>
      <c r="U820" s="128"/>
      <c r="V820" s="76"/>
      <c r="W820" s="195"/>
      <c r="X820" s="105"/>
      <c r="Y820" s="14"/>
      <c r="Z820" s="14"/>
      <c r="AA820" s="76"/>
      <c r="AB820" s="76"/>
      <c r="AC820" s="76"/>
      <c r="AD820" s="70"/>
      <c r="AE820" s="70"/>
    </row>
    <row r="821" spans="1:31" s="83" customFormat="1" ht="36">
      <c r="A821" s="76" t="s">
        <v>1849</v>
      </c>
      <c r="B821" s="76" t="s">
        <v>1594</v>
      </c>
      <c r="C821" s="113" t="s">
        <v>1854</v>
      </c>
      <c r="D821" s="113" t="s">
        <v>1712</v>
      </c>
      <c r="E821" s="76" t="s">
        <v>1543</v>
      </c>
      <c r="F821" s="76" t="s">
        <v>1856</v>
      </c>
      <c r="G821" s="76" t="s">
        <v>581</v>
      </c>
      <c r="H821" s="13" t="s">
        <v>582</v>
      </c>
      <c r="I821" s="76" t="s">
        <v>2039</v>
      </c>
      <c r="J821" s="191" t="s">
        <v>1859</v>
      </c>
      <c r="K821" s="106"/>
      <c r="L821" s="114"/>
      <c r="M821" s="114"/>
      <c r="N821" s="76"/>
      <c r="O821" s="76" t="s">
        <v>16</v>
      </c>
      <c r="P821" s="76"/>
      <c r="Q821" s="70" t="s">
        <v>13</v>
      </c>
      <c r="R821" s="70"/>
      <c r="S821" s="112"/>
      <c r="T821" s="68">
        <v>14.73</v>
      </c>
      <c r="U821" s="68">
        <v>4.84</v>
      </c>
      <c r="V821" s="70"/>
      <c r="W821" s="150"/>
      <c r="X821" s="148"/>
      <c r="Y821" s="112"/>
      <c r="Z821" s="76"/>
      <c r="AA821" s="76"/>
      <c r="AB821" s="76"/>
      <c r="AC821" s="76"/>
      <c r="AD821" s="70"/>
      <c r="AE821" s="70"/>
    </row>
    <row r="822" spans="1:31" s="83" customFormat="1" ht="36">
      <c r="A822" s="76" t="s">
        <v>1849</v>
      </c>
      <c r="B822" s="76" t="s">
        <v>1594</v>
      </c>
      <c r="C822" s="113" t="s">
        <v>1854</v>
      </c>
      <c r="D822" s="113" t="s">
        <v>1712</v>
      </c>
      <c r="E822" s="76" t="s">
        <v>1543</v>
      </c>
      <c r="F822" s="76" t="s">
        <v>1855</v>
      </c>
      <c r="G822" s="76" t="s">
        <v>581</v>
      </c>
      <c r="H822" s="13" t="s">
        <v>582</v>
      </c>
      <c r="I822" s="76" t="s">
        <v>176</v>
      </c>
      <c r="J822" s="191" t="s">
        <v>1859</v>
      </c>
      <c r="K822" s="106"/>
      <c r="L822" s="114"/>
      <c r="M822" s="114"/>
      <c r="N822" s="76"/>
      <c r="O822" s="76" t="s">
        <v>16</v>
      </c>
      <c r="P822" s="76"/>
      <c r="Q822" s="70" t="s">
        <v>13</v>
      </c>
      <c r="R822" s="70"/>
      <c r="S822" s="112"/>
      <c r="T822" s="68">
        <v>15.15</v>
      </c>
      <c r="U822" s="68">
        <v>5.31</v>
      </c>
      <c r="V822" s="70"/>
      <c r="W822" s="150"/>
      <c r="X822" s="148"/>
      <c r="Y822" s="112"/>
      <c r="Z822" s="76"/>
      <c r="AA822" s="76"/>
      <c r="AB822" s="76"/>
      <c r="AC822" s="76"/>
      <c r="AD822" s="70"/>
      <c r="AE822" s="70"/>
    </row>
    <row r="823" spans="1:31" s="83" customFormat="1" ht="31">
      <c r="A823" s="76" t="s">
        <v>1849</v>
      </c>
      <c r="B823" s="76" t="s">
        <v>1594</v>
      </c>
      <c r="C823" s="113" t="s">
        <v>1854</v>
      </c>
      <c r="D823" s="113" t="s">
        <v>1712</v>
      </c>
      <c r="E823" s="76" t="s">
        <v>1543</v>
      </c>
      <c r="F823" s="76">
        <v>7317</v>
      </c>
      <c r="G823" s="76" t="s">
        <v>581</v>
      </c>
      <c r="H823" s="13" t="s">
        <v>582</v>
      </c>
      <c r="I823" s="76" t="s">
        <v>176</v>
      </c>
      <c r="J823" s="191" t="s">
        <v>1861</v>
      </c>
      <c r="K823" s="106"/>
      <c r="L823" s="114"/>
      <c r="M823" s="114"/>
      <c r="N823" s="76"/>
      <c r="O823" s="76" t="s">
        <v>16</v>
      </c>
      <c r="P823" s="76"/>
      <c r="Q823" s="70" t="s">
        <v>13</v>
      </c>
      <c r="R823" s="70"/>
      <c r="S823" s="112"/>
      <c r="T823" s="68">
        <v>13.54</v>
      </c>
      <c r="U823" s="68">
        <v>6.1</v>
      </c>
      <c r="V823" s="70"/>
      <c r="W823" s="150"/>
      <c r="X823" s="148"/>
      <c r="Y823" s="112"/>
      <c r="Z823" s="76"/>
      <c r="AA823" s="76"/>
      <c r="AB823" s="76"/>
      <c r="AC823" s="76"/>
      <c r="AD823" s="70"/>
      <c r="AE823" s="70"/>
    </row>
    <row r="824" spans="1:31" s="83" customFormat="1" ht="31">
      <c r="A824" s="76" t="s">
        <v>1849</v>
      </c>
      <c r="B824" s="76" t="s">
        <v>1594</v>
      </c>
      <c r="C824" s="113" t="s">
        <v>1854</v>
      </c>
      <c r="D824" s="113" t="s">
        <v>1712</v>
      </c>
      <c r="E824" s="76" t="s">
        <v>1543</v>
      </c>
      <c r="F824" s="76">
        <v>7319</v>
      </c>
      <c r="G824" s="76" t="s">
        <v>581</v>
      </c>
      <c r="H824" s="13" t="s">
        <v>582</v>
      </c>
      <c r="I824" s="76" t="s">
        <v>176</v>
      </c>
      <c r="J824" s="191" t="s">
        <v>1861</v>
      </c>
      <c r="K824" s="106"/>
      <c r="L824" s="114"/>
      <c r="M824" s="114"/>
      <c r="N824" s="76"/>
      <c r="O824" s="76" t="s">
        <v>1852</v>
      </c>
      <c r="P824" s="70" t="s">
        <v>172</v>
      </c>
      <c r="Q824" s="70" t="s">
        <v>13</v>
      </c>
      <c r="R824" s="70"/>
      <c r="S824" s="70"/>
      <c r="T824" s="68">
        <v>25.99</v>
      </c>
      <c r="U824" s="68">
        <v>24.52</v>
      </c>
      <c r="V824" s="70"/>
      <c r="W824" s="150"/>
      <c r="X824" s="148"/>
      <c r="Y824" s="112"/>
      <c r="Z824" s="76"/>
      <c r="AA824" s="76"/>
      <c r="AB824" s="76"/>
      <c r="AC824" s="76"/>
      <c r="AD824" s="70"/>
      <c r="AE824" s="70"/>
    </row>
    <row r="825" spans="1:31" s="83" customFormat="1">
      <c r="A825" s="76" t="s">
        <v>1667</v>
      </c>
      <c r="B825" s="76" t="s">
        <v>1594</v>
      </c>
      <c r="C825" s="113" t="s">
        <v>1249</v>
      </c>
      <c r="D825" s="113" t="s">
        <v>1250</v>
      </c>
      <c r="E825" s="76">
        <v>933</v>
      </c>
      <c r="F825" s="76">
        <v>452</v>
      </c>
      <c r="G825" s="76" t="s">
        <v>1317</v>
      </c>
      <c r="H825" s="13" t="s">
        <v>417</v>
      </c>
      <c r="I825" s="76" t="s">
        <v>176</v>
      </c>
      <c r="J825" s="191"/>
      <c r="K825" s="106"/>
      <c r="L825" s="68">
        <v>29.62</v>
      </c>
      <c r="M825" s="68">
        <v>-98.37</v>
      </c>
      <c r="N825" s="106">
        <v>126.402078446346</v>
      </c>
      <c r="O825" s="76" t="s">
        <v>130</v>
      </c>
      <c r="P825" s="76" t="s">
        <v>172</v>
      </c>
      <c r="Q825" s="70" t="s">
        <v>13</v>
      </c>
      <c r="R825" s="70"/>
      <c r="S825" s="112"/>
      <c r="T825" s="68">
        <v>10.1</v>
      </c>
      <c r="U825" s="68">
        <v>4.55</v>
      </c>
      <c r="V825" s="70"/>
      <c r="W825" s="150"/>
      <c r="X825" s="148"/>
      <c r="Y825" s="112"/>
      <c r="Z825" s="76" t="s">
        <v>1672</v>
      </c>
      <c r="AA825" s="76"/>
      <c r="AB825" s="76"/>
      <c r="AC825" s="76"/>
      <c r="AD825" s="70"/>
      <c r="AE825" s="70"/>
    </row>
    <row r="826" spans="1:31" s="83" customFormat="1">
      <c r="A826" s="76" t="s">
        <v>1667</v>
      </c>
      <c r="B826" s="76" t="s">
        <v>1594</v>
      </c>
      <c r="C826" s="113" t="s">
        <v>1249</v>
      </c>
      <c r="D826" s="113" t="s">
        <v>1250</v>
      </c>
      <c r="E826" s="76">
        <v>933</v>
      </c>
      <c r="F826" s="76">
        <v>611</v>
      </c>
      <c r="G826" s="76" t="s">
        <v>1317</v>
      </c>
      <c r="H826" s="13" t="s">
        <v>417</v>
      </c>
      <c r="I826" s="76" t="s">
        <v>176</v>
      </c>
      <c r="J826" s="191"/>
      <c r="K826" s="106"/>
      <c r="L826" s="68">
        <v>29.62</v>
      </c>
      <c r="M826" s="68">
        <v>-98.37</v>
      </c>
      <c r="N826" s="106">
        <v>126.402078446346</v>
      </c>
      <c r="O826" s="76" t="s">
        <v>130</v>
      </c>
      <c r="P826" s="76" t="s">
        <v>167</v>
      </c>
      <c r="Q826" s="70" t="s">
        <v>13</v>
      </c>
      <c r="R826" s="70"/>
      <c r="S826" s="112"/>
      <c r="T826" s="68">
        <v>10.039999999999999</v>
      </c>
      <c r="U826" s="68">
        <v>4.96</v>
      </c>
      <c r="V826" s="70"/>
      <c r="W826" s="150"/>
      <c r="X826" s="148"/>
      <c r="Y826" s="112"/>
      <c r="Z826" s="145" t="s">
        <v>1673</v>
      </c>
      <c r="AA826" s="76"/>
      <c r="AB826" s="76"/>
      <c r="AC826" s="76"/>
      <c r="AD826" s="70"/>
      <c r="AE826" s="70"/>
    </row>
    <row r="827" spans="1:31" s="83" customFormat="1">
      <c r="A827" s="76" t="s">
        <v>1667</v>
      </c>
      <c r="B827" s="76" t="s">
        <v>1594</v>
      </c>
      <c r="C827" s="113" t="s">
        <v>1249</v>
      </c>
      <c r="D827" s="113" t="s">
        <v>1250</v>
      </c>
      <c r="E827" s="76">
        <v>933</v>
      </c>
      <c r="F827" s="76">
        <v>766</v>
      </c>
      <c r="G827" s="76" t="s">
        <v>1317</v>
      </c>
      <c r="H827" s="13" t="s">
        <v>417</v>
      </c>
      <c r="I827" s="76" t="s">
        <v>176</v>
      </c>
      <c r="J827" s="191"/>
      <c r="K827" s="106"/>
      <c r="L827" s="68">
        <v>29.62</v>
      </c>
      <c r="M827" s="68">
        <v>-98.37</v>
      </c>
      <c r="N827" s="106">
        <v>126.402078446346</v>
      </c>
      <c r="O827" s="76" t="s">
        <v>130</v>
      </c>
      <c r="P827" s="76" t="s">
        <v>167</v>
      </c>
      <c r="Q827" s="70" t="s">
        <v>13</v>
      </c>
      <c r="R827" s="70"/>
      <c r="S827" s="112"/>
      <c r="T827" s="68">
        <v>10.119999999999999</v>
      </c>
      <c r="U827" s="68">
        <v>4.66</v>
      </c>
      <c r="V827" s="70"/>
      <c r="W827" s="150"/>
      <c r="X827" s="148"/>
      <c r="Y827" s="112"/>
      <c r="Z827" s="145" t="s">
        <v>1673</v>
      </c>
      <c r="AA827" s="76"/>
      <c r="AB827" s="76"/>
      <c r="AC827" s="76"/>
      <c r="AD827" s="70"/>
      <c r="AE827" s="70"/>
    </row>
    <row r="828" spans="1:31" s="83" customFormat="1">
      <c r="A828" s="76" t="s">
        <v>1667</v>
      </c>
      <c r="B828" s="76" t="s">
        <v>1594</v>
      </c>
      <c r="C828" s="113" t="s">
        <v>1249</v>
      </c>
      <c r="D828" s="113" t="s">
        <v>1250</v>
      </c>
      <c r="E828" s="76">
        <v>933</v>
      </c>
      <c r="F828" s="76">
        <v>3670</v>
      </c>
      <c r="G828" s="76" t="s">
        <v>1317</v>
      </c>
      <c r="H828" s="13" t="s">
        <v>417</v>
      </c>
      <c r="I828" s="76" t="s">
        <v>176</v>
      </c>
      <c r="J828" s="191"/>
      <c r="K828" s="106"/>
      <c r="L828" s="68">
        <v>29.62</v>
      </c>
      <c r="M828" s="68">
        <v>-98.37</v>
      </c>
      <c r="N828" s="106">
        <v>126.402078446346</v>
      </c>
      <c r="O828" s="76" t="s">
        <v>130</v>
      </c>
      <c r="P828" s="76" t="s">
        <v>172</v>
      </c>
      <c r="Q828" s="70" t="s">
        <v>13</v>
      </c>
      <c r="R828" s="70"/>
      <c r="S828" s="112"/>
      <c r="T828" s="68">
        <v>10.73</v>
      </c>
      <c r="U828" s="68">
        <v>5.05</v>
      </c>
      <c r="V828" s="70"/>
      <c r="W828" s="150"/>
      <c r="X828" s="148"/>
      <c r="Y828" s="112"/>
      <c r="Z828" s="76" t="s">
        <v>1672</v>
      </c>
      <c r="AA828" s="76"/>
      <c r="AB828" s="76"/>
      <c r="AC828" s="76"/>
      <c r="AD828" s="70"/>
      <c r="AE828" s="70"/>
    </row>
    <row r="829" spans="1:31" s="83" customFormat="1">
      <c r="A829" s="76" t="s">
        <v>1748</v>
      </c>
      <c r="B829" s="70" t="s">
        <v>1594</v>
      </c>
      <c r="C829" s="113" t="s">
        <v>1249</v>
      </c>
      <c r="D829" s="113" t="s">
        <v>1250</v>
      </c>
      <c r="E829" s="76">
        <v>40540</v>
      </c>
      <c r="F829" s="70">
        <v>69</v>
      </c>
      <c r="G829" s="76" t="s">
        <v>606</v>
      </c>
      <c r="H829" s="70" t="s">
        <v>607</v>
      </c>
      <c r="I829" s="76" t="s">
        <v>176</v>
      </c>
      <c r="J829" s="191"/>
      <c r="K829" s="143"/>
      <c r="L829" s="68">
        <v>30.59</v>
      </c>
      <c r="M829" s="68">
        <v>-98.64</v>
      </c>
      <c r="N829" s="70">
        <v>100.5</v>
      </c>
      <c r="O829" s="76" t="s">
        <v>155</v>
      </c>
      <c r="P829" s="70"/>
      <c r="Q829" s="70" t="s">
        <v>13</v>
      </c>
      <c r="R829" s="70"/>
      <c r="S829" s="70"/>
      <c r="T829" s="128">
        <v>9.76</v>
      </c>
      <c r="U829" s="128">
        <v>7.43</v>
      </c>
      <c r="V829" s="76"/>
      <c r="W829" s="195"/>
      <c r="X829" s="105"/>
      <c r="Y829" s="76"/>
      <c r="Z829" s="14" t="s">
        <v>1753</v>
      </c>
      <c r="AA829" s="76"/>
      <c r="AB829" s="76"/>
      <c r="AC829" s="76"/>
      <c r="AD829" s="70"/>
      <c r="AE829" s="70"/>
    </row>
    <row r="830" spans="1:31" s="83" customFormat="1">
      <c r="A830" s="76" t="s">
        <v>1748</v>
      </c>
      <c r="B830" s="70" t="s">
        <v>1594</v>
      </c>
      <c r="C830" s="113" t="s">
        <v>1249</v>
      </c>
      <c r="D830" s="113" t="s">
        <v>1250</v>
      </c>
      <c r="E830" s="76">
        <v>40540</v>
      </c>
      <c r="F830" s="70">
        <v>70</v>
      </c>
      <c r="G830" s="76" t="s">
        <v>606</v>
      </c>
      <c r="H830" s="70" t="s">
        <v>607</v>
      </c>
      <c r="I830" s="76" t="s">
        <v>176</v>
      </c>
      <c r="J830" s="191"/>
      <c r="K830" s="143"/>
      <c r="L830" s="68">
        <v>30.59</v>
      </c>
      <c r="M830" s="68">
        <v>-98.64</v>
      </c>
      <c r="N830" s="70">
        <v>100.5</v>
      </c>
      <c r="O830" s="76" t="s">
        <v>1216</v>
      </c>
      <c r="P830" s="70"/>
      <c r="Q830" s="70" t="s">
        <v>13</v>
      </c>
      <c r="R830" s="70"/>
      <c r="S830" s="70"/>
      <c r="T830" s="128">
        <v>6.27</v>
      </c>
      <c r="U830" s="128">
        <v>5.81</v>
      </c>
      <c r="V830" s="76"/>
      <c r="W830" s="195"/>
      <c r="X830" s="105"/>
      <c r="Y830" s="76"/>
      <c r="Z830" s="76" t="s">
        <v>1749</v>
      </c>
      <c r="AA830" s="76"/>
      <c r="AB830" s="76"/>
      <c r="AC830" s="76"/>
      <c r="AD830" s="70"/>
      <c r="AE830" s="70"/>
    </row>
    <row r="831" spans="1:31" s="83" customFormat="1">
      <c r="A831" s="76" t="s">
        <v>1748</v>
      </c>
      <c r="B831" s="70" t="s">
        <v>1594</v>
      </c>
      <c r="C831" s="113" t="s">
        <v>1249</v>
      </c>
      <c r="D831" s="113" t="s">
        <v>1250</v>
      </c>
      <c r="E831" s="76">
        <v>40540</v>
      </c>
      <c r="F831" s="70">
        <v>71</v>
      </c>
      <c r="G831" s="76" t="s">
        <v>606</v>
      </c>
      <c r="H831" s="70" t="s">
        <v>607</v>
      </c>
      <c r="I831" s="76" t="s">
        <v>176</v>
      </c>
      <c r="J831" s="191"/>
      <c r="K831" s="143"/>
      <c r="L831" s="68">
        <v>30.59</v>
      </c>
      <c r="M831" s="68">
        <v>-98.64</v>
      </c>
      <c r="N831" s="70">
        <v>100.5</v>
      </c>
      <c r="O831" s="76" t="s">
        <v>209</v>
      </c>
      <c r="P831" s="70"/>
      <c r="Q831" s="70" t="s">
        <v>13</v>
      </c>
      <c r="R831" s="70"/>
      <c r="S831" s="70"/>
      <c r="T831" s="128">
        <v>4.93</v>
      </c>
      <c r="U831" s="128">
        <v>4.63</v>
      </c>
      <c r="V831" s="76"/>
      <c r="W831" s="195"/>
      <c r="X831" s="105"/>
      <c r="Y831" s="76"/>
      <c r="Z831" s="76" t="s">
        <v>1749</v>
      </c>
      <c r="AA831" s="76"/>
      <c r="AB831" s="76"/>
      <c r="AC831" s="76"/>
      <c r="AD831" s="70"/>
      <c r="AE831" s="70"/>
    </row>
    <row r="832" spans="1:31" s="83" customFormat="1" ht="24">
      <c r="A832" s="14"/>
      <c r="B832" s="76" t="s">
        <v>1594</v>
      </c>
      <c r="C832" s="2" t="s">
        <v>1249</v>
      </c>
      <c r="D832" s="107" t="s">
        <v>1250</v>
      </c>
      <c r="E832" s="14">
        <v>41172</v>
      </c>
      <c r="F832" s="13">
        <v>222</v>
      </c>
      <c r="G832" s="13" t="s">
        <v>949</v>
      </c>
      <c r="H832" s="13" t="s">
        <v>1246</v>
      </c>
      <c r="I832" s="70" t="s">
        <v>2040</v>
      </c>
      <c r="J832" s="191" t="s">
        <v>1248</v>
      </c>
      <c r="K832" s="106"/>
      <c r="L832" s="112"/>
      <c r="M832" s="112"/>
      <c r="N832" s="70"/>
      <c r="O832" s="76" t="s">
        <v>150</v>
      </c>
      <c r="P832" s="70" t="s">
        <v>172</v>
      </c>
      <c r="Q832" s="70" t="s">
        <v>13</v>
      </c>
      <c r="R832" s="70"/>
      <c r="S832" s="70"/>
      <c r="T832" s="128">
        <v>9.73</v>
      </c>
      <c r="U832" s="128">
        <v>4.82</v>
      </c>
      <c r="V832" s="76"/>
      <c r="W832" s="195"/>
      <c r="X832" s="105"/>
      <c r="Y832" s="14"/>
      <c r="Z832" s="14" t="s">
        <v>1251</v>
      </c>
      <c r="AA832" s="76"/>
      <c r="AB832" s="76"/>
      <c r="AC832" s="76"/>
      <c r="AD832" s="70"/>
      <c r="AE832" s="70"/>
    </row>
    <row r="833" spans="1:31" s="83" customFormat="1" ht="24">
      <c r="A833" s="14" t="s">
        <v>1896</v>
      </c>
      <c r="B833" s="76" t="s">
        <v>1594</v>
      </c>
      <c r="C833" s="2" t="s">
        <v>1772</v>
      </c>
      <c r="D833" s="2" t="s">
        <v>2042</v>
      </c>
      <c r="E833" s="76">
        <v>30967</v>
      </c>
      <c r="F833" s="7">
        <v>1697</v>
      </c>
      <c r="G833" s="76" t="s">
        <v>251</v>
      </c>
      <c r="H833" s="13" t="s">
        <v>243</v>
      </c>
      <c r="I833" s="76" t="s">
        <v>176</v>
      </c>
      <c r="J833" s="191" t="s">
        <v>400</v>
      </c>
      <c r="K833" s="143">
        <v>30</v>
      </c>
      <c r="L833" s="68">
        <v>29.62</v>
      </c>
      <c r="M833" s="68">
        <v>-98.37</v>
      </c>
      <c r="N833" s="106">
        <v>126.402078446346</v>
      </c>
      <c r="O833" s="58" t="s">
        <v>212</v>
      </c>
      <c r="P833" s="57" t="s">
        <v>167</v>
      </c>
      <c r="Q833" s="57" t="s">
        <v>13</v>
      </c>
      <c r="R833" s="57"/>
      <c r="S833" s="57"/>
      <c r="T833" s="117">
        <v>28.89</v>
      </c>
      <c r="U833" s="117">
        <v>13</v>
      </c>
      <c r="V833" s="58"/>
      <c r="W833" s="195"/>
      <c r="X833" s="198"/>
      <c r="Y833" s="8"/>
      <c r="Z833" s="8"/>
      <c r="AA833" s="76"/>
      <c r="AB833" s="76"/>
      <c r="AC833" s="76"/>
      <c r="AD833" s="70"/>
      <c r="AE833" s="70"/>
    </row>
    <row r="834" spans="1:31" s="83" customFormat="1">
      <c r="A834" s="14" t="s">
        <v>1808</v>
      </c>
      <c r="B834" s="13" t="s">
        <v>1594</v>
      </c>
      <c r="C834" s="2" t="s">
        <v>1772</v>
      </c>
      <c r="D834" s="2" t="s">
        <v>1773</v>
      </c>
      <c r="E834" s="14">
        <v>43407</v>
      </c>
      <c r="F834" s="13">
        <v>31</v>
      </c>
      <c r="G834" s="14" t="s">
        <v>1081</v>
      </c>
      <c r="H834" s="13" t="s">
        <v>403</v>
      </c>
      <c r="I834" s="76" t="s">
        <v>176</v>
      </c>
      <c r="J834" s="191"/>
      <c r="K834" s="143"/>
      <c r="L834" s="112"/>
      <c r="M834" s="112"/>
      <c r="N834" s="70"/>
      <c r="O834" s="76" t="s">
        <v>209</v>
      </c>
      <c r="P834" s="70" t="s">
        <v>167</v>
      </c>
      <c r="Q834" s="70" t="s">
        <v>13</v>
      </c>
      <c r="R834" s="70"/>
      <c r="S834" s="70"/>
      <c r="T834" s="128">
        <v>22.32</v>
      </c>
      <c r="U834" s="128">
        <v>10.39</v>
      </c>
      <c r="V834" s="76"/>
      <c r="W834" s="195"/>
      <c r="X834" s="105"/>
      <c r="Y834" s="14"/>
      <c r="Z834" s="14"/>
      <c r="AA834" s="76"/>
      <c r="AB834" s="76"/>
      <c r="AC834" s="76"/>
      <c r="AD834" s="70"/>
      <c r="AE834" s="70"/>
    </row>
    <row r="835" spans="1:31" s="83" customFormat="1">
      <c r="A835" s="76" t="s">
        <v>1777</v>
      </c>
      <c r="B835" s="70" t="s">
        <v>1594</v>
      </c>
      <c r="C835" s="113" t="s">
        <v>1772</v>
      </c>
      <c r="D835" s="113" t="s">
        <v>1773</v>
      </c>
      <c r="E835" s="76">
        <v>40279</v>
      </c>
      <c r="F835" s="13">
        <v>13</v>
      </c>
      <c r="G835" s="76" t="s">
        <v>1017</v>
      </c>
      <c r="H835" s="70" t="s">
        <v>637</v>
      </c>
      <c r="I835" s="120"/>
      <c r="J835" s="191"/>
      <c r="K835" s="143"/>
      <c r="L835" s="68">
        <v>30.62</v>
      </c>
      <c r="M835" s="68">
        <v>-98.25</v>
      </c>
      <c r="N835" s="106">
        <v>135.36553508089301</v>
      </c>
      <c r="O835" s="76" t="s">
        <v>209</v>
      </c>
      <c r="P835" s="70" t="s">
        <v>167</v>
      </c>
      <c r="Q835" s="70" t="s">
        <v>13</v>
      </c>
      <c r="R835" s="70"/>
      <c r="S835" s="70"/>
      <c r="T835" s="128">
        <v>23.62</v>
      </c>
      <c r="U835" s="128">
        <v>10.26</v>
      </c>
      <c r="V835" s="76"/>
      <c r="W835" s="195"/>
      <c r="X835" s="105"/>
      <c r="Y835" s="76"/>
      <c r="Z835" s="14" t="s">
        <v>1780</v>
      </c>
      <c r="AA835" s="76"/>
      <c r="AB835" s="76"/>
      <c r="AC835" s="76"/>
      <c r="AD835" s="70"/>
      <c r="AE835" s="70"/>
    </row>
    <row r="836" spans="1:31" s="83" customFormat="1" ht="31">
      <c r="A836" s="76" t="s">
        <v>1767</v>
      </c>
      <c r="B836" s="70" t="s">
        <v>1594</v>
      </c>
      <c r="C836" s="113" t="s">
        <v>1772</v>
      </c>
      <c r="D836" s="113" t="s">
        <v>1773</v>
      </c>
      <c r="E836" s="76">
        <v>40279</v>
      </c>
      <c r="F836" s="13">
        <v>121</v>
      </c>
      <c r="G836" s="76" t="s">
        <v>1017</v>
      </c>
      <c r="H836" s="70" t="s">
        <v>637</v>
      </c>
      <c r="I836" s="120"/>
      <c r="J836" s="191"/>
      <c r="K836" s="143"/>
      <c r="L836" s="68">
        <v>30.62</v>
      </c>
      <c r="M836" s="68">
        <v>-98.25</v>
      </c>
      <c r="N836" s="106">
        <v>135.36553508089301</v>
      </c>
      <c r="O836" s="76" t="s">
        <v>1771</v>
      </c>
      <c r="P836" s="70" t="s">
        <v>167</v>
      </c>
      <c r="Q836" s="70" t="s">
        <v>13</v>
      </c>
      <c r="R836" s="70"/>
      <c r="S836" s="70"/>
      <c r="T836" s="128">
        <v>56.27</v>
      </c>
      <c r="U836" s="128">
        <v>50.07</v>
      </c>
      <c r="V836" s="76"/>
      <c r="W836" s="195"/>
      <c r="X836" s="105"/>
      <c r="Y836" s="76"/>
      <c r="Z836" s="76"/>
      <c r="AA836" s="76"/>
      <c r="AB836" s="76"/>
      <c r="AC836" s="76"/>
      <c r="AD836" s="70"/>
      <c r="AE836" s="70"/>
    </row>
    <row r="837" spans="1:31" s="83" customFormat="1">
      <c r="A837" s="76" t="s">
        <v>1667</v>
      </c>
      <c r="B837" s="76" t="s">
        <v>1594</v>
      </c>
      <c r="C837" s="107" t="s">
        <v>1669</v>
      </c>
      <c r="D837" s="113" t="s">
        <v>1670</v>
      </c>
      <c r="E837" s="76">
        <v>933</v>
      </c>
      <c r="F837" s="76">
        <v>1873</v>
      </c>
      <c r="G837" s="76" t="s">
        <v>1317</v>
      </c>
      <c r="H837" s="13" t="s">
        <v>417</v>
      </c>
      <c r="I837" s="76" t="s">
        <v>176</v>
      </c>
      <c r="J837" s="191"/>
      <c r="K837" s="106"/>
      <c r="L837" s="68">
        <v>29.62</v>
      </c>
      <c r="M837" s="68">
        <v>-98.37</v>
      </c>
      <c r="N837" s="106">
        <v>126.402078446346</v>
      </c>
      <c r="O837" s="76" t="s">
        <v>153</v>
      </c>
      <c r="P837" s="76" t="s">
        <v>167</v>
      </c>
      <c r="Q837" s="70" t="s">
        <v>13</v>
      </c>
      <c r="R837" s="70"/>
      <c r="S837" s="112"/>
      <c r="T837" s="68">
        <v>9.8699999999999992</v>
      </c>
      <c r="U837" s="68">
        <v>4.4800000000000004</v>
      </c>
      <c r="V837" s="70"/>
      <c r="W837" s="150"/>
      <c r="X837" s="148"/>
      <c r="Y837" s="112"/>
      <c r="Z837" s="76" t="s">
        <v>1671</v>
      </c>
      <c r="AA837" s="76"/>
      <c r="AB837" s="76"/>
      <c r="AC837" s="76"/>
      <c r="AD837" s="70"/>
      <c r="AE837" s="70"/>
    </row>
    <row r="838" spans="1:31" s="83" customFormat="1">
      <c r="A838" s="76" t="s">
        <v>1471</v>
      </c>
      <c r="B838" s="76" t="s">
        <v>1594</v>
      </c>
      <c r="C838" s="113" t="s">
        <v>1669</v>
      </c>
      <c r="D838" s="113" t="s">
        <v>1670</v>
      </c>
      <c r="E838" s="76">
        <v>40449</v>
      </c>
      <c r="F838" s="76">
        <v>39</v>
      </c>
      <c r="G838" s="76" t="s">
        <v>1472</v>
      </c>
      <c r="H838" s="70" t="s">
        <v>246</v>
      </c>
      <c r="I838" s="76" t="s">
        <v>176</v>
      </c>
      <c r="J838" s="191"/>
      <c r="K838" s="106"/>
      <c r="L838" s="114"/>
      <c r="M838" s="114"/>
      <c r="N838" s="76"/>
      <c r="O838" s="76" t="s">
        <v>209</v>
      </c>
      <c r="P838" s="76" t="s">
        <v>167</v>
      </c>
      <c r="Q838" s="70" t="s">
        <v>13</v>
      </c>
      <c r="R838" s="70"/>
      <c r="S838" s="112"/>
      <c r="T838" s="68">
        <v>8.15</v>
      </c>
      <c r="U838" s="68">
        <v>4.8899999999999997</v>
      </c>
      <c r="V838" s="70"/>
      <c r="W838" s="150"/>
      <c r="X838" s="148"/>
      <c r="Y838" s="112"/>
      <c r="Z838" s="76"/>
      <c r="AA838" s="76"/>
      <c r="AB838" s="76"/>
      <c r="AC838" s="76"/>
      <c r="AD838" s="70"/>
      <c r="AE838" s="70"/>
    </row>
    <row r="839" spans="1:31" s="83" customFormat="1">
      <c r="A839" s="76" t="s">
        <v>1471</v>
      </c>
      <c r="B839" s="76" t="s">
        <v>1594</v>
      </c>
      <c r="C839" s="113" t="s">
        <v>1669</v>
      </c>
      <c r="D839" s="113" t="s">
        <v>1670</v>
      </c>
      <c r="E839" s="76">
        <v>40449</v>
      </c>
      <c r="F839" s="76">
        <v>40</v>
      </c>
      <c r="G839" s="76" t="s">
        <v>1472</v>
      </c>
      <c r="H839" s="70" t="s">
        <v>246</v>
      </c>
      <c r="I839" s="76" t="s">
        <v>176</v>
      </c>
      <c r="J839" s="191"/>
      <c r="K839" s="106"/>
      <c r="L839" s="114"/>
      <c r="M839" s="114"/>
      <c r="N839" s="76"/>
      <c r="O839" s="76" t="s">
        <v>1705</v>
      </c>
      <c r="P839" s="76" t="s">
        <v>167</v>
      </c>
      <c r="Q839" s="70" t="s">
        <v>13</v>
      </c>
      <c r="R839" s="70"/>
      <c r="S839" s="112"/>
      <c r="T839" s="68">
        <v>4.72</v>
      </c>
      <c r="U839" s="68">
        <v>4.37</v>
      </c>
      <c r="V839" s="70"/>
      <c r="W839" s="150"/>
      <c r="X839" s="148"/>
      <c r="Y839" s="112"/>
      <c r="Z839" s="76"/>
      <c r="AA839" s="76"/>
      <c r="AB839" s="76"/>
      <c r="AC839" s="76"/>
      <c r="AD839" s="70"/>
      <c r="AE839" s="70"/>
    </row>
    <row r="840" spans="1:31" s="83" customFormat="1">
      <c r="A840" s="76" t="s">
        <v>1471</v>
      </c>
      <c r="B840" s="76" t="s">
        <v>1594</v>
      </c>
      <c r="C840" s="113" t="s">
        <v>1669</v>
      </c>
      <c r="D840" s="113" t="s">
        <v>1670</v>
      </c>
      <c r="E840" s="76">
        <v>40449</v>
      </c>
      <c r="F840" s="76">
        <v>203</v>
      </c>
      <c r="G840" s="76" t="s">
        <v>1472</v>
      </c>
      <c r="H840" s="70" t="s">
        <v>246</v>
      </c>
      <c r="I840" s="76" t="s">
        <v>176</v>
      </c>
      <c r="J840" s="191"/>
      <c r="K840" s="106"/>
      <c r="L840" s="114"/>
      <c r="M840" s="114"/>
      <c r="N840" s="76"/>
      <c r="O840" s="76" t="s">
        <v>1706</v>
      </c>
      <c r="P840" s="76" t="s">
        <v>167</v>
      </c>
      <c r="Q840" s="70" t="s">
        <v>13</v>
      </c>
      <c r="R840" s="70"/>
      <c r="S840" s="112"/>
      <c r="T840" s="68">
        <v>4.42</v>
      </c>
      <c r="U840" s="68">
        <v>4.01</v>
      </c>
      <c r="V840" s="70"/>
      <c r="W840" s="150"/>
      <c r="X840" s="148"/>
      <c r="Y840" s="112"/>
      <c r="Z840" s="76"/>
      <c r="AA840" s="76"/>
      <c r="AB840" s="76"/>
      <c r="AC840" s="76"/>
      <c r="AD840" s="70"/>
      <c r="AE840" s="70"/>
    </row>
    <row r="841" spans="1:31" s="83" customFormat="1">
      <c r="A841" s="76" t="s">
        <v>1471</v>
      </c>
      <c r="B841" s="76" t="s">
        <v>1594</v>
      </c>
      <c r="C841" s="113" t="s">
        <v>1669</v>
      </c>
      <c r="D841" s="113" t="s">
        <v>1670</v>
      </c>
      <c r="E841" s="76">
        <v>40449</v>
      </c>
      <c r="F841" s="76">
        <v>507</v>
      </c>
      <c r="G841" s="76" t="s">
        <v>1472</v>
      </c>
      <c r="H841" s="70" t="s">
        <v>246</v>
      </c>
      <c r="I841" s="76" t="s">
        <v>176</v>
      </c>
      <c r="J841" s="191"/>
      <c r="K841" s="106"/>
      <c r="L841" s="114"/>
      <c r="M841" s="114"/>
      <c r="N841" s="76"/>
      <c r="O841" s="76" t="s">
        <v>1703</v>
      </c>
      <c r="P841" s="76" t="s">
        <v>167</v>
      </c>
      <c r="Q841" s="70" t="s">
        <v>13</v>
      </c>
      <c r="R841" s="70"/>
      <c r="S841" s="112"/>
      <c r="T841" s="68">
        <v>5.09</v>
      </c>
      <c r="U841" s="68">
        <v>4.45</v>
      </c>
      <c r="V841" s="70"/>
      <c r="W841" s="150"/>
      <c r="X841" s="148"/>
      <c r="Y841" s="112"/>
      <c r="Z841" s="76" t="s">
        <v>1674</v>
      </c>
      <c r="AA841" s="76"/>
      <c r="AB841" s="76" t="s">
        <v>1267</v>
      </c>
      <c r="AC841" s="76" t="s">
        <v>1488</v>
      </c>
      <c r="AD841" s="70"/>
      <c r="AE841" s="70"/>
    </row>
    <row r="842" spans="1:31" s="83" customFormat="1">
      <c r="A842" s="76" t="s">
        <v>1471</v>
      </c>
      <c r="B842" s="76" t="s">
        <v>1594</v>
      </c>
      <c r="C842" s="113" t="s">
        <v>1669</v>
      </c>
      <c r="D842" s="113" t="s">
        <v>1670</v>
      </c>
      <c r="E842" s="76">
        <v>40449</v>
      </c>
      <c r="F842" s="76">
        <v>508</v>
      </c>
      <c r="G842" s="76" t="s">
        <v>1472</v>
      </c>
      <c r="H842" s="70" t="s">
        <v>246</v>
      </c>
      <c r="I842" s="76" t="s">
        <v>176</v>
      </c>
      <c r="J842" s="191"/>
      <c r="K842" s="106"/>
      <c r="L842" s="114"/>
      <c r="M842" s="114"/>
      <c r="N842" s="76"/>
      <c r="O842" s="76" t="s">
        <v>1704</v>
      </c>
      <c r="P842" s="76" t="s">
        <v>167</v>
      </c>
      <c r="Q842" s="70" t="s">
        <v>13</v>
      </c>
      <c r="R842" s="70"/>
      <c r="S842" s="112"/>
      <c r="T842" s="68">
        <v>5.56</v>
      </c>
      <c r="U842" s="68">
        <v>4.8899999999999997</v>
      </c>
      <c r="V842" s="70"/>
      <c r="W842" s="150"/>
      <c r="X842" s="148"/>
      <c r="Y842" s="112"/>
      <c r="Z842" s="76"/>
      <c r="AA842" s="76"/>
      <c r="AB842" s="76" t="s">
        <v>1267</v>
      </c>
      <c r="AC842" s="76"/>
      <c r="AD842" s="70"/>
      <c r="AE842" s="70"/>
    </row>
    <row r="843" spans="1:31" s="83" customFormat="1" ht="31">
      <c r="A843" s="76" t="s">
        <v>1781</v>
      </c>
      <c r="B843" s="70" t="s">
        <v>1594</v>
      </c>
      <c r="C843" s="113" t="s">
        <v>1669</v>
      </c>
      <c r="D843" s="107" t="s">
        <v>1670</v>
      </c>
      <c r="E843" s="76">
        <v>40279</v>
      </c>
      <c r="F843" s="13">
        <v>135</v>
      </c>
      <c r="G843" s="76" t="s">
        <v>1017</v>
      </c>
      <c r="H843" s="70" t="s">
        <v>637</v>
      </c>
      <c r="I843" s="120"/>
      <c r="J843" s="191"/>
      <c r="K843" s="143"/>
      <c r="L843" s="68">
        <v>30.62</v>
      </c>
      <c r="M843" s="68">
        <v>-98.25</v>
      </c>
      <c r="N843" s="106">
        <v>135.36553508089301</v>
      </c>
      <c r="O843" s="76" t="s">
        <v>1771</v>
      </c>
      <c r="P843" s="70"/>
      <c r="Q843" s="70" t="s">
        <v>13</v>
      </c>
      <c r="R843" s="70"/>
      <c r="S843" s="70"/>
      <c r="T843" s="128">
        <v>20.059999999999999</v>
      </c>
      <c r="U843" s="128">
        <v>11.53</v>
      </c>
      <c r="V843" s="76"/>
      <c r="W843" s="195"/>
      <c r="X843" s="105"/>
      <c r="Y843" s="14"/>
      <c r="Z843" s="14"/>
      <c r="AA843" s="76"/>
      <c r="AB843" s="76" t="s">
        <v>1267</v>
      </c>
      <c r="AC843" s="76"/>
      <c r="AD843" s="70"/>
      <c r="AE843" s="70"/>
    </row>
    <row r="844" spans="1:31" s="83" customFormat="1" ht="24">
      <c r="A844" s="14" t="s">
        <v>1896</v>
      </c>
      <c r="B844" s="76" t="s">
        <v>1594</v>
      </c>
      <c r="C844" s="2" t="s">
        <v>1668</v>
      </c>
      <c r="D844" s="2" t="s">
        <v>1870</v>
      </c>
      <c r="E844" s="76">
        <v>30967</v>
      </c>
      <c r="F844" s="7">
        <v>198</v>
      </c>
      <c r="G844" s="76" t="s">
        <v>251</v>
      </c>
      <c r="H844" s="13" t="s">
        <v>243</v>
      </c>
      <c r="I844" s="76" t="s">
        <v>176</v>
      </c>
      <c r="J844" s="191" t="s">
        <v>400</v>
      </c>
      <c r="K844" s="143">
        <v>30</v>
      </c>
      <c r="L844" s="68">
        <v>29.62</v>
      </c>
      <c r="M844" s="68">
        <v>-98.37</v>
      </c>
      <c r="N844" s="106">
        <v>126.402078446346</v>
      </c>
      <c r="O844" s="58" t="s">
        <v>209</v>
      </c>
      <c r="P844" s="57" t="s">
        <v>167</v>
      </c>
      <c r="Q844" s="57" t="s">
        <v>13</v>
      </c>
      <c r="R844" s="57"/>
      <c r="S844" s="57"/>
      <c r="T844" s="117">
        <v>27.01</v>
      </c>
      <c r="U844" s="117">
        <v>12.74</v>
      </c>
      <c r="V844" s="58"/>
      <c r="W844" s="195"/>
      <c r="X844" s="198"/>
      <c r="Y844" s="8"/>
      <c r="Z844" s="8"/>
      <c r="AA844" s="76"/>
      <c r="AB844" s="76" t="s">
        <v>1267</v>
      </c>
      <c r="AC844" s="76"/>
      <c r="AD844" s="70"/>
      <c r="AE844" s="70"/>
    </row>
    <row r="845" spans="1:31" s="83" customFormat="1" ht="24">
      <c r="A845" s="76" t="s">
        <v>1862</v>
      </c>
      <c r="B845" s="76" t="s">
        <v>1594</v>
      </c>
      <c r="C845" s="113" t="s">
        <v>1668</v>
      </c>
      <c r="D845" s="113" t="s">
        <v>1870</v>
      </c>
      <c r="E845" s="76">
        <v>30967</v>
      </c>
      <c r="F845" s="76">
        <v>198</v>
      </c>
      <c r="G845" s="76" t="s">
        <v>251</v>
      </c>
      <c r="H845" s="13" t="s">
        <v>243</v>
      </c>
      <c r="I845" s="76" t="s">
        <v>176</v>
      </c>
      <c r="J845" s="191" t="s">
        <v>400</v>
      </c>
      <c r="K845" s="143">
        <v>30</v>
      </c>
      <c r="L845" s="68">
        <v>29.62</v>
      </c>
      <c r="M845" s="68">
        <v>-98.37</v>
      </c>
      <c r="N845" s="106">
        <v>126.402078446346</v>
      </c>
      <c r="O845" s="76" t="s">
        <v>209</v>
      </c>
      <c r="P845" s="76" t="s">
        <v>167</v>
      </c>
      <c r="Q845" s="70" t="s">
        <v>13</v>
      </c>
      <c r="R845" s="70"/>
      <c r="S845" s="112"/>
      <c r="T845" s="68">
        <v>27.29</v>
      </c>
      <c r="U845" s="68">
        <v>11.51</v>
      </c>
      <c r="V845" s="70"/>
      <c r="W845" s="150"/>
      <c r="X845" s="148"/>
      <c r="Y845" s="112"/>
      <c r="Z845" s="76"/>
      <c r="AA845" s="76"/>
      <c r="AB845" s="76" t="s">
        <v>1267</v>
      </c>
      <c r="AC845" s="76"/>
      <c r="AD845" s="70"/>
      <c r="AE845" s="70"/>
    </row>
    <row r="846" spans="1:31" s="83" customFormat="1" ht="24">
      <c r="A846" s="14" t="s">
        <v>1896</v>
      </c>
      <c r="B846" s="76" t="s">
        <v>1594</v>
      </c>
      <c r="C846" s="2" t="s">
        <v>1668</v>
      </c>
      <c r="D846" s="2" t="s">
        <v>1870</v>
      </c>
      <c r="E846" s="76">
        <v>30967</v>
      </c>
      <c r="F846" s="7">
        <v>347</v>
      </c>
      <c r="G846" s="76" t="s">
        <v>251</v>
      </c>
      <c r="H846" s="13" t="s">
        <v>243</v>
      </c>
      <c r="I846" s="76" t="s">
        <v>176</v>
      </c>
      <c r="J846" s="191" t="s">
        <v>400</v>
      </c>
      <c r="K846" s="143">
        <v>30</v>
      </c>
      <c r="L846" s="68">
        <v>29.62</v>
      </c>
      <c r="M846" s="68">
        <v>-98.37</v>
      </c>
      <c r="N846" s="106">
        <v>126.402078446346</v>
      </c>
      <c r="O846" s="58" t="s">
        <v>1203</v>
      </c>
      <c r="P846" s="57" t="s">
        <v>172</v>
      </c>
      <c r="Q846" s="57" t="s">
        <v>13</v>
      </c>
      <c r="R846" s="57"/>
      <c r="S846" s="57"/>
      <c r="T846" s="117">
        <v>25.99</v>
      </c>
      <c r="U846" s="117">
        <v>11.7</v>
      </c>
      <c r="V846" s="58"/>
      <c r="W846" s="195"/>
      <c r="X846" s="198"/>
      <c r="Y846" s="8"/>
      <c r="Z846" s="8"/>
      <c r="AA846" s="76"/>
      <c r="AB846" s="76" t="s">
        <v>1267</v>
      </c>
      <c r="AC846" s="76"/>
      <c r="AD846" s="70"/>
      <c r="AE846" s="70"/>
    </row>
    <row r="847" spans="1:31" s="83" customFormat="1" ht="24">
      <c r="A847" s="14" t="s">
        <v>1896</v>
      </c>
      <c r="B847" s="76" t="s">
        <v>1594</v>
      </c>
      <c r="C847" s="2" t="s">
        <v>1668</v>
      </c>
      <c r="D847" s="2" t="s">
        <v>1870</v>
      </c>
      <c r="E847" s="76">
        <v>30967</v>
      </c>
      <c r="F847" s="7">
        <v>751</v>
      </c>
      <c r="G847" s="76" t="s">
        <v>251</v>
      </c>
      <c r="H847" s="13" t="s">
        <v>243</v>
      </c>
      <c r="I847" s="76" t="s">
        <v>176</v>
      </c>
      <c r="J847" s="191" t="s">
        <v>400</v>
      </c>
      <c r="K847" s="143">
        <v>30</v>
      </c>
      <c r="L847" s="68">
        <v>29.62</v>
      </c>
      <c r="M847" s="68">
        <v>-98.37</v>
      </c>
      <c r="N847" s="106">
        <v>126.402078446346</v>
      </c>
      <c r="O847" s="58" t="s">
        <v>1216</v>
      </c>
      <c r="P847" s="57" t="s">
        <v>167</v>
      </c>
      <c r="Q847" s="57" t="s">
        <v>13</v>
      </c>
      <c r="R847" s="57"/>
      <c r="S847" s="57"/>
      <c r="T847" s="117">
        <v>14.08</v>
      </c>
      <c r="U847" s="117">
        <v>7.83</v>
      </c>
      <c r="V847" s="58"/>
      <c r="W847" s="195"/>
      <c r="X847" s="198"/>
      <c r="Y847" s="8"/>
      <c r="Z847" s="8"/>
      <c r="AA847" s="76"/>
      <c r="AB847" s="76" t="s">
        <v>1267</v>
      </c>
      <c r="AC847" s="76"/>
      <c r="AD847" s="70"/>
      <c r="AE847" s="70"/>
    </row>
    <row r="848" spans="1:31" s="83" customFormat="1">
      <c r="A848" s="76" t="s">
        <v>1679</v>
      </c>
      <c r="B848" s="76" t="s">
        <v>1594</v>
      </c>
      <c r="C848" s="113" t="s">
        <v>1668</v>
      </c>
      <c r="D848" s="113" t="s">
        <v>15</v>
      </c>
      <c r="E848" s="76">
        <v>933</v>
      </c>
      <c r="F848" s="76">
        <v>65</v>
      </c>
      <c r="G848" s="76" t="s">
        <v>1317</v>
      </c>
      <c r="H848" s="13" t="s">
        <v>417</v>
      </c>
      <c r="I848" s="76" t="s">
        <v>176</v>
      </c>
      <c r="J848" s="191"/>
      <c r="K848" s="106"/>
      <c r="L848" s="68">
        <v>29.62</v>
      </c>
      <c r="M848" s="68">
        <v>-98.37</v>
      </c>
      <c r="N848" s="106">
        <v>126.402078446346</v>
      </c>
      <c r="O848" s="76" t="s">
        <v>1216</v>
      </c>
      <c r="P848" s="76" t="s">
        <v>172</v>
      </c>
      <c r="Q848" s="70" t="s">
        <v>13</v>
      </c>
      <c r="R848" s="70"/>
      <c r="S848" s="112"/>
      <c r="T848" s="68">
        <v>37.29</v>
      </c>
      <c r="U848" s="68">
        <v>11.59</v>
      </c>
      <c r="V848" s="70"/>
      <c r="W848" s="150"/>
      <c r="X848" s="148"/>
      <c r="Y848" s="112"/>
      <c r="Z848" s="76"/>
      <c r="AA848" s="76"/>
      <c r="AB848" s="76" t="s">
        <v>1267</v>
      </c>
      <c r="AC848" s="76"/>
      <c r="AD848" s="70"/>
      <c r="AE848" s="70"/>
    </row>
    <row r="849" spans="1:31" s="83" customFormat="1">
      <c r="A849" s="76" t="s">
        <v>1667</v>
      </c>
      <c r="B849" s="76" t="s">
        <v>1594</v>
      </c>
      <c r="C849" s="113" t="s">
        <v>1668</v>
      </c>
      <c r="D849" s="113" t="s">
        <v>15</v>
      </c>
      <c r="E849" s="76">
        <v>933</v>
      </c>
      <c r="F849" s="76">
        <v>68</v>
      </c>
      <c r="G849" s="76" t="s">
        <v>1317</v>
      </c>
      <c r="H849" s="13" t="s">
        <v>417</v>
      </c>
      <c r="I849" s="76" t="s">
        <v>176</v>
      </c>
      <c r="J849" s="191"/>
      <c r="K849" s="106"/>
      <c r="L849" s="68">
        <v>29.62</v>
      </c>
      <c r="M849" s="68">
        <v>-98.37</v>
      </c>
      <c r="N849" s="106">
        <v>126.402078446346</v>
      </c>
      <c r="O849" s="76" t="s">
        <v>381</v>
      </c>
      <c r="P849" s="76"/>
      <c r="Q849" s="70" t="s">
        <v>13</v>
      </c>
      <c r="R849" s="70"/>
      <c r="S849" s="112"/>
      <c r="T849" s="68">
        <v>25.55</v>
      </c>
      <c r="U849" s="68">
        <v>11.38</v>
      </c>
      <c r="V849" s="70"/>
      <c r="W849" s="150"/>
      <c r="X849" s="148"/>
      <c r="Y849" s="112"/>
      <c r="Z849" s="76"/>
      <c r="AA849" s="76"/>
      <c r="AB849" s="76" t="s">
        <v>1267</v>
      </c>
      <c r="AC849" s="76"/>
      <c r="AD849" s="70"/>
      <c r="AE849" s="70"/>
    </row>
    <row r="850" spans="1:31" s="83" customFormat="1" ht="31">
      <c r="A850" s="76" t="s">
        <v>1679</v>
      </c>
      <c r="B850" s="76" t="s">
        <v>1594</v>
      </c>
      <c r="C850" s="113" t="s">
        <v>1668</v>
      </c>
      <c r="D850" s="113" t="s">
        <v>15</v>
      </c>
      <c r="E850" s="76">
        <v>933</v>
      </c>
      <c r="F850" s="76">
        <v>73</v>
      </c>
      <c r="G850" s="76" t="s">
        <v>1317</v>
      </c>
      <c r="H850" s="13" t="s">
        <v>417</v>
      </c>
      <c r="I850" s="76" t="s">
        <v>176</v>
      </c>
      <c r="J850" s="191"/>
      <c r="K850" s="106"/>
      <c r="L850" s="68">
        <v>29.62</v>
      </c>
      <c r="M850" s="68">
        <v>-98.37</v>
      </c>
      <c r="N850" s="106">
        <v>126.402078446346</v>
      </c>
      <c r="O850" s="76" t="s">
        <v>1677</v>
      </c>
      <c r="P850" s="76" t="s">
        <v>172</v>
      </c>
      <c r="Q850" s="70" t="s">
        <v>13</v>
      </c>
      <c r="R850" s="70"/>
      <c r="S850" s="112"/>
      <c r="T850" s="68">
        <v>74.400000000000006</v>
      </c>
      <c r="U850" s="68">
        <v>52.08</v>
      </c>
      <c r="V850" s="70"/>
      <c r="W850" s="150"/>
      <c r="X850" s="148"/>
      <c r="Y850" s="112"/>
      <c r="Z850" s="76"/>
      <c r="AA850" s="76"/>
      <c r="AB850" s="76" t="s">
        <v>1267</v>
      </c>
      <c r="AC850" s="76"/>
      <c r="AD850" s="70"/>
      <c r="AE850" s="70"/>
    </row>
    <row r="851" spans="1:31" s="83" customFormat="1" ht="31">
      <c r="A851" s="76" t="s">
        <v>1679</v>
      </c>
      <c r="B851" s="76" t="s">
        <v>1594</v>
      </c>
      <c r="C851" s="113" t="s">
        <v>1668</v>
      </c>
      <c r="D851" s="113" t="s">
        <v>15</v>
      </c>
      <c r="E851" s="76">
        <v>933</v>
      </c>
      <c r="F851" s="76">
        <v>150</v>
      </c>
      <c r="G851" s="76" t="s">
        <v>1317</v>
      </c>
      <c r="H851" s="13" t="s">
        <v>417</v>
      </c>
      <c r="I851" s="76" t="s">
        <v>176</v>
      </c>
      <c r="J851" s="191"/>
      <c r="K851" s="106"/>
      <c r="L851" s="68">
        <v>29.62</v>
      </c>
      <c r="M851" s="68">
        <v>-98.37</v>
      </c>
      <c r="N851" s="106">
        <v>126.402078446346</v>
      </c>
      <c r="O851" s="76" t="s">
        <v>1677</v>
      </c>
      <c r="P851" s="76" t="s">
        <v>172</v>
      </c>
      <c r="Q851" s="70" t="s">
        <v>13</v>
      </c>
      <c r="R851" s="70"/>
      <c r="S851" s="112"/>
      <c r="T851" s="68">
        <v>69.150000000000006</v>
      </c>
      <c r="U851" s="68">
        <v>46.68</v>
      </c>
      <c r="V851" s="70"/>
      <c r="W851" s="150"/>
      <c r="X851" s="148"/>
      <c r="Y851" s="112"/>
      <c r="Z851" s="76" t="s">
        <v>1678</v>
      </c>
      <c r="AA851" s="76"/>
      <c r="AB851" s="76" t="s">
        <v>1267</v>
      </c>
      <c r="AC851" s="76"/>
      <c r="AD851" s="70"/>
      <c r="AE851" s="70"/>
    </row>
    <row r="852" spans="1:31" s="83" customFormat="1">
      <c r="A852" s="76" t="s">
        <v>1680</v>
      </c>
      <c r="B852" s="76" t="s">
        <v>1594</v>
      </c>
      <c r="C852" s="113" t="s">
        <v>1668</v>
      </c>
      <c r="D852" s="113" t="s">
        <v>15</v>
      </c>
      <c r="E852" s="76">
        <v>933</v>
      </c>
      <c r="F852" s="76">
        <v>152</v>
      </c>
      <c r="G852" s="76" t="s">
        <v>1317</v>
      </c>
      <c r="H852" s="13" t="s">
        <v>417</v>
      </c>
      <c r="I852" s="76" t="s">
        <v>176</v>
      </c>
      <c r="J852" s="191"/>
      <c r="K852" s="106"/>
      <c r="L852" s="68">
        <v>29.62</v>
      </c>
      <c r="M852" s="68">
        <v>-98.37</v>
      </c>
      <c r="N852" s="106">
        <v>126.402078446346</v>
      </c>
      <c r="O852" s="76" t="s">
        <v>1675</v>
      </c>
      <c r="P852" s="76"/>
      <c r="Q852" s="70" t="s">
        <v>13</v>
      </c>
      <c r="R852" s="70"/>
      <c r="S852" s="112"/>
      <c r="T852" s="68">
        <v>18.34</v>
      </c>
      <c r="U852" s="68">
        <v>20.39</v>
      </c>
      <c r="V852" s="70"/>
      <c r="W852" s="150"/>
      <c r="X852" s="148"/>
      <c r="Y852" s="112"/>
      <c r="Z852" s="76"/>
      <c r="AA852" s="76"/>
      <c r="AB852" s="76"/>
      <c r="AC852" s="76"/>
      <c r="AD852" s="70"/>
      <c r="AE852" s="70"/>
    </row>
    <row r="853" spans="1:31" s="83" customFormat="1">
      <c r="A853" s="76" t="s">
        <v>1653</v>
      </c>
      <c r="B853" s="76" t="s">
        <v>1594</v>
      </c>
      <c r="C853" s="113" t="s">
        <v>1668</v>
      </c>
      <c r="D853" s="113" t="s">
        <v>15</v>
      </c>
      <c r="E853" s="76">
        <v>933</v>
      </c>
      <c r="F853" s="76">
        <v>157</v>
      </c>
      <c r="G853" s="76" t="s">
        <v>1317</v>
      </c>
      <c r="H853" s="13" t="s">
        <v>417</v>
      </c>
      <c r="I853" s="76" t="s">
        <v>176</v>
      </c>
      <c r="J853" s="191"/>
      <c r="K853" s="106"/>
      <c r="L853" s="68">
        <v>29.62</v>
      </c>
      <c r="M853" s="68">
        <v>-98.37</v>
      </c>
      <c r="N853" s="106">
        <v>126.402078446346</v>
      </c>
      <c r="O853" s="76" t="s">
        <v>1216</v>
      </c>
      <c r="P853" s="76" t="s">
        <v>172</v>
      </c>
      <c r="Q853" s="70" t="s">
        <v>13</v>
      </c>
      <c r="R853" s="70"/>
      <c r="S853" s="112"/>
      <c r="T853" s="68">
        <v>36.61</v>
      </c>
      <c r="U853" s="68">
        <v>11.04</v>
      </c>
      <c r="V853" s="70"/>
      <c r="W853" s="150"/>
      <c r="X853" s="148"/>
      <c r="Y853" s="112"/>
      <c r="Z853" s="76" t="s">
        <v>1681</v>
      </c>
      <c r="AA853" s="76"/>
      <c r="AB853" s="76" t="s">
        <v>1267</v>
      </c>
      <c r="AC853" s="76"/>
      <c r="AD853" s="70"/>
      <c r="AE853" s="70"/>
    </row>
    <row r="854" spans="1:31" s="83" customFormat="1">
      <c r="A854" s="76" t="s">
        <v>1653</v>
      </c>
      <c r="B854" s="76" t="s">
        <v>1594</v>
      </c>
      <c r="C854" s="113" t="s">
        <v>1668</v>
      </c>
      <c r="D854" s="113" t="s">
        <v>15</v>
      </c>
      <c r="E854" s="76">
        <v>933</v>
      </c>
      <c r="F854" s="76">
        <v>323</v>
      </c>
      <c r="G854" s="76" t="s">
        <v>1317</v>
      </c>
      <c r="H854" s="13" t="s">
        <v>417</v>
      </c>
      <c r="I854" s="76" t="s">
        <v>176</v>
      </c>
      <c r="J854" s="191"/>
      <c r="K854" s="106"/>
      <c r="L854" s="68">
        <v>29.62</v>
      </c>
      <c r="M854" s="68">
        <v>-98.37</v>
      </c>
      <c r="N854" s="106">
        <v>126.402078446346</v>
      </c>
      <c r="O854" s="76" t="s">
        <v>1216</v>
      </c>
      <c r="P854" s="76" t="s">
        <v>167</v>
      </c>
      <c r="Q854" s="70" t="s">
        <v>13</v>
      </c>
      <c r="R854" s="70"/>
      <c r="S854" s="112"/>
      <c r="T854" s="68">
        <v>34.68</v>
      </c>
      <c r="U854" s="68">
        <v>10.78</v>
      </c>
      <c r="V854" s="70"/>
      <c r="W854" s="150"/>
      <c r="X854" s="148"/>
      <c r="Y854" s="112"/>
      <c r="Z854" s="76"/>
      <c r="AA854" s="76"/>
      <c r="AB854" s="76"/>
      <c r="AC854" s="76"/>
      <c r="AD854" s="70"/>
      <c r="AE854" s="70"/>
    </row>
    <row r="855" spans="1:31" s="83" customFormat="1" ht="31">
      <c r="A855" s="76" t="s">
        <v>1667</v>
      </c>
      <c r="B855" s="76" t="s">
        <v>1594</v>
      </c>
      <c r="C855" s="113" t="s">
        <v>1668</v>
      </c>
      <c r="D855" s="113" t="s">
        <v>15</v>
      </c>
      <c r="E855" s="76">
        <v>933</v>
      </c>
      <c r="F855" s="76">
        <v>373</v>
      </c>
      <c r="G855" s="76" t="s">
        <v>1317</v>
      </c>
      <c r="H855" s="13" t="s">
        <v>417</v>
      </c>
      <c r="I855" s="76" t="s">
        <v>176</v>
      </c>
      <c r="J855" s="191"/>
      <c r="K855" s="106"/>
      <c r="L855" s="68">
        <v>29.62</v>
      </c>
      <c r="M855" s="68">
        <v>-98.37</v>
      </c>
      <c r="N855" s="106">
        <v>126.402078446346</v>
      </c>
      <c r="O855" s="76" t="s">
        <v>1677</v>
      </c>
      <c r="P855" s="76" t="s">
        <v>172</v>
      </c>
      <c r="Q855" s="70" t="s">
        <v>13</v>
      </c>
      <c r="R855" s="70"/>
      <c r="S855" s="112"/>
      <c r="T855" s="68">
        <v>70.11</v>
      </c>
      <c r="U855" s="68">
        <v>62.99</v>
      </c>
      <c r="V855" s="70"/>
      <c r="W855" s="150"/>
      <c r="X855" s="148"/>
      <c r="Y855" s="112"/>
      <c r="Z855" s="76" t="s">
        <v>1674</v>
      </c>
      <c r="AA855" s="76"/>
      <c r="AB855" s="76"/>
      <c r="AC855" s="76"/>
      <c r="AD855" s="70"/>
      <c r="AE855" s="70"/>
    </row>
    <row r="856" spans="1:31" s="83" customFormat="1">
      <c r="A856" s="76" t="s">
        <v>1653</v>
      </c>
      <c r="B856" s="76" t="s">
        <v>1594</v>
      </c>
      <c r="C856" s="113" t="s">
        <v>1668</v>
      </c>
      <c r="D856" s="113" t="s">
        <v>15</v>
      </c>
      <c r="E856" s="76">
        <v>933</v>
      </c>
      <c r="F856" s="76">
        <v>375</v>
      </c>
      <c r="G856" s="76" t="s">
        <v>1317</v>
      </c>
      <c r="H856" s="13" t="s">
        <v>417</v>
      </c>
      <c r="I856" s="76" t="s">
        <v>176</v>
      </c>
      <c r="J856" s="191"/>
      <c r="K856" s="106"/>
      <c r="L856" s="68">
        <v>29.62</v>
      </c>
      <c r="M856" s="68">
        <v>-98.37</v>
      </c>
      <c r="N856" s="106">
        <v>126.402078446346</v>
      </c>
      <c r="O856" s="76" t="s">
        <v>209</v>
      </c>
      <c r="P856" s="76" t="s">
        <v>167</v>
      </c>
      <c r="Q856" s="70" t="s">
        <v>13</v>
      </c>
      <c r="R856" s="70"/>
      <c r="S856" s="112"/>
      <c r="T856" s="68">
        <v>26.26</v>
      </c>
      <c r="U856" s="68">
        <v>10.83</v>
      </c>
      <c r="V856" s="70"/>
      <c r="W856" s="150"/>
      <c r="X856" s="148"/>
      <c r="Y856" s="112"/>
      <c r="Z856" s="76" t="s">
        <v>1923</v>
      </c>
      <c r="AA856" s="76"/>
      <c r="AB856" s="76"/>
      <c r="AC856" s="76"/>
      <c r="AD856" s="70"/>
      <c r="AE856" s="70"/>
    </row>
    <row r="857" spans="1:31" s="83" customFormat="1" ht="31">
      <c r="A857" s="76" t="s">
        <v>1679</v>
      </c>
      <c r="B857" s="76" t="s">
        <v>1594</v>
      </c>
      <c r="C857" s="113" t="s">
        <v>1668</v>
      </c>
      <c r="D857" s="113" t="s">
        <v>15</v>
      </c>
      <c r="E857" s="76">
        <v>933</v>
      </c>
      <c r="F857" s="76">
        <v>491</v>
      </c>
      <c r="G857" s="76" t="s">
        <v>1317</v>
      </c>
      <c r="H857" s="13" t="s">
        <v>417</v>
      </c>
      <c r="I857" s="76" t="s">
        <v>176</v>
      </c>
      <c r="J857" s="191"/>
      <c r="K857" s="106"/>
      <c r="L857" s="68">
        <v>29.62</v>
      </c>
      <c r="M857" s="68">
        <v>-98.37</v>
      </c>
      <c r="N857" s="106">
        <v>126.402078446346</v>
      </c>
      <c r="O857" s="76" t="s">
        <v>1677</v>
      </c>
      <c r="P857" s="76" t="s">
        <v>172</v>
      </c>
      <c r="Q857" s="70" t="s">
        <v>13</v>
      </c>
      <c r="R857" s="70"/>
      <c r="S857" s="112"/>
      <c r="T857" s="68">
        <v>70.33</v>
      </c>
      <c r="U857" s="68">
        <v>45.03</v>
      </c>
      <c r="V857" s="70"/>
      <c r="W857" s="150"/>
      <c r="X857" s="148"/>
      <c r="Y857" s="112"/>
      <c r="Z857" s="76"/>
      <c r="AA857" s="76"/>
      <c r="AB857" s="76"/>
      <c r="AC857" s="76"/>
      <c r="AD857" s="70"/>
      <c r="AE857" s="70"/>
    </row>
    <row r="858" spans="1:31" s="83" customFormat="1" ht="31">
      <c r="A858" s="76" t="s">
        <v>1679</v>
      </c>
      <c r="B858" s="76" t="s">
        <v>1594</v>
      </c>
      <c r="C858" s="113" t="s">
        <v>1668</v>
      </c>
      <c r="D858" s="113" t="s">
        <v>15</v>
      </c>
      <c r="E858" s="76">
        <v>933</v>
      </c>
      <c r="F858" s="76">
        <v>545</v>
      </c>
      <c r="G858" s="76" t="s">
        <v>1317</v>
      </c>
      <c r="H858" s="13" t="s">
        <v>417</v>
      </c>
      <c r="I858" s="76" t="s">
        <v>176</v>
      </c>
      <c r="J858" s="191"/>
      <c r="K858" s="106"/>
      <c r="L858" s="68">
        <v>29.62</v>
      </c>
      <c r="M858" s="68">
        <v>-98.37</v>
      </c>
      <c r="N858" s="106">
        <v>126.402078446346</v>
      </c>
      <c r="O858" s="76" t="s">
        <v>1677</v>
      </c>
      <c r="P858" s="76" t="s">
        <v>167</v>
      </c>
      <c r="Q858" s="70" t="s">
        <v>13</v>
      </c>
      <c r="R858" s="70"/>
      <c r="S858" s="112"/>
      <c r="T858" s="68">
        <v>75.53</v>
      </c>
      <c r="U858" s="68">
        <v>48.91</v>
      </c>
      <c r="V858" s="70"/>
      <c r="W858" s="150"/>
      <c r="X858" s="148"/>
      <c r="Y858" s="112"/>
      <c r="Z858" s="76"/>
      <c r="AA858" s="76"/>
      <c r="AB858" s="76"/>
      <c r="AC858" s="76"/>
      <c r="AD858" s="70"/>
      <c r="AE858" s="70"/>
    </row>
    <row r="859" spans="1:31" s="83" customFormat="1" ht="31">
      <c r="A859" s="76" t="s">
        <v>1679</v>
      </c>
      <c r="B859" s="76" t="s">
        <v>1594</v>
      </c>
      <c r="C859" s="113" t="s">
        <v>1668</v>
      </c>
      <c r="D859" s="113" t="s">
        <v>15</v>
      </c>
      <c r="E859" s="76">
        <v>933</v>
      </c>
      <c r="F859" s="76">
        <v>582</v>
      </c>
      <c r="G859" s="76" t="s">
        <v>1317</v>
      </c>
      <c r="H859" s="13" t="s">
        <v>417</v>
      </c>
      <c r="I859" s="76" t="s">
        <v>176</v>
      </c>
      <c r="J859" s="191"/>
      <c r="K859" s="106"/>
      <c r="L859" s="68">
        <v>29.62</v>
      </c>
      <c r="M859" s="68">
        <v>-98.37</v>
      </c>
      <c r="N859" s="106">
        <v>126.402078446346</v>
      </c>
      <c r="O859" s="76" t="s">
        <v>1677</v>
      </c>
      <c r="P859" s="76" t="s">
        <v>172</v>
      </c>
      <c r="Q859" s="70" t="s">
        <v>13</v>
      </c>
      <c r="R859" s="70"/>
      <c r="S859" s="112"/>
      <c r="T859" s="68">
        <v>68.38</v>
      </c>
      <c r="U859" s="68">
        <v>66.430000000000007</v>
      </c>
      <c r="V859" s="70"/>
      <c r="W859" s="150"/>
      <c r="X859" s="148"/>
      <c r="Y859" s="112"/>
      <c r="Z859" s="76"/>
      <c r="AA859" s="76"/>
      <c r="AB859" s="76"/>
      <c r="AC859" s="76"/>
      <c r="AD859" s="70"/>
      <c r="AE859" s="70"/>
    </row>
    <row r="860" spans="1:31" s="83" customFormat="1">
      <c r="A860" s="76" t="s">
        <v>1679</v>
      </c>
      <c r="B860" s="76" t="s">
        <v>1594</v>
      </c>
      <c r="C860" s="113" t="s">
        <v>1668</v>
      </c>
      <c r="D860" s="113" t="s">
        <v>15</v>
      </c>
      <c r="E860" s="76">
        <v>933</v>
      </c>
      <c r="F860" s="76">
        <v>608</v>
      </c>
      <c r="G860" s="76" t="s">
        <v>1317</v>
      </c>
      <c r="H860" s="13" t="s">
        <v>417</v>
      </c>
      <c r="I860" s="76" t="s">
        <v>176</v>
      </c>
      <c r="J860" s="191"/>
      <c r="K860" s="106"/>
      <c r="L860" s="68">
        <v>29.62</v>
      </c>
      <c r="M860" s="68">
        <v>-98.37</v>
      </c>
      <c r="N860" s="106">
        <v>126.402078446346</v>
      </c>
      <c r="O860" s="76" t="s">
        <v>381</v>
      </c>
      <c r="P860" s="76" t="s">
        <v>167</v>
      </c>
      <c r="Q860" s="70" t="s">
        <v>13</v>
      </c>
      <c r="R860" s="70"/>
      <c r="S860" s="112"/>
      <c r="T860" s="68">
        <v>19.739999999999998</v>
      </c>
      <c r="U860" s="68">
        <v>9.07</v>
      </c>
      <c r="V860" s="70"/>
      <c r="W860" s="150"/>
      <c r="X860" s="148"/>
      <c r="Y860" s="112"/>
      <c r="Z860" s="76"/>
      <c r="AA860" s="76"/>
      <c r="AB860" s="76"/>
      <c r="AC860" s="76"/>
      <c r="AD860" s="70"/>
      <c r="AE860" s="70"/>
    </row>
    <row r="861" spans="1:31" s="83" customFormat="1">
      <c r="A861" s="76" t="s">
        <v>1679</v>
      </c>
      <c r="B861" s="76" t="s">
        <v>1594</v>
      </c>
      <c r="C861" s="113" t="s">
        <v>1668</v>
      </c>
      <c r="D861" s="113" t="s">
        <v>15</v>
      </c>
      <c r="E861" s="76">
        <v>933</v>
      </c>
      <c r="F861" s="76">
        <v>896</v>
      </c>
      <c r="G861" s="76" t="s">
        <v>1317</v>
      </c>
      <c r="H861" s="13" t="s">
        <v>417</v>
      </c>
      <c r="I861" s="76" t="s">
        <v>176</v>
      </c>
      <c r="J861" s="191"/>
      <c r="K861" s="106"/>
      <c r="L861" s="68">
        <v>29.62</v>
      </c>
      <c r="M861" s="68">
        <v>-98.37</v>
      </c>
      <c r="N861" s="106">
        <v>126.402078446346</v>
      </c>
      <c r="O861" s="76" t="s">
        <v>1216</v>
      </c>
      <c r="P861" s="76" t="s">
        <v>172</v>
      </c>
      <c r="Q861" s="70" t="s">
        <v>13</v>
      </c>
      <c r="R861" s="70"/>
      <c r="S861" s="112"/>
      <c r="T861" s="68">
        <v>35.659999999999997</v>
      </c>
      <c r="U861" s="68">
        <v>11.45</v>
      </c>
      <c r="V861" s="70"/>
      <c r="W861" s="150"/>
      <c r="X861" s="148"/>
      <c r="Y861" s="112"/>
      <c r="Z861" s="76"/>
      <c r="AA861" s="76"/>
      <c r="AB861" s="76"/>
      <c r="AC861" s="76"/>
      <c r="AD861" s="70"/>
      <c r="AE861" s="70"/>
    </row>
    <row r="862" spans="1:31" s="83" customFormat="1">
      <c r="A862" s="76" t="s">
        <v>1667</v>
      </c>
      <c r="B862" s="76" t="s">
        <v>1594</v>
      </c>
      <c r="C862" s="113" t="s">
        <v>1668</v>
      </c>
      <c r="D862" s="113" t="s">
        <v>15</v>
      </c>
      <c r="E862" s="76">
        <v>933</v>
      </c>
      <c r="F862" s="76">
        <v>898</v>
      </c>
      <c r="G862" s="76" t="s">
        <v>1317</v>
      </c>
      <c r="H862" s="13" t="s">
        <v>417</v>
      </c>
      <c r="I862" s="76" t="s">
        <v>176</v>
      </c>
      <c r="J862" s="191"/>
      <c r="K862" s="106"/>
      <c r="L862" s="68">
        <v>29.62</v>
      </c>
      <c r="M862" s="68">
        <v>-98.37</v>
      </c>
      <c r="N862" s="106">
        <v>126.402078446346</v>
      </c>
      <c r="O862" s="76" t="s">
        <v>381</v>
      </c>
      <c r="P862" s="76"/>
      <c r="Q862" s="70" t="s">
        <v>13</v>
      </c>
      <c r="R862" s="70"/>
      <c r="S862" s="112"/>
      <c r="T862" s="68">
        <v>22.2</v>
      </c>
      <c r="U862" s="68">
        <v>10.35</v>
      </c>
      <c r="V862" s="70"/>
      <c r="W862" s="150"/>
      <c r="X862" s="148"/>
      <c r="Y862" s="112"/>
      <c r="Z862" s="76"/>
      <c r="AA862" s="76"/>
      <c r="AB862" s="76"/>
      <c r="AC862" s="76"/>
      <c r="AD862" s="70"/>
      <c r="AE862" s="70"/>
    </row>
    <row r="863" spans="1:31" s="83" customFormat="1">
      <c r="A863" s="76" t="s">
        <v>1653</v>
      </c>
      <c r="B863" s="76" t="s">
        <v>1594</v>
      </c>
      <c r="C863" s="113" t="s">
        <v>1668</v>
      </c>
      <c r="D863" s="113" t="s">
        <v>15</v>
      </c>
      <c r="E863" s="76">
        <v>933</v>
      </c>
      <c r="F863" s="76">
        <v>1283</v>
      </c>
      <c r="G863" s="76" t="s">
        <v>1317</v>
      </c>
      <c r="H863" s="13" t="s">
        <v>417</v>
      </c>
      <c r="I863" s="76" t="s">
        <v>176</v>
      </c>
      <c r="J863" s="191"/>
      <c r="K863" s="106"/>
      <c r="L863" s="68">
        <v>29.62</v>
      </c>
      <c r="M863" s="68">
        <v>-98.37</v>
      </c>
      <c r="N863" s="106">
        <v>126.402078446346</v>
      </c>
      <c r="O863" s="76" t="s">
        <v>209</v>
      </c>
      <c r="P863" s="76" t="s">
        <v>167</v>
      </c>
      <c r="Q863" s="70" t="s">
        <v>13</v>
      </c>
      <c r="R863" s="70"/>
      <c r="S863" s="112"/>
      <c r="T863" s="68">
        <v>29.51</v>
      </c>
      <c r="U863" s="68">
        <v>10.45</v>
      </c>
      <c r="V863" s="70"/>
      <c r="W863" s="150"/>
      <c r="X863" s="148"/>
      <c r="Y863" s="112"/>
      <c r="Z863" s="76" t="s">
        <v>1681</v>
      </c>
      <c r="AA863" s="76"/>
      <c r="AB863" s="76"/>
      <c r="AC863" s="76"/>
      <c r="AD863" s="70"/>
      <c r="AE863" s="70"/>
    </row>
    <row r="864" spans="1:31" s="83" customFormat="1">
      <c r="A864" s="76" t="s">
        <v>1667</v>
      </c>
      <c r="B864" s="76" t="s">
        <v>1594</v>
      </c>
      <c r="C864" s="113" t="s">
        <v>1668</v>
      </c>
      <c r="D864" s="113" t="s">
        <v>15</v>
      </c>
      <c r="E864" s="76">
        <v>933</v>
      </c>
      <c r="F864" s="76">
        <v>1314</v>
      </c>
      <c r="G864" s="76" t="s">
        <v>1317</v>
      </c>
      <c r="H864" s="13" t="s">
        <v>417</v>
      </c>
      <c r="I864" s="76" t="s">
        <v>176</v>
      </c>
      <c r="J864" s="191"/>
      <c r="K864" s="106"/>
      <c r="L864" s="68">
        <v>29.62</v>
      </c>
      <c r="M864" s="68">
        <v>-98.37</v>
      </c>
      <c r="N864" s="106">
        <v>126.402078446346</v>
      </c>
      <c r="O864" s="76" t="s">
        <v>209</v>
      </c>
      <c r="P864" s="76" t="s">
        <v>172</v>
      </c>
      <c r="Q864" s="70" t="s">
        <v>13</v>
      </c>
      <c r="R864" s="70"/>
      <c r="S864" s="112"/>
      <c r="T864" s="68">
        <v>25.04</v>
      </c>
      <c r="U864" s="68">
        <v>13.01</v>
      </c>
      <c r="V864" s="70"/>
      <c r="W864" s="150"/>
      <c r="X864" s="148"/>
      <c r="Y864" s="112"/>
      <c r="Z864" s="76"/>
      <c r="AA864" s="76"/>
      <c r="AB864" s="76"/>
      <c r="AC864" s="76"/>
      <c r="AD864" s="70"/>
      <c r="AE864" s="70"/>
    </row>
    <row r="865" spans="1:31" s="83" customFormat="1">
      <c r="A865" s="76" t="s">
        <v>1679</v>
      </c>
      <c r="B865" s="76" t="s">
        <v>1594</v>
      </c>
      <c r="C865" s="113" t="s">
        <v>1668</v>
      </c>
      <c r="D865" s="113" t="s">
        <v>15</v>
      </c>
      <c r="E865" s="76">
        <v>933</v>
      </c>
      <c r="F865" s="76">
        <v>1460</v>
      </c>
      <c r="G865" s="76" t="s">
        <v>1317</v>
      </c>
      <c r="H865" s="13" t="s">
        <v>417</v>
      </c>
      <c r="I865" s="76" t="s">
        <v>176</v>
      </c>
      <c r="J865" s="191"/>
      <c r="K865" s="106"/>
      <c r="L865" s="68">
        <v>29.62</v>
      </c>
      <c r="M865" s="68">
        <v>-98.37</v>
      </c>
      <c r="N865" s="106">
        <v>126.402078446346</v>
      </c>
      <c r="O865" s="76" t="s">
        <v>381</v>
      </c>
      <c r="P865" s="76" t="s">
        <v>172</v>
      </c>
      <c r="Q865" s="70" t="s">
        <v>13</v>
      </c>
      <c r="R865" s="70"/>
      <c r="S865" s="112"/>
      <c r="T865" s="68">
        <v>18.54</v>
      </c>
      <c r="U865" s="68">
        <v>8.61</v>
      </c>
      <c r="V865" s="70"/>
      <c r="W865" s="150"/>
      <c r="X865" s="148"/>
      <c r="Y865" s="112"/>
      <c r="Z865" s="76"/>
      <c r="AA865" s="76"/>
      <c r="AB865" s="76"/>
      <c r="AC865" s="76"/>
      <c r="AD865" s="70"/>
      <c r="AE865" s="70"/>
    </row>
    <row r="866" spans="1:31" s="83" customFormat="1" ht="31">
      <c r="A866" s="76" t="s">
        <v>1679</v>
      </c>
      <c r="B866" s="76" t="s">
        <v>1594</v>
      </c>
      <c r="C866" s="113" t="s">
        <v>1668</v>
      </c>
      <c r="D866" s="113" t="s">
        <v>15</v>
      </c>
      <c r="E866" s="76">
        <v>933</v>
      </c>
      <c r="F866" s="76">
        <v>1570</v>
      </c>
      <c r="G866" s="76" t="s">
        <v>1317</v>
      </c>
      <c r="H866" s="13" t="s">
        <v>417</v>
      </c>
      <c r="I866" s="76" t="s">
        <v>176</v>
      </c>
      <c r="J866" s="191"/>
      <c r="K866" s="106"/>
      <c r="L866" s="68">
        <v>29.62</v>
      </c>
      <c r="M866" s="68">
        <v>-98.37</v>
      </c>
      <c r="N866" s="106">
        <v>126.402078446346</v>
      </c>
      <c r="O866" s="76" t="s">
        <v>1677</v>
      </c>
      <c r="P866" s="76" t="s">
        <v>172</v>
      </c>
      <c r="Q866" s="70" t="s">
        <v>13</v>
      </c>
      <c r="R866" s="70"/>
      <c r="S866" s="112"/>
      <c r="T866" s="68">
        <v>73.290000000000006</v>
      </c>
      <c r="U866" s="68">
        <v>68.86</v>
      </c>
      <c r="V866" s="70"/>
      <c r="W866" s="150"/>
      <c r="X866" s="148"/>
      <c r="Y866" s="112"/>
      <c r="Z866" s="76"/>
      <c r="AA866" s="76"/>
      <c r="AB866" s="76"/>
      <c r="AC866" s="76"/>
      <c r="AD866" s="70"/>
      <c r="AE866" s="70"/>
    </row>
    <row r="867" spans="1:31" s="83" customFormat="1">
      <c r="A867" s="76" t="s">
        <v>1680</v>
      </c>
      <c r="B867" s="76" t="s">
        <v>1594</v>
      </c>
      <c r="C867" s="113" t="s">
        <v>1668</v>
      </c>
      <c r="D867" s="113" t="s">
        <v>15</v>
      </c>
      <c r="E867" s="76">
        <v>933</v>
      </c>
      <c r="F867" s="76">
        <v>1773</v>
      </c>
      <c r="G867" s="76" t="s">
        <v>1317</v>
      </c>
      <c r="H867" s="13" t="s">
        <v>417</v>
      </c>
      <c r="I867" s="76" t="s">
        <v>176</v>
      </c>
      <c r="J867" s="191"/>
      <c r="K867" s="106"/>
      <c r="L867" s="68">
        <v>29.62</v>
      </c>
      <c r="M867" s="68">
        <v>-98.37</v>
      </c>
      <c r="N867" s="106">
        <v>126.402078446346</v>
      </c>
      <c r="O867" s="76" t="s">
        <v>1675</v>
      </c>
      <c r="P867" s="76"/>
      <c r="Q867" s="70" t="s">
        <v>13</v>
      </c>
      <c r="R867" s="70"/>
      <c r="S867" s="112"/>
      <c r="T867" s="68">
        <v>18.78</v>
      </c>
      <c r="U867" s="68">
        <v>16.88</v>
      </c>
      <c r="V867" s="70"/>
      <c r="W867" s="150"/>
      <c r="X867" s="148"/>
      <c r="Y867" s="112"/>
      <c r="Z867" s="76"/>
      <c r="AA867" s="76"/>
      <c r="AB867" s="76"/>
      <c r="AC867" s="76"/>
      <c r="AD867" s="70"/>
      <c r="AE867" s="70"/>
    </row>
    <row r="868" spans="1:31" s="83" customFormat="1">
      <c r="A868" s="76" t="s">
        <v>1653</v>
      </c>
      <c r="B868" s="76" t="s">
        <v>1594</v>
      </c>
      <c r="C868" s="113" t="s">
        <v>1668</v>
      </c>
      <c r="D868" s="113" t="s">
        <v>15</v>
      </c>
      <c r="E868" s="76">
        <v>933</v>
      </c>
      <c r="F868" s="76">
        <v>2042</v>
      </c>
      <c r="G868" s="76" t="s">
        <v>1317</v>
      </c>
      <c r="H868" s="13" t="s">
        <v>417</v>
      </c>
      <c r="I868" s="76" t="s">
        <v>176</v>
      </c>
      <c r="J868" s="191"/>
      <c r="K868" s="106"/>
      <c r="L868" s="68">
        <v>29.62</v>
      </c>
      <c r="M868" s="68">
        <v>-98.37</v>
      </c>
      <c r="N868" s="106">
        <v>126.402078446346</v>
      </c>
      <c r="O868" s="76" t="s">
        <v>209</v>
      </c>
      <c r="P868" s="76" t="s">
        <v>167</v>
      </c>
      <c r="Q868" s="70" t="s">
        <v>13</v>
      </c>
      <c r="R868" s="70"/>
      <c r="S868" s="112"/>
      <c r="T868" s="68">
        <v>26.15</v>
      </c>
      <c r="U868" s="68">
        <v>11</v>
      </c>
      <c r="V868" s="70"/>
      <c r="W868" s="150"/>
      <c r="X868" s="148"/>
      <c r="Y868" s="112"/>
      <c r="Z868" s="76"/>
      <c r="AA868" s="76"/>
      <c r="AB868" s="76"/>
      <c r="AC868" s="76"/>
      <c r="AD868" s="70"/>
      <c r="AE868" s="70"/>
    </row>
    <row r="869" spans="1:31" s="83" customFormat="1" ht="31">
      <c r="A869" s="76" t="s">
        <v>1679</v>
      </c>
      <c r="B869" s="76" t="s">
        <v>1594</v>
      </c>
      <c r="C869" s="113" t="s">
        <v>1668</v>
      </c>
      <c r="D869" s="113" t="s">
        <v>15</v>
      </c>
      <c r="E869" s="76">
        <v>933</v>
      </c>
      <c r="F869" s="76">
        <v>2140</v>
      </c>
      <c r="G869" s="76" t="s">
        <v>1317</v>
      </c>
      <c r="H869" s="13" t="s">
        <v>417</v>
      </c>
      <c r="I869" s="76" t="s">
        <v>176</v>
      </c>
      <c r="J869" s="191"/>
      <c r="K869" s="106"/>
      <c r="L869" s="68">
        <v>29.62</v>
      </c>
      <c r="M869" s="68">
        <v>-98.37</v>
      </c>
      <c r="N869" s="106">
        <v>126.402078446346</v>
      </c>
      <c r="O869" s="76" t="s">
        <v>1677</v>
      </c>
      <c r="P869" s="76" t="s">
        <v>172</v>
      </c>
      <c r="Q869" s="70" t="s">
        <v>13</v>
      </c>
      <c r="R869" s="70"/>
      <c r="S869" s="112"/>
      <c r="T869" s="68">
        <v>67.489999999999995</v>
      </c>
      <c r="U869" s="68">
        <v>65.02</v>
      </c>
      <c r="V869" s="70"/>
      <c r="W869" s="150"/>
      <c r="X869" s="148"/>
      <c r="Y869" s="112"/>
      <c r="Z869" s="76"/>
      <c r="AA869" s="76"/>
      <c r="AB869" s="76"/>
      <c r="AC869" s="76"/>
      <c r="AD869" s="70"/>
      <c r="AE869" s="70"/>
    </row>
    <row r="870" spans="1:31" s="83" customFormat="1" ht="31">
      <c r="A870" s="76" t="s">
        <v>1679</v>
      </c>
      <c r="B870" s="76" t="s">
        <v>1594</v>
      </c>
      <c r="C870" s="113" t="s">
        <v>1668</v>
      </c>
      <c r="D870" s="113" t="s">
        <v>15</v>
      </c>
      <c r="E870" s="76">
        <v>933</v>
      </c>
      <c r="F870" s="76">
        <v>2292</v>
      </c>
      <c r="G870" s="76" t="s">
        <v>1317</v>
      </c>
      <c r="H870" s="13" t="s">
        <v>417</v>
      </c>
      <c r="I870" s="76" t="s">
        <v>176</v>
      </c>
      <c r="J870" s="191"/>
      <c r="K870" s="106"/>
      <c r="L870" s="68">
        <v>29.62</v>
      </c>
      <c r="M870" s="68">
        <v>-98.37</v>
      </c>
      <c r="N870" s="106">
        <v>126.402078446346</v>
      </c>
      <c r="O870" s="76" t="s">
        <v>1677</v>
      </c>
      <c r="P870" s="76" t="s">
        <v>172</v>
      </c>
      <c r="Q870" s="70" t="s">
        <v>13</v>
      </c>
      <c r="R870" s="70"/>
      <c r="S870" s="112"/>
      <c r="T870" s="68">
        <v>77.180000000000007</v>
      </c>
      <c r="U870" s="68">
        <v>48.52</v>
      </c>
      <c r="V870" s="70"/>
      <c r="W870" s="150"/>
      <c r="X870" s="148"/>
      <c r="Y870" s="112"/>
      <c r="Z870" s="76"/>
      <c r="AA870" s="76"/>
      <c r="AB870" s="76"/>
      <c r="AC870" s="76"/>
      <c r="AD870" s="70"/>
      <c r="AE870" s="70"/>
    </row>
    <row r="871" spans="1:31" s="83" customFormat="1">
      <c r="A871" s="76" t="s">
        <v>1653</v>
      </c>
      <c r="B871" s="76" t="s">
        <v>1594</v>
      </c>
      <c r="C871" s="113" t="s">
        <v>1668</v>
      </c>
      <c r="D871" s="113" t="s">
        <v>15</v>
      </c>
      <c r="E871" s="76">
        <v>933</v>
      </c>
      <c r="F871" s="76">
        <v>2456</v>
      </c>
      <c r="G871" s="76" t="s">
        <v>1317</v>
      </c>
      <c r="H871" s="13" t="s">
        <v>417</v>
      </c>
      <c r="I871" s="76" t="s">
        <v>176</v>
      </c>
      <c r="J871" s="191"/>
      <c r="K871" s="106"/>
      <c r="L871" s="68">
        <v>29.62</v>
      </c>
      <c r="M871" s="68">
        <v>-98.37</v>
      </c>
      <c r="N871" s="106">
        <v>126.402078446346</v>
      </c>
      <c r="O871" s="76" t="s">
        <v>209</v>
      </c>
      <c r="P871" s="76" t="s">
        <v>167</v>
      </c>
      <c r="Q871" s="70" t="s">
        <v>13</v>
      </c>
      <c r="R871" s="70"/>
      <c r="S871" s="112"/>
      <c r="T871" s="68">
        <v>29.07</v>
      </c>
      <c r="U871" s="68">
        <v>10.34</v>
      </c>
      <c r="V871" s="70"/>
      <c r="W871" s="150"/>
      <c r="X871" s="148"/>
      <c r="Y871" s="112"/>
      <c r="Z871" s="76" t="s">
        <v>1681</v>
      </c>
      <c r="AA871" s="76"/>
      <c r="AB871" s="76"/>
      <c r="AC871" s="76"/>
      <c r="AD871" s="70"/>
      <c r="AE871" s="70"/>
    </row>
    <row r="872" spans="1:31" s="83" customFormat="1">
      <c r="A872" s="76" t="s">
        <v>1680</v>
      </c>
      <c r="B872" s="76" t="s">
        <v>1594</v>
      </c>
      <c r="C872" s="113" t="s">
        <v>1668</v>
      </c>
      <c r="D872" s="113" t="s">
        <v>15</v>
      </c>
      <c r="E872" s="76">
        <v>933</v>
      </c>
      <c r="F872" s="76">
        <v>2572</v>
      </c>
      <c r="G872" s="76" t="s">
        <v>1317</v>
      </c>
      <c r="H872" s="13" t="s">
        <v>417</v>
      </c>
      <c r="I872" s="76" t="s">
        <v>176</v>
      </c>
      <c r="J872" s="191"/>
      <c r="K872" s="106"/>
      <c r="L872" s="68">
        <v>29.62</v>
      </c>
      <c r="M872" s="68">
        <v>-98.37</v>
      </c>
      <c r="N872" s="106">
        <v>126.402078446346</v>
      </c>
      <c r="O872" s="76" t="s">
        <v>1675</v>
      </c>
      <c r="P872" s="76"/>
      <c r="Q872" s="70" t="s">
        <v>13</v>
      </c>
      <c r="R872" s="70"/>
      <c r="S872" s="112"/>
      <c r="T872" s="68">
        <v>18.32</v>
      </c>
      <c r="U872" s="68">
        <v>17.350000000000001</v>
      </c>
      <c r="V872" s="70"/>
      <c r="W872" s="150"/>
      <c r="X872" s="148"/>
      <c r="Y872" s="112"/>
      <c r="Z872" s="76"/>
      <c r="AA872" s="76"/>
      <c r="AB872" s="76"/>
      <c r="AC872" s="76"/>
      <c r="AD872" s="70"/>
      <c r="AE872" s="70"/>
    </row>
    <row r="873" spans="1:31" s="83" customFormat="1" ht="31">
      <c r="A873" s="76" t="s">
        <v>1679</v>
      </c>
      <c r="B873" s="76" t="s">
        <v>1594</v>
      </c>
      <c r="C873" s="113" t="s">
        <v>1668</v>
      </c>
      <c r="D873" s="113" t="s">
        <v>15</v>
      </c>
      <c r="E873" s="76">
        <v>933</v>
      </c>
      <c r="F873" s="76">
        <v>2658</v>
      </c>
      <c r="G873" s="76" t="s">
        <v>1317</v>
      </c>
      <c r="H873" s="13" t="s">
        <v>417</v>
      </c>
      <c r="I873" s="76" t="s">
        <v>176</v>
      </c>
      <c r="J873" s="191"/>
      <c r="K873" s="106"/>
      <c r="L873" s="68">
        <v>29.62</v>
      </c>
      <c r="M873" s="68">
        <v>-98.37</v>
      </c>
      <c r="N873" s="106">
        <v>126.402078446346</v>
      </c>
      <c r="O873" s="76" t="s">
        <v>1677</v>
      </c>
      <c r="P873" s="76" t="s">
        <v>167</v>
      </c>
      <c r="Q873" s="70" t="s">
        <v>13</v>
      </c>
      <c r="R873" s="70"/>
      <c r="S873" s="112"/>
      <c r="T873" s="68">
        <v>66.89</v>
      </c>
      <c r="U873" s="68">
        <v>67.77</v>
      </c>
      <c r="V873" s="70"/>
      <c r="W873" s="150"/>
      <c r="X873" s="148"/>
      <c r="Y873" s="112"/>
      <c r="Z873" s="76"/>
      <c r="AA873" s="76"/>
      <c r="AB873" s="76"/>
      <c r="AC873" s="76"/>
      <c r="AD873" s="70"/>
      <c r="AE873" s="70"/>
    </row>
    <row r="874" spans="1:31" s="83" customFormat="1" ht="31">
      <c r="A874" s="76" t="s">
        <v>1679</v>
      </c>
      <c r="B874" s="76" t="s">
        <v>1594</v>
      </c>
      <c r="C874" s="113" t="s">
        <v>1668</v>
      </c>
      <c r="D874" s="113" t="s">
        <v>15</v>
      </c>
      <c r="E874" s="76">
        <v>933</v>
      </c>
      <c r="F874" s="76">
        <v>2661</v>
      </c>
      <c r="G874" s="76" t="s">
        <v>1317</v>
      </c>
      <c r="H874" s="13" t="s">
        <v>417</v>
      </c>
      <c r="I874" s="76" t="s">
        <v>176</v>
      </c>
      <c r="J874" s="191"/>
      <c r="K874" s="106"/>
      <c r="L874" s="68">
        <v>29.62</v>
      </c>
      <c r="M874" s="68">
        <v>-98.37</v>
      </c>
      <c r="N874" s="106">
        <v>126.402078446346</v>
      </c>
      <c r="O874" s="76" t="s">
        <v>1677</v>
      </c>
      <c r="P874" s="76" t="s">
        <v>172</v>
      </c>
      <c r="Q874" s="70" t="s">
        <v>13</v>
      </c>
      <c r="R874" s="70"/>
      <c r="S874" s="112"/>
      <c r="T874" s="68">
        <v>77.459999999999994</v>
      </c>
      <c r="U874" s="68">
        <v>50.12</v>
      </c>
      <c r="V874" s="70"/>
      <c r="W874" s="150"/>
      <c r="X874" s="148"/>
      <c r="Y874" s="112"/>
      <c r="Z874" s="76"/>
      <c r="AA874" s="76"/>
      <c r="AB874" s="76"/>
      <c r="AC874" s="76"/>
      <c r="AD874" s="70"/>
      <c r="AE874" s="70"/>
    </row>
    <row r="875" spans="1:31" s="83" customFormat="1" ht="31">
      <c r="A875" s="76" t="s">
        <v>1679</v>
      </c>
      <c r="B875" s="76" t="s">
        <v>1594</v>
      </c>
      <c r="C875" s="113" t="s">
        <v>1668</v>
      </c>
      <c r="D875" s="113" t="s">
        <v>15</v>
      </c>
      <c r="E875" s="76">
        <v>933</v>
      </c>
      <c r="F875" s="76">
        <v>2689</v>
      </c>
      <c r="G875" s="76" t="s">
        <v>1317</v>
      </c>
      <c r="H875" s="13" t="s">
        <v>417</v>
      </c>
      <c r="I875" s="76" t="s">
        <v>176</v>
      </c>
      <c r="J875" s="191"/>
      <c r="K875" s="106"/>
      <c r="L875" s="68">
        <v>29.62</v>
      </c>
      <c r="M875" s="68">
        <v>-98.37</v>
      </c>
      <c r="N875" s="106">
        <v>126.402078446346</v>
      </c>
      <c r="O875" s="76" t="s">
        <v>1677</v>
      </c>
      <c r="P875" s="76" t="s">
        <v>172</v>
      </c>
      <c r="Q875" s="70" t="s">
        <v>13</v>
      </c>
      <c r="R875" s="70"/>
      <c r="S875" s="112"/>
      <c r="T875" s="68">
        <v>67.37</v>
      </c>
      <c r="U875" s="68">
        <v>56.49</v>
      </c>
      <c r="V875" s="70"/>
      <c r="W875" s="150"/>
      <c r="X875" s="148"/>
      <c r="Y875" s="112"/>
      <c r="Z875" s="76"/>
      <c r="AA875" s="76"/>
      <c r="AB875" s="76"/>
      <c r="AC875" s="76"/>
      <c r="AD875" s="70"/>
      <c r="AE875" s="70"/>
    </row>
    <row r="876" spans="1:31" s="83" customFormat="1">
      <c r="A876" s="76" t="s">
        <v>1680</v>
      </c>
      <c r="B876" s="76" t="s">
        <v>1594</v>
      </c>
      <c r="C876" s="113" t="s">
        <v>1668</v>
      </c>
      <c r="D876" s="113" t="s">
        <v>15</v>
      </c>
      <c r="E876" s="76">
        <v>933</v>
      </c>
      <c r="F876" s="76">
        <v>2711</v>
      </c>
      <c r="G876" s="76" t="s">
        <v>1317</v>
      </c>
      <c r="H876" s="13" t="s">
        <v>417</v>
      </c>
      <c r="I876" s="76" t="s">
        <v>176</v>
      </c>
      <c r="J876" s="191"/>
      <c r="K876" s="106"/>
      <c r="L876" s="68">
        <v>29.62</v>
      </c>
      <c r="M876" s="68">
        <v>-98.37</v>
      </c>
      <c r="N876" s="106">
        <v>126.402078446346</v>
      </c>
      <c r="O876" s="76" t="s">
        <v>1675</v>
      </c>
      <c r="P876" s="76"/>
      <c r="Q876" s="70" t="s">
        <v>13</v>
      </c>
      <c r="R876" s="70"/>
      <c r="S876" s="112"/>
      <c r="T876" s="68">
        <v>16.579999999999998</v>
      </c>
      <c r="U876" s="68">
        <v>18.170000000000002</v>
      </c>
      <c r="V876" s="70"/>
      <c r="W876" s="150"/>
      <c r="X876" s="148"/>
      <c r="Y876" s="112"/>
      <c r="Z876" s="76"/>
      <c r="AA876" s="76"/>
      <c r="AB876" s="76"/>
      <c r="AC876" s="76"/>
      <c r="AD876" s="70"/>
      <c r="AE876" s="70"/>
    </row>
    <row r="877" spans="1:31" s="83" customFormat="1">
      <c r="A877" s="76" t="s">
        <v>1679</v>
      </c>
      <c r="B877" s="76" t="s">
        <v>1594</v>
      </c>
      <c r="C877" s="113" t="s">
        <v>1668</v>
      </c>
      <c r="D877" s="113" t="s">
        <v>15</v>
      </c>
      <c r="E877" s="76">
        <v>933</v>
      </c>
      <c r="F877" s="76">
        <v>3309</v>
      </c>
      <c r="G877" s="76" t="s">
        <v>1317</v>
      </c>
      <c r="H877" s="13" t="s">
        <v>417</v>
      </c>
      <c r="I877" s="76" t="s">
        <v>176</v>
      </c>
      <c r="J877" s="191"/>
      <c r="K877" s="106"/>
      <c r="L877" s="68">
        <v>29.62</v>
      </c>
      <c r="M877" s="68">
        <v>-98.37</v>
      </c>
      <c r="N877" s="106">
        <v>126.402078446346</v>
      </c>
      <c r="O877" s="76" t="s">
        <v>1216</v>
      </c>
      <c r="P877" s="76" t="s">
        <v>172</v>
      </c>
      <c r="Q877" s="70" t="s">
        <v>13</v>
      </c>
      <c r="R877" s="70"/>
      <c r="S877" s="112"/>
      <c r="T877" s="68">
        <v>30.85</v>
      </c>
      <c r="U877" s="68">
        <v>10.31</v>
      </c>
      <c r="V877" s="70"/>
      <c r="W877" s="150"/>
      <c r="X877" s="148"/>
      <c r="Y877" s="112"/>
      <c r="Z877" s="76"/>
      <c r="AA877" s="76"/>
      <c r="AB877" s="76"/>
      <c r="AC877" s="76"/>
      <c r="AD877" s="70"/>
      <c r="AE877" s="70"/>
    </row>
    <row r="878" spans="1:31" s="83" customFormat="1">
      <c r="A878" s="76" t="s">
        <v>1653</v>
      </c>
      <c r="B878" s="76" t="s">
        <v>1594</v>
      </c>
      <c r="C878" s="113" t="s">
        <v>1668</v>
      </c>
      <c r="D878" s="113" t="s">
        <v>15</v>
      </c>
      <c r="E878" s="76">
        <v>933</v>
      </c>
      <c r="F878" s="76">
        <v>3309</v>
      </c>
      <c r="G878" s="76" t="s">
        <v>1317</v>
      </c>
      <c r="H878" s="13" t="s">
        <v>417</v>
      </c>
      <c r="I878" s="76" t="s">
        <v>176</v>
      </c>
      <c r="J878" s="191"/>
      <c r="K878" s="106"/>
      <c r="L878" s="68">
        <v>29.62</v>
      </c>
      <c r="M878" s="68">
        <v>-98.37</v>
      </c>
      <c r="N878" s="106">
        <v>126.402078446346</v>
      </c>
      <c r="O878" s="76" t="s">
        <v>212</v>
      </c>
      <c r="P878" s="76" t="s">
        <v>167</v>
      </c>
      <c r="Q878" s="70" t="s">
        <v>13</v>
      </c>
      <c r="R878" s="70"/>
      <c r="S878" s="112"/>
      <c r="T878" s="68">
        <v>36.93</v>
      </c>
      <c r="U878" s="68">
        <v>11.29</v>
      </c>
      <c r="V878" s="70"/>
      <c r="W878" s="150"/>
      <c r="X878" s="148"/>
      <c r="Y878" s="112"/>
      <c r="Z878" s="76"/>
      <c r="AA878" s="76"/>
      <c r="AB878" s="76"/>
      <c r="AC878" s="76"/>
      <c r="AD878" s="70"/>
      <c r="AE878" s="70"/>
    </row>
    <row r="879" spans="1:31" s="83" customFormat="1">
      <c r="A879" s="76" t="s">
        <v>1680</v>
      </c>
      <c r="B879" s="76" t="s">
        <v>1594</v>
      </c>
      <c r="C879" s="113" t="s">
        <v>1668</v>
      </c>
      <c r="D879" s="113" t="s">
        <v>15</v>
      </c>
      <c r="E879" s="76">
        <v>933</v>
      </c>
      <c r="F879" s="76">
        <v>3344</v>
      </c>
      <c r="G879" s="76" t="s">
        <v>1317</v>
      </c>
      <c r="H879" s="13" t="s">
        <v>417</v>
      </c>
      <c r="I879" s="76" t="s">
        <v>176</v>
      </c>
      <c r="J879" s="191"/>
      <c r="K879" s="106"/>
      <c r="L879" s="68">
        <v>29.62</v>
      </c>
      <c r="M879" s="68">
        <v>-98.37</v>
      </c>
      <c r="N879" s="106">
        <v>126.402078446346</v>
      </c>
      <c r="O879" s="76" t="s">
        <v>1675</v>
      </c>
      <c r="P879" s="76"/>
      <c r="Q879" s="70" t="s">
        <v>13</v>
      </c>
      <c r="R879" s="70"/>
      <c r="S879" s="112"/>
      <c r="T879" s="68">
        <v>17.95</v>
      </c>
      <c r="U879" s="68">
        <v>20.2</v>
      </c>
      <c r="V879" s="70"/>
      <c r="W879" s="150"/>
      <c r="X879" s="148"/>
      <c r="Y879" s="112"/>
      <c r="Z879" s="76"/>
      <c r="AA879" s="76"/>
      <c r="AB879" s="76"/>
      <c r="AC879" s="76"/>
      <c r="AD879" s="70"/>
      <c r="AE879" s="70"/>
    </row>
    <row r="880" spans="1:31" s="83" customFormat="1">
      <c r="A880" s="76" t="s">
        <v>1680</v>
      </c>
      <c r="B880" s="76" t="s">
        <v>1594</v>
      </c>
      <c r="C880" s="113" t="s">
        <v>1668</v>
      </c>
      <c r="D880" s="113" t="s">
        <v>15</v>
      </c>
      <c r="E880" s="76">
        <v>933</v>
      </c>
      <c r="F880" s="76">
        <v>3345</v>
      </c>
      <c r="G880" s="76" t="s">
        <v>1317</v>
      </c>
      <c r="H880" s="13" t="s">
        <v>417</v>
      </c>
      <c r="I880" s="76" t="s">
        <v>176</v>
      </c>
      <c r="J880" s="191"/>
      <c r="K880" s="106"/>
      <c r="L880" s="68">
        <v>29.62</v>
      </c>
      <c r="M880" s="68">
        <v>-98.37</v>
      </c>
      <c r="N880" s="106">
        <v>126.402078446346</v>
      </c>
      <c r="O880" s="76" t="s">
        <v>1675</v>
      </c>
      <c r="P880" s="76"/>
      <c r="Q880" s="70" t="s">
        <v>13</v>
      </c>
      <c r="R880" s="70"/>
      <c r="S880" s="112"/>
      <c r="T880" s="68">
        <v>18.2</v>
      </c>
      <c r="U880" s="68">
        <v>20.59</v>
      </c>
      <c r="V880" s="70"/>
      <c r="W880" s="150"/>
      <c r="X880" s="148"/>
      <c r="Y880" s="112"/>
      <c r="Z880" s="76"/>
      <c r="AA880" s="76"/>
      <c r="AB880" s="76"/>
      <c r="AC880" s="76"/>
      <c r="AD880" s="70"/>
      <c r="AE880" s="70"/>
    </row>
    <row r="881" spans="1:100" s="83" customFormat="1">
      <c r="A881" s="76" t="s">
        <v>1653</v>
      </c>
      <c r="B881" s="76" t="s">
        <v>1594</v>
      </c>
      <c r="C881" s="113" t="s">
        <v>1668</v>
      </c>
      <c r="D881" s="113" t="s">
        <v>15</v>
      </c>
      <c r="E881" s="76">
        <v>933</v>
      </c>
      <c r="F881" s="76">
        <v>3353</v>
      </c>
      <c r="G881" s="76" t="s">
        <v>1317</v>
      </c>
      <c r="H881" s="13" t="s">
        <v>417</v>
      </c>
      <c r="I881" s="76" t="s">
        <v>176</v>
      </c>
      <c r="J881" s="191"/>
      <c r="K881" s="106"/>
      <c r="L881" s="68">
        <v>29.62</v>
      </c>
      <c r="M881" s="68">
        <v>-98.37</v>
      </c>
      <c r="N881" s="106">
        <v>126.402078446346</v>
      </c>
      <c r="O881" s="76" t="s">
        <v>209</v>
      </c>
      <c r="P881" s="76" t="s">
        <v>167</v>
      </c>
      <c r="Q881" s="70" t="s">
        <v>13</v>
      </c>
      <c r="R881" s="70"/>
      <c r="S881" s="112"/>
      <c r="T881" s="68">
        <v>28.28</v>
      </c>
      <c r="U881" s="68">
        <v>10.130000000000001</v>
      </c>
      <c r="V881" s="70"/>
      <c r="W881" s="150"/>
      <c r="X881" s="148"/>
      <c r="Y881" s="112"/>
      <c r="Z881" s="76" t="s">
        <v>1681</v>
      </c>
      <c r="AA881" s="76"/>
      <c r="AB881" s="76"/>
      <c r="AC881" s="76"/>
      <c r="AD881" s="70"/>
      <c r="AE881" s="70"/>
    </row>
    <row r="882" spans="1:100" s="83" customFormat="1" ht="31">
      <c r="A882" s="76" t="s">
        <v>1679</v>
      </c>
      <c r="B882" s="76" t="s">
        <v>1594</v>
      </c>
      <c r="C882" s="113" t="s">
        <v>1668</v>
      </c>
      <c r="D882" s="113" t="s">
        <v>15</v>
      </c>
      <c r="E882" s="76">
        <v>933</v>
      </c>
      <c r="F882" s="76">
        <v>3392</v>
      </c>
      <c r="G882" s="76" t="s">
        <v>1317</v>
      </c>
      <c r="H882" s="13" t="s">
        <v>417</v>
      </c>
      <c r="I882" s="76" t="s">
        <v>176</v>
      </c>
      <c r="J882" s="191"/>
      <c r="K882" s="106"/>
      <c r="L882" s="68">
        <v>29.62</v>
      </c>
      <c r="M882" s="68">
        <v>-98.37</v>
      </c>
      <c r="N882" s="106">
        <v>126.402078446346</v>
      </c>
      <c r="O882" s="76" t="s">
        <v>1677</v>
      </c>
      <c r="P882" s="76" t="s">
        <v>172</v>
      </c>
      <c r="Q882" s="70" t="s">
        <v>13</v>
      </c>
      <c r="R882" s="70"/>
      <c r="S882" s="112"/>
      <c r="T882" s="68">
        <v>73.05</v>
      </c>
      <c r="U882" s="68">
        <v>46.54</v>
      </c>
      <c r="V882" s="70"/>
      <c r="W882" s="150"/>
      <c r="X882" s="148"/>
      <c r="Y882" s="112"/>
      <c r="Z882" s="76"/>
      <c r="AA882" s="76"/>
      <c r="AB882" s="76"/>
      <c r="AC882" s="76"/>
      <c r="AD882" s="70"/>
      <c r="AE882" s="70"/>
    </row>
    <row r="883" spans="1:100" s="83" customFormat="1">
      <c r="A883" s="76" t="s">
        <v>1653</v>
      </c>
      <c r="B883" s="76" t="s">
        <v>1594</v>
      </c>
      <c r="C883" s="113" t="s">
        <v>1668</v>
      </c>
      <c r="D883" s="113" t="s">
        <v>15</v>
      </c>
      <c r="E883" s="76">
        <v>933</v>
      </c>
      <c r="F883" s="76">
        <v>3417</v>
      </c>
      <c r="G883" s="76" t="s">
        <v>1317</v>
      </c>
      <c r="H883" s="13" t="s">
        <v>417</v>
      </c>
      <c r="I883" s="76" t="s">
        <v>176</v>
      </c>
      <c r="J883" s="191"/>
      <c r="K883" s="106"/>
      <c r="L883" s="68">
        <v>29.62</v>
      </c>
      <c r="M883" s="68">
        <v>-98.37</v>
      </c>
      <c r="N883" s="106">
        <v>126.402078446346</v>
      </c>
      <c r="O883" s="76" t="s">
        <v>1216</v>
      </c>
      <c r="P883" s="76" t="s">
        <v>167</v>
      </c>
      <c r="Q883" s="70" t="s">
        <v>13</v>
      </c>
      <c r="R883" s="70"/>
      <c r="S883" s="112"/>
      <c r="T883" s="68">
        <v>36.340000000000003</v>
      </c>
      <c r="U883" s="68">
        <v>9.57</v>
      </c>
      <c r="V883" s="70"/>
      <c r="W883" s="150"/>
      <c r="X883" s="148"/>
      <c r="Y883" s="112"/>
      <c r="Z883" s="76"/>
      <c r="AA883" s="76"/>
      <c r="AB883" s="76"/>
      <c r="AC883" s="76"/>
      <c r="AD883" s="70"/>
      <c r="AE883" s="70"/>
    </row>
    <row r="884" spans="1:100" s="83" customFormat="1">
      <c r="A884" s="76" t="s">
        <v>1679</v>
      </c>
      <c r="B884" s="76" t="s">
        <v>1594</v>
      </c>
      <c r="C884" s="113" t="s">
        <v>1668</v>
      </c>
      <c r="D884" s="113" t="s">
        <v>15</v>
      </c>
      <c r="E884" s="76">
        <v>933</v>
      </c>
      <c r="F884" s="76">
        <v>3423</v>
      </c>
      <c r="G884" s="76" t="s">
        <v>1317</v>
      </c>
      <c r="H884" s="13" t="s">
        <v>417</v>
      </c>
      <c r="I884" s="76" t="s">
        <v>176</v>
      </c>
      <c r="J884" s="191"/>
      <c r="K884" s="106"/>
      <c r="L884" s="68">
        <v>29.62</v>
      </c>
      <c r="M884" s="68">
        <v>-98.37</v>
      </c>
      <c r="N884" s="106">
        <v>126.402078446346</v>
      </c>
      <c r="O884" s="76" t="s">
        <v>381</v>
      </c>
      <c r="P884" s="76" t="s">
        <v>167</v>
      </c>
      <c r="Q884" s="70" t="s">
        <v>13</v>
      </c>
      <c r="R884" s="70"/>
      <c r="S884" s="112"/>
      <c r="T884" s="68">
        <v>18.79</v>
      </c>
      <c r="U884" s="68">
        <v>8.44</v>
      </c>
      <c r="V884" s="70"/>
      <c r="W884" s="150"/>
      <c r="X884" s="148"/>
      <c r="Y884" s="112"/>
      <c r="Z884" s="76"/>
      <c r="AA884" s="76"/>
      <c r="AB884" s="76"/>
      <c r="AC884" s="76"/>
      <c r="AD884" s="70"/>
      <c r="AE884" s="70"/>
    </row>
    <row r="885" spans="1:100" s="83" customFormat="1" ht="31">
      <c r="A885" s="76" t="s">
        <v>1679</v>
      </c>
      <c r="B885" s="76" t="s">
        <v>1594</v>
      </c>
      <c r="C885" s="113" t="s">
        <v>1668</v>
      </c>
      <c r="D885" s="113" t="s">
        <v>15</v>
      </c>
      <c r="E885" s="76">
        <v>933</v>
      </c>
      <c r="F885" s="76">
        <v>3498</v>
      </c>
      <c r="G885" s="76" t="s">
        <v>1317</v>
      </c>
      <c r="H885" s="13" t="s">
        <v>417</v>
      </c>
      <c r="I885" s="76" t="s">
        <v>176</v>
      </c>
      <c r="J885" s="191"/>
      <c r="K885" s="106"/>
      <c r="L885" s="68">
        <v>29.62</v>
      </c>
      <c r="M885" s="68">
        <v>-98.37</v>
      </c>
      <c r="N885" s="106">
        <v>126.402078446346</v>
      </c>
      <c r="O885" s="76" t="s">
        <v>1677</v>
      </c>
      <c r="P885" s="76" t="s">
        <v>172</v>
      </c>
      <c r="Q885" s="70" t="s">
        <v>13</v>
      </c>
      <c r="R885" s="70"/>
      <c r="S885" s="112"/>
      <c r="T885" s="68">
        <v>70.64</v>
      </c>
      <c r="U885" s="68">
        <v>68.62</v>
      </c>
      <c r="V885" s="70"/>
      <c r="W885" s="150"/>
      <c r="X885" s="148"/>
      <c r="Y885" s="112"/>
      <c r="Z885" s="76"/>
      <c r="AA885" s="76"/>
      <c r="AB885" s="76"/>
      <c r="AC885" s="76"/>
      <c r="AD885" s="70"/>
      <c r="AE885" s="70"/>
    </row>
    <row r="886" spans="1:100" s="83" customFormat="1">
      <c r="A886" s="76" t="s">
        <v>1653</v>
      </c>
      <c r="B886" s="76" t="s">
        <v>1594</v>
      </c>
      <c r="C886" s="113" t="s">
        <v>1668</v>
      </c>
      <c r="D886" s="113" t="s">
        <v>15</v>
      </c>
      <c r="E886" s="76">
        <v>933</v>
      </c>
      <c r="F886" s="76">
        <v>3512</v>
      </c>
      <c r="G886" s="76" t="s">
        <v>1317</v>
      </c>
      <c r="H886" s="13" t="s">
        <v>417</v>
      </c>
      <c r="I886" s="76" t="s">
        <v>176</v>
      </c>
      <c r="J886" s="191"/>
      <c r="K886" s="106"/>
      <c r="L886" s="68">
        <v>29.62</v>
      </c>
      <c r="M886" s="68">
        <v>-98.37</v>
      </c>
      <c r="N886" s="106">
        <v>126.402078446346</v>
      </c>
      <c r="O886" s="76" t="s">
        <v>209</v>
      </c>
      <c r="P886" s="76" t="s">
        <v>167</v>
      </c>
      <c r="Q886" s="70" t="s">
        <v>13</v>
      </c>
      <c r="R886" s="70"/>
      <c r="S886" s="112"/>
      <c r="T886" s="68">
        <v>27.09</v>
      </c>
      <c r="U886" s="68">
        <v>10.57</v>
      </c>
      <c r="V886" s="70"/>
      <c r="W886" s="150"/>
      <c r="X886" s="148"/>
      <c r="Y886" s="112"/>
      <c r="Z886" s="76"/>
      <c r="AA886" s="76"/>
      <c r="AB886" s="76"/>
      <c r="AC886" s="76"/>
      <c r="AD886" s="70"/>
      <c r="AE886" s="70"/>
    </row>
    <row r="887" spans="1:100" s="83" customFormat="1">
      <c r="A887" s="76" t="s">
        <v>1653</v>
      </c>
      <c r="B887" s="76" t="s">
        <v>1594</v>
      </c>
      <c r="C887" s="113" t="s">
        <v>1668</v>
      </c>
      <c r="D887" s="113" t="s">
        <v>15</v>
      </c>
      <c r="E887" s="76">
        <v>933</v>
      </c>
      <c r="F887" s="76">
        <v>3533</v>
      </c>
      <c r="G887" s="76" t="s">
        <v>1317</v>
      </c>
      <c r="H887" s="13" t="s">
        <v>417</v>
      </c>
      <c r="I887" s="76" t="s">
        <v>176</v>
      </c>
      <c r="J887" s="191"/>
      <c r="K887" s="106"/>
      <c r="L887" s="68">
        <v>29.62</v>
      </c>
      <c r="M887" s="68">
        <v>-98.37</v>
      </c>
      <c r="N887" s="106">
        <v>126.402078446346</v>
      </c>
      <c r="O887" s="76" t="s">
        <v>209</v>
      </c>
      <c r="P887" s="76" t="s">
        <v>172</v>
      </c>
      <c r="Q887" s="70" t="s">
        <v>13</v>
      </c>
      <c r="R887" s="70"/>
      <c r="S887" s="112"/>
      <c r="T887" s="68">
        <v>29.32</v>
      </c>
      <c r="U887" s="68">
        <v>11.25</v>
      </c>
      <c r="V887" s="70"/>
      <c r="W887" s="150"/>
      <c r="X887" s="148"/>
      <c r="Y887" s="112"/>
      <c r="Z887" s="76" t="s">
        <v>1681</v>
      </c>
      <c r="AA887" s="76"/>
      <c r="AB887" s="76"/>
      <c r="AC887" s="76"/>
      <c r="AD887" s="70"/>
      <c r="AE887" s="70"/>
    </row>
    <row r="888" spans="1:100" s="83" customFormat="1">
      <c r="A888" s="76" t="s">
        <v>1653</v>
      </c>
      <c r="B888" s="76" t="s">
        <v>1594</v>
      </c>
      <c r="C888" s="113" t="s">
        <v>1668</v>
      </c>
      <c r="D888" s="113" t="s">
        <v>15</v>
      </c>
      <c r="E888" s="76">
        <v>933</v>
      </c>
      <c r="F888" s="76">
        <v>3919</v>
      </c>
      <c r="G888" s="76" t="s">
        <v>1317</v>
      </c>
      <c r="H888" s="13" t="s">
        <v>417</v>
      </c>
      <c r="I888" s="76" t="s">
        <v>176</v>
      </c>
      <c r="J888" s="191"/>
      <c r="K888" s="106"/>
      <c r="L888" s="68">
        <v>29.62</v>
      </c>
      <c r="M888" s="68">
        <v>-98.37</v>
      </c>
      <c r="N888" s="106">
        <v>126.402078446346</v>
      </c>
      <c r="O888" s="76" t="s">
        <v>209</v>
      </c>
      <c r="P888" s="76" t="s">
        <v>172</v>
      </c>
      <c r="Q888" s="70" t="s">
        <v>13</v>
      </c>
      <c r="R888" s="70"/>
      <c r="S888" s="112"/>
      <c r="T888" s="68">
        <v>26.45</v>
      </c>
      <c r="U888" s="68">
        <v>9.86</v>
      </c>
      <c r="V888" s="70"/>
      <c r="W888" s="150"/>
      <c r="X888" s="148"/>
      <c r="Y888" s="112"/>
      <c r="Z888" s="76"/>
      <c r="AA888" s="76"/>
      <c r="AB888" s="76"/>
      <c r="AC888" s="76"/>
      <c r="AD888" s="70"/>
      <c r="AE888" s="70"/>
    </row>
    <row r="889" spans="1:100" s="83" customFormat="1" ht="31">
      <c r="A889" s="76" t="s">
        <v>1679</v>
      </c>
      <c r="B889" s="76" t="s">
        <v>1594</v>
      </c>
      <c r="C889" s="113" t="s">
        <v>1668</v>
      </c>
      <c r="D889" s="113" t="s">
        <v>15</v>
      </c>
      <c r="E889" s="76">
        <v>933</v>
      </c>
      <c r="F889" s="76">
        <v>3931</v>
      </c>
      <c r="G889" s="76" t="s">
        <v>1317</v>
      </c>
      <c r="H889" s="13" t="s">
        <v>417</v>
      </c>
      <c r="I889" s="76" t="s">
        <v>176</v>
      </c>
      <c r="J889" s="191"/>
      <c r="K889" s="106"/>
      <c r="L889" s="68">
        <v>29.62</v>
      </c>
      <c r="M889" s="68">
        <v>-98.37</v>
      </c>
      <c r="N889" s="106">
        <v>126.402078446346</v>
      </c>
      <c r="O889" s="76" t="s">
        <v>1677</v>
      </c>
      <c r="P889" s="76" t="s">
        <v>172</v>
      </c>
      <c r="Q889" s="70" t="s">
        <v>13</v>
      </c>
      <c r="R889" s="70"/>
      <c r="S889" s="112"/>
      <c r="T889" s="68">
        <v>67.900000000000006</v>
      </c>
      <c r="U889" s="68">
        <v>61.33</v>
      </c>
      <c r="V889" s="70"/>
      <c r="W889" s="150"/>
      <c r="X889" s="148"/>
      <c r="Y889" s="112"/>
      <c r="Z889" s="76"/>
      <c r="AA889" s="76"/>
      <c r="AB889" s="76"/>
      <c r="AC889" s="76"/>
      <c r="AD889" s="70"/>
      <c r="AE889" s="70"/>
    </row>
    <row r="890" spans="1:100" s="83" customFormat="1">
      <c r="A890" s="76" t="s">
        <v>1680</v>
      </c>
      <c r="B890" s="76" t="s">
        <v>1594</v>
      </c>
      <c r="C890" s="113" t="s">
        <v>1668</v>
      </c>
      <c r="D890" s="113" t="s">
        <v>15</v>
      </c>
      <c r="E890" s="76">
        <v>933</v>
      </c>
      <c r="F890" s="76">
        <v>3946</v>
      </c>
      <c r="G890" s="76" t="s">
        <v>1317</v>
      </c>
      <c r="H890" s="13" t="s">
        <v>417</v>
      </c>
      <c r="I890" s="76" t="s">
        <v>176</v>
      </c>
      <c r="J890" s="191"/>
      <c r="K890" s="106"/>
      <c r="L890" s="68">
        <v>29.62</v>
      </c>
      <c r="M890" s="68">
        <v>-98.37</v>
      </c>
      <c r="N890" s="106">
        <v>126.402078446346</v>
      </c>
      <c r="O890" s="76" t="s">
        <v>1675</v>
      </c>
      <c r="P890" s="76"/>
      <c r="Q890" s="70" t="s">
        <v>13</v>
      </c>
      <c r="R890" s="70"/>
      <c r="S890" s="112"/>
      <c r="T890" s="68">
        <v>17.489999999999998</v>
      </c>
      <c r="U890" s="68">
        <v>19.38</v>
      </c>
      <c r="V890" s="70"/>
      <c r="W890" s="150"/>
      <c r="X890" s="148"/>
      <c r="Y890" s="112"/>
      <c r="Z890" s="76"/>
      <c r="AA890" s="76"/>
      <c r="AB890" s="76"/>
      <c r="AC890" s="76"/>
      <c r="AD890" s="70"/>
      <c r="AE890" s="70"/>
    </row>
    <row r="891" spans="1:100" s="83" customFormat="1">
      <c r="A891" s="14" t="s">
        <v>1831</v>
      </c>
      <c r="B891" s="76" t="s">
        <v>1594</v>
      </c>
      <c r="C891" s="2" t="s">
        <v>1668</v>
      </c>
      <c r="D891" s="113" t="s">
        <v>15</v>
      </c>
      <c r="E891" s="14">
        <v>908</v>
      </c>
      <c r="F891" s="13">
        <v>2691</v>
      </c>
      <c r="G891" s="14" t="s">
        <v>101</v>
      </c>
      <c r="H891" s="13" t="s">
        <v>395</v>
      </c>
      <c r="I891" s="76" t="s">
        <v>2039</v>
      </c>
      <c r="J891" s="191"/>
      <c r="K891" s="106"/>
      <c r="L891" s="112"/>
      <c r="M891" s="112"/>
      <c r="N891" s="70"/>
      <c r="O891" s="76" t="s">
        <v>1216</v>
      </c>
      <c r="P891" s="70" t="s">
        <v>167</v>
      </c>
      <c r="Q891" s="70" t="s">
        <v>13</v>
      </c>
      <c r="R891" s="70"/>
      <c r="S891" s="70"/>
      <c r="T891" s="128">
        <v>37.99</v>
      </c>
      <c r="U891" s="128">
        <v>14.71</v>
      </c>
      <c r="V891" s="76"/>
      <c r="W891" s="195"/>
      <c r="X891" s="105"/>
      <c r="Y891" s="14"/>
      <c r="Z891" s="14"/>
      <c r="AA891" s="76"/>
      <c r="AB891" s="76"/>
      <c r="AC891" s="76"/>
      <c r="AD891" s="70"/>
      <c r="AE891" s="70"/>
    </row>
    <row r="892" spans="1:100" s="83" customFormat="1">
      <c r="A892" s="76" t="s">
        <v>1748</v>
      </c>
      <c r="B892" s="70" t="s">
        <v>1594</v>
      </c>
      <c r="C892" s="113" t="s">
        <v>1759</v>
      </c>
      <c r="D892" s="113" t="s">
        <v>1760</v>
      </c>
      <c r="E892" s="76">
        <v>40540</v>
      </c>
      <c r="F892" s="70" t="s">
        <v>1761</v>
      </c>
      <c r="G892" s="76" t="s">
        <v>606</v>
      </c>
      <c r="H892" s="70" t="s">
        <v>607</v>
      </c>
      <c r="I892" s="76" t="s">
        <v>176</v>
      </c>
      <c r="J892" s="191"/>
      <c r="K892" s="143"/>
      <c r="L892" s="68">
        <v>30.59</v>
      </c>
      <c r="M892" s="68">
        <v>-98.64</v>
      </c>
      <c r="N892" s="70">
        <v>100.5</v>
      </c>
      <c r="O892" s="76" t="s">
        <v>209</v>
      </c>
      <c r="P892" s="70" t="s">
        <v>172</v>
      </c>
      <c r="Q892" s="70" t="s">
        <v>13</v>
      </c>
      <c r="R892" s="70"/>
      <c r="S892" s="70"/>
      <c r="T892" s="128">
        <v>8</v>
      </c>
      <c r="U892" s="128">
        <v>3.19</v>
      </c>
      <c r="V892" s="76"/>
      <c r="W892" s="195"/>
      <c r="X892" s="105"/>
      <c r="Y892" s="76"/>
      <c r="Z892" s="76" t="s">
        <v>1749</v>
      </c>
      <c r="AA892" s="76"/>
      <c r="AB892" s="76"/>
      <c r="AC892" s="76"/>
      <c r="AD892" s="70"/>
      <c r="AE892" s="70"/>
    </row>
    <row r="893" spans="1:100" s="83" customFormat="1">
      <c r="A893" s="76" t="s">
        <v>1748</v>
      </c>
      <c r="B893" s="70" t="s">
        <v>1594</v>
      </c>
      <c r="C893" s="113" t="s">
        <v>1759</v>
      </c>
      <c r="D893" s="113" t="s">
        <v>1760</v>
      </c>
      <c r="E893" s="76">
        <v>40540</v>
      </c>
      <c r="F893" s="70" t="s">
        <v>1762</v>
      </c>
      <c r="G893" s="76" t="s">
        <v>606</v>
      </c>
      <c r="H893" s="70" t="s">
        <v>607</v>
      </c>
      <c r="I893" s="76" t="s">
        <v>176</v>
      </c>
      <c r="J893" s="191"/>
      <c r="K893" s="143"/>
      <c r="L893" s="68">
        <v>30.59</v>
      </c>
      <c r="M893" s="68">
        <v>-98.64</v>
      </c>
      <c r="N893" s="70">
        <v>100.5</v>
      </c>
      <c r="O893" s="76" t="s">
        <v>209</v>
      </c>
      <c r="P893" s="70" t="s">
        <v>172</v>
      </c>
      <c r="Q893" s="70" t="s">
        <v>13</v>
      </c>
      <c r="R893" s="70"/>
      <c r="S893" s="70"/>
      <c r="T893" s="128">
        <v>7.73</v>
      </c>
      <c r="U893" s="128">
        <v>3.07</v>
      </c>
      <c r="V893" s="76"/>
      <c r="W893" s="195"/>
      <c r="X893" s="105"/>
      <c r="Y893" s="76"/>
      <c r="Z893" s="76" t="s">
        <v>1749</v>
      </c>
      <c r="AA893" s="76"/>
      <c r="AB893" s="76"/>
      <c r="AC893" s="76"/>
      <c r="AD893" s="70"/>
      <c r="AE893" s="70"/>
    </row>
    <row r="894" spans="1:100" s="83" customFormat="1">
      <c r="A894" s="76" t="s">
        <v>1748</v>
      </c>
      <c r="B894" s="70" t="s">
        <v>1594</v>
      </c>
      <c r="C894" s="113" t="s">
        <v>1759</v>
      </c>
      <c r="D894" s="113" t="s">
        <v>1760</v>
      </c>
      <c r="E894" s="76">
        <v>40540</v>
      </c>
      <c r="F894" s="70" t="s">
        <v>1763</v>
      </c>
      <c r="G894" s="76" t="s">
        <v>606</v>
      </c>
      <c r="H894" s="70" t="s">
        <v>607</v>
      </c>
      <c r="I894" s="76" t="s">
        <v>176</v>
      </c>
      <c r="J894" s="191"/>
      <c r="K894" s="143"/>
      <c r="L894" s="68">
        <v>30.59</v>
      </c>
      <c r="M894" s="68">
        <v>-98.64</v>
      </c>
      <c r="N894" s="70">
        <v>100.5</v>
      </c>
      <c r="O894" s="76" t="s">
        <v>209</v>
      </c>
      <c r="P894" s="70" t="s">
        <v>167</v>
      </c>
      <c r="Q894" s="70" t="s">
        <v>13</v>
      </c>
      <c r="R894" s="70"/>
      <c r="S894" s="70"/>
      <c r="T894" s="128">
        <v>7.17</v>
      </c>
      <c r="U894" s="128">
        <v>3.14</v>
      </c>
      <c r="V894" s="76"/>
      <c r="W894" s="195"/>
      <c r="X894" s="105"/>
      <c r="Y894" s="76"/>
      <c r="Z894" s="76" t="s">
        <v>1749</v>
      </c>
      <c r="AA894" s="76"/>
      <c r="AB894" s="76"/>
      <c r="AC894" s="76"/>
      <c r="AD894" s="70"/>
      <c r="AE894" s="70"/>
    </row>
    <row r="895" spans="1:100" s="83" customFormat="1">
      <c r="A895" s="76" t="s">
        <v>1748</v>
      </c>
      <c r="B895" s="70" t="s">
        <v>1594</v>
      </c>
      <c r="C895" s="113" t="s">
        <v>1759</v>
      </c>
      <c r="D895" s="113" t="s">
        <v>1760</v>
      </c>
      <c r="E895" s="76">
        <v>40540</v>
      </c>
      <c r="F895" s="70" t="s">
        <v>1764</v>
      </c>
      <c r="G895" s="76" t="s">
        <v>606</v>
      </c>
      <c r="H895" s="70" t="s">
        <v>607</v>
      </c>
      <c r="I895" s="76" t="s">
        <v>176</v>
      </c>
      <c r="J895" s="191"/>
      <c r="K895" s="143"/>
      <c r="L895" s="68">
        <v>30.59</v>
      </c>
      <c r="M895" s="68">
        <v>-98.64</v>
      </c>
      <c r="N895" s="70">
        <v>100.5</v>
      </c>
      <c r="O895" s="76" t="s">
        <v>209</v>
      </c>
      <c r="P895" s="70" t="s">
        <v>167</v>
      </c>
      <c r="Q895" s="70" t="s">
        <v>13</v>
      </c>
      <c r="R895" s="70"/>
      <c r="S895" s="70"/>
      <c r="T895" s="128">
        <v>7.02</v>
      </c>
      <c r="U895" s="128">
        <v>3.33</v>
      </c>
      <c r="V895" s="76"/>
      <c r="W895" s="195"/>
      <c r="X895" s="105"/>
      <c r="Y895" s="76"/>
      <c r="Z895" s="76" t="s">
        <v>1749</v>
      </c>
      <c r="AA895" s="76"/>
      <c r="AB895" s="76"/>
      <c r="AC895" s="76"/>
      <c r="AD895" s="70"/>
      <c r="AE895" s="70"/>
    </row>
    <row r="896" spans="1:100" s="83" customFormat="1" ht="31">
      <c r="A896" s="76" t="s">
        <v>1863</v>
      </c>
      <c r="B896" s="76" t="s">
        <v>1594</v>
      </c>
      <c r="C896" s="113" t="s">
        <v>1866</v>
      </c>
      <c r="D896" s="113" t="s">
        <v>1867</v>
      </c>
      <c r="E896" s="76">
        <v>30967</v>
      </c>
      <c r="F896" s="76">
        <v>1031</v>
      </c>
      <c r="G896" s="76" t="s">
        <v>251</v>
      </c>
      <c r="H896" s="13" t="s">
        <v>243</v>
      </c>
      <c r="I896" s="76" t="s">
        <v>176</v>
      </c>
      <c r="J896" s="191" t="s">
        <v>400</v>
      </c>
      <c r="K896" s="143">
        <v>30</v>
      </c>
      <c r="L896" s="68">
        <v>29.62</v>
      </c>
      <c r="M896" s="68">
        <v>-98.37</v>
      </c>
      <c r="N896" s="106">
        <v>126.402078446346</v>
      </c>
      <c r="O896" s="76" t="s">
        <v>153</v>
      </c>
      <c r="P896" s="76" t="s">
        <v>339</v>
      </c>
      <c r="Q896" s="70" t="s">
        <v>13</v>
      </c>
      <c r="R896" s="70"/>
      <c r="S896" s="112"/>
      <c r="T896" s="68">
        <v>16.34</v>
      </c>
      <c r="U896" s="68">
        <v>11.75</v>
      </c>
      <c r="V896" s="70"/>
      <c r="W896" s="150"/>
      <c r="X896" s="148"/>
      <c r="Y896" s="112"/>
      <c r="Z896" s="76" t="s">
        <v>1868</v>
      </c>
      <c r="AA896" s="76"/>
      <c r="AB896" s="76"/>
      <c r="AC896" s="76"/>
      <c r="AD896" s="70"/>
      <c r="AE896" s="70"/>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row>
    <row r="897" spans="1:100" s="83" customFormat="1" ht="31">
      <c r="A897" s="76" t="s">
        <v>1862</v>
      </c>
      <c r="B897" s="76" t="s">
        <v>1594</v>
      </c>
      <c r="C897" s="113" t="s">
        <v>1866</v>
      </c>
      <c r="D897" s="113" t="s">
        <v>1867</v>
      </c>
      <c r="E897" s="76">
        <v>30967</v>
      </c>
      <c r="F897" s="76">
        <v>1880</v>
      </c>
      <c r="G897" s="76" t="s">
        <v>251</v>
      </c>
      <c r="H897" s="13" t="s">
        <v>243</v>
      </c>
      <c r="I897" s="76" t="s">
        <v>176</v>
      </c>
      <c r="J897" s="191" t="s">
        <v>400</v>
      </c>
      <c r="K897" s="143">
        <v>30</v>
      </c>
      <c r="L897" s="68">
        <v>29.62</v>
      </c>
      <c r="M897" s="68">
        <v>-98.37</v>
      </c>
      <c r="N897" s="106">
        <v>126.402078446346</v>
      </c>
      <c r="O897" s="76" t="s">
        <v>153</v>
      </c>
      <c r="P897" s="76" t="s">
        <v>339</v>
      </c>
      <c r="Q897" s="70" t="s">
        <v>13</v>
      </c>
      <c r="R897" s="70"/>
      <c r="S897" s="112"/>
      <c r="T897" s="68">
        <v>21.59</v>
      </c>
      <c r="U897" s="68">
        <v>12.64</v>
      </c>
      <c r="V897" s="70"/>
      <c r="W897" s="150"/>
      <c r="X897" s="148"/>
      <c r="Y897" s="112"/>
      <c r="Z897" s="76" t="s">
        <v>1868</v>
      </c>
      <c r="AA897" s="76"/>
      <c r="AB897" s="76"/>
      <c r="AC897" s="76"/>
      <c r="AD897" s="70"/>
      <c r="AE897" s="70"/>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row>
    <row r="898" spans="1:100" s="83" customFormat="1">
      <c r="A898" s="54"/>
      <c r="B898" s="144" t="s">
        <v>1594</v>
      </c>
      <c r="C898" s="185" t="s">
        <v>1364</v>
      </c>
      <c r="D898" s="185" t="s">
        <v>1466</v>
      </c>
      <c r="E898" s="196"/>
      <c r="F898" s="196"/>
      <c r="G898" s="196" t="s">
        <v>1481</v>
      </c>
      <c r="H898" s="196"/>
      <c r="I898" s="196" t="s">
        <v>1482</v>
      </c>
      <c r="J898" s="191"/>
      <c r="K898" s="196"/>
      <c r="L898" s="196"/>
      <c r="M898" s="196"/>
      <c r="N898" s="196"/>
      <c r="O898" s="196" t="s">
        <v>2000</v>
      </c>
      <c r="P898" s="196"/>
      <c r="Q898" s="196" t="s">
        <v>1264</v>
      </c>
      <c r="R898" s="196"/>
      <c r="S898" s="196"/>
      <c r="T898" s="117"/>
      <c r="U898" s="196">
        <v>26.97</v>
      </c>
      <c r="V898" s="196"/>
      <c r="W898" s="200">
        <v>14837.46606484041</v>
      </c>
      <c r="X898" s="201">
        <v>0.17</v>
      </c>
      <c r="Y898" s="196" t="s">
        <v>1431</v>
      </c>
      <c r="Z898" s="54" t="s">
        <v>1981</v>
      </c>
      <c r="AA898" s="76"/>
      <c r="AB898" s="76"/>
      <c r="AC898" s="76"/>
      <c r="AD898" s="70"/>
      <c r="AE898" s="70"/>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row>
    <row r="899" spans="1:100" s="83" customFormat="1">
      <c r="A899" s="54"/>
      <c r="B899" s="144" t="s">
        <v>1594</v>
      </c>
      <c r="C899" s="185" t="s">
        <v>1364</v>
      </c>
      <c r="D899" s="185" t="s">
        <v>1466</v>
      </c>
      <c r="E899" s="196"/>
      <c r="F899" s="196"/>
      <c r="G899" s="196" t="s">
        <v>1481</v>
      </c>
      <c r="H899" s="196"/>
      <c r="I899" s="196" t="s">
        <v>1482</v>
      </c>
      <c r="J899" s="191"/>
      <c r="K899" s="196"/>
      <c r="L899" s="196"/>
      <c r="M899" s="196"/>
      <c r="N899" s="196"/>
      <c r="O899" s="196" t="s">
        <v>1506</v>
      </c>
      <c r="P899" s="196"/>
      <c r="Q899" s="196" t="s">
        <v>1264</v>
      </c>
      <c r="R899" s="196"/>
      <c r="S899" s="196"/>
      <c r="T899" s="196">
        <v>44.75</v>
      </c>
      <c r="U899" s="196"/>
      <c r="V899" s="196"/>
      <c r="W899" s="200">
        <v>13393.489882042884</v>
      </c>
      <c r="X899" s="201">
        <v>0.16800000000000001</v>
      </c>
      <c r="Y899" s="196" t="s">
        <v>1376</v>
      </c>
      <c r="Z899" s="54" t="s">
        <v>1981</v>
      </c>
      <c r="AA899" s="76"/>
      <c r="AB899" s="54"/>
      <c r="AC899" s="54"/>
      <c r="AD899" s="70"/>
      <c r="AE899" s="70"/>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row>
    <row r="900" spans="1:100" s="83" customFormat="1">
      <c r="A900" s="54"/>
      <c r="B900" s="144" t="s">
        <v>1594</v>
      </c>
      <c r="C900" s="185" t="s">
        <v>1364</v>
      </c>
      <c r="D900" s="185" t="s">
        <v>1466</v>
      </c>
      <c r="E900" s="196"/>
      <c r="F900" s="196"/>
      <c r="G900" s="196" t="s">
        <v>1481</v>
      </c>
      <c r="H900" s="196"/>
      <c r="I900" s="196" t="s">
        <v>1482</v>
      </c>
      <c r="J900" s="191"/>
      <c r="K900" s="196"/>
      <c r="L900" s="196"/>
      <c r="M900" s="196"/>
      <c r="N900" s="196"/>
      <c r="O900" s="196" t="s">
        <v>1506</v>
      </c>
      <c r="P900" s="196"/>
      <c r="Q900" s="196" t="s">
        <v>1264</v>
      </c>
      <c r="R900" s="196"/>
      <c r="S900" s="196"/>
      <c r="T900" s="196">
        <v>44.75</v>
      </c>
      <c r="U900" s="196"/>
      <c r="V900" s="196"/>
      <c r="W900" s="200">
        <v>13393.489882042884</v>
      </c>
      <c r="X900" s="201">
        <v>0.16800000000000001</v>
      </c>
      <c r="Y900" s="196" t="s">
        <v>1376</v>
      </c>
      <c r="Z900" s="54" t="s">
        <v>1981</v>
      </c>
      <c r="AA900" s="76"/>
      <c r="AB900" s="76"/>
      <c r="AC900" s="76"/>
      <c r="AD900" s="196"/>
      <c r="AE900" s="196"/>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c r="BK900"/>
      <c r="BL900"/>
      <c r="BM900"/>
      <c r="BN900"/>
      <c r="BO900"/>
      <c r="BP900"/>
      <c r="BQ900"/>
      <c r="BR900"/>
      <c r="BS900"/>
      <c r="BT900"/>
      <c r="BU900"/>
      <c r="BV900"/>
      <c r="BW900"/>
      <c r="BX900"/>
      <c r="BY900"/>
      <c r="BZ900"/>
      <c r="CA900"/>
      <c r="CB900"/>
      <c r="CC900"/>
      <c r="CD900"/>
      <c r="CE900"/>
      <c r="CF900"/>
      <c r="CG900"/>
      <c r="CH900"/>
      <c r="CI900"/>
      <c r="CJ900"/>
      <c r="CK900"/>
      <c r="CL900"/>
      <c r="CM900"/>
      <c r="CN900"/>
      <c r="CO900"/>
      <c r="CP900"/>
      <c r="CQ900"/>
      <c r="CR900"/>
      <c r="CS900"/>
      <c r="CT900"/>
      <c r="CU900"/>
      <c r="CV900"/>
    </row>
    <row r="901" spans="1:100" s="83" customFormat="1">
      <c r="A901" s="54"/>
      <c r="B901" s="144" t="s">
        <v>1594</v>
      </c>
      <c r="C901" s="185" t="s">
        <v>1364</v>
      </c>
      <c r="D901" s="185" t="s">
        <v>1466</v>
      </c>
      <c r="E901" s="196"/>
      <c r="F901" s="196"/>
      <c r="G901" s="196" t="s">
        <v>1481</v>
      </c>
      <c r="H901" s="196"/>
      <c r="I901" s="196" t="s">
        <v>1482</v>
      </c>
      <c r="J901" s="191"/>
      <c r="K901" s="196"/>
      <c r="L901" s="196"/>
      <c r="M901" s="196"/>
      <c r="N901" s="196"/>
      <c r="O901" s="196" t="s">
        <v>1268</v>
      </c>
      <c r="P901" s="196"/>
      <c r="Q901" s="196" t="s">
        <v>1264</v>
      </c>
      <c r="R901" s="196"/>
      <c r="S901" s="196"/>
      <c r="T901" s="196"/>
      <c r="U901" s="196">
        <v>22.8</v>
      </c>
      <c r="V901" s="196"/>
      <c r="W901" s="200">
        <v>5758.7714605207566</v>
      </c>
      <c r="X901" s="201">
        <v>0.154</v>
      </c>
      <c r="Y901" s="196" t="s">
        <v>1268</v>
      </c>
      <c r="Z901" s="54" t="s">
        <v>1981</v>
      </c>
      <c r="AA901" s="76"/>
      <c r="AB901" s="76"/>
      <c r="AC901" s="76"/>
      <c r="AD901" s="70"/>
      <c r="AE901" s="70"/>
    </row>
    <row r="902" spans="1:100" s="83" customFormat="1">
      <c r="A902" s="54"/>
      <c r="B902" s="144" t="s">
        <v>1594</v>
      </c>
      <c r="C902" s="185" t="s">
        <v>1364</v>
      </c>
      <c r="D902" s="185" t="s">
        <v>1466</v>
      </c>
      <c r="E902" s="196"/>
      <c r="F902" s="196"/>
      <c r="G902" s="196" t="s">
        <v>1481</v>
      </c>
      <c r="H902" s="196"/>
      <c r="I902" s="196" t="s">
        <v>1482</v>
      </c>
      <c r="J902" s="191"/>
      <c r="K902" s="196"/>
      <c r="L902" s="196"/>
      <c r="M902" s="196"/>
      <c r="N902" s="196"/>
      <c r="O902" s="196" t="s">
        <v>1268</v>
      </c>
      <c r="P902" s="196"/>
      <c r="Q902" s="196" t="s">
        <v>1264</v>
      </c>
      <c r="R902" s="196"/>
      <c r="S902" s="196"/>
      <c r="T902" s="196"/>
      <c r="U902" s="196">
        <v>25</v>
      </c>
      <c r="V902" s="196"/>
      <c r="W902" s="200">
        <v>7210.3500442730183</v>
      </c>
      <c r="X902" s="201">
        <v>0.154</v>
      </c>
      <c r="Y902" s="196" t="s">
        <v>1268</v>
      </c>
      <c r="Z902" s="54" t="s">
        <v>1981</v>
      </c>
      <c r="AA902" s="76"/>
      <c r="AB902" s="76"/>
      <c r="AC902" s="76"/>
      <c r="AD902" s="70"/>
      <c r="AE902" s="70"/>
    </row>
    <row r="903" spans="1:100" s="83" customFormat="1">
      <c r="A903" s="54"/>
      <c r="B903" s="144" t="s">
        <v>1594</v>
      </c>
      <c r="C903" s="185" t="s">
        <v>1364</v>
      </c>
      <c r="D903" s="185" t="s">
        <v>1466</v>
      </c>
      <c r="E903" s="196"/>
      <c r="F903" s="196"/>
      <c r="G903" s="196" t="s">
        <v>1481</v>
      </c>
      <c r="H903" s="196"/>
      <c r="I903" s="196" t="s">
        <v>1482</v>
      </c>
      <c r="J903" s="191"/>
      <c r="K903" s="196"/>
      <c r="L903" s="196"/>
      <c r="M903" s="196"/>
      <c r="N903" s="196"/>
      <c r="O903" s="196" t="s">
        <v>209</v>
      </c>
      <c r="P903" s="196"/>
      <c r="Q903" s="196" t="s">
        <v>1264</v>
      </c>
      <c r="R903" s="196"/>
      <c r="S903" s="196"/>
      <c r="T903" s="196">
        <v>18.13</v>
      </c>
      <c r="U903" s="196"/>
      <c r="V903" s="196"/>
      <c r="W903" s="200">
        <v>8855.050416837681</v>
      </c>
      <c r="X903" s="201">
        <v>0.22900000000000001</v>
      </c>
      <c r="Y903" s="196" t="s">
        <v>1279</v>
      </c>
      <c r="Z903" s="54" t="s">
        <v>1981</v>
      </c>
      <c r="AA903" s="76"/>
      <c r="AB903" s="76"/>
      <c r="AC903" s="76"/>
      <c r="AD903" s="70"/>
      <c r="AE903" s="70"/>
    </row>
    <row r="904" spans="1:100" s="83" customFormat="1">
      <c r="A904" s="54"/>
      <c r="B904" s="144" t="s">
        <v>1594</v>
      </c>
      <c r="C904" s="185" t="s">
        <v>1364</v>
      </c>
      <c r="D904" s="185" t="s">
        <v>1466</v>
      </c>
      <c r="E904" s="196"/>
      <c r="F904" s="196"/>
      <c r="G904" s="196" t="s">
        <v>1481</v>
      </c>
      <c r="H904" s="196"/>
      <c r="I904" s="196" t="s">
        <v>1482</v>
      </c>
      <c r="J904" s="191"/>
      <c r="K904" s="196"/>
      <c r="L904" s="196"/>
      <c r="M904" s="196"/>
      <c r="N904" s="196"/>
      <c r="O904" s="196" t="s">
        <v>209</v>
      </c>
      <c r="P904" s="196"/>
      <c r="Q904" s="196" t="s">
        <v>1264</v>
      </c>
      <c r="R904" s="196"/>
      <c r="S904" s="196"/>
      <c r="T904" s="196">
        <v>19.14</v>
      </c>
      <c r="U904" s="196"/>
      <c r="V904" s="196"/>
      <c r="W904" s="200">
        <v>10343.840416913414</v>
      </c>
      <c r="X904" s="201">
        <v>0.22900000000000001</v>
      </c>
      <c r="Y904" s="196" t="s">
        <v>1279</v>
      </c>
      <c r="Z904" s="54" t="s">
        <v>1981</v>
      </c>
      <c r="AA904" s="76"/>
      <c r="AB904" s="76"/>
      <c r="AC904" s="76"/>
      <c r="AD904" s="70"/>
      <c r="AE904" s="70"/>
    </row>
    <row r="905" spans="1:100" s="83" customFormat="1">
      <c r="A905" s="54"/>
      <c r="B905" s="144" t="s">
        <v>1594</v>
      </c>
      <c r="C905" s="185" t="s">
        <v>1364</v>
      </c>
      <c r="D905" s="185" t="s">
        <v>1466</v>
      </c>
      <c r="E905" s="196"/>
      <c r="F905" s="196"/>
      <c r="G905" s="196" t="s">
        <v>1481</v>
      </c>
      <c r="H905" s="196"/>
      <c r="I905" s="196" t="s">
        <v>1482</v>
      </c>
      <c r="J905" s="191"/>
      <c r="K905" s="196"/>
      <c r="L905" s="196"/>
      <c r="M905" s="196"/>
      <c r="N905" s="196"/>
      <c r="O905" s="196" t="s">
        <v>209</v>
      </c>
      <c r="P905" s="196"/>
      <c r="Q905" s="196" t="s">
        <v>1264</v>
      </c>
      <c r="R905" s="196"/>
      <c r="S905" s="196"/>
      <c r="T905" s="196">
        <v>19.14</v>
      </c>
      <c r="U905" s="196"/>
      <c r="V905" s="196"/>
      <c r="W905" s="200">
        <v>10343.840416913414</v>
      </c>
      <c r="X905" s="201">
        <v>0.22900000000000001</v>
      </c>
      <c r="Y905" s="196" t="s">
        <v>1279</v>
      </c>
      <c r="Z905" s="54" t="s">
        <v>1981</v>
      </c>
      <c r="AA905" s="76"/>
      <c r="AB905" s="76"/>
      <c r="AC905" s="76"/>
      <c r="AD905" s="70"/>
      <c r="AE905" s="70"/>
    </row>
    <row r="906" spans="1:100" s="83" customFormat="1">
      <c r="A906" s="54"/>
      <c r="B906" s="144" t="s">
        <v>1594</v>
      </c>
      <c r="C906" s="185" t="s">
        <v>1364</v>
      </c>
      <c r="D906" s="185" t="s">
        <v>1466</v>
      </c>
      <c r="E906" s="196"/>
      <c r="F906" s="196"/>
      <c r="G906" s="196" t="s">
        <v>1481</v>
      </c>
      <c r="H906" s="196"/>
      <c r="I906" s="196" t="s">
        <v>1482</v>
      </c>
      <c r="J906" s="191"/>
      <c r="K906" s="196"/>
      <c r="L906" s="196"/>
      <c r="M906" s="196"/>
      <c r="N906" s="196"/>
      <c r="O906" s="196" t="s">
        <v>209</v>
      </c>
      <c r="P906" s="196"/>
      <c r="Q906" s="196" t="s">
        <v>1264</v>
      </c>
      <c r="R906" s="196"/>
      <c r="S906" s="196"/>
      <c r="T906" s="196">
        <v>19.93</v>
      </c>
      <c r="U906" s="196"/>
      <c r="V906" s="196"/>
      <c r="W906" s="200">
        <v>11615.397326178543</v>
      </c>
      <c r="X906" s="201">
        <v>0.22900000000000001</v>
      </c>
      <c r="Y906" s="196" t="s">
        <v>1279</v>
      </c>
      <c r="Z906" s="54" t="s">
        <v>1981</v>
      </c>
      <c r="AA906" s="76"/>
      <c r="AB906" s="76"/>
      <c r="AC906" s="76"/>
      <c r="AD906" s="70"/>
      <c r="AE906" s="70"/>
    </row>
    <row r="907" spans="1:100" s="83" customFormat="1">
      <c r="A907" s="54"/>
      <c r="B907" s="144" t="s">
        <v>1594</v>
      </c>
      <c r="C907" s="185" t="s">
        <v>1364</v>
      </c>
      <c r="D907" s="185" t="s">
        <v>1466</v>
      </c>
      <c r="E907" s="196"/>
      <c r="F907" s="196"/>
      <c r="G907" s="196" t="s">
        <v>1481</v>
      </c>
      <c r="H907" s="196"/>
      <c r="I907" s="196" t="s">
        <v>1482</v>
      </c>
      <c r="J907" s="191"/>
      <c r="K907" s="196"/>
      <c r="L907" s="196"/>
      <c r="M907" s="196"/>
      <c r="N907" s="196"/>
      <c r="O907" s="196" t="s">
        <v>209</v>
      </c>
      <c r="P907" s="196"/>
      <c r="Q907" s="196" t="s">
        <v>1264</v>
      </c>
      <c r="R907" s="196"/>
      <c r="S907" s="196"/>
      <c r="T907" s="196">
        <v>10.54</v>
      </c>
      <c r="U907" s="196"/>
      <c r="V907" s="196"/>
      <c r="W907" s="200">
        <v>1870.4713875440325</v>
      </c>
      <c r="X907" s="201">
        <v>0.22900000000000001</v>
      </c>
      <c r="Y907" s="196" t="s">
        <v>1279</v>
      </c>
      <c r="Z907" s="54" t="s">
        <v>1981</v>
      </c>
      <c r="AA907" s="76"/>
      <c r="AB907" s="76"/>
      <c r="AC907" s="76" t="s">
        <v>1412</v>
      </c>
      <c r="AD907" s="70"/>
      <c r="AE907" s="70"/>
    </row>
    <row r="908" spans="1:100" s="83" customFormat="1">
      <c r="A908" s="54"/>
      <c r="B908" s="144" t="s">
        <v>1594</v>
      </c>
      <c r="C908" s="185" t="s">
        <v>1364</v>
      </c>
      <c r="D908" s="185" t="s">
        <v>1466</v>
      </c>
      <c r="E908" s="196"/>
      <c r="F908" s="196"/>
      <c r="G908" s="196" t="s">
        <v>1481</v>
      </c>
      <c r="H908" s="196"/>
      <c r="I908" s="196" t="s">
        <v>1482</v>
      </c>
      <c r="J908" s="191"/>
      <c r="K908" s="196"/>
      <c r="L908" s="196"/>
      <c r="M908" s="196"/>
      <c r="N908" s="196"/>
      <c r="O908" s="196" t="s">
        <v>1216</v>
      </c>
      <c r="P908" s="196"/>
      <c r="Q908" s="196" t="s">
        <v>1264</v>
      </c>
      <c r="R908" s="196"/>
      <c r="S908" s="196"/>
      <c r="T908" s="196">
        <v>18.829999999999998</v>
      </c>
      <c r="U908" s="196"/>
      <c r="V908" s="196"/>
      <c r="W908" s="200">
        <v>14399.655811635181</v>
      </c>
      <c r="X908" s="201">
        <v>0.20799999999999999</v>
      </c>
      <c r="Y908" s="196" t="s">
        <v>139</v>
      </c>
      <c r="Z908" s="54" t="s">
        <v>1981</v>
      </c>
      <c r="AA908" s="76"/>
      <c r="AB908" s="76"/>
      <c r="AC908" s="76"/>
      <c r="AD908" s="70"/>
      <c r="AE908" s="70"/>
    </row>
    <row r="909" spans="1:100" s="83" customFormat="1">
      <c r="A909" s="54"/>
      <c r="B909" s="144" t="s">
        <v>1594</v>
      </c>
      <c r="C909" s="185" t="s">
        <v>1364</v>
      </c>
      <c r="D909" s="185" t="s">
        <v>1466</v>
      </c>
      <c r="E909" s="196"/>
      <c r="F909" s="196"/>
      <c r="G909" s="196" t="s">
        <v>1481</v>
      </c>
      <c r="H909" s="196"/>
      <c r="I909" s="196" t="s">
        <v>1482</v>
      </c>
      <c r="J909" s="191"/>
      <c r="K909" s="196"/>
      <c r="L909" s="196"/>
      <c r="M909" s="196"/>
      <c r="N909" s="196"/>
      <c r="O909" s="196" t="s">
        <v>1339</v>
      </c>
      <c r="P909" s="196"/>
      <c r="Q909" s="196" t="s">
        <v>1264</v>
      </c>
      <c r="R909" s="196"/>
      <c r="S909" s="196"/>
      <c r="T909" s="196">
        <v>18.36</v>
      </c>
      <c r="U909" s="196"/>
      <c r="V909" s="196"/>
      <c r="W909" s="200">
        <v>9646.0290687612887</v>
      </c>
      <c r="X909" s="201">
        <v>0.22800000000000001</v>
      </c>
      <c r="Y909" s="196" t="s">
        <v>1339</v>
      </c>
      <c r="Z909" s="54" t="s">
        <v>1981</v>
      </c>
      <c r="AA909" s="76"/>
      <c r="AB909" s="76"/>
      <c r="AC909" s="76"/>
      <c r="AD909" s="70"/>
      <c r="AE909" s="70"/>
    </row>
    <row r="910" spans="1:100" s="83" customFormat="1">
      <c r="A910" s="54"/>
      <c r="B910" s="144" t="s">
        <v>1594</v>
      </c>
      <c r="C910" s="185" t="s">
        <v>1364</v>
      </c>
      <c r="D910" s="185" t="s">
        <v>1466</v>
      </c>
      <c r="E910" s="196"/>
      <c r="F910" s="196"/>
      <c r="G910" s="196" t="s">
        <v>1481</v>
      </c>
      <c r="H910" s="196"/>
      <c r="I910" s="196" t="s">
        <v>1482</v>
      </c>
      <c r="J910" s="191"/>
      <c r="K910" s="196"/>
      <c r="L910" s="196"/>
      <c r="M910" s="196"/>
      <c r="N910" s="196"/>
      <c r="O910" s="196" t="s">
        <v>1339</v>
      </c>
      <c r="P910" s="196"/>
      <c r="Q910" s="196" t="s">
        <v>1264</v>
      </c>
      <c r="R910" s="196"/>
      <c r="S910" s="196"/>
      <c r="T910" s="196">
        <v>15.04</v>
      </c>
      <c r="U910" s="196"/>
      <c r="V910" s="196"/>
      <c r="W910" s="200">
        <v>5789.0597853706195</v>
      </c>
      <c r="X910" s="201">
        <v>0.22800000000000001</v>
      </c>
      <c r="Y910" s="196" t="s">
        <v>1339</v>
      </c>
      <c r="Z910" s="54" t="s">
        <v>1981</v>
      </c>
      <c r="AA910" s="76"/>
      <c r="AB910" s="76" t="s">
        <v>1498</v>
      </c>
      <c r="AC910" s="76"/>
      <c r="AD910" s="70"/>
      <c r="AE910" s="70"/>
    </row>
    <row r="911" spans="1:100" s="83" customFormat="1">
      <c r="A911" s="54"/>
      <c r="B911" s="144" t="s">
        <v>1594</v>
      </c>
      <c r="C911" s="185" t="s">
        <v>1364</v>
      </c>
      <c r="D911" s="185" t="s">
        <v>1466</v>
      </c>
      <c r="E911" s="196"/>
      <c r="F911" s="196"/>
      <c r="G911" s="196" t="s">
        <v>1481</v>
      </c>
      <c r="H911" s="196"/>
      <c r="I911" s="196" t="s">
        <v>1482</v>
      </c>
      <c r="J911" s="191"/>
      <c r="K911" s="196"/>
      <c r="L911" s="196"/>
      <c r="M911" s="196"/>
      <c r="N911" s="196"/>
      <c r="O911" s="196" t="s">
        <v>1339</v>
      </c>
      <c r="P911" s="196"/>
      <c r="Q911" s="196" t="s">
        <v>1264</v>
      </c>
      <c r="R911" s="196"/>
      <c r="S911" s="196"/>
      <c r="T911" s="196">
        <v>15.06</v>
      </c>
      <c r="U911" s="196"/>
      <c r="V911" s="196"/>
      <c r="W911" s="200">
        <v>5808.7859707346597</v>
      </c>
      <c r="X911" s="201">
        <v>0.22800000000000001</v>
      </c>
      <c r="Y911" s="196" t="s">
        <v>1339</v>
      </c>
      <c r="Z911" s="54" t="s">
        <v>1981</v>
      </c>
      <c r="AA911" s="76"/>
      <c r="AB911" s="76" t="s">
        <v>1498</v>
      </c>
      <c r="AC911" s="76"/>
      <c r="AD911" s="70"/>
      <c r="AE911" s="70"/>
    </row>
    <row r="912" spans="1:100" s="83" customFormat="1">
      <c r="A912" s="54"/>
      <c r="B912" s="144" t="s">
        <v>1594</v>
      </c>
      <c r="C912" s="185" t="s">
        <v>1364</v>
      </c>
      <c r="D912" s="185" t="s">
        <v>1466</v>
      </c>
      <c r="E912" s="196"/>
      <c r="F912" s="196"/>
      <c r="G912" s="196" t="s">
        <v>1481</v>
      </c>
      <c r="H912" s="196"/>
      <c r="I912" s="196" t="s">
        <v>1482</v>
      </c>
      <c r="J912" s="191"/>
      <c r="K912" s="196"/>
      <c r="L912" s="196"/>
      <c r="M912" s="196"/>
      <c r="N912" s="196"/>
      <c r="O912" s="196" t="s">
        <v>1339</v>
      </c>
      <c r="P912" s="196"/>
      <c r="Q912" s="196" t="s">
        <v>1264</v>
      </c>
      <c r="R912" s="196"/>
      <c r="S912" s="196"/>
      <c r="T912" s="196">
        <v>22.11</v>
      </c>
      <c r="U912" s="196"/>
      <c r="V912" s="196"/>
      <c r="W912" s="200">
        <v>15522.580987722153</v>
      </c>
      <c r="X912" s="201">
        <v>0.22800000000000001</v>
      </c>
      <c r="Y912" s="196" t="s">
        <v>1339</v>
      </c>
      <c r="Z912" s="54" t="s">
        <v>1981</v>
      </c>
      <c r="AA912" s="76"/>
      <c r="AB912" s="76" t="s">
        <v>1501</v>
      </c>
      <c r="AC912" s="76"/>
      <c r="AD912" s="70"/>
      <c r="AE912" s="70"/>
    </row>
    <row r="913" spans="1:31" s="83" customFormat="1">
      <c r="A913" s="54" t="s">
        <v>1528</v>
      </c>
      <c r="B913" s="144" t="s">
        <v>1594</v>
      </c>
      <c r="C913" s="185" t="s">
        <v>1364</v>
      </c>
      <c r="D913" s="185" t="s">
        <v>1466</v>
      </c>
      <c r="E913" s="196">
        <v>40685</v>
      </c>
      <c r="F913" s="196">
        <v>827</v>
      </c>
      <c r="G913" s="196" t="s">
        <v>19</v>
      </c>
      <c r="H913" s="196"/>
      <c r="I913" s="196" t="s">
        <v>176</v>
      </c>
      <c r="J913" s="191"/>
      <c r="K913" s="196"/>
      <c r="L913" s="196"/>
      <c r="M913" s="196"/>
      <c r="N913" s="196"/>
      <c r="O913" s="196" t="s">
        <v>1268</v>
      </c>
      <c r="P913" s="196"/>
      <c r="Q913" s="196" t="s">
        <v>1264</v>
      </c>
      <c r="R913" s="196"/>
      <c r="S913" s="196"/>
      <c r="T913" s="196"/>
      <c r="U913" s="196">
        <v>27.12</v>
      </c>
      <c r="V913" s="196"/>
      <c r="W913" s="200">
        <v>8794.7166525432003</v>
      </c>
      <c r="X913" s="201">
        <v>0.154</v>
      </c>
      <c r="Y913" s="196" t="s">
        <v>1268</v>
      </c>
      <c r="Z913" s="54" t="s">
        <v>1981</v>
      </c>
      <c r="AA913" s="76"/>
      <c r="AB913" s="76" t="s">
        <v>1504</v>
      </c>
      <c r="AC913" s="76"/>
      <c r="AD913" s="70"/>
      <c r="AE913" s="70"/>
    </row>
    <row r="914" spans="1:31" s="83" customFormat="1">
      <c r="A914" s="54" t="s">
        <v>1463</v>
      </c>
      <c r="B914" s="144" t="s">
        <v>1594</v>
      </c>
      <c r="C914" s="185" t="s">
        <v>1364</v>
      </c>
      <c r="D914" s="185" t="s">
        <v>1466</v>
      </c>
      <c r="E914" s="196">
        <v>41343</v>
      </c>
      <c r="F914" s="196">
        <v>1</v>
      </c>
      <c r="G914" s="196" t="s">
        <v>1467</v>
      </c>
      <c r="H914" s="196"/>
      <c r="I914" s="196" t="s">
        <v>176</v>
      </c>
      <c r="J914" s="191" t="s">
        <v>1465</v>
      </c>
      <c r="K914" s="196"/>
      <c r="L914" s="196"/>
      <c r="M914" s="196"/>
      <c r="N914" s="196"/>
      <c r="O914" s="196" t="s">
        <v>1268</v>
      </c>
      <c r="P914" s="196"/>
      <c r="Q914" s="196" t="s">
        <v>1264</v>
      </c>
      <c r="R914" s="196"/>
      <c r="S914" s="196"/>
      <c r="T914" s="196"/>
      <c r="U914" s="196">
        <v>27.18</v>
      </c>
      <c r="V914" s="196"/>
      <c r="W914" s="200">
        <v>8842.2750014138965</v>
      </c>
      <c r="X914" s="201">
        <v>0.154</v>
      </c>
      <c r="Y914" s="196" t="s">
        <v>1268</v>
      </c>
      <c r="Z914" s="54" t="s">
        <v>1981</v>
      </c>
      <c r="AA914" s="76"/>
      <c r="AB914" s="76"/>
      <c r="AC914" s="76"/>
      <c r="AD914" s="70"/>
      <c r="AE914" s="70"/>
    </row>
    <row r="915" spans="1:31" s="83" customFormat="1">
      <c r="A915" s="54"/>
      <c r="B915" s="144" t="s">
        <v>1594</v>
      </c>
      <c r="C915" s="185" t="s">
        <v>1364</v>
      </c>
      <c r="D915" s="185" t="s">
        <v>1365</v>
      </c>
      <c r="E915" s="196">
        <v>933</v>
      </c>
      <c r="F915" s="196">
        <v>1804</v>
      </c>
      <c r="G915" s="196" t="s">
        <v>1317</v>
      </c>
      <c r="H915" s="196"/>
      <c r="I915" s="196" t="s">
        <v>176</v>
      </c>
      <c r="J915" s="191"/>
      <c r="K915" s="196"/>
      <c r="L915" s="196"/>
      <c r="M915" s="196"/>
      <c r="N915" s="196"/>
      <c r="O915" s="196" t="s">
        <v>1339</v>
      </c>
      <c r="P915" s="196" t="s">
        <v>172</v>
      </c>
      <c r="Q915" s="196" t="s">
        <v>1264</v>
      </c>
      <c r="R915" s="196"/>
      <c r="S915" s="196"/>
      <c r="T915" s="196">
        <v>30.57</v>
      </c>
      <c r="U915" s="196"/>
      <c r="V915" s="196"/>
      <c r="W915" s="200">
        <v>35574.771274477731</v>
      </c>
      <c r="X915" s="201">
        <v>0.22800000000000001</v>
      </c>
      <c r="Y915" s="196" t="s">
        <v>1339</v>
      </c>
      <c r="Z915" s="54" t="s">
        <v>1981</v>
      </c>
      <c r="AA915" s="76"/>
      <c r="AB915" s="76"/>
      <c r="AC915" s="76"/>
      <c r="AD915" s="70"/>
      <c r="AE915" s="70"/>
    </row>
    <row r="916" spans="1:31" s="83" customFormat="1">
      <c r="A916" s="54" t="s">
        <v>1340</v>
      </c>
      <c r="B916" s="144" t="s">
        <v>1594</v>
      </c>
      <c r="C916" s="185" t="s">
        <v>1364</v>
      </c>
      <c r="D916" s="185" t="s">
        <v>1365</v>
      </c>
      <c r="E916" s="196">
        <v>933</v>
      </c>
      <c r="F916" s="196">
        <v>2166</v>
      </c>
      <c r="G916" s="196" t="s">
        <v>1317</v>
      </c>
      <c r="H916" s="196"/>
      <c r="I916" s="196" t="s">
        <v>176</v>
      </c>
      <c r="J916" s="191"/>
      <c r="K916" s="196"/>
      <c r="L916" s="196"/>
      <c r="M916" s="196"/>
      <c r="N916" s="196"/>
      <c r="O916" s="196" t="s">
        <v>1339</v>
      </c>
      <c r="P916" s="196" t="s">
        <v>167</v>
      </c>
      <c r="Q916" s="196" t="s">
        <v>1264</v>
      </c>
      <c r="R916" s="196"/>
      <c r="S916" s="196"/>
      <c r="T916" s="196">
        <v>10.95</v>
      </c>
      <c r="U916" s="196"/>
      <c r="V916" s="196"/>
      <c r="W916" s="200">
        <v>2569.1179699756481</v>
      </c>
      <c r="X916" s="201">
        <v>0.22800000000000001</v>
      </c>
      <c r="Y916" s="196" t="s">
        <v>1339</v>
      </c>
      <c r="Z916" s="54" t="s">
        <v>1981</v>
      </c>
      <c r="AA916" s="76"/>
      <c r="AB916" s="76"/>
      <c r="AC916" s="76"/>
      <c r="AD916" s="70"/>
      <c r="AE916" s="70"/>
    </row>
    <row r="917" spans="1:31" s="83" customFormat="1">
      <c r="A917" s="54" t="s">
        <v>1528</v>
      </c>
      <c r="B917" s="144" t="s">
        <v>1594</v>
      </c>
      <c r="C917" s="185" t="s">
        <v>1364</v>
      </c>
      <c r="D917" s="185" t="s">
        <v>1529</v>
      </c>
      <c r="E917" s="196">
        <v>40685</v>
      </c>
      <c r="F917" s="196">
        <v>1048</v>
      </c>
      <c r="G917" s="196" t="s">
        <v>19</v>
      </c>
      <c r="H917" s="196"/>
      <c r="I917" s="196" t="s">
        <v>176</v>
      </c>
      <c r="J917" s="191"/>
      <c r="K917" s="196"/>
      <c r="L917" s="196"/>
      <c r="M917" s="196"/>
      <c r="N917" s="196"/>
      <c r="O917" s="196" t="s">
        <v>1339</v>
      </c>
      <c r="P917" s="196"/>
      <c r="Q917" s="196" t="s">
        <v>1264</v>
      </c>
      <c r="R917" s="196"/>
      <c r="S917" s="196"/>
      <c r="T917" s="196">
        <v>35.04</v>
      </c>
      <c r="U917" s="196"/>
      <c r="V917" s="196"/>
      <c r="W917" s="200">
        <v>50449.49716213005</v>
      </c>
      <c r="X917" s="201">
        <v>0.22800000000000001</v>
      </c>
      <c r="Y917" s="196" t="s">
        <v>1339</v>
      </c>
      <c r="Z917" s="54" t="s">
        <v>1981</v>
      </c>
      <c r="AA917" s="76"/>
      <c r="AB917" s="76"/>
      <c r="AC917" s="76"/>
      <c r="AD917" s="70"/>
      <c r="AE917" s="70"/>
    </row>
    <row r="918" spans="1:31" s="83" customFormat="1">
      <c r="A918" s="54" t="s">
        <v>1528</v>
      </c>
      <c r="B918" s="144" t="s">
        <v>1594</v>
      </c>
      <c r="C918" s="185" t="s">
        <v>1364</v>
      </c>
      <c r="D918" s="185" t="s">
        <v>1529</v>
      </c>
      <c r="E918" s="196">
        <v>40685</v>
      </c>
      <c r="F918" s="196">
        <v>1095</v>
      </c>
      <c r="G918" s="196" t="s">
        <v>19</v>
      </c>
      <c r="H918" s="196"/>
      <c r="I918" s="196" t="s">
        <v>176</v>
      </c>
      <c r="J918" s="191" t="s">
        <v>1531</v>
      </c>
      <c r="K918" s="196"/>
      <c r="L918" s="196"/>
      <c r="M918" s="196"/>
      <c r="N918" s="196"/>
      <c r="O918" s="196" t="s">
        <v>209</v>
      </c>
      <c r="P918" s="196"/>
      <c r="Q918" s="196" t="s">
        <v>1264</v>
      </c>
      <c r="R918" s="196"/>
      <c r="S918" s="196"/>
      <c r="T918" s="196">
        <v>31.45</v>
      </c>
      <c r="U918" s="196"/>
      <c r="V918" s="196"/>
      <c r="W918" s="200">
        <v>42947.593882317939</v>
      </c>
      <c r="X918" s="201">
        <v>0.22900000000000001</v>
      </c>
      <c r="Y918" s="196" t="s">
        <v>1279</v>
      </c>
      <c r="Z918" s="54" t="s">
        <v>1981</v>
      </c>
      <c r="AA918" s="76"/>
      <c r="AB918" s="76"/>
      <c r="AC918" s="76"/>
      <c r="AD918" s="70"/>
      <c r="AE918" s="70"/>
    </row>
    <row r="919" spans="1:31" s="83" customFormat="1">
      <c r="A919" s="54" t="s">
        <v>1415</v>
      </c>
      <c r="B919" s="144" t="s">
        <v>1594</v>
      </c>
      <c r="C919" s="185" t="s">
        <v>1364</v>
      </c>
      <c r="D919" s="185" t="s">
        <v>15</v>
      </c>
      <c r="E919" s="196">
        <v>908</v>
      </c>
      <c r="F919" s="196">
        <v>3786</v>
      </c>
      <c r="G919" s="196" t="s">
        <v>101</v>
      </c>
      <c r="H919" s="196"/>
      <c r="I919" s="196" t="s">
        <v>2040</v>
      </c>
      <c r="J919" s="191" t="s">
        <v>1460</v>
      </c>
      <c r="K919" s="196"/>
      <c r="L919" s="196"/>
      <c r="M919" s="196"/>
      <c r="N919" s="196"/>
      <c r="O919" s="196" t="s">
        <v>209</v>
      </c>
      <c r="P919" s="196" t="s">
        <v>172</v>
      </c>
      <c r="Q919" s="196" t="s">
        <v>1264</v>
      </c>
      <c r="R919" s="196"/>
      <c r="S919" s="196"/>
      <c r="T919" s="196">
        <v>21.8</v>
      </c>
      <c r="U919" s="196"/>
      <c r="V919" s="196"/>
      <c r="W919" s="200">
        <v>15020.50254019515</v>
      </c>
      <c r="X919" s="201">
        <v>0.22900000000000001</v>
      </c>
      <c r="Y919" s="196" t="s">
        <v>1279</v>
      </c>
      <c r="Z919" s="54" t="s">
        <v>1981</v>
      </c>
      <c r="AA919" s="76"/>
      <c r="AB919" s="76"/>
      <c r="AC919" s="76"/>
      <c r="AD919" s="70"/>
      <c r="AE919" s="70"/>
    </row>
    <row r="920" spans="1:31" s="83" customFormat="1">
      <c r="A920" s="54" t="s">
        <v>1528</v>
      </c>
      <c r="B920" s="144" t="s">
        <v>1594</v>
      </c>
      <c r="C920" s="185" t="s">
        <v>1397</v>
      </c>
      <c r="D920" s="185" t="s">
        <v>15</v>
      </c>
      <c r="E920" s="196">
        <v>40685</v>
      </c>
      <c r="F920" s="196">
        <v>247</v>
      </c>
      <c r="G920" s="196" t="s">
        <v>19</v>
      </c>
      <c r="H920" s="196"/>
      <c r="I920" s="196" t="s">
        <v>176</v>
      </c>
      <c r="J920" s="191"/>
      <c r="K920" s="196"/>
      <c r="L920" s="196"/>
      <c r="M920" s="196"/>
      <c r="N920" s="196"/>
      <c r="O920" s="196" t="s">
        <v>1339</v>
      </c>
      <c r="P920" s="196"/>
      <c r="Q920" s="196" t="s">
        <v>1264</v>
      </c>
      <c r="R920" s="196"/>
      <c r="S920" s="196"/>
      <c r="T920" s="196">
        <v>18.43</v>
      </c>
      <c r="U920" s="196"/>
      <c r="V920" s="196"/>
      <c r="W920" s="200">
        <v>9740.4497027495399</v>
      </c>
      <c r="X920" s="201">
        <v>0.22800000000000001</v>
      </c>
      <c r="Y920" s="196" t="s">
        <v>1339</v>
      </c>
      <c r="Z920" s="54" t="s">
        <v>1981</v>
      </c>
      <c r="AA920" s="76"/>
      <c r="AB920" s="76"/>
      <c r="AC920" s="76"/>
      <c r="AD920" s="70"/>
      <c r="AE920" s="70"/>
    </row>
    <row r="921" spans="1:31" s="83" customFormat="1">
      <c r="A921" s="54" t="s">
        <v>1528</v>
      </c>
      <c r="B921" s="144" t="s">
        <v>1594</v>
      </c>
      <c r="C921" s="185" t="s">
        <v>1397</v>
      </c>
      <c r="D921" s="185" t="s">
        <v>15</v>
      </c>
      <c r="E921" s="196">
        <v>40685</v>
      </c>
      <c r="F921" s="196">
        <v>249</v>
      </c>
      <c r="G921" s="196" t="s">
        <v>19</v>
      </c>
      <c r="H921" s="196"/>
      <c r="I921" s="196" t="s">
        <v>176</v>
      </c>
      <c r="J921" s="191"/>
      <c r="K921" s="196"/>
      <c r="L921" s="196"/>
      <c r="M921" s="196"/>
      <c r="N921" s="196"/>
      <c r="O921" s="196" t="s">
        <v>1410</v>
      </c>
      <c r="P921" s="196"/>
      <c r="Q921" s="196" t="s">
        <v>1264</v>
      </c>
      <c r="R921" s="196"/>
      <c r="S921" s="196"/>
      <c r="T921" s="196">
        <v>15.49</v>
      </c>
      <c r="U921" s="196"/>
      <c r="V921" s="196"/>
      <c r="W921" s="200">
        <v>6240.4372506116115</v>
      </c>
      <c r="X921" s="201">
        <v>0.193</v>
      </c>
      <c r="Y921" s="196" t="s">
        <v>1410</v>
      </c>
      <c r="Z921" s="54" t="s">
        <v>1981</v>
      </c>
      <c r="AA921" s="76"/>
      <c r="AB921" s="76"/>
      <c r="AC921" s="76"/>
      <c r="AD921" s="70"/>
      <c r="AE921" s="70"/>
    </row>
    <row r="922" spans="1:31" s="83" customFormat="1">
      <c r="A922" s="54" t="s">
        <v>1528</v>
      </c>
      <c r="B922" s="144" t="s">
        <v>1594</v>
      </c>
      <c r="C922" s="185" t="s">
        <v>1397</v>
      </c>
      <c r="D922" s="185" t="s">
        <v>15</v>
      </c>
      <c r="E922" s="196">
        <v>40685</v>
      </c>
      <c r="F922" s="196">
        <v>257</v>
      </c>
      <c r="G922" s="196" t="s">
        <v>19</v>
      </c>
      <c r="H922" s="196"/>
      <c r="I922" s="196" t="s">
        <v>176</v>
      </c>
      <c r="J922" s="191"/>
      <c r="K922" s="196"/>
      <c r="L922" s="196"/>
      <c r="M922" s="196"/>
      <c r="N922" s="196"/>
      <c r="O922" s="196" t="s">
        <v>2000</v>
      </c>
      <c r="P922" s="196"/>
      <c r="Q922" s="196" t="s">
        <v>1264</v>
      </c>
      <c r="R922" s="196"/>
      <c r="S922" s="196"/>
      <c r="T922" s="117"/>
      <c r="U922" s="196">
        <v>24.49</v>
      </c>
      <c r="V922" s="196"/>
      <c r="W922" s="200">
        <v>10994.903867131885</v>
      </c>
      <c r="X922" s="201">
        <v>0.17</v>
      </c>
      <c r="Y922" s="196" t="s">
        <v>1431</v>
      </c>
      <c r="Z922" s="54" t="s">
        <v>1981</v>
      </c>
      <c r="AA922" s="76"/>
      <c r="AB922" s="76"/>
      <c r="AC922" s="76"/>
      <c r="AD922" s="70"/>
      <c r="AE922" s="70"/>
    </row>
    <row r="923" spans="1:31" s="83" customFormat="1">
      <c r="A923" s="54" t="s">
        <v>1528</v>
      </c>
      <c r="B923" s="144" t="s">
        <v>1594</v>
      </c>
      <c r="C923" s="185" t="s">
        <v>1397</v>
      </c>
      <c r="D923" s="185" t="s">
        <v>15</v>
      </c>
      <c r="E923" s="196">
        <v>40685</v>
      </c>
      <c r="F923" s="196">
        <v>1035</v>
      </c>
      <c r="G923" s="196" t="s">
        <v>19</v>
      </c>
      <c r="H923" s="196"/>
      <c r="I923" s="196" t="s">
        <v>176</v>
      </c>
      <c r="J923" s="191"/>
      <c r="K923" s="196"/>
      <c r="L923" s="196"/>
      <c r="M923" s="196"/>
      <c r="N923" s="196"/>
      <c r="O923" s="196" t="s">
        <v>1301</v>
      </c>
      <c r="P923" s="196"/>
      <c r="Q923" s="196" t="s">
        <v>1264</v>
      </c>
      <c r="R923" s="196">
        <v>16.559999999999999</v>
      </c>
      <c r="S923" s="196"/>
      <c r="T923" s="196"/>
      <c r="U923" s="117"/>
      <c r="V923" s="196"/>
      <c r="W923" s="200">
        <v>11203.542135956583</v>
      </c>
      <c r="X923" s="201">
        <v>0.16700000000000001</v>
      </c>
      <c r="Y923" s="196" t="s">
        <v>1301</v>
      </c>
      <c r="Z923" s="54" t="s">
        <v>1981</v>
      </c>
      <c r="AA923" s="76"/>
      <c r="AB923" s="76"/>
      <c r="AC923" s="76"/>
      <c r="AD923" s="70"/>
      <c r="AE923" s="70"/>
    </row>
    <row r="924" spans="1:31" s="83" customFormat="1">
      <c r="A924" s="54" t="s">
        <v>1528</v>
      </c>
      <c r="B924" s="144" t="s">
        <v>1594</v>
      </c>
      <c r="C924" s="185" t="s">
        <v>1397</v>
      </c>
      <c r="D924" s="185" t="s">
        <v>15</v>
      </c>
      <c r="E924" s="196">
        <v>40685</v>
      </c>
      <c r="F924" s="196">
        <v>1036</v>
      </c>
      <c r="G924" s="196" t="s">
        <v>19</v>
      </c>
      <c r="H924" s="196"/>
      <c r="I924" s="196" t="s">
        <v>176</v>
      </c>
      <c r="J924" s="191" t="s">
        <v>1537</v>
      </c>
      <c r="K924" s="196"/>
      <c r="L924" s="196"/>
      <c r="M924" s="196"/>
      <c r="N924" s="196"/>
      <c r="O924" s="196" t="s">
        <v>1216</v>
      </c>
      <c r="P924" s="196"/>
      <c r="Q924" s="196" t="s">
        <v>1264</v>
      </c>
      <c r="R924" s="196"/>
      <c r="S924" s="196"/>
      <c r="T924" s="196">
        <v>17.5</v>
      </c>
      <c r="U924" s="196"/>
      <c r="V924" s="196"/>
      <c r="W924" s="200">
        <v>11617.216204334823</v>
      </c>
      <c r="X924" s="201">
        <v>0.20799999999999999</v>
      </c>
      <c r="Y924" s="196" t="s">
        <v>139</v>
      </c>
      <c r="Z924" s="54" t="s">
        <v>1981</v>
      </c>
      <c r="AA924" s="76"/>
      <c r="AB924" s="76"/>
      <c r="AC924" s="76"/>
      <c r="AD924" s="70"/>
      <c r="AE924" s="70"/>
    </row>
    <row r="925" spans="1:31" s="83" customFormat="1">
      <c r="A925" s="54" t="s">
        <v>1528</v>
      </c>
      <c r="B925" s="144" t="s">
        <v>1594</v>
      </c>
      <c r="C925" s="185" t="s">
        <v>1397</v>
      </c>
      <c r="D925" s="185" t="s">
        <v>15</v>
      </c>
      <c r="E925" s="196">
        <v>40685</v>
      </c>
      <c r="F925" s="196">
        <v>1083</v>
      </c>
      <c r="G925" s="196" t="s">
        <v>19</v>
      </c>
      <c r="H925" s="196"/>
      <c r="I925" s="196" t="s">
        <v>176</v>
      </c>
      <c r="J925" s="191"/>
      <c r="K925" s="196"/>
      <c r="L925" s="196"/>
      <c r="M925" s="196"/>
      <c r="N925" s="196"/>
      <c r="O925" s="196" t="s">
        <v>1332</v>
      </c>
      <c r="P925" s="196"/>
      <c r="Q925" s="196" t="s">
        <v>1264</v>
      </c>
      <c r="R925" s="196">
        <v>13.61</v>
      </c>
      <c r="S925" s="196"/>
      <c r="T925" s="196"/>
      <c r="U925" s="117"/>
      <c r="V925" s="196"/>
      <c r="W925" s="200">
        <v>11999.298985750522</v>
      </c>
      <c r="X925" s="201">
        <v>0.20300000000000001</v>
      </c>
      <c r="Y925" s="196" t="s">
        <v>1332</v>
      </c>
      <c r="Z925" s="54" t="s">
        <v>1981</v>
      </c>
      <c r="AA925" s="76"/>
      <c r="AB925" s="76"/>
      <c r="AC925" s="76"/>
      <c r="AD925" s="70"/>
      <c r="AE925" s="70"/>
    </row>
    <row r="926" spans="1:31" s="83" customFormat="1" ht="24">
      <c r="A926" s="54" t="s">
        <v>1528</v>
      </c>
      <c r="B926" s="144" t="s">
        <v>1594</v>
      </c>
      <c r="C926" s="185" t="s">
        <v>1397</v>
      </c>
      <c r="D926" s="185" t="s">
        <v>15</v>
      </c>
      <c r="E926" s="196">
        <v>40685</v>
      </c>
      <c r="F926" s="196">
        <v>1112</v>
      </c>
      <c r="G926" s="196" t="s">
        <v>19</v>
      </c>
      <c r="H926" s="196"/>
      <c r="I926" s="196" t="s">
        <v>176</v>
      </c>
      <c r="J926" s="191" t="s">
        <v>1533</v>
      </c>
      <c r="K926" s="196"/>
      <c r="L926" s="196"/>
      <c r="M926" s="196"/>
      <c r="N926" s="196"/>
      <c r="O926" s="196" t="s">
        <v>209</v>
      </c>
      <c r="P926" s="196"/>
      <c r="Q926" s="196" t="s">
        <v>1264</v>
      </c>
      <c r="R926" s="196"/>
      <c r="S926" s="196"/>
      <c r="T926" s="196">
        <v>20.61</v>
      </c>
      <c r="U926" s="196"/>
      <c r="V926" s="196"/>
      <c r="W926" s="200">
        <v>12787.978775157151</v>
      </c>
      <c r="X926" s="201">
        <v>0.22900000000000001</v>
      </c>
      <c r="Y926" s="196" t="s">
        <v>1279</v>
      </c>
      <c r="Z926" s="54" t="s">
        <v>1981</v>
      </c>
      <c r="AA926" s="76"/>
      <c r="AB926" s="76"/>
      <c r="AC926" s="76"/>
      <c r="AD926" s="70"/>
      <c r="AE926" s="70"/>
    </row>
    <row r="927" spans="1:31" s="83" customFormat="1">
      <c r="A927" s="54" t="s">
        <v>1396</v>
      </c>
      <c r="B927" s="144" t="s">
        <v>1594</v>
      </c>
      <c r="C927" s="185" t="s">
        <v>1397</v>
      </c>
      <c r="D927" s="185" t="s">
        <v>15</v>
      </c>
      <c r="E927" s="196">
        <v>41229</v>
      </c>
      <c r="F927" s="196">
        <v>3549</v>
      </c>
      <c r="G927" s="196" t="s">
        <v>1368</v>
      </c>
      <c r="H927" s="196"/>
      <c r="I927" s="196" t="s">
        <v>176</v>
      </c>
      <c r="J927" s="191" t="s">
        <v>1399</v>
      </c>
      <c r="K927" s="196"/>
      <c r="L927" s="196"/>
      <c r="M927" s="196"/>
      <c r="N927" s="196"/>
      <c r="O927" s="196" t="s">
        <v>1216</v>
      </c>
      <c r="P927" s="196" t="s">
        <v>172</v>
      </c>
      <c r="Q927" s="196" t="s">
        <v>1264</v>
      </c>
      <c r="R927" s="196"/>
      <c r="S927" s="196"/>
      <c r="T927" s="196">
        <v>19.170000000000002</v>
      </c>
      <c r="U927" s="196"/>
      <c r="V927" s="196"/>
      <c r="W927" s="200">
        <v>15175.159248958773</v>
      </c>
      <c r="X927" s="201">
        <v>0.20799999999999999</v>
      </c>
      <c r="Y927" s="196" t="s">
        <v>139</v>
      </c>
      <c r="Z927" s="54" t="s">
        <v>1981</v>
      </c>
      <c r="AA927" s="76"/>
      <c r="AB927" s="76"/>
      <c r="AC927" s="76"/>
      <c r="AD927" s="70"/>
      <c r="AE927" s="70"/>
    </row>
    <row r="928" spans="1:31" s="83" customFormat="1">
      <c r="A928" s="54" t="s">
        <v>1405</v>
      </c>
      <c r="B928" s="144" t="s">
        <v>1594</v>
      </c>
      <c r="C928" s="185" t="s">
        <v>1397</v>
      </c>
      <c r="D928" s="185" t="s">
        <v>15</v>
      </c>
      <c r="E928" s="196">
        <v>41229</v>
      </c>
      <c r="F928" s="196">
        <v>12071</v>
      </c>
      <c r="G928" s="196" t="s">
        <v>1368</v>
      </c>
      <c r="H928" s="196"/>
      <c r="I928" s="196" t="s">
        <v>176</v>
      </c>
      <c r="J928" s="191" t="s">
        <v>1393</v>
      </c>
      <c r="K928" s="196"/>
      <c r="L928" s="196"/>
      <c r="M928" s="196"/>
      <c r="N928" s="196"/>
      <c r="O928" s="196" t="s">
        <v>1216</v>
      </c>
      <c r="P928" s="196" t="s">
        <v>167</v>
      </c>
      <c r="Q928" s="196" t="s">
        <v>1264</v>
      </c>
      <c r="R928" s="196"/>
      <c r="S928" s="196"/>
      <c r="T928" s="196">
        <v>19.96</v>
      </c>
      <c r="U928" s="196"/>
      <c r="V928" s="196"/>
      <c r="W928" s="200">
        <v>17082.166035742273</v>
      </c>
      <c r="X928" s="201">
        <v>0.20799999999999999</v>
      </c>
      <c r="Y928" s="196" t="s">
        <v>139</v>
      </c>
      <c r="Z928" s="54" t="s">
        <v>1981</v>
      </c>
      <c r="AA928" s="76"/>
      <c r="AB928" s="76"/>
      <c r="AC928" s="76"/>
      <c r="AD928" s="70"/>
      <c r="AE928" s="70"/>
    </row>
    <row r="929" spans="1:31" s="83" customFormat="1">
      <c r="A929" s="54" t="s">
        <v>1391</v>
      </c>
      <c r="B929" s="144" t="s">
        <v>1594</v>
      </c>
      <c r="C929" s="185" t="s">
        <v>1397</v>
      </c>
      <c r="D929" s="185" t="s">
        <v>15</v>
      </c>
      <c r="E929" s="196">
        <v>41229</v>
      </c>
      <c r="F929" s="196" t="s">
        <v>1387</v>
      </c>
      <c r="G929" s="196" t="s">
        <v>1368</v>
      </c>
      <c r="H929" s="196"/>
      <c r="I929" s="196" t="s">
        <v>176</v>
      </c>
      <c r="J929" s="191" t="s">
        <v>1393</v>
      </c>
      <c r="K929" s="196"/>
      <c r="L929" s="196"/>
      <c r="M929" s="196"/>
      <c r="N929" s="196"/>
      <c r="O929" s="196" t="s">
        <v>1332</v>
      </c>
      <c r="P929" s="196" t="s">
        <v>167</v>
      </c>
      <c r="Q929" s="196" t="s">
        <v>1264</v>
      </c>
      <c r="R929" s="196">
        <v>23.03</v>
      </c>
      <c r="S929" s="196"/>
      <c r="T929" s="196"/>
      <c r="U929" s="117"/>
      <c r="V929" s="196"/>
      <c r="W929" s="200">
        <v>43453.484452271165</v>
      </c>
      <c r="X929" s="201">
        <v>0.20300000000000001</v>
      </c>
      <c r="Y929" s="196" t="s">
        <v>1332</v>
      </c>
      <c r="Z929" s="54" t="s">
        <v>1981</v>
      </c>
      <c r="AA929" s="76"/>
      <c r="AB929" s="76"/>
      <c r="AC929" s="76"/>
      <c r="AD929" s="70"/>
      <c r="AE929" s="70"/>
    </row>
    <row r="930" spans="1:31" s="83" customFormat="1">
      <c r="A930" s="54" t="s">
        <v>1391</v>
      </c>
      <c r="B930" s="144" t="s">
        <v>1594</v>
      </c>
      <c r="C930" s="185" t="s">
        <v>1397</v>
      </c>
      <c r="D930" s="185" t="s">
        <v>15</v>
      </c>
      <c r="E930" s="196">
        <v>41229</v>
      </c>
      <c r="F930" s="196" t="s">
        <v>1387</v>
      </c>
      <c r="G930" s="196" t="s">
        <v>1368</v>
      </c>
      <c r="H930" s="196"/>
      <c r="I930" s="196" t="s">
        <v>176</v>
      </c>
      <c r="J930" s="191" t="s">
        <v>1393</v>
      </c>
      <c r="K930" s="196"/>
      <c r="L930" s="196"/>
      <c r="M930" s="196"/>
      <c r="N930" s="196"/>
      <c r="O930" s="196" t="s">
        <v>209</v>
      </c>
      <c r="P930" s="196" t="s">
        <v>167</v>
      </c>
      <c r="Q930" s="196" t="s">
        <v>1264</v>
      </c>
      <c r="R930" s="196"/>
      <c r="S930" s="196"/>
      <c r="T930" s="196">
        <v>24.7</v>
      </c>
      <c r="U930" s="196"/>
      <c r="V930" s="196"/>
      <c r="W930" s="200">
        <v>21486.627652387037</v>
      </c>
      <c r="X930" s="201">
        <v>0.22900000000000001</v>
      </c>
      <c r="Y930" s="196" t="s">
        <v>1279</v>
      </c>
      <c r="Z930" s="54" t="s">
        <v>1981</v>
      </c>
      <c r="AA930" s="76"/>
      <c r="AB930" s="76"/>
      <c r="AC930" s="76"/>
      <c r="AD930" s="70"/>
      <c r="AE930" s="70"/>
    </row>
    <row r="931" spans="1:31" s="83" customFormat="1" ht="31">
      <c r="A931" s="76"/>
      <c r="B931" s="76" t="s">
        <v>1594</v>
      </c>
      <c r="C931" s="113" t="s">
        <v>1629</v>
      </c>
      <c r="D931" s="113" t="s">
        <v>15</v>
      </c>
      <c r="E931" s="58">
        <v>892</v>
      </c>
      <c r="F931" s="57" t="s">
        <v>340</v>
      </c>
      <c r="G931" s="58" t="s">
        <v>273</v>
      </c>
      <c r="H931" s="57" t="s">
        <v>214</v>
      </c>
      <c r="I931" s="13"/>
      <c r="J931" s="191"/>
      <c r="K931" s="106"/>
      <c r="L931" s="115"/>
      <c r="M931" s="115"/>
      <c r="N931" s="57"/>
      <c r="O931" s="58" t="s">
        <v>209</v>
      </c>
      <c r="P931" s="57"/>
      <c r="Q931" s="70" t="s">
        <v>13</v>
      </c>
      <c r="R931" s="70"/>
      <c r="S931" s="57"/>
      <c r="T931" s="117">
        <v>11.91</v>
      </c>
      <c r="U931" s="117">
        <v>4.7300000000000004</v>
      </c>
      <c r="V931" s="58"/>
      <c r="W931" s="200">
        <f>10^((2.93*(LOG(T931)))+(0.27))</f>
        <v>2644.9743279712525</v>
      </c>
      <c r="X931" s="198"/>
      <c r="Y931" s="58"/>
      <c r="Z931" s="58" t="s">
        <v>1630</v>
      </c>
      <c r="AA931" s="76"/>
      <c r="AB931" s="76"/>
      <c r="AC931" s="76"/>
      <c r="AD931" s="70"/>
      <c r="AE931" s="70"/>
    </row>
    <row r="932" spans="1:31" s="83" customFormat="1">
      <c r="A932" s="76" t="s">
        <v>1655</v>
      </c>
      <c r="B932" s="76" t="s">
        <v>1594</v>
      </c>
      <c r="C932" s="113" t="s">
        <v>1595</v>
      </c>
      <c r="D932" s="113" t="s">
        <v>1596</v>
      </c>
      <c r="E932" s="76">
        <v>933</v>
      </c>
      <c r="F932" s="76">
        <v>2543</v>
      </c>
      <c r="G932" s="76" t="s">
        <v>1317</v>
      </c>
      <c r="H932" s="13" t="s">
        <v>417</v>
      </c>
      <c r="I932" s="76" t="s">
        <v>176</v>
      </c>
      <c r="J932" s="191"/>
      <c r="K932" s="106"/>
      <c r="L932" s="68">
        <v>29.62</v>
      </c>
      <c r="M932" s="68">
        <v>-98.37</v>
      </c>
      <c r="N932" s="106">
        <v>126.402078446346</v>
      </c>
      <c r="O932" s="76" t="s">
        <v>24</v>
      </c>
      <c r="P932" s="76" t="s">
        <v>167</v>
      </c>
      <c r="Q932" s="70" t="s">
        <v>13</v>
      </c>
      <c r="R932" s="70"/>
      <c r="S932" s="112"/>
      <c r="T932" s="68">
        <v>18.04</v>
      </c>
      <c r="U932" s="68">
        <v>13.86</v>
      </c>
      <c r="V932" s="70"/>
      <c r="W932" s="150"/>
      <c r="X932" s="148"/>
      <c r="Y932" s="112"/>
      <c r="Z932" s="76"/>
      <c r="AA932" s="76"/>
      <c r="AB932" s="76"/>
      <c r="AC932" s="76"/>
      <c r="AD932" s="70"/>
      <c r="AE932" s="70"/>
    </row>
    <row r="933" spans="1:31" s="83" customFormat="1">
      <c r="A933" s="76" t="s">
        <v>1655</v>
      </c>
      <c r="B933" s="76" t="s">
        <v>1594</v>
      </c>
      <c r="C933" s="113" t="s">
        <v>1595</v>
      </c>
      <c r="D933" s="113" t="s">
        <v>1596</v>
      </c>
      <c r="E933" s="76">
        <v>933</v>
      </c>
      <c r="F933" s="76">
        <v>2624</v>
      </c>
      <c r="G933" s="76" t="s">
        <v>1317</v>
      </c>
      <c r="H933" s="13" t="s">
        <v>417</v>
      </c>
      <c r="I933" s="76" t="s">
        <v>176</v>
      </c>
      <c r="J933" s="191"/>
      <c r="K933" s="106"/>
      <c r="L933" s="68">
        <v>29.62</v>
      </c>
      <c r="M933" s="68">
        <v>-98.37</v>
      </c>
      <c r="N933" s="106">
        <v>126.402078446346</v>
      </c>
      <c r="O933" s="76" t="s">
        <v>115</v>
      </c>
      <c r="P933" s="76" t="s">
        <v>172</v>
      </c>
      <c r="Q933" s="70" t="s">
        <v>13</v>
      </c>
      <c r="R933" s="70"/>
      <c r="S933" s="112"/>
      <c r="T933" s="68">
        <v>14.91</v>
      </c>
      <c r="U933" s="68">
        <v>21.96</v>
      </c>
      <c r="V933" s="70"/>
      <c r="W933" s="150"/>
      <c r="X933" s="148"/>
      <c r="Y933" s="112"/>
      <c r="Z933" s="76" t="s">
        <v>1658</v>
      </c>
      <c r="AA933" s="76"/>
      <c r="AB933" s="76"/>
      <c r="AC933" s="76"/>
      <c r="AD933" s="70"/>
      <c r="AE933" s="70"/>
    </row>
    <row r="934" spans="1:31" s="83" customFormat="1">
      <c r="A934" s="76" t="s">
        <v>1748</v>
      </c>
      <c r="B934" s="70" t="s">
        <v>1594</v>
      </c>
      <c r="C934" s="113" t="s">
        <v>1595</v>
      </c>
      <c r="D934" s="113" t="s">
        <v>1596</v>
      </c>
      <c r="E934" s="76">
        <v>40540</v>
      </c>
      <c r="F934" s="70">
        <v>60</v>
      </c>
      <c r="G934" s="76" t="s">
        <v>606</v>
      </c>
      <c r="H934" s="70" t="s">
        <v>607</v>
      </c>
      <c r="I934" s="76" t="s">
        <v>176</v>
      </c>
      <c r="J934" s="191"/>
      <c r="K934" s="143"/>
      <c r="L934" s="68">
        <v>30.59</v>
      </c>
      <c r="M934" s="68">
        <v>-98.64</v>
      </c>
      <c r="N934" s="70">
        <v>100.5</v>
      </c>
      <c r="O934" s="76" t="s">
        <v>155</v>
      </c>
      <c r="P934" s="70" t="s">
        <v>167</v>
      </c>
      <c r="Q934" s="70" t="s">
        <v>13</v>
      </c>
      <c r="R934" s="70"/>
      <c r="S934" s="70"/>
      <c r="T934" s="128">
        <v>22.41</v>
      </c>
      <c r="U934" s="128">
        <v>14.04</v>
      </c>
      <c r="V934" s="76"/>
      <c r="W934" s="195"/>
      <c r="X934" s="105"/>
      <c r="Y934" s="76"/>
      <c r="Z934" s="76" t="s">
        <v>1749</v>
      </c>
      <c r="AA934" s="76"/>
      <c r="AB934" s="76"/>
      <c r="AC934" s="76"/>
      <c r="AD934" s="70"/>
      <c r="AE934" s="70"/>
    </row>
    <row r="935" spans="1:31" s="83" customFormat="1">
      <c r="A935" s="76" t="s">
        <v>1748</v>
      </c>
      <c r="B935" s="70" t="s">
        <v>1594</v>
      </c>
      <c r="C935" s="113" t="s">
        <v>1595</v>
      </c>
      <c r="D935" s="113" t="s">
        <v>1596</v>
      </c>
      <c r="E935" s="76">
        <v>40540</v>
      </c>
      <c r="F935" s="70" t="s">
        <v>1756</v>
      </c>
      <c r="G935" s="76" t="s">
        <v>606</v>
      </c>
      <c r="H935" s="70" t="s">
        <v>607</v>
      </c>
      <c r="I935" s="76" t="s">
        <v>176</v>
      </c>
      <c r="J935" s="191"/>
      <c r="K935" s="143"/>
      <c r="L935" s="68">
        <v>30.59</v>
      </c>
      <c r="M935" s="68">
        <v>-98.64</v>
      </c>
      <c r="N935" s="70">
        <v>100.5</v>
      </c>
      <c r="O935" s="76" t="s">
        <v>1755</v>
      </c>
      <c r="P935" s="70"/>
      <c r="Q935" s="70" t="s">
        <v>13</v>
      </c>
      <c r="R935" s="70"/>
      <c r="S935" s="70"/>
      <c r="T935" s="128">
        <v>13.18</v>
      </c>
      <c r="U935" s="128">
        <v>8.84</v>
      </c>
      <c r="V935" s="76"/>
      <c r="W935" s="195"/>
      <c r="X935" s="105"/>
      <c r="Y935" s="76"/>
      <c r="Z935" s="76"/>
      <c r="AA935" s="76"/>
      <c r="AB935" s="76"/>
      <c r="AC935" s="76"/>
      <c r="AD935" s="70"/>
      <c r="AE935" s="70"/>
    </row>
    <row r="936" spans="1:31" s="83" customFormat="1">
      <c r="A936" s="76" t="s">
        <v>1748</v>
      </c>
      <c r="B936" s="70" t="s">
        <v>1594</v>
      </c>
      <c r="C936" s="113" t="s">
        <v>1595</v>
      </c>
      <c r="D936" s="113" t="s">
        <v>1596</v>
      </c>
      <c r="E936" s="76">
        <v>40540</v>
      </c>
      <c r="F936" s="70" t="s">
        <v>1757</v>
      </c>
      <c r="G936" s="76" t="s">
        <v>606</v>
      </c>
      <c r="H936" s="70" t="s">
        <v>607</v>
      </c>
      <c r="I936" s="76" t="s">
        <v>176</v>
      </c>
      <c r="J936" s="191"/>
      <c r="K936" s="143"/>
      <c r="L936" s="68">
        <v>30.59</v>
      </c>
      <c r="M936" s="68">
        <v>-98.64</v>
      </c>
      <c r="N936" s="70">
        <v>100.5</v>
      </c>
      <c r="O936" s="76" t="s">
        <v>1755</v>
      </c>
      <c r="P936" s="70"/>
      <c r="Q936" s="70" t="s">
        <v>13</v>
      </c>
      <c r="R936" s="70"/>
      <c r="S936" s="70"/>
      <c r="T936" s="128">
        <v>11.41</v>
      </c>
      <c r="U936" s="128">
        <v>9.2100000000000009</v>
      </c>
      <c r="V936" s="76"/>
      <c r="W936" s="195"/>
      <c r="X936" s="105"/>
      <c r="Y936" s="76"/>
      <c r="Z936" s="76" t="s">
        <v>1758</v>
      </c>
      <c r="AA936" s="76"/>
      <c r="AB936" s="76"/>
      <c r="AC936" s="76"/>
      <c r="AD936" s="70"/>
      <c r="AE936" s="70"/>
    </row>
    <row r="937" spans="1:31" s="83" customFormat="1">
      <c r="A937" s="76" t="s">
        <v>1643</v>
      </c>
      <c r="B937" s="76" t="s">
        <v>1594</v>
      </c>
      <c r="C937" s="113" t="s">
        <v>1595</v>
      </c>
      <c r="D937" s="113" t="s">
        <v>1596</v>
      </c>
      <c r="E937" s="76">
        <v>40685</v>
      </c>
      <c r="F937" s="76">
        <v>2</v>
      </c>
      <c r="G937" s="76" t="s">
        <v>19</v>
      </c>
      <c r="H937" s="70" t="s">
        <v>403</v>
      </c>
      <c r="I937" s="76" t="s">
        <v>176</v>
      </c>
      <c r="J937" s="191"/>
      <c r="K937" s="106"/>
      <c r="L937" s="114"/>
      <c r="M937" s="114"/>
      <c r="N937" s="76"/>
      <c r="O937" s="76" t="s">
        <v>213</v>
      </c>
      <c r="P937" s="76" t="s">
        <v>167</v>
      </c>
      <c r="Q937" s="70" t="s">
        <v>13</v>
      </c>
      <c r="R937" s="70"/>
      <c r="S937" s="112"/>
      <c r="T937" s="68">
        <v>31.11</v>
      </c>
      <c r="U937" s="68">
        <v>17.75</v>
      </c>
      <c r="V937" s="70"/>
      <c r="W937" s="150"/>
      <c r="X937" s="148"/>
      <c r="Y937" s="112"/>
      <c r="Z937" s="76" t="s">
        <v>1641</v>
      </c>
      <c r="AA937" s="76"/>
      <c r="AB937" s="76"/>
      <c r="AC937" s="76"/>
      <c r="AD937" s="70"/>
      <c r="AE937" s="70"/>
    </row>
    <row r="938" spans="1:31" s="83" customFormat="1">
      <c r="A938" s="76" t="s">
        <v>1643</v>
      </c>
      <c r="B938" s="76" t="s">
        <v>1594</v>
      </c>
      <c r="C938" s="113" t="s">
        <v>1595</v>
      </c>
      <c r="D938" s="113" t="s">
        <v>1596</v>
      </c>
      <c r="E938" s="76">
        <v>40685</v>
      </c>
      <c r="F938" s="76">
        <v>2</v>
      </c>
      <c r="G938" s="76" t="s">
        <v>19</v>
      </c>
      <c r="H938" s="70" t="s">
        <v>403</v>
      </c>
      <c r="I938" s="76" t="s">
        <v>176</v>
      </c>
      <c r="J938" s="191"/>
      <c r="K938" s="106"/>
      <c r="L938" s="114"/>
      <c r="M938" s="114"/>
      <c r="N938" s="76"/>
      <c r="O938" s="76" t="s">
        <v>130</v>
      </c>
      <c r="P938" s="76" t="s">
        <v>172</v>
      </c>
      <c r="Q938" s="70" t="s">
        <v>13</v>
      </c>
      <c r="R938" s="70"/>
      <c r="S938" s="112"/>
      <c r="T938" s="68">
        <v>21.48</v>
      </c>
      <c r="U938" s="68">
        <v>14.54</v>
      </c>
      <c r="V938" s="70"/>
      <c r="W938" s="150"/>
      <c r="X938" s="148"/>
      <c r="Y938" s="112"/>
      <c r="Z938" s="76" t="s">
        <v>1642</v>
      </c>
      <c r="AA938" s="76"/>
      <c r="AB938" s="76"/>
      <c r="AC938" s="76"/>
      <c r="AD938" s="70"/>
      <c r="AE938" s="70"/>
    </row>
    <row r="939" spans="1:31" s="83" customFormat="1">
      <c r="A939" s="76" t="s">
        <v>1643</v>
      </c>
      <c r="B939" s="76" t="s">
        <v>1594</v>
      </c>
      <c r="C939" s="113" t="s">
        <v>1595</v>
      </c>
      <c r="D939" s="113" t="s">
        <v>1596</v>
      </c>
      <c r="E939" s="76">
        <v>40685</v>
      </c>
      <c r="F939" s="76">
        <v>3</v>
      </c>
      <c r="G939" s="76" t="s">
        <v>19</v>
      </c>
      <c r="H939" s="70" t="s">
        <v>403</v>
      </c>
      <c r="I939" s="76" t="s">
        <v>176</v>
      </c>
      <c r="J939" s="191"/>
      <c r="K939" s="106"/>
      <c r="L939" s="114"/>
      <c r="M939" s="114"/>
      <c r="N939" s="76"/>
      <c r="O939" s="76" t="s">
        <v>130</v>
      </c>
      <c r="P939" s="76" t="s">
        <v>167</v>
      </c>
      <c r="Q939" s="70" t="s">
        <v>13</v>
      </c>
      <c r="R939" s="70"/>
      <c r="S939" s="112"/>
      <c r="T939" s="68">
        <v>19.96</v>
      </c>
      <c r="U939" s="68">
        <v>12.55</v>
      </c>
      <c r="V939" s="70"/>
      <c r="W939" s="150"/>
      <c r="X939" s="148"/>
      <c r="Y939" s="112"/>
      <c r="Z939" s="76"/>
      <c r="AA939" s="76"/>
      <c r="AB939" s="76"/>
      <c r="AC939" s="76"/>
      <c r="AD939" s="70"/>
      <c r="AE939" s="70"/>
    </row>
    <row r="940" spans="1:31" s="83" customFormat="1">
      <c r="A940" s="76" t="s">
        <v>1643</v>
      </c>
      <c r="B940" s="76" t="s">
        <v>1594</v>
      </c>
      <c r="C940" s="113" t="s">
        <v>1595</v>
      </c>
      <c r="D940" s="113" t="s">
        <v>1596</v>
      </c>
      <c r="E940" s="76">
        <v>40685</v>
      </c>
      <c r="F940" s="76">
        <v>39</v>
      </c>
      <c r="G940" s="76" t="s">
        <v>19</v>
      </c>
      <c r="H940" s="70" t="s">
        <v>403</v>
      </c>
      <c r="I940" s="76" t="s">
        <v>176</v>
      </c>
      <c r="J940" s="191"/>
      <c r="K940" s="106"/>
      <c r="L940" s="114"/>
      <c r="M940" s="114"/>
      <c r="N940" s="76"/>
      <c r="O940" s="76" t="s">
        <v>130</v>
      </c>
      <c r="P940" s="76" t="s">
        <v>167</v>
      </c>
      <c r="Q940" s="70" t="s">
        <v>13</v>
      </c>
      <c r="R940" s="70"/>
      <c r="S940" s="112"/>
      <c r="T940" s="68">
        <v>21.08</v>
      </c>
      <c r="U940" s="68">
        <v>10.51</v>
      </c>
      <c r="V940" s="70"/>
      <c r="W940" s="150"/>
      <c r="X940" s="148"/>
      <c r="Y940" s="112"/>
      <c r="Z940" s="76" t="s">
        <v>1644</v>
      </c>
      <c r="AA940" s="76"/>
      <c r="AB940" s="76"/>
      <c r="AC940" s="76"/>
      <c r="AD940" s="70"/>
      <c r="AE940" s="70"/>
    </row>
    <row r="941" spans="1:31" s="83" customFormat="1">
      <c r="A941" s="76" t="s">
        <v>1637</v>
      </c>
      <c r="B941" s="76" t="s">
        <v>1594</v>
      </c>
      <c r="C941" s="113" t="s">
        <v>1595</v>
      </c>
      <c r="D941" s="113" t="s">
        <v>1596</v>
      </c>
      <c r="E941" s="76">
        <v>40685</v>
      </c>
      <c r="F941" s="76">
        <v>94</v>
      </c>
      <c r="G941" s="76" t="s">
        <v>19</v>
      </c>
      <c r="H941" s="70" t="s">
        <v>403</v>
      </c>
      <c r="I941" s="76" t="s">
        <v>176</v>
      </c>
      <c r="J941" s="191"/>
      <c r="K941" s="106"/>
      <c r="L941" s="114"/>
      <c r="M941" s="114"/>
      <c r="N941" s="76"/>
      <c r="O941" s="76" t="s">
        <v>378</v>
      </c>
      <c r="P941" s="76"/>
      <c r="Q941" s="70" t="s">
        <v>13</v>
      </c>
      <c r="R941" s="70"/>
      <c r="S941" s="112"/>
      <c r="T941" s="68">
        <v>81.93</v>
      </c>
      <c r="U941" s="68">
        <v>65.010000000000005</v>
      </c>
      <c r="V941" s="70"/>
      <c r="W941" s="150"/>
      <c r="X941" s="148"/>
      <c r="Y941" s="112"/>
      <c r="Z941" s="76" t="s">
        <v>1638</v>
      </c>
      <c r="AA941" s="76"/>
      <c r="AB941" s="76"/>
      <c r="AC941" s="76"/>
      <c r="AD941" s="70"/>
      <c r="AE941" s="70"/>
    </row>
    <row r="942" spans="1:31" s="83" customFormat="1">
      <c r="A942" s="76" t="s">
        <v>1637</v>
      </c>
      <c r="B942" s="76" t="s">
        <v>1594</v>
      </c>
      <c r="C942" s="113" t="s">
        <v>1595</v>
      </c>
      <c r="D942" s="113" t="s">
        <v>1596</v>
      </c>
      <c r="E942" s="76">
        <v>40685</v>
      </c>
      <c r="F942" s="76">
        <v>102</v>
      </c>
      <c r="G942" s="76" t="s">
        <v>19</v>
      </c>
      <c r="H942" s="70" t="s">
        <v>403</v>
      </c>
      <c r="I942" s="76" t="s">
        <v>176</v>
      </c>
      <c r="J942" s="191"/>
      <c r="K942" s="106"/>
      <c r="L942" s="114"/>
      <c r="M942" s="114"/>
      <c r="N942" s="76"/>
      <c r="O942" s="76" t="s">
        <v>1640</v>
      </c>
      <c r="P942" s="76"/>
      <c r="Q942" s="70" t="s">
        <v>13</v>
      </c>
      <c r="R942" s="70"/>
      <c r="S942" s="112"/>
      <c r="T942" s="68">
        <v>75.36</v>
      </c>
      <c r="U942" s="68">
        <v>69.94</v>
      </c>
      <c r="V942" s="70"/>
      <c r="W942" s="150"/>
      <c r="X942" s="148"/>
      <c r="Y942" s="112"/>
      <c r="Z942" s="76"/>
      <c r="AA942" s="76"/>
      <c r="AB942" s="76"/>
      <c r="AC942" s="76"/>
      <c r="AD942" s="70"/>
      <c r="AE942" s="70"/>
    </row>
    <row r="943" spans="1:31" s="83" customFormat="1">
      <c r="A943" s="76" t="s">
        <v>1637</v>
      </c>
      <c r="B943" s="76" t="s">
        <v>1594</v>
      </c>
      <c r="C943" s="113" t="s">
        <v>1595</v>
      </c>
      <c r="D943" s="113" t="s">
        <v>1596</v>
      </c>
      <c r="E943" s="76">
        <v>40685</v>
      </c>
      <c r="F943" s="76">
        <v>103</v>
      </c>
      <c r="G943" s="76" t="s">
        <v>19</v>
      </c>
      <c r="H943" s="70" t="s">
        <v>403</v>
      </c>
      <c r="I943" s="76" t="s">
        <v>176</v>
      </c>
      <c r="J943" s="191"/>
      <c r="K943" s="106"/>
      <c r="L943" s="114"/>
      <c r="M943" s="114"/>
      <c r="N943" s="76"/>
      <c r="O943" s="76" t="s">
        <v>1640</v>
      </c>
      <c r="P943" s="76"/>
      <c r="Q943" s="70" t="s">
        <v>13</v>
      </c>
      <c r="R943" s="70"/>
      <c r="S943" s="112"/>
      <c r="T943" s="68">
        <v>76.06</v>
      </c>
      <c r="U943" s="68">
        <v>69.650000000000006</v>
      </c>
      <c r="V943" s="70"/>
      <c r="W943" s="150"/>
      <c r="X943" s="148"/>
      <c r="Y943" s="112"/>
      <c r="Z943" s="76"/>
      <c r="AA943" s="76"/>
      <c r="AB943" s="76"/>
      <c r="AC943" s="76"/>
      <c r="AD943" s="70"/>
      <c r="AE943" s="70"/>
    </row>
    <row r="944" spans="1:31" s="83" customFormat="1">
      <c r="A944" s="76" t="s">
        <v>1637</v>
      </c>
      <c r="B944" s="76" t="s">
        <v>1594</v>
      </c>
      <c r="C944" s="113" t="s">
        <v>1595</v>
      </c>
      <c r="D944" s="113" t="s">
        <v>1596</v>
      </c>
      <c r="E944" s="76">
        <v>40685</v>
      </c>
      <c r="F944" s="76">
        <v>104</v>
      </c>
      <c r="G944" s="76" t="s">
        <v>19</v>
      </c>
      <c r="H944" s="70" t="s">
        <v>403</v>
      </c>
      <c r="I944" s="76" t="s">
        <v>176</v>
      </c>
      <c r="J944" s="191"/>
      <c r="K944" s="106"/>
      <c r="L944" s="114"/>
      <c r="M944" s="114"/>
      <c r="N944" s="76"/>
      <c r="O944" s="76" t="s">
        <v>1640</v>
      </c>
      <c r="P944" s="76"/>
      <c r="Q944" s="70" t="s">
        <v>13</v>
      </c>
      <c r="R944" s="70"/>
      <c r="S944" s="112"/>
      <c r="T944" s="68">
        <v>74.98</v>
      </c>
      <c r="U944" s="68">
        <v>66</v>
      </c>
      <c r="V944" s="70"/>
      <c r="W944" s="150"/>
      <c r="X944" s="148"/>
      <c r="Y944" s="112"/>
      <c r="Z944" s="76"/>
      <c r="AA944" s="76"/>
      <c r="AB944" s="76"/>
      <c r="AC944" s="76"/>
      <c r="AD944" s="70"/>
      <c r="AE944" s="70"/>
    </row>
    <row r="945" spans="1:31" s="83" customFormat="1">
      <c r="A945" s="76" t="s">
        <v>1637</v>
      </c>
      <c r="B945" s="76" t="s">
        <v>1594</v>
      </c>
      <c r="C945" s="113" t="s">
        <v>1595</v>
      </c>
      <c r="D945" s="113" t="s">
        <v>1596</v>
      </c>
      <c r="E945" s="76">
        <v>40685</v>
      </c>
      <c r="F945" s="76">
        <v>105</v>
      </c>
      <c r="G945" s="76" t="s">
        <v>19</v>
      </c>
      <c r="H945" s="70" t="s">
        <v>403</v>
      </c>
      <c r="I945" s="76" t="s">
        <v>176</v>
      </c>
      <c r="J945" s="191"/>
      <c r="K945" s="106"/>
      <c r="L945" s="114"/>
      <c r="M945" s="114"/>
      <c r="N945" s="76"/>
      <c r="O945" s="76" t="s">
        <v>1640</v>
      </c>
      <c r="P945" s="76"/>
      <c r="Q945" s="70" t="s">
        <v>13</v>
      </c>
      <c r="R945" s="70"/>
      <c r="S945" s="112"/>
      <c r="T945" s="68">
        <v>75.59</v>
      </c>
      <c r="U945" s="68">
        <v>67.25</v>
      </c>
      <c r="V945" s="70"/>
      <c r="W945" s="150"/>
      <c r="X945" s="148"/>
      <c r="Y945" s="112"/>
      <c r="Z945" s="76"/>
      <c r="AA945" s="76"/>
      <c r="AB945" s="76"/>
      <c r="AC945" s="76"/>
      <c r="AD945" s="70"/>
      <c r="AE945" s="70"/>
    </row>
    <row r="946" spans="1:31" s="83" customFormat="1">
      <c r="A946" s="76" t="s">
        <v>1637</v>
      </c>
      <c r="B946" s="76" t="s">
        <v>1594</v>
      </c>
      <c r="C946" s="113" t="s">
        <v>1595</v>
      </c>
      <c r="D946" s="113" t="s">
        <v>1596</v>
      </c>
      <c r="E946" s="76">
        <v>40685</v>
      </c>
      <c r="F946" s="76">
        <v>106</v>
      </c>
      <c r="G946" s="76" t="s">
        <v>19</v>
      </c>
      <c r="H946" s="70" t="s">
        <v>403</v>
      </c>
      <c r="I946" s="76" t="s">
        <v>176</v>
      </c>
      <c r="J946" s="191"/>
      <c r="K946" s="106"/>
      <c r="L946" s="114"/>
      <c r="M946" s="114"/>
      <c r="N946" s="76"/>
      <c r="O946" s="76" t="s">
        <v>1640</v>
      </c>
      <c r="P946" s="76"/>
      <c r="Q946" s="70" t="s">
        <v>13</v>
      </c>
      <c r="R946" s="70"/>
      <c r="S946" s="112"/>
      <c r="T946" s="68">
        <v>63</v>
      </c>
      <c r="U946" s="68">
        <v>53.16</v>
      </c>
      <c r="V946" s="70"/>
      <c r="W946" s="150"/>
      <c r="X946" s="148"/>
      <c r="Y946" s="112"/>
      <c r="Z946" s="76"/>
      <c r="AA946" s="76"/>
      <c r="AB946" s="76"/>
      <c r="AC946" s="76"/>
      <c r="AD946" s="70"/>
      <c r="AE946" s="70"/>
    </row>
    <row r="947" spans="1:31" s="83" customFormat="1">
      <c r="A947" s="76" t="s">
        <v>1637</v>
      </c>
      <c r="B947" s="76" t="s">
        <v>1594</v>
      </c>
      <c r="C947" s="113" t="s">
        <v>1595</v>
      </c>
      <c r="D947" s="113" t="s">
        <v>1596</v>
      </c>
      <c r="E947" s="76">
        <v>40685</v>
      </c>
      <c r="F947" s="76">
        <v>107</v>
      </c>
      <c r="G947" s="76" t="s">
        <v>19</v>
      </c>
      <c r="H947" s="70" t="s">
        <v>403</v>
      </c>
      <c r="I947" s="76" t="s">
        <v>176</v>
      </c>
      <c r="J947" s="191"/>
      <c r="K947" s="106"/>
      <c r="L947" s="114"/>
      <c r="M947" s="114"/>
      <c r="N947" s="76"/>
      <c r="O947" s="76" t="s">
        <v>378</v>
      </c>
      <c r="P947" s="76"/>
      <c r="Q947" s="70" t="s">
        <v>13</v>
      </c>
      <c r="R947" s="70"/>
      <c r="S947" s="112"/>
      <c r="T947" s="68">
        <v>63.17</v>
      </c>
      <c r="U947" s="68">
        <v>54.25</v>
      </c>
      <c r="V947" s="70"/>
      <c r="W947" s="150"/>
      <c r="X947" s="148"/>
      <c r="Y947" s="112"/>
      <c r="Z947" s="76"/>
      <c r="AA947" s="76"/>
      <c r="AB947" s="76"/>
      <c r="AC947" s="76"/>
      <c r="AD947" s="70"/>
      <c r="AE947" s="70"/>
    </row>
    <row r="948" spans="1:31" s="83" customFormat="1">
      <c r="A948" s="76" t="s">
        <v>1637</v>
      </c>
      <c r="B948" s="76" t="s">
        <v>1594</v>
      </c>
      <c r="C948" s="113" t="s">
        <v>1595</v>
      </c>
      <c r="D948" s="113" t="s">
        <v>1596</v>
      </c>
      <c r="E948" s="76">
        <v>40685</v>
      </c>
      <c r="F948" s="76">
        <v>140</v>
      </c>
      <c r="G948" s="76" t="s">
        <v>19</v>
      </c>
      <c r="H948" s="70" t="s">
        <v>403</v>
      </c>
      <c r="I948" s="76" t="s">
        <v>176</v>
      </c>
      <c r="J948" s="191"/>
      <c r="K948" s="106"/>
      <c r="L948" s="114"/>
      <c r="M948" s="114"/>
      <c r="N948" s="76"/>
      <c r="O948" s="76" t="s">
        <v>378</v>
      </c>
      <c r="P948" s="76"/>
      <c r="Q948" s="70" t="s">
        <v>13</v>
      </c>
      <c r="R948" s="70"/>
      <c r="S948" s="112"/>
      <c r="T948" s="68">
        <v>81.260000000000005</v>
      </c>
      <c r="U948" s="68">
        <v>67.06</v>
      </c>
      <c r="V948" s="70"/>
      <c r="W948" s="150"/>
      <c r="X948" s="148"/>
      <c r="Y948" s="112"/>
      <c r="Z948" s="76"/>
      <c r="AA948" s="76"/>
      <c r="AB948" s="76"/>
      <c r="AC948" s="76"/>
      <c r="AD948" s="70"/>
      <c r="AE948" s="70"/>
    </row>
    <row r="949" spans="1:31" s="83" customFormat="1">
      <c r="A949" s="76" t="s">
        <v>1637</v>
      </c>
      <c r="B949" s="76" t="s">
        <v>1594</v>
      </c>
      <c r="C949" s="113" t="s">
        <v>1595</v>
      </c>
      <c r="D949" s="113" t="s">
        <v>1596</v>
      </c>
      <c r="E949" s="76">
        <v>40685</v>
      </c>
      <c r="F949" s="76">
        <v>142</v>
      </c>
      <c r="G949" s="76" t="s">
        <v>19</v>
      </c>
      <c r="H949" s="70" t="s">
        <v>403</v>
      </c>
      <c r="I949" s="76" t="s">
        <v>176</v>
      </c>
      <c r="J949" s="191"/>
      <c r="K949" s="106"/>
      <c r="L949" s="114"/>
      <c r="M949" s="114"/>
      <c r="N949" s="76"/>
      <c r="O949" s="76" t="s">
        <v>378</v>
      </c>
      <c r="P949" s="76"/>
      <c r="Q949" s="70" t="s">
        <v>13</v>
      </c>
      <c r="R949" s="70"/>
      <c r="S949" s="112"/>
      <c r="T949" s="68">
        <v>80.930000000000007</v>
      </c>
      <c r="U949" s="68">
        <v>72.98</v>
      </c>
      <c r="V949" s="70"/>
      <c r="W949" s="150"/>
      <c r="X949" s="148"/>
      <c r="Y949" s="112"/>
      <c r="Z949" s="76"/>
      <c r="AA949" s="76"/>
      <c r="AB949" s="76"/>
      <c r="AC949" s="76"/>
      <c r="AD949" s="70"/>
      <c r="AE949" s="70"/>
    </row>
    <row r="950" spans="1:31" s="83" customFormat="1">
      <c r="A950" s="14" t="s">
        <v>1593</v>
      </c>
      <c r="B950" s="13" t="s">
        <v>1594</v>
      </c>
      <c r="C950" s="2" t="s">
        <v>1595</v>
      </c>
      <c r="D950" s="2" t="s">
        <v>1596</v>
      </c>
      <c r="E950" s="14">
        <v>43365</v>
      </c>
      <c r="F950" s="76">
        <v>1</v>
      </c>
      <c r="G950" s="14" t="s">
        <v>1591</v>
      </c>
      <c r="H950" s="75" t="s">
        <v>441</v>
      </c>
      <c r="I950" s="76" t="s">
        <v>205</v>
      </c>
      <c r="J950" s="191"/>
      <c r="K950" s="106"/>
      <c r="L950" s="196"/>
      <c r="M950" s="196"/>
      <c r="N950" s="196"/>
      <c r="O950" s="76" t="s">
        <v>155</v>
      </c>
      <c r="P950" s="70" t="s">
        <v>167</v>
      </c>
      <c r="Q950" s="70" t="s">
        <v>13</v>
      </c>
      <c r="R950" s="70"/>
      <c r="S950" s="112"/>
      <c r="T950" s="68">
        <v>16.45</v>
      </c>
      <c r="U950" s="68">
        <v>11.57</v>
      </c>
      <c r="V950" s="70"/>
      <c r="W950" s="150"/>
      <c r="X950" s="148"/>
      <c r="Y950" s="112"/>
      <c r="Z950" s="76" t="s">
        <v>1597</v>
      </c>
      <c r="AA950" s="76"/>
      <c r="AB950" s="76"/>
      <c r="AC950" s="76"/>
      <c r="AD950" s="70"/>
      <c r="AE950" s="70"/>
    </row>
    <row r="951" spans="1:31" s="83" customFormat="1">
      <c r="A951" s="14" t="s">
        <v>1593</v>
      </c>
      <c r="B951" s="13" t="s">
        <v>1594</v>
      </c>
      <c r="C951" s="2" t="s">
        <v>1595</v>
      </c>
      <c r="D951" s="2" t="s">
        <v>1596</v>
      </c>
      <c r="E951" s="14">
        <v>43365</v>
      </c>
      <c r="F951" s="76">
        <v>1</v>
      </c>
      <c r="G951" s="14" t="s">
        <v>1591</v>
      </c>
      <c r="H951" s="75" t="s">
        <v>441</v>
      </c>
      <c r="I951" s="76" t="s">
        <v>205</v>
      </c>
      <c r="J951" s="191"/>
      <c r="K951" s="106"/>
      <c r="L951" s="196"/>
      <c r="M951" s="196"/>
      <c r="N951" s="196"/>
      <c r="O951" s="76" t="s">
        <v>213</v>
      </c>
      <c r="P951" s="70" t="s">
        <v>167</v>
      </c>
      <c r="Q951" s="70" t="s">
        <v>13</v>
      </c>
      <c r="R951" s="70"/>
      <c r="S951" s="112"/>
      <c r="T951" s="68">
        <v>23.98</v>
      </c>
      <c r="U951" s="68">
        <v>13.12</v>
      </c>
      <c r="V951" s="70"/>
      <c r="W951" s="150"/>
      <c r="X951" s="148"/>
      <c r="Y951" s="112"/>
      <c r="Z951" s="76" t="s">
        <v>1597</v>
      </c>
      <c r="AA951" s="76"/>
      <c r="AB951" s="76"/>
      <c r="AC951" s="76"/>
      <c r="AD951" s="70"/>
      <c r="AE951" s="70"/>
    </row>
    <row r="952" spans="1:31" s="83" customFormat="1">
      <c r="A952" s="76" t="s">
        <v>1767</v>
      </c>
      <c r="B952" s="70" t="s">
        <v>1594</v>
      </c>
      <c r="C952" s="113" t="s">
        <v>1595</v>
      </c>
      <c r="D952" s="113" t="s">
        <v>1596</v>
      </c>
      <c r="E952" s="76">
        <v>40279</v>
      </c>
      <c r="F952" s="70">
        <v>138</v>
      </c>
      <c r="G952" s="76" t="s">
        <v>1017</v>
      </c>
      <c r="H952" s="70" t="s">
        <v>637</v>
      </c>
      <c r="I952" s="120"/>
      <c r="J952" s="191"/>
      <c r="K952" s="143"/>
      <c r="L952" s="68">
        <v>30.62</v>
      </c>
      <c r="M952" s="68">
        <v>-98.25</v>
      </c>
      <c r="N952" s="106">
        <v>135.36553508089301</v>
      </c>
      <c r="O952" s="76" t="s">
        <v>155</v>
      </c>
      <c r="P952" s="70" t="s">
        <v>172</v>
      </c>
      <c r="Q952" s="70" t="s">
        <v>13</v>
      </c>
      <c r="R952" s="70"/>
      <c r="S952" s="70"/>
      <c r="T952" s="128">
        <v>30.5</v>
      </c>
      <c r="U952" s="128">
        <v>16.84</v>
      </c>
      <c r="V952" s="76"/>
      <c r="W952" s="195"/>
      <c r="X952" s="105"/>
      <c r="Y952" s="76"/>
      <c r="Z952" s="76" t="s">
        <v>1768</v>
      </c>
      <c r="AA952" s="76"/>
      <c r="AB952" s="76"/>
      <c r="AC952" s="76"/>
      <c r="AD952" s="70"/>
      <c r="AE952" s="70"/>
    </row>
    <row r="953" spans="1:31" s="83" customFormat="1" ht="31">
      <c r="A953" s="76" t="s">
        <v>1849</v>
      </c>
      <c r="B953" s="76" t="s">
        <v>1594</v>
      </c>
      <c r="C953" s="113" t="s">
        <v>1595</v>
      </c>
      <c r="D953" s="113" t="s">
        <v>1850</v>
      </c>
      <c r="E953" s="76" t="s">
        <v>1543</v>
      </c>
      <c r="F953" s="76">
        <v>7188</v>
      </c>
      <c r="G953" s="76" t="s">
        <v>581</v>
      </c>
      <c r="H953" s="13" t="s">
        <v>582</v>
      </c>
      <c r="I953" s="76" t="s">
        <v>475</v>
      </c>
      <c r="J953" s="191" t="s">
        <v>1858</v>
      </c>
      <c r="K953" s="106"/>
      <c r="L953" s="114"/>
      <c r="M953" s="114"/>
      <c r="N953" s="76"/>
      <c r="O953" s="76" t="s">
        <v>186</v>
      </c>
      <c r="P953" s="76"/>
      <c r="Q953" s="70" t="s">
        <v>13</v>
      </c>
      <c r="R953" s="70"/>
      <c r="S953" s="112"/>
      <c r="T953" s="68">
        <v>18.350000000000001</v>
      </c>
      <c r="U953" s="68">
        <v>13.12</v>
      </c>
      <c r="V953" s="70"/>
      <c r="W953" s="150"/>
      <c r="X953" s="148"/>
      <c r="Y953" s="112"/>
      <c r="Z953" s="76" t="s">
        <v>1851</v>
      </c>
      <c r="AA953" s="76"/>
      <c r="AB953" s="76"/>
      <c r="AC953" s="76"/>
      <c r="AD953" s="70"/>
      <c r="AE953" s="70"/>
    </row>
    <row r="954" spans="1:31" s="83" customFormat="1" ht="46.5">
      <c r="A954" s="76" t="s">
        <v>1849</v>
      </c>
      <c r="B954" s="76" t="s">
        <v>1594</v>
      </c>
      <c r="C954" s="113" t="s">
        <v>1595</v>
      </c>
      <c r="D954" s="113" t="s">
        <v>1850</v>
      </c>
      <c r="E954" s="76" t="s">
        <v>1543</v>
      </c>
      <c r="F954" s="76">
        <v>7308</v>
      </c>
      <c r="G954" s="76" t="s">
        <v>581</v>
      </c>
      <c r="H954" s="13" t="s">
        <v>582</v>
      </c>
      <c r="I954" s="76" t="s">
        <v>2039</v>
      </c>
      <c r="J954" s="191" t="s">
        <v>1857</v>
      </c>
      <c r="K954" s="106"/>
      <c r="L954" s="114"/>
      <c r="M954" s="114"/>
      <c r="N954" s="76"/>
      <c r="O954" s="76" t="s">
        <v>1852</v>
      </c>
      <c r="P954" s="76" t="s">
        <v>172</v>
      </c>
      <c r="Q954" s="70" t="s">
        <v>13</v>
      </c>
      <c r="R954" s="70"/>
      <c r="S954" s="112"/>
      <c r="T954" s="68">
        <v>67.12</v>
      </c>
      <c r="U954" s="68">
        <v>62.34</v>
      </c>
      <c r="V954" s="70"/>
      <c r="W954" s="150"/>
      <c r="X954" s="148"/>
      <c r="Y954" s="112"/>
      <c r="Z954" s="76" t="s">
        <v>1853</v>
      </c>
      <c r="AA954" s="76"/>
      <c r="AB954" s="76"/>
      <c r="AC954" s="76"/>
      <c r="AD954" s="70"/>
      <c r="AE954" s="70"/>
    </row>
    <row r="955" spans="1:31" s="83" customFormat="1" ht="24">
      <c r="A955" s="14"/>
      <c r="B955" s="76" t="s">
        <v>1594</v>
      </c>
      <c r="C955" s="2" t="s">
        <v>1243</v>
      </c>
      <c r="D955" s="107" t="s">
        <v>1245</v>
      </c>
      <c r="E955" s="14">
        <v>41172</v>
      </c>
      <c r="F955" s="13">
        <v>326</v>
      </c>
      <c r="G955" s="13" t="s">
        <v>949</v>
      </c>
      <c r="H955" s="13" t="s">
        <v>1246</v>
      </c>
      <c r="I955" s="70" t="s">
        <v>475</v>
      </c>
      <c r="J955" s="191" t="s">
        <v>1248</v>
      </c>
      <c r="K955" s="106"/>
      <c r="L955" s="112"/>
      <c r="M955" s="112"/>
      <c r="N955" s="70"/>
      <c r="O955" s="76" t="s">
        <v>16</v>
      </c>
      <c r="P955" s="70"/>
      <c r="Q955" s="70" t="s">
        <v>13</v>
      </c>
      <c r="R955" s="70"/>
      <c r="S955" s="70"/>
      <c r="T955" s="128">
        <v>9.1300000000000008</v>
      </c>
      <c r="U955" s="128">
        <v>7.44</v>
      </c>
      <c r="V955" s="76"/>
      <c r="W955" s="200">
        <f>10^((2.93*(LOG(T955)))+(0.27))</f>
        <v>1213.8901242387135</v>
      </c>
      <c r="X955" s="105"/>
      <c r="Y955" s="14"/>
      <c r="Z955" s="14" t="s">
        <v>1247</v>
      </c>
      <c r="AA955" s="76"/>
      <c r="AB955" s="76"/>
      <c r="AC955" s="76"/>
      <c r="AD955" s="70"/>
      <c r="AE955" s="70"/>
    </row>
    <row r="956" spans="1:31" s="83" customFormat="1">
      <c r="A956" s="76" t="s">
        <v>1614</v>
      </c>
      <c r="B956" s="13" t="s">
        <v>1594</v>
      </c>
      <c r="C956" s="113" t="s">
        <v>1243</v>
      </c>
      <c r="D956" s="113" t="s">
        <v>15</v>
      </c>
      <c r="E956" s="76">
        <v>40541</v>
      </c>
      <c r="F956" s="76">
        <v>266</v>
      </c>
      <c r="G956" s="76" t="s">
        <v>1239</v>
      </c>
      <c r="H956" s="70" t="s">
        <v>1240</v>
      </c>
      <c r="I956" s="76" t="s">
        <v>475</v>
      </c>
      <c r="J956" s="191"/>
      <c r="K956" s="106"/>
      <c r="L956" s="114"/>
      <c r="M956" s="114"/>
      <c r="N956" s="76"/>
      <c r="O956" s="76" t="s">
        <v>1616</v>
      </c>
      <c r="P956" s="76" t="s">
        <v>172</v>
      </c>
      <c r="Q956" s="70" t="s">
        <v>13</v>
      </c>
      <c r="R956" s="70"/>
      <c r="S956" s="112"/>
      <c r="T956" s="68">
        <v>14.34</v>
      </c>
      <c r="U956" s="68">
        <v>8.77</v>
      </c>
      <c r="V956" s="70"/>
      <c r="W956" s="150"/>
      <c r="X956" s="148"/>
      <c r="Y956" s="112"/>
      <c r="Z956" s="76" t="s">
        <v>1615</v>
      </c>
      <c r="AA956" s="76"/>
      <c r="AB956" s="76"/>
      <c r="AC956" s="76"/>
      <c r="AD956" s="70"/>
      <c r="AE956" s="70"/>
    </row>
    <row r="957" spans="1:31" s="83" customFormat="1">
      <c r="A957" s="76" t="s">
        <v>1614</v>
      </c>
      <c r="B957" s="13" t="s">
        <v>1594</v>
      </c>
      <c r="C957" s="113" t="s">
        <v>1243</v>
      </c>
      <c r="D957" s="113" t="s">
        <v>15</v>
      </c>
      <c r="E957" s="76">
        <v>40541</v>
      </c>
      <c r="F957" s="76">
        <v>266</v>
      </c>
      <c r="G957" s="76" t="s">
        <v>1239</v>
      </c>
      <c r="H957" s="70" t="s">
        <v>1240</v>
      </c>
      <c r="I957" s="76" t="s">
        <v>475</v>
      </c>
      <c r="J957" s="191"/>
      <c r="K957" s="106"/>
      <c r="L957" s="114"/>
      <c r="M957" s="114"/>
      <c r="N957" s="76"/>
      <c r="O957" s="76" t="s">
        <v>207</v>
      </c>
      <c r="P957" s="76" t="s">
        <v>167</v>
      </c>
      <c r="Q957" s="70" t="s">
        <v>13</v>
      </c>
      <c r="R957" s="70"/>
      <c r="S957" s="112"/>
      <c r="T957" s="68">
        <v>7.07</v>
      </c>
      <c r="U957" s="68">
        <v>2.98</v>
      </c>
      <c r="V957" s="70"/>
      <c r="W957" s="150"/>
      <c r="X957" s="148"/>
      <c r="Y957" s="112"/>
      <c r="Z957" s="76"/>
      <c r="AA957" s="76"/>
      <c r="AB957" s="76"/>
      <c r="AC957" s="76"/>
      <c r="AD957" s="70"/>
      <c r="AE957" s="70"/>
    </row>
    <row r="958" spans="1:31" s="83" customFormat="1" ht="31">
      <c r="A958" s="54" t="s">
        <v>1415</v>
      </c>
      <c r="B958" s="144" t="s">
        <v>1594</v>
      </c>
      <c r="C958" s="185" t="s">
        <v>1243</v>
      </c>
      <c r="D958" s="185" t="s">
        <v>15</v>
      </c>
      <c r="E958" s="196">
        <v>908</v>
      </c>
      <c r="F958" s="196">
        <v>3622</v>
      </c>
      <c r="G958" s="196" t="s">
        <v>101</v>
      </c>
      <c r="H958" s="196"/>
      <c r="I958" s="196" t="s">
        <v>475</v>
      </c>
      <c r="J958" s="191" t="s">
        <v>1462</v>
      </c>
      <c r="K958" s="196"/>
      <c r="L958" s="196"/>
      <c r="M958" s="196"/>
      <c r="N958" s="196"/>
      <c r="O958" s="196" t="s">
        <v>1339</v>
      </c>
      <c r="P958" s="196"/>
      <c r="Q958" s="196" t="s">
        <v>1264</v>
      </c>
      <c r="R958" s="196"/>
      <c r="S958" s="196"/>
      <c r="T958" s="196">
        <v>11.92</v>
      </c>
      <c r="U958" s="196"/>
      <c r="V958" s="196"/>
      <c r="W958" s="200">
        <v>3192.5889395658828</v>
      </c>
      <c r="X958" s="201">
        <v>0.22800000000000001</v>
      </c>
      <c r="Y958" s="196" t="s">
        <v>1339</v>
      </c>
      <c r="Z958" s="54" t="s">
        <v>1981</v>
      </c>
      <c r="AA958" s="76"/>
      <c r="AB958" s="76" t="s">
        <v>1267</v>
      </c>
      <c r="AC958" s="76" t="s">
        <v>1510</v>
      </c>
      <c r="AD958" s="70"/>
      <c r="AE958" s="70"/>
    </row>
    <row r="959" spans="1:31" s="83" customFormat="1">
      <c r="A959" s="54"/>
      <c r="B959" s="144" t="s">
        <v>1594</v>
      </c>
      <c r="C959" s="185" t="s">
        <v>1243</v>
      </c>
      <c r="D959" s="185" t="s">
        <v>15</v>
      </c>
      <c r="E959" s="196">
        <v>908</v>
      </c>
      <c r="F959" s="196">
        <v>3622</v>
      </c>
      <c r="G959" s="196" t="s">
        <v>101</v>
      </c>
      <c r="H959" s="196"/>
      <c r="I959" s="196" t="s">
        <v>2040</v>
      </c>
      <c r="J959" s="191"/>
      <c r="K959" s="196"/>
      <c r="L959" s="196"/>
      <c r="M959" s="196"/>
      <c r="N959" s="196"/>
      <c r="O959" s="196" t="s">
        <v>1357</v>
      </c>
      <c r="P959" s="196"/>
      <c r="Q959" s="196" t="s">
        <v>1264</v>
      </c>
      <c r="R959" s="196"/>
      <c r="S959" s="196"/>
      <c r="T959" s="196">
        <v>17.420000000000002</v>
      </c>
      <c r="U959" s="196"/>
      <c r="V959" s="196"/>
      <c r="W959" s="200">
        <v>3554.7435490868743</v>
      </c>
      <c r="X959" s="201">
        <v>0.23599999999999999</v>
      </c>
      <c r="Y959" s="196" t="s">
        <v>1357</v>
      </c>
      <c r="Z959" s="54" t="s">
        <v>1981</v>
      </c>
      <c r="AA959" s="76"/>
      <c r="AB959" s="76" t="s">
        <v>1267</v>
      </c>
      <c r="AC959" s="76"/>
      <c r="AD959" s="70"/>
      <c r="AE959" s="70"/>
    </row>
    <row r="960" spans="1:31" s="83" customFormat="1" ht="31">
      <c r="A960" s="54" t="s">
        <v>1296</v>
      </c>
      <c r="B960" s="144" t="s">
        <v>1594</v>
      </c>
      <c r="C960" s="185" t="s">
        <v>1243</v>
      </c>
      <c r="D960" s="185" t="s">
        <v>15</v>
      </c>
      <c r="E960" s="196">
        <v>1295</v>
      </c>
      <c r="F960" s="196">
        <v>2</v>
      </c>
      <c r="G960" s="196" t="s">
        <v>631</v>
      </c>
      <c r="H960" s="196"/>
      <c r="I960" s="196" t="s">
        <v>176</v>
      </c>
      <c r="J960" s="191"/>
      <c r="K960" s="196"/>
      <c r="L960" s="196"/>
      <c r="M960" s="196"/>
      <c r="N960" s="196"/>
      <c r="O960" s="196" t="s">
        <v>1216</v>
      </c>
      <c r="P960" s="196" t="s">
        <v>167</v>
      </c>
      <c r="Q960" s="196" t="s">
        <v>1264</v>
      </c>
      <c r="R960" s="196"/>
      <c r="S960" s="196"/>
      <c r="T960" s="196">
        <v>9.81</v>
      </c>
      <c r="U960" s="196"/>
      <c r="V960" s="196"/>
      <c r="W960" s="200">
        <v>2129.482363095557</v>
      </c>
      <c r="X960" s="201">
        <v>0.20799999999999999</v>
      </c>
      <c r="Y960" s="196" t="s">
        <v>139</v>
      </c>
      <c r="Z960" s="54" t="s">
        <v>1981</v>
      </c>
      <c r="AA960" s="76"/>
      <c r="AB960" s="76" t="s">
        <v>1267</v>
      </c>
      <c r="AC960" s="76" t="s">
        <v>1510</v>
      </c>
      <c r="AD960" s="70"/>
      <c r="AE960" s="70"/>
    </row>
    <row r="961" spans="1:31" s="83" customFormat="1">
      <c r="A961" s="54" t="s">
        <v>1296</v>
      </c>
      <c r="B961" s="144" t="s">
        <v>1594</v>
      </c>
      <c r="C961" s="185" t="s">
        <v>1243</v>
      </c>
      <c r="D961" s="185" t="s">
        <v>15</v>
      </c>
      <c r="E961" s="196">
        <v>1295</v>
      </c>
      <c r="F961" s="196">
        <v>6</v>
      </c>
      <c r="G961" s="196" t="s">
        <v>631</v>
      </c>
      <c r="H961" s="196"/>
      <c r="I961" s="196" t="s">
        <v>176</v>
      </c>
      <c r="J961" s="191"/>
      <c r="K961" s="196"/>
      <c r="L961" s="196"/>
      <c r="M961" s="196"/>
      <c r="N961" s="196"/>
      <c r="O961" s="196" t="s">
        <v>1216</v>
      </c>
      <c r="P961" s="196" t="s">
        <v>167</v>
      </c>
      <c r="Q961" s="196" t="s">
        <v>1264</v>
      </c>
      <c r="R961" s="196"/>
      <c r="S961" s="196"/>
      <c r="T961" s="196">
        <v>9.86</v>
      </c>
      <c r="U961" s="196"/>
      <c r="V961" s="196"/>
      <c r="W961" s="200">
        <v>2161.4540067477674</v>
      </c>
      <c r="X961" s="201">
        <v>0.20799999999999999</v>
      </c>
      <c r="Y961" s="196" t="s">
        <v>139</v>
      </c>
      <c r="Z961" s="54" t="s">
        <v>1981</v>
      </c>
      <c r="AA961" s="76"/>
      <c r="AB961" s="76"/>
      <c r="AC961" s="76"/>
      <c r="AD961" s="70"/>
      <c r="AE961" s="70"/>
    </row>
    <row r="962" spans="1:31" s="83" customFormat="1">
      <c r="A962" s="54" t="s">
        <v>1296</v>
      </c>
      <c r="B962" s="144" t="s">
        <v>1594</v>
      </c>
      <c r="C962" s="185" t="s">
        <v>1243</v>
      </c>
      <c r="D962" s="185" t="s">
        <v>15</v>
      </c>
      <c r="E962" s="196">
        <v>1295</v>
      </c>
      <c r="F962" s="196">
        <v>8</v>
      </c>
      <c r="G962" s="196" t="s">
        <v>631</v>
      </c>
      <c r="H962" s="196"/>
      <c r="I962" s="196" t="s">
        <v>176</v>
      </c>
      <c r="J962" s="191"/>
      <c r="K962" s="196"/>
      <c r="L962" s="196"/>
      <c r="M962" s="196"/>
      <c r="N962" s="196"/>
      <c r="O962" s="196" t="s">
        <v>1339</v>
      </c>
      <c r="P962" s="196" t="s">
        <v>167</v>
      </c>
      <c r="Q962" s="196" t="s">
        <v>1264</v>
      </c>
      <c r="R962" s="196"/>
      <c r="S962" s="196"/>
      <c r="T962" s="196">
        <v>10.76</v>
      </c>
      <c r="U962" s="196"/>
      <c r="V962" s="196"/>
      <c r="W962" s="200">
        <v>2456.5464984073869</v>
      </c>
      <c r="X962" s="201">
        <v>0.22800000000000001</v>
      </c>
      <c r="Y962" s="196" t="s">
        <v>1339</v>
      </c>
      <c r="Z962" s="54" t="s">
        <v>1981</v>
      </c>
      <c r="AA962" s="76"/>
      <c r="AB962" s="76"/>
      <c r="AC962" s="76"/>
      <c r="AD962" s="70"/>
      <c r="AE962" s="70"/>
    </row>
    <row r="963" spans="1:31" s="83" customFormat="1">
      <c r="A963" s="54" t="s">
        <v>1296</v>
      </c>
      <c r="B963" s="144" t="s">
        <v>1594</v>
      </c>
      <c r="C963" s="185" t="s">
        <v>1243</v>
      </c>
      <c r="D963" s="185" t="s">
        <v>15</v>
      </c>
      <c r="E963" s="196">
        <v>1295</v>
      </c>
      <c r="F963" s="196">
        <v>9</v>
      </c>
      <c r="G963" s="196" t="s">
        <v>631</v>
      </c>
      <c r="H963" s="196"/>
      <c r="I963" s="196" t="s">
        <v>176</v>
      </c>
      <c r="J963" s="191"/>
      <c r="K963" s="196"/>
      <c r="L963" s="196"/>
      <c r="M963" s="196"/>
      <c r="N963" s="196"/>
      <c r="O963" s="196" t="s">
        <v>1216</v>
      </c>
      <c r="P963" s="196" t="s">
        <v>172</v>
      </c>
      <c r="Q963" s="196" t="s">
        <v>1264</v>
      </c>
      <c r="R963" s="196"/>
      <c r="S963" s="196"/>
      <c r="T963" s="196">
        <v>10.36</v>
      </c>
      <c r="U963" s="196"/>
      <c r="V963" s="196"/>
      <c r="W963" s="200">
        <v>2498.7211357390574</v>
      </c>
      <c r="X963" s="201">
        <v>0.20799999999999999</v>
      </c>
      <c r="Y963" s="196" t="s">
        <v>139</v>
      </c>
      <c r="Z963" s="54" t="s">
        <v>1981</v>
      </c>
      <c r="AA963" s="76"/>
      <c r="AB963" s="76"/>
      <c r="AC963" s="76"/>
      <c r="AD963" s="70"/>
      <c r="AE963" s="70"/>
    </row>
    <row r="964" spans="1:31" s="83" customFormat="1">
      <c r="A964" s="54" t="s">
        <v>1296</v>
      </c>
      <c r="B964" s="144" t="s">
        <v>1594</v>
      </c>
      <c r="C964" s="185" t="s">
        <v>1243</v>
      </c>
      <c r="D964" s="185" t="s">
        <v>15</v>
      </c>
      <c r="E964" s="196">
        <v>1295</v>
      </c>
      <c r="F964" s="196">
        <v>50</v>
      </c>
      <c r="G964" s="196" t="s">
        <v>631</v>
      </c>
      <c r="H964" s="196"/>
      <c r="I964" s="196" t="s">
        <v>176</v>
      </c>
      <c r="J964" s="191"/>
      <c r="K964" s="196"/>
      <c r="L964" s="196"/>
      <c r="M964" s="196"/>
      <c r="N964" s="196"/>
      <c r="O964" s="196" t="s">
        <v>1306</v>
      </c>
      <c r="P964" s="196" t="s">
        <v>172</v>
      </c>
      <c r="Q964" s="196" t="s">
        <v>1264</v>
      </c>
      <c r="R964" s="196"/>
      <c r="S964" s="196"/>
      <c r="T964" s="196"/>
      <c r="U964" s="196">
        <v>17.149999999999999</v>
      </c>
      <c r="V964" s="196"/>
      <c r="W964" s="200">
        <v>2660.0637178084753</v>
      </c>
      <c r="X964" s="201">
        <v>0.14299999999999999</v>
      </c>
      <c r="Y964" s="196" t="s">
        <v>1306</v>
      </c>
      <c r="Z964" s="54" t="s">
        <v>1981</v>
      </c>
      <c r="AA964" s="76"/>
      <c r="AB964" s="76"/>
      <c r="AC964" s="76"/>
      <c r="AD964" s="70"/>
      <c r="AE964" s="70"/>
    </row>
    <row r="965" spans="1:31" s="83" customFormat="1" ht="31">
      <c r="A965" s="76" t="s">
        <v>1415</v>
      </c>
      <c r="B965" s="76" t="s">
        <v>1594</v>
      </c>
      <c r="C965" s="113" t="s">
        <v>1243</v>
      </c>
      <c r="D965" s="113" t="s">
        <v>15</v>
      </c>
      <c r="E965" s="76">
        <v>908</v>
      </c>
      <c r="F965" s="76">
        <v>3578</v>
      </c>
      <c r="G965" s="76" t="s">
        <v>101</v>
      </c>
      <c r="H965" s="13" t="s">
        <v>395</v>
      </c>
      <c r="I965" s="76" t="s">
        <v>2040</v>
      </c>
      <c r="J965" s="191" t="s">
        <v>119</v>
      </c>
      <c r="K965" s="106"/>
      <c r="L965" s="114"/>
      <c r="M965" s="114"/>
      <c r="N965" s="76"/>
      <c r="O965" s="76" t="s">
        <v>1793</v>
      </c>
      <c r="P965" s="76"/>
      <c r="Q965" s="70" t="s">
        <v>13</v>
      </c>
      <c r="R965" s="70"/>
      <c r="S965" s="112"/>
      <c r="T965" s="68">
        <v>9.0299999999999994</v>
      </c>
      <c r="U965" s="68">
        <v>4.78</v>
      </c>
      <c r="V965" s="70"/>
      <c r="W965" s="150"/>
      <c r="X965" s="148"/>
      <c r="Y965" s="112"/>
      <c r="Z965" s="145" t="s">
        <v>1792</v>
      </c>
      <c r="AA965" s="76"/>
      <c r="AB965" s="76"/>
      <c r="AC965" s="76"/>
      <c r="AD965" s="70"/>
      <c r="AE965" s="70"/>
    </row>
    <row r="966" spans="1:31" s="83" customFormat="1" ht="31">
      <c r="A966" s="76" t="s">
        <v>1415</v>
      </c>
      <c r="B966" s="76" t="s">
        <v>1594</v>
      </c>
      <c r="C966" s="113" t="s">
        <v>1243</v>
      </c>
      <c r="D966" s="113" t="s">
        <v>15</v>
      </c>
      <c r="E966" s="76">
        <v>908</v>
      </c>
      <c r="F966" s="76">
        <v>3619</v>
      </c>
      <c r="G966" s="76" t="s">
        <v>101</v>
      </c>
      <c r="H966" s="13" t="s">
        <v>395</v>
      </c>
      <c r="I966" s="76" t="s">
        <v>2040</v>
      </c>
      <c r="J966" s="191" t="s">
        <v>119</v>
      </c>
      <c r="K966" s="106"/>
      <c r="L966" s="114"/>
      <c r="M966" s="114"/>
      <c r="N966" s="76"/>
      <c r="O966" s="76" t="s">
        <v>1793</v>
      </c>
      <c r="P966" s="76"/>
      <c r="Q966" s="70" t="s">
        <v>13</v>
      </c>
      <c r="R966" s="70"/>
      <c r="S966" s="112"/>
      <c r="T966" s="68">
        <v>8.51</v>
      </c>
      <c r="U966" s="68">
        <v>4.82</v>
      </c>
      <c r="V966" s="70"/>
      <c r="W966" s="150"/>
      <c r="X966" s="148"/>
      <c r="Y966" s="112"/>
      <c r="Z966" s="145" t="s">
        <v>1792</v>
      </c>
      <c r="AA966" s="76"/>
      <c r="AB966" s="76"/>
      <c r="AC966" s="76"/>
      <c r="AD966" s="70"/>
      <c r="AE966" s="70"/>
    </row>
    <row r="967" spans="1:31" s="83" customFormat="1" ht="31">
      <c r="A967" s="54" t="s">
        <v>1943</v>
      </c>
      <c r="B967" s="144" t="s">
        <v>1594</v>
      </c>
      <c r="C967" s="185" t="s">
        <v>1243</v>
      </c>
      <c r="D967" s="185" t="s">
        <v>1244</v>
      </c>
      <c r="E967" s="196" t="s">
        <v>1543</v>
      </c>
      <c r="F967" s="196">
        <v>7372</v>
      </c>
      <c r="G967" s="196" t="s">
        <v>581</v>
      </c>
      <c r="H967" s="196"/>
      <c r="I967" s="196" t="s">
        <v>475</v>
      </c>
      <c r="J967" s="191" t="s">
        <v>1989</v>
      </c>
      <c r="K967" s="196"/>
      <c r="L967" s="196"/>
      <c r="M967" s="196"/>
      <c r="N967" s="196"/>
      <c r="O967" s="196" t="s">
        <v>1306</v>
      </c>
      <c r="P967" s="196"/>
      <c r="Q967" s="196" t="s">
        <v>1264</v>
      </c>
      <c r="R967" s="196"/>
      <c r="S967" s="196"/>
      <c r="T967" s="196"/>
      <c r="U967" s="196">
        <v>19.61</v>
      </c>
      <c r="V967" s="196"/>
      <c r="W967" s="200">
        <v>3869.2639862789915</v>
      </c>
      <c r="X967" s="201">
        <v>0.14299999999999999</v>
      </c>
      <c r="Y967" s="196" t="s">
        <v>1306</v>
      </c>
      <c r="Z967" s="54" t="s">
        <v>1981</v>
      </c>
      <c r="AA967" s="76"/>
      <c r="AB967" s="76"/>
      <c r="AC967" s="76"/>
      <c r="AD967" s="70"/>
      <c r="AE967" s="70"/>
    </row>
    <row r="968" spans="1:31" s="83" customFormat="1" ht="31">
      <c r="A968" s="54" t="s">
        <v>1943</v>
      </c>
      <c r="B968" s="144" t="s">
        <v>1594</v>
      </c>
      <c r="C968" s="185" t="s">
        <v>1243</v>
      </c>
      <c r="D968" s="185" t="s">
        <v>1244</v>
      </c>
      <c r="E968" s="196" t="s">
        <v>1543</v>
      </c>
      <c r="F968" s="196">
        <v>7374</v>
      </c>
      <c r="G968" s="196" t="s">
        <v>581</v>
      </c>
      <c r="H968" s="196"/>
      <c r="I968" s="196" t="s">
        <v>475</v>
      </c>
      <c r="J968" s="191" t="s">
        <v>1989</v>
      </c>
      <c r="K968" s="196"/>
      <c r="L968" s="196"/>
      <c r="M968" s="196"/>
      <c r="N968" s="196"/>
      <c r="O968" s="196" t="s">
        <v>1306</v>
      </c>
      <c r="P968" s="196" t="s">
        <v>172</v>
      </c>
      <c r="Q968" s="196" t="s">
        <v>1264</v>
      </c>
      <c r="R968" s="196"/>
      <c r="S968" s="196"/>
      <c r="T968" s="196"/>
      <c r="U968" s="196">
        <v>19.82</v>
      </c>
      <c r="V968" s="196"/>
      <c r="W968" s="200">
        <v>3986.2134222631194</v>
      </c>
      <c r="X968" s="201">
        <v>0.14299999999999999</v>
      </c>
      <c r="Y968" s="196" t="s">
        <v>1306</v>
      </c>
      <c r="Z968" s="54" t="s">
        <v>1981</v>
      </c>
      <c r="AA968" s="76"/>
      <c r="AB968" s="76"/>
      <c r="AC968" s="76"/>
      <c r="AD968" s="70"/>
      <c r="AE968" s="70"/>
    </row>
    <row r="969" spans="1:31" s="83" customFormat="1">
      <c r="A969" s="54" t="s">
        <v>1528</v>
      </c>
      <c r="B969" s="144" t="s">
        <v>1594</v>
      </c>
      <c r="C969" s="185" t="s">
        <v>1243</v>
      </c>
      <c r="D969" s="185" t="s">
        <v>1244</v>
      </c>
      <c r="E969" s="196">
        <v>40685</v>
      </c>
      <c r="F969" s="196">
        <v>828</v>
      </c>
      <c r="G969" s="196" t="s">
        <v>19</v>
      </c>
      <c r="H969" s="196"/>
      <c r="I969" s="196" t="s">
        <v>176</v>
      </c>
      <c r="J969" s="191"/>
      <c r="K969" s="196"/>
      <c r="L969" s="196"/>
      <c r="M969" s="196"/>
      <c r="N969" s="196"/>
      <c r="O969" s="196" t="s">
        <v>1357</v>
      </c>
      <c r="P969" s="196"/>
      <c r="Q969" s="196" t="s">
        <v>1264</v>
      </c>
      <c r="R969" s="196"/>
      <c r="S969" s="196"/>
      <c r="T969" s="196">
        <v>20.420000000000002</v>
      </c>
      <c r="U969" s="196"/>
      <c r="V969" s="196"/>
      <c r="W969" s="200">
        <v>5278.4903370797892</v>
      </c>
      <c r="X969" s="201">
        <v>0.23599999999999999</v>
      </c>
      <c r="Y969" s="196" t="s">
        <v>1357</v>
      </c>
      <c r="Z969" s="54" t="s">
        <v>1981</v>
      </c>
      <c r="AA969" s="76"/>
      <c r="AB969" s="76"/>
      <c r="AC969" s="76"/>
      <c r="AD969" s="70"/>
      <c r="AE969" s="70"/>
    </row>
    <row r="970" spans="1:31" s="83" customFormat="1" ht="31">
      <c r="A970" s="54" t="s">
        <v>1943</v>
      </c>
      <c r="B970" s="144" t="s">
        <v>1594</v>
      </c>
      <c r="C970" s="185" t="s">
        <v>1243</v>
      </c>
      <c r="D970" s="185" t="s">
        <v>1499</v>
      </c>
      <c r="E970" s="196" t="s">
        <v>1543</v>
      </c>
      <c r="F970" s="196">
        <v>7371</v>
      </c>
      <c r="G970" s="196" t="s">
        <v>581</v>
      </c>
      <c r="H970" s="196"/>
      <c r="I970" s="196" t="s">
        <v>475</v>
      </c>
      <c r="J970" s="191" t="s">
        <v>1989</v>
      </c>
      <c r="K970" s="196"/>
      <c r="L970" s="196"/>
      <c r="M970" s="196"/>
      <c r="N970" s="196"/>
      <c r="O970" s="196" t="s">
        <v>209</v>
      </c>
      <c r="P970" s="196" t="s">
        <v>172</v>
      </c>
      <c r="Q970" s="196" t="s">
        <v>1264</v>
      </c>
      <c r="R970" s="196"/>
      <c r="S970" s="196"/>
      <c r="T970" s="196">
        <v>12.78</v>
      </c>
      <c r="U970" s="196"/>
      <c r="V970" s="196"/>
      <c r="W970" s="200">
        <v>3249.7846087376452</v>
      </c>
      <c r="X970" s="201">
        <v>0.22900000000000001</v>
      </c>
      <c r="Y970" s="196" t="s">
        <v>1279</v>
      </c>
      <c r="Z970" s="54" t="s">
        <v>1981</v>
      </c>
      <c r="AA970" s="76"/>
      <c r="AB970" s="76"/>
      <c r="AC970" s="76"/>
      <c r="AD970" s="70"/>
      <c r="AE970" s="70"/>
    </row>
    <row r="971" spans="1:31" s="83" customFormat="1">
      <c r="A971" s="54" t="s">
        <v>1528</v>
      </c>
      <c r="B971" s="144" t="s">
        <v>1594</v>
      </c>
      <c r="C971" s="185" t="s">
        <v>1243</v>
      </c>
      <c r="D971" s="185" t="s">
        <v>1499</v>
      </c>
      <c r="E971" s="196">
        <v>40685</v>
      </c>
      <c r="F971" s="196">
        <v>184</v>
      </c>
      <c r="G971" s="196" t="s">
        <v>19</v>
      </c>
      <c r="H971" s="196"/>
      <c r="I971" s="196" t="s">
        <v>176</v>
      </c>
      <c r="J971" s="191"/>
      <c r="K971" s="196"/>
      <c r="L971" s="196"/>
      <c r="M971" s="196"/>
      <c r="N971" s="196"/>
      <c r="O971" s="196" t="s">
        <v>209</v>
      </c>
      <c r="P971" s="196" t="s">
        <v>172</v>
      </c>
      <c r="Q971" s="196" t="s">
        <v>1264</v>
      </c>
      <c r="R971" s="196"/>
      <c r="S971" s="196"/>
      <c r="T971" s="196">
        <v>12.22</v>
      </c>
      <c r="U971" s="196"/>
      <c r="V971" s="196"/>
      <c r="W971" s="200">
        <v>2858.0658772757688</v>
      </c>
      <c r="X971" s="201">
        <v>0.22900000000000001</v>
      </c>
      <c r="Y971" s="196" t="s">
        <v>1279</v>
      </c>
      <c r="Z971" s="54" t="s">
        <v>1981</v>
      </c>
      <c r="AA971" s="76"/>
      <c r="AB971" s="76"/>
      <c r="AC971" s="76"/>
      <c r="AD971" s="70"/>
      <c r="AE971" s="70"/>
    </row>
    <row r="972" spans="1:31" s="83" customFormat="1" ht="24">
      <c r="A972" s="54" t="s">
        <v>1528</v>
      </c>
      <c r="B972" s="144" t="s">
        <v>1594</v>
      </c>
      <c r="C972" s="185" t="s">
        <v>1243</v>
      </c>
      <c r="D972" s="185" t="s">
        <v>1499</v>
      </c>
      <c r="E972" s="196">
        <v>40685</v>
      </c>
      <c r="F972" s="196">
        <v>830</v>
      </c>
      <c r="G972" s="196" t="s">
        <v>19</v>
      </c>
      <c r="H972" s="196"/>
      <c r="I972" s="196" t="s">
        <v>176</v>
      </c>
      <c r="J972" s="191" t="s">
        <v>1539</v>
      </c>
      <c r="K972" s="196"/>
      <c r="L972" s="196"/>
      <c r="M972" s="196"/>
      <c r="N972" s="196"/>
      <c r="O972" s="196" t="s">
        <v>1268</v>
      </c>
      <c r="P972" s="196" t="s">
        <v>172</v>
      </c>
      <c r="Q972" s="196" t="s">
        <v>1264</v>
      </c>
      <c r="R972" s="196"/>
      <c r="S972" s="196"/>
      <c r="T972" s="196"/>
      <c r="U972" s="196">
        <v>19.62</v>
      </c>
      <c r="V972" s="196"/>
      <c r="W972" s="200">
        <v>3991.4592523859469</v>
      </c>
      <c r="X972" s="201">
        <v>0.154</v>
      </c>
      <c r="Y972" s="196" t="s">
        <v>1268</v>
      </c>
      <c r="Z972" s="54" t="s">
        <v>1981</v>
      </c>
      <c r="AA972" s="76"/>
      <c r="AB972" s="76"/>
      <c r="AC972" s="76"/>
      <c r="AD972" s="70"/>
      <c r="AE972" s="70"/>
    </row>
    <row r="973" spans="1:31" s="83" customFormat="1">
      <c r="A973" s="54" t="s">
        <v>1528</v>
      </c>
      <c r="B973" s="144" t="s">
        <v>1594</v>
      </c>
      <c r="C973" s="185" t="s">
        <v>1243</v>
      </c>
      <c r="D973" s="185" t="s">
        <v>1499</v>
      </c>
      <c r="E973" s="196">
        <v>40685</v>
      </c>
      <c r="F973" s="196">
        <v>1038</v>
      </c>
      <c r="G973" s="196" t="s">
        <v>19</v>
      </c>
      <c r="H973" s="196"/>
      <c r="I973" s="196" t="s">
        <v>176</v>
      </c>
      <c r="J973" s="191" t="s">
        <v>1541</v>
      </c>
      <c r="K973" s="196"/>
      <c r="L973" s="196"/>
      <c r="M973" s="196"/>
      <c r="N973" s="196"/>
      <c r="O973" s="196" t="s">
        <v>1322</v>
      </c>
      <c r="P973" s="196"/>
      <c r="Q973" s="196" t="s">
        <v>1264</v>
      </c>
      <c r="R973" s="196"/>
      <c r="S973" s="196"/>
      <c r="T973" s="196">
        <v>132.66999999999999</v>
      </c>
      <c r="U973" s="196"/>
      <c r="V973" s="196"/>
      <c r="W973" s="200">
        <v>4166.2370816586381</v>
      </c>
      <c r="X973" s="201">
        <v>0.17399999999999999</v>
      </c>
      <c r="Y973" s="196" t="s">
        <v>1322</v>
      </c>
      <c r="Z973" s="54" t="s">
        <v>1981</v>
      </c>
      <c r="AA973" s="76"/>
      <c r="AB973" s="76"/>
      <c r="AC973" s="76"/>
      <c r="AD973" s="70"/>
      <c r="AE973" s="70"/>
    </row>
    <row r="974" spans="1:31" s="83" customFormat="1">
      <c r="A974" s="14"/>
      <c r="B974" s="76" t="s">
        <v>1594</v>
      </c>
      <c r="C974" s="2" t="s">
        <v>1803</v>
      </c>
      <c r="D974" s="2" t="s">
        <v>1801</v>
      </c>
      <c r="E974" s="14">
        <v>40605</v>
      </c>
      <c r="F974" s="13" t="s">
        <v>1805</v>
      </c>
      <c r="G974" s="14" t="s">
        <v>1802</v>
      </c>
      <c r="H974" s="13" t="s">
        <v>243</v>
      </c>
      <c r="I974" s="76" t="s">
        <v>176</v>
      </c>
      <c r="J974" s="191"/>
      <c r="K974" s="143"/>
      <c r="L974" s="112"/>
      <c r="M974" s="112"/>
      <c r="N974" s="70"/>
      <c r="O974" s="76" t="s">
        <v>209</v>
      </c>
      <c r="P974" s="70" t="s">
        <v>167</v>
      </c>
      <c r="Q974" s="70" t="s">
        <v>13</v>
      </c>
      <c r="R974" s="70"/>
      <c r="S974" s="70"/>
      <c r="T974" s="128">
        <v>11</v>
      </c>
      <c r="U974" s="128">
        <v>3.68</v>
      </c>
      <c r="V974" s="76"/>
      <c r="W974" s="200">
        <f>10^((2.93*(LOG(T974)))+(0.27))</f>
        <v>2095.4657536123905</v>
      </c>
      <c r="X974" s="105"/>
      <c r="Y974" s="14"/>
      <c r="Z974" s="14" t="s">
        <v>1807</v>
      </c>
      <c r="AA974" s="76"/>
      <c r="AB974" s="76"/>
      <c r="AC974" s="76"/>
      <c r="AD974" s="70"/>
      <c r="AE974" s="70"/>
    </row>
    <row r="975" spans="1:31" s="83" customFormat="1">
      <c r="A975" s="14"/>
      <c r="B975" s="76" t="s">
        <v>1594</v>
      </c>
      <c r="C975" s="2" t="s">
        <v>1803</v>
      </c>
      <c r="D975" s="2" t="s">
        <v>1801</v>
      </c>
      <c r="E975" s="14">
        <v>40605</v>
      </c>
      <c r="F975" s="13" t="s">
        <v>1804</v>
      </c>
      <c r="G975" s="14" t="s">
        <v>1802</v>
      </c>
      <c r="H975" s="13" t="s">
        <v>243</v>
      </c>
      <c r="I975" s="76" t="s">
        <v>176</v>
      </c>
      <c r="J975" s="191"/>
      <c r="K975" s="143"/>
      <c r="L975" s="112"/>
      <c r="M975" s="112"/>
      <c r="N975" s="70"/>
      <c r="O975" s="76" t="s">
        <v>16</v>
      </c>
      <c r="P975" s="70"/>
      <c r="Q975" s="70" t="s">
        <v>13</v>
      </c>
      <c r="R975" s="70"/>
      <c r="S975" s="70"/>
      <c r="T975" s="128">
        <v>13.79</v>
      </c>
      <c r="U975" s="128">
        <v>5.46</v>
      </c>
      <c r="V975" s="76"/>
      <c r="W975" s="200">
        <f>10^((2.93*(LOG(T975)))+(0.27))</f>
        <v>4063.7155414948475</v>
      </c>
      <c r="X975" s="105"/>
      <c r="Y975" s="14"/>
      <c r="Z975" s="14" t="s">
        <v>1807</v>
      </c>
      <c r="AA975" s="76"/>
      <c r="AB975" s="76"/>
      <c r="AC975" s="76"/>
      <c r="AD975" s="70"/>
      <c r="AE975" s="70"/>
    </row>
    <row r="976" spans="1:31" s="83" customFormat="1">
      <c r="A976" s="14"/>
      <c r="B976" s="76" t="s">
        <v>1594</v>
      </c>
      <c r="C976" s="2" t="s">
        <v>1803</v>
      </c>
      <c r="D976" s="2" t="s">
        <v>1801</v>
      </c>
      <c r="E976" s="14">
        <v>40605</v>
      </c>
      <c r="F976" s="13" t="s">
        <v>1806</v>
      </c>
      <c r="G976" s="14" t="s">
        <v>1802</v>
      </c>
      <c r="H976" s="13" t="s">
        <v>243</v>
      </c>
      <c r="I976" s="76" t="s">
        <v>176</v>
      </c>
      <c r="J976" s="191"/>
      <c r="K976" s="143"/>
      <c r="L976" s="112"/>
      <c r="M976" s="112"/>
      <c r="N976" s="70"/>
      <c r="O976" s="76" t="s">
        <v>16</v>
      </c>
      <c r="P976" s="70"/>
      <c r="Q976" s="70" t="s">
        <v>13</v>
      </c>
      <c r="R976" s="70"/>
      <c r="S976" s="70"/>
      <c r="T976" s="128">
        <v>14</v>
      </c>
      <c r="U976" s="128">
        <v>5.2</v>
      </c>
      <c r="V976" s="76"/>
      <c r="W976" s="200">
        <f>10^((2.93*(LOG(T976)))+(0.27))</f>
        <v>4247.7127937606283</v>
      </c>
      <c r="X976" s="105"/>
      <c r="Y976" s="14"/>
      <c r="Z976" s="14" t="s">
        <v>1807</v>
      </c>
      <c r="AA976" s="76"/>
      <c r="AB976" s="76"/>
      <c r="AC976" s="76"/>
      <c r="AD976" s="70"/>
      <c r="AE976" s="70"/>
    </row>
    <row r="977" spans="1:31" s="83" customFormat="1">
      <c r="A977" s="76" t="s">
        <v>1624</v>
      </c>
      <c r="B977" s="13" t="s">
        <v>1625</v>
      </c>
      <c r="C977" s="113" t="s">
        <v>1626</v>
      </c>
      <c r="D977" s="113" t="s">
        <v>15</v>
      </c>
      <c r="E977" s="76">
        <v>988</v>
      </c>
      <c r="F977" s="76">
        <v>37</v>
      </c>
      <c r="G977" s="76" t="s">
        <v>326</v>
      </c>
      <c r="H977" s="70" t="s">
        <v>327</v>
      </c>
      <c r="I977" s="76" t="s">
        <v>176</v>
      </c>
      <c r="J977" s="191" t="s">
        <v>205</v>
      </c>
      <c r="K977" s="106"/>
      <c r="L977" s="196"/>
      <c r="M977" s="196"/>
      <c r="N977" s="196"/>
      <c r="O977" s="76" t="s">
        <v>155</v>
      </c>
      <c r="P977" s="76" t="s">
        <v>172</v>
      </c>
      <c r="Q977" s="70" t="s">
        <v>13</v>
      </c>
      <c r="R977" s="70"/>
      <c r="S977" s="196"/>
      <c r="T977" s="68">
        <v>3.1</v>
      </c>
      <c r="U977" s="68">
        <v>4.71</v>
      </c>
      <c r="V977" s="196"/>
      <c r="W977" s="199"/>
      <c r="X977" s="201"/>
      <c r="Y977" s="75"/>
      <c r="Z977" s="145"/>
      <c r="AA977" s="76"/>
      <c r="AB977" s="76"/>
      <c r="AC977" s="76"/>
      <c r="AD977" s="70"/>
      <c r="AE977" s="70"/>
    </row>
    <row r="978" spans="1:31" s="83" customFormat="1">
      <c r="A978" s="76" t="s">
        <v>1624</v>
      </c>
      <c r="B978" s="13" t="s">
        <v>1625</v>
      </c>
      <c r="C978" s="113" t="s">
        <v>1626</v>
      </c>
      <c r="D978" s="113" t="s">
        <v>15</v>
      </c>
      <c r="E978" s="76">
        <v>988</v>
      </c>
      <c r="F978" s="76">
        <v>38</v>
      </c>
      <c r="G978" s="76" t="s">
        <v>326</v>
      </c>
      <c r="H978" s="70" t="s">
        <v>327</v>
      </c>
      <c r="I978" s="76" t="s">
        <v>176</v>
      </c>
      <c r="J978" s="191" t="s">
        <v>205</v>
      </c>
      <c r="K978" s="106"/>
      <c r="L978" s="196"/>
      <c r="M978" s="196"/>
      <c r="N978" s="196"/>
      <c r="O978" s="76" t="s">
        <v>209</v>
      </c>
      <c r="P978" s="76"/>
      <c r="Q978" s="70" t="s">
        <v>13</v>
      </c>
      <c r="R978" s="70"/>
      <c r="S978" s="112"/>
      <c r="T978" s="68">
        <v>3.78</v>
      </c>
      <c r="U978" s="68">
        <v>3.06</v>
      </c>
      <c r="V978" s="70"/>
      <c r="W978" s="200"/>
      <c r="X978" s="148"/>
      <c r="Y978" s="112"/>
      <c r="Z978" s="76"/>
      <c r="AA978" s="76"/>
      <c r="AB978" s="76"/>
      <c r="AC978" s="76"/>
      <c r="AD978" s="70"/>
      <c r="AE978" s="70"/>
    </row>
    <row r="979" spans="1:31" s="83" customFormat="1">
      <c r="A979" s="76" t="s">
        <v>1624</v>
      </c>
      <c r="B979" s="13" t="s">
        <v>1625</v>
      </c>
      <c r="C979" s="113" t="s">
        <v>1627</v>
      </c>
      <c r="D979" s="113" t="s">
        <v>15</v>
      </c>
      <c r="E979" s="76">
        <v>988</v>
      </c>
      <c r="F979" s="76">
        <v>142</v>
      </c>
      <c r="G979" s="76" t="s">
        <v>326</v>
      </c>
      <c r="H979" s="70" t="s">
        <v>327</v>
      </c>
      <c r="I979" s="76" t="s">
        <v>176</v>
      </c>
      <c r="J979" s="191" t="s">
        <v>205</v>
      </c>
      <c r="K979" s="106"/>
      <c r="L979" s="114"/>
      <c r="M979" s="114"/>
      <c r="N979" s="76"/>
      <c r="O979" s="76" t="s">
        <v>112</v>
      </c>
      <c r="P979" s="76"/>
      <c r="Q979" s="70" t="s">
        <v>13</v>
      </c>
      <c r="R979" s="70"/>
      <c r="S979" s="112"/>
      <c r="T979" s="68">
        <v>7.05</v>
      </c>
      <c r="U979" s="68">
        <v>6.8</v>
      </c>
      <c r="V979" s="70"/>
      <c r="W979" s="150"/>
      <c r="X979" s="148"/>
      <c r="Y979" s="112"/>
      <c r="Z979" s="76"/>
      <c r="AA979" s="76"/>
      <c r="AB979" s="76"/>
      <c r="AC979" s="76"/>
      <c r="AD979" s="70"/>
      <c r="AE979" s="70"/>
    </row>
    <row r="980" spans="1:31" s="83" customFormat="1">
      <c r="A980" s="14"/>
      <c r="B980" s="76" t="s">
        <v>490</v>
      </c>
      <c r="C980" s="138" t="s">
        <v>10</v>
      </c>
      <c r="D980" s="138" t="s">
        <v>339</v>
      </c>
      <c r="E980" s="10">
        <v>892</v>
      </c>
      <c r="F980" s="9">
        <v>450</v>
      </c>
      <c r="G980" s="10" t="s">
        <v>273</v>
      </c>
      <c r="H980" s="9" t="s">
        <v>214</v>
      </c>
      <c r="I980" s="13"/>
      <c r="J980" s="191"/>
      <c r="K980" s="106"/>
      <c r="L980" s="115"/>
      <c r="M980" s="115"/>
      <c r="N980" s="57"/>
      <c r="O980" s="58" t="s">
        <v>115</v>
      </c>
      <c r="P980" s="57"/>
      <c r="Q980" s="57" t="s">
        <v>13</v>
      </c>
      <c r="R980" s="57"/>
      <c r="S980" s="57"/>
      <c r="T980" s="117">
        <v>42.3</v>
      </c>
      <c r="U980" s="117">
        <v>32.35</v>
      </c>
      <c r="V980" s="58"/>
      <c r="W980" s="195"/>
      <c r="X980" s="198"/>
      <c r="Y980" s="10"/>
      <c r="Z980" s="10"/>
      <c r="AA980" s="76"/>
      <c r="AB980" s="76"/>
      <c r="AC980" s="76"/>
      <c r="AD980" s="70"/>
      <c r="AE980" s="70"/>
    </row>
    <row r="981" spans="1:31" s="83" customFormat="1" ht="24">
      <c r="A981" s="14"/>
      <c r="B981" s="76" t="s">
        <v>490</v>
      </c>
      <c r="C981" s="2" t="s">
        <v>10</v>
      </c>
      <c r="D981" s="2" t="s">
        <v>79</v>
      </c>
      <c r="E981" s="8">
        <v>30967</v>
      </c>
      <c r="F981" s="7">
        <v>410</v>
      </c>
      <c r="G981" s="8" t="s">
        <v>251</v>
      </c>
      <c r="H981" s="7" t="s">
        <v>243</v>
      </c>
      <c r="I981" s="76" t="s">
        <v>176</v>
      </c>
      <c r="J981" s="191" t="s">
        <v>400</v>
      </c>
      <c r="K981" s="143">
        <v>30</v>
      </c>
      <c r="L981" s="68">
        <v>29.62</v>
      </c>
      <c r="M981" s="68">
        <v>-98.37</v>
      </c>
      <c r="N981" s="106">
        <v>126.402078446346</v>
      </c>
      <c r="O981" s="58" t="s">
        <v>16</v>
      </c>
      <c r="P981" s="57" t="s">
        <v>167</v>
      </c>
      <c r="Q981" s="57" t="s">
        <v>13</v>
      </c>
      <c r="R981" s="57"/>
      <c r="S981" s="57"/>
      <c r="T981" s="117">
        <v>25.79</v>
      </c>
      <c r="U981" s="117">
        <v>19.739999999999998</v>
      </c>
      <c r="V981" s="58"/>
      <c r="W981" s="195"/>
      <c r="X981" s="198"/>
      <c r="Y981" s="8"/>
      <c r="Z981" s="8"/>
      <c r="AA981" s="76"/>
      <c r="AB981" s="76"/>
      <c r="AC981" s="76"/>
      <c r="AD981" s="70"/>
      <c r="AE981" s="70"/>
    </row>
    <row r="982" spans="1:31" s="83" customFormat="1" ht="24">
      <c r="A982" s="14"/>
      <c r="B982" s="76" t="s">
        <v>490</v>
      </c>
      <c r="C982" s="2" t="s">
        <v>10</v>
      </c>
      <c r="D982" s="2" t="s">
        <v>79</v>
      </c>
      <c r="E982" s="8">
        <v>30967</v>
      </c>
      <c r="F982" s="7">
        <v>410</v>
      </c>
      <c r="G982" s="8" t="s">
        <v>251</v>
      </c>
      <c r="H982" s="7" t="s">
        <v>243</v>
      </c>
      <c r="I982" s="76" t="s">
        <v>176</v>
      </c>
      <c r="J982" s="191" t="s">
        <v>400</v>
      </c>
      <c r="K982" s="143">
        <v>30</v>
      </c>
      <c r="L982" s="68">
        <v>29.62</v>
      </c>
      <c r="M982" s="68">
        <v>-98.37</v>
      </c>
      <c r="N982" s="106">
        <v>126.402078446346</v>
      </c>
      <c r="O982" s="58" t="s">
        <v>16</v>
      </c>
      <c r="P982" s="57" t="s">
        <v>172</v>
      </c>
      <c r="Q982" s="57" t="s">
        <v>13</v>
      </c>
      <c r="R982" s="57"/>
      <c r="S982" s="57"/>
      <c r="T982" s="117">
        <v>26.5</v>
      </c>
      <c r="U982" s="117">
        <v>20.5</v>
      </c>
      <c r="V982" s="58"/>
      <c r="W982" s="195"/>
      <c r="X982" s="198"/>
      <c r="Y982" s="8"/>
      <c r="Z982" s="8"/>
      <c r="AA982" s="76"/>
      <c r="AB982" s="76"/>
      <c r="AC982" s="76"/>
      <c r="AD982" s="70"/>
      <c r="AE982" s="70"/>
    </row>
    <row r="983" spans="1:31" s="83" customFormat="1" ht="24">
      <c r="A983" s="14"/>
      <c r="B983" s="76" t="s">
        <v>490</v>
      </c>
      <c r="C983" s="2" t="s">
        <v>10</v>
      </c>
      <c r="D983" s="2" t="s">
        <v>79</v>
      </c>
      <c r="E983" s="8">
        <v>30967</v>
      </c>
      <c r="F983" s="7">
        <v>410</v>
      </c>
      <c r="G983" s="8" t="s">
        <v>251</v>
      </c>
      <c r="H983" s="7" t="s">
        <v>243</v>
      </c>
      <c r="I983" s="76" t="s">
        <v>176</v>
      </c>
      <c r="J983" s="191" t="s">
        <v>400</v>
      </c>
      <c r="K983" s="143">
        <v>30</v>
      </c>
      <c r="L983" s="68">
        <v>29.62</v>
      </c>
      <c r="M983" s="68">
        <v>-98.37</v>
      </c>
      <c r="N983" s="106">
        <v>126.402078446346</v>
      </c>
      <c r="O983" s="58" t="s">
        <v>31</v>
      </c>
      <c r="P983" s="57" t="s">
        <v>167</v>
      </c>
      <c r="Q983" s="57" t="s">
        <v>13</v>
      </c>
      <c r="R983" s="57"/>
      <c r="S983" s="57"/>
      <c r="T983" s="117">
        <v>27.09</v>
      </c>
      <c r="U983" s="117">
        <v>20.010000000000002</v>
      </c>
      <c r="V983" s="58"/>
      <c r="W983" s="195"/>
      <c r="X983" s="198"/>
      <c r="Y983" s="8"/>
      <c r="Z983" s="8"/>
      <c r="AA983" s="76"/>
      <c r="AB983" s="76"/>
      <c r="AC983" s="76"/>
      <c r="AD983" s="70"/>
      <c r="AE983" s="70"/>
    </row>
    <row r="984" spans="1:31" s="83" customFormat="1" ht="24">
      <c r="A984" s="14"/>
      <c r="B984" s="76" t="s">
        <v>490</v>
      </c>
      <c r="C984" s="2" t="s">
        <v>10</v>
      </c>
      <c r="D984" s="2" t="s">
        <v>79</v>
      </c>
      <c r="E984" s="8">
        <v>30967</v>
      </c>
      <c r="F984" s="7">
        <v>410</v>
      </c>
      <c r="G984" s="8" t="s">
        <v>251</v>
      </c>
      <c r="H984" s="7" t="s">
        <v>243</v>
      </c>
      <c r="I984" s="76" t="s">
        <v>176</v>
      </c>
      <c r="J984" s="191" t="s">
        <v>400</v>
      </c>
      <c r="K984" s="143">
        <v>30</v>
      </c>
      <c r="L984" s="68">
        <v>29.62</v>
      </c>
      <c r="M984" s="68">
        <v>-98.37</v>
      </c>
      <c r="N984" s="106">
        <v>126.402078446346</v>
      </c>
      <c r="O984" s="58" t="s">
        <v>31</v>
      </c>
      <c r="P984" s="57" t="s">
        <v>172</v>
      </c>
      <c r="Q984" s="57" t="s">
        <v>13</v>
      </c>
      <c r="R984" s="57"/>
      <c r="S984" s="57"/>
      <c r="T984" s="117">
        <v>27.07</v>
      </c>
      <c r="U984" s="117">
        <v>19.5</v>
      </c>
      <c r="V984" s="58"/>
      <c r="W984" s="195"/>
      <c r="X984" s="198"/>
      <c r="Y984" s="8"/>
      <c r="Z984" s="8"/>
      <c r="AA984" s="76"/>
      <c r="AB984" s="76"/>
      <c r="AC984" s="76"/>
      <c r="AD984" s="70"/>
      <c r="AE984" s="70"/>
    </row>
    <row r="985" spans="1:31" s="83" customFormat="1" ht="24">
      <c r="A985" s="14"/>
      <c r="B985" s="76" t="s">
        <v>490</v>
      </c>
      <c r="C985" s="2" t="s">
        <v>10</v>
      </c>
      <c r="D985" s="2" t="s">
        <v>79</v>
      </c>
      <c r="E985" s="8">
        <v>30967</v>
      </c>
      <c r="F985" s="7">
        <v>410</v>
      </c>
      <c r="G985" s="8" t="s">
        <v>251</v>
      </c>
      <c r="H985" s="7" t="s">
        <v>243</v>
      </c>
      <c r="I985" s="76" t="s">
        <v>176</v>
      </c>
      <c r="J985" s="191" t="s">
        <v>400</v>
      </c>
      <c r="K985" s="143">
        <v>30</v>
      </c>
      <c r="L985" s="68">
        <v>29.62</v>
      </c>
      <c r="M985" s="68">
        <v>-98.37</v>
      </c>
      <c r="N985" s="106">
        <v>126.402078446346</v>
      </c>
      <c r="O985" s="58" t="s">
        <v>24</v>
      </c>
      <c r="P985" s="57" t="s">
        <v>167</v>
      </c>
      <c r="Q985" s="57" t="s">
        <v>13</v>
      </c>
      <c r="R985" s="57"/>
      <c r="S985" s="57"/>
      <c r="T985" s="117">
        <v>36.99</v>
      </c>
      <c r="U985" s="117">
        <v>16.73</v>
      </c>
      <c r="V985" s="58"/>
      <c r="W985" s="195"/>
      <c r="X985" s="198"/>
      <c r="Y985" s="8"/>
      <c r="Z985" s="8"/>
      <c r="AA985" s="76"/>
      <c r="AB985" s="76"/>
      <c r="AC985" s="76"/>
      <c r="AD985" s="70"/>
      <c r="AE985" s="70"/>
    </row>
    <row r="986" spans="1:31" s="83" customFormat="1" ht="24">
      <c r="A986" s="14"/>
      <c r="B986" s="76" t="s">
        <v>490</v>
      </c>
      <c r="C986" s="2" t="s">
        <v>10</v>
      </c>
      <c r="D986" s="2" t="s">
        <v>79</v>
      </c>
      <c r="E986" s="8">
        <v>30967</v>
      </c>
      <c r="F986" s="7">
        <v>410</v>
      </c>
      <c r="G986" s="8" t="s">
        <v>251</v>
      </c>
      <c r="H986" s="7" t="s">
        <v>243</v>
      </c>
      <c r="I986" s="76" t="s">
        <v>176</v>
      </c>
      <c r="J986" s="191" t="s">
        <v>400</v>
      </c>
      <c r="K986" s="143">
        <v>30</v>
      </c>
      <c r="L986" s="68">
        <v>29.62</v>
      </c>
      <c r="M986" s="68">
        <v>-98.37</v>
      </c>
      <c r="N986" s="106">
        <v>126.402078446346</v>
      </c>
      <c r="O986" s="58" t="s">
        <v>24</v>
      </c>
      <c r="P986" s="57" t="s">
        <v>172</v>
      </c>
      <c r="Q986" s="57" t="s">
        <v>13</v>
      </c>
      <c r="R986" s="57"/>
      <c r="S986" s="57"/>
      <c r="T986" s="117">
        <v>37.159999999999997</v>
      </c>
      <c r="U986" s="117">
        <v>16.8</v>
      </c>
      <c r="V986" s="58"/>
      <c r="W986" s="195"/>
      <c r="X986" s="198"/>
      <c r="Y986" s="8"/>
      <c r="Z986" s="8"/>
      <c r="AA986" s="76"/>
      <c r="AB986" s="76"/>
      <c r="AC986" s="76"/>
      <c r="AD986" s="70"/>
      <c r="AE986" s="70"/>
    </row>
    <row r="987" spans="1:31" s="83" customFormat="1" ht="24">
      <c r="A987" s="14"/>
      <c r="B987" s="76" t="s">
        <v>490</v>
      </c>
      <c r="C987" s="2" t="s">
        <v>10</v>
      </c>
      <c r="D987" s="2" t="s">
        <v>79</v>
      </c>
      <c r="E987" s="8">
        <v>30967</v>
      </c>
      <c r="F987" s="7">
        <v>410</v>
      </c>
      <c r="G987" s="8" t="s">
        <v>251</v>
      </c>
      <c r="H987" s="7" t="s">
        <v>243</v>
      </c>
      <c r="I987" s="76" t="s">
        <v>176</v>
      </c>
      <c r="J987" s="191" t="s">
        <v>400</v>
      </c>
      <c r="K987" s="143">
        <v>30</v>
      </c>
      <c r="L987" s="68">
        <v>29.62</v>
      </c>
      <c r="M987" s="68">
        <v>-98.37</v>
      </c>
      <c r="N987" s="106">
        <v>126.402078446346</v>
      </c>
      <c r="O987" s="58" t="s">
        <v>38</v>
      </c>
      <c r="P987" s="57" t="s">
        <v>167</v>
      </c>
      <c r="Q987" s="57" t="s">
        <v>13</v>
      </c>
      <c r="R987" s="57"/>
      <c r="S987" s="57"/>
      <c r="T987" s="117">
        <v>34.700000000000003</v>
      </c>
      <c r="U987" s="117">
        <v>20.36</v>
      </c>
      <c r="V987" s="58"/>
      <c r="W987" s="195"/>
      <c r="X987" s="198"/>
      <c r="Y987" s="8"/>
      <c r="Z987" s="8" t="s">
        <v>253</v>
      </c>
      <c r="AA987" s="76"/>
      <c r="AB987" s="76"/>
      <c r="AC987" s="76"/>
      <c r="AD987" s="70"/>
      <c r="AE987" s="70"/>
    </row>
    <row r="988" spans="1:31" s="83" customFormat="1" ht="24">
      <c r="A988" s="14"/>
      <c r="B988" s="76" t="s">
        <v>490</v>
      </c>
      <c r="C988" s="2" t="s">
        <v>10</v>
      </c>
      <c r="D988" s="2" t="s">
        <v>79</v>
      </c>
      <c r="E988" s="8">
        <v>30967</v>
      </c>
      <c r="F988" s="7">
        <v>410</v>
      </c>
      <c r="G988" s="8" t="s">
        <v>251</v>
      </c>
      <c r="H988" s="7" t="s">
        <v>243</v>
      </c>
      <c r="I988" s="76" t="s">
        <v>176</v>
      </c>
      <c r="J988" s="191" t="s">
        <v>400</v>
      </c>
      <c r="K988" s="143">
        <v>30</v>
      </c>
      <c r="L988" s="68">
        <v>29.62</v>
      </c>
      <c r="M988" s="68">
        <v>-98.37</v>
      </c>
      <c r="N988" s="106">
        <v>126.402078446346</v>
      </c>
      <c r="O988" s="58" t="s">
        <v>38</v>
      </c>
      <c r="P988" s="57" t="s">
        <v>172</v>
      </c>
      <c r="Q988" s="57" t="s">
        <v>13</v>
      </c>
      <c r="R988" s="57"/>
      <c r="S988" s="57"/>
      <c r="T988" s="117">
        <v>34.22</v>
      </c>
      <c r="U988" s="117">
        <v>19.420000000000002</v>
      </c>
      <c r="V988" s="58"/>
      <c r="W988" s="195"/>
      <c r="X988" s="198"/>
      <c r="Y988" s="8"/>
      <c r="Z988" s="8"/>
      <c r="AA988" s="76"/>
      <c r="AB988" s="76"/>
      <c r="AC988" s="76"/>
      <c r="AD988" s="70"/>
      <c r="AE988" s="70"/>
    </row>
    <row r="989" spans="1:31" s="83" customFormat="1" ht="24">
      <c r="A989" s="14"/>
      <c r="B989" s="76" t="s">
        <v>490</v>
      </c>
      <c r="C989" s="2" t="s">
        <v>10</v>
      </c>
      <c r="D989" s="2" t="s">
        <v>79</v>
      </c>
      <c r="E989" s="8">
        <v>30967</v>
      </c>
      <c r="F989" s="7">
        <v>410</v>
      </c>
      <c r="G989" s="8" t="s">
        <v>251</v>
      </c>
      <c r="H989" s="7" t="s">
        <v>243</v>
      </c>
      <c r="I989" s="76" t="s">
        <v>176</v>
      </c>
      <c r="J989" s="191" t="s">
        <v>400</v>
      </c>
      <c r="K989" s="143">
        <v>30</v>
      </c>
      <c r="L989" s="68">
        <v>29.62</v>
      </c>
      <c r="M989" s="68">
        <v>-98.37</v>
      </c>
      <c r="N989" s="106">
        <v>126.402078446346</v>
      </c>
      <c r="O989" s="58" t="s">
        <v>254</v>
      </c>
      <c r="P989" s="57" t="s">
        <v>167</v>
      </c>
      <c r="Q989" s="57" t="s">
        <v>13</v>
      </c>
      <c r="R989" s="57"/>
      <c r="S989" s="57"/>
      <c r="T989" s="117">
        <v>26.5</v>
      </c>
      <c r="U989" s="117">
        <v>21.45</v>
      </c>
      <c r="V989" s="58"/>
      <c r="W989" s="195"/>
      <c r="X989" s="198"/>
      <c r="Y989" s="8"/>
      <c r="Z989" s="8"/>
      <c r="AA989" s="76"/>
      <c r="AB989" s="76"/>
      <c r="AC989" s="76"/>
      <c r="AD989" s="70"/>
      <c r="AE989" s="70"/>
    </row>
    <row r="990" spans="1:31" s="83" customFormat="1" ht="24">
      <c r="A990" s="14"/>
      <c r="B990" s="76" t="s">
        <v>490</v>
      </c>
      <c r="C990" s="2" t="s">
        <v>10</v>
      </c>
      <c r="D990" s="2" t="s">
        <v>79</v>
      </c>
      <c r="E990" s="8">
        <v>30967</v>
      </c>
      <c r="F990" s="7">
        <v>410</v>
      </c>
      <c r="G990" s="8" t="s">
        <v>251</v>
      </c>
      <c r="H990" s="7" t="s">
        <v>243</v>
      </c>
      <c r="I990" s="76" t="s">
        <v>176</v>
      </c>
      <c r="J990" s="191" t="s">
        <v>400</v>
      </c>
      <c r="K990" s="143">
        <v>30</v>
      </c>
      <c r="L990" s="68">
        <v>29.62</v>
      </c>
      <c r="M990" s="68">
        <v>-98.37</v>
      </c>
      <c r="N990" s="106">
        <v>126.402078446346</v>
      </c>
      <c r="O990" s="58" t="s">
        <v>254</v>
      </c>
      <c r="P990" s="57" t="s">
        <v>172</v>
      </c>
      <c r="Q990" s="57" t="s">
        <v>13</v>
      </c>
      <c r="R990" s="57"/>
      <c r="S990" s="57"/>
      <c r="T990" s="117">
        <v>29.2</v>
      </c>
      <c r="U990" s="117">
        <v>21.98</v>
      </c>
      <c r="V990" s="58"/>
      <c r="W990" s="195"/>
      <c r="X990" s="198"/>
      <c r="Y990" s="8"/>
      <c r="Z990" s="8"/>
      <c r="AA990" s="76"/>
      <c r="AB990" s="76"/>
      <c r="AC990" s="76"/>
      <c r="AD990" s="70"/>
      <c r="AE990" s="70"/>
    </row>
    <row r="991" spans="1:31" s="83" customFormat="1" ht="24">
      <c r="A991" s="14"/>
      <c r="B991" s="76" t="s">
        <v>490</v>
      </c>
      <c r="C991" s="2" t="s">
        <v>10</v>
      </c>
      <c r="D991" s="2" t="s">
        <v>79</v>
      </c>
      <c r="E991" s="8">
        <v>30967</v>
      </c>
      <c r="F991" s="7">
        <v>410</v>
      </c>
      <c r="G991" s="8" t="s">
        <v>251</v>
      </c>
      <c r="H991" s="7" t="s">
        <v>243</v>
      </c>
      <c r="I991" s="76" t="s">
        <v>176</v>
      </c>
      <c r="J991" s="191" t="s">
        <v>400</v>
      </c>
      <c r="K991" s="143">
        <v>30</v>
      </c>
      <c r="L991" s="68">
        <v>29.62</v>
      </c>
      <c r="M991" s="68">
        <v>-98.37</v>
      </c>
      <c r="N991" s="106">
        <v>126.402078446346</v>
      </c>
      <c r="O991" s="58" t="s">
        <v>255</v>
      </c>
      <c r="P991" s="57" t="s">
        <v>167</v>
      </c>
      <c r="Q991" s="57" t="s">
        <v>13</v>
      </c>
      <c r="R991" s="57"/>
      <c r="S991" s="57"/>
      <c r="T991" s="117">
        <v>28.45</v>
      </c>
      <c r="U991" s="117">
        <v>22.91</v>
      </c>
      <c r="V991" s="58"/>
      <c r="W991" s="195"/>
      <c r="X991" s="198"/>
      <c r="Y991" s="8"/>
      <c r="Z991" s="8"/>
      <c r="AA991" s="76"/>
      <c r="AB991" s="76"/>
      <c r="AC991" s="76"/>
      <c r="AD991" s="70"/>
      <c r="AE991" s="70"/>
    </row>
    <row r="992" spans="1:31" s="83" customFormat="1" ht="24">
      <c r="A992" s="14"/>
      <c r="B992" s="76" t="s">
        <v>490</v>
      </c>
      <c r="C992" s="2" t="s">
        <v>10</v>
      </c>
      <c r="D992" s="2" t="s">
        <v>79</v>
      </c>
      <c r="E992" s="8">
        <v>30967</v>
      </c>
      <c r="F992" s="7">
        <v>410</v>
      </c>
      <c r="G992" s="8" t="s">
        <v>251</v>
      </c>
      <c r="H992" s="7" t="s">
        <v>243</v>
      </c>
      <c r="I992" s="76" t="s">
        <v>176</v>
      </c>
      <c r="J992" s="191" t="s">
        <v>400</v>
      </c>
      <c r="K992" s="143">
        <v>30</v>
      </c>
      <c r="L992" s="68">
        <v>29.62</v>
      </c>
      <c r="M992" s="68">
        <v>-98.37</v>
      </c>
      <c r="N992" s="106">
        <v>126.402078446346</v>
      </c>
      <c r="O992" s="58" t="s">
        <v>255</v>
      </c>
      <c r="P992" s="57" t="s">
        <v>172</v>
      </c>
      <c r="Q992" s="57" t="s">
        <v>13</v>
      </c>
      <c r="R992" s="57"/>
      <c r="S992" s="57"/>
      <c r="T992" s="117">
        <v>28.9</v>
      </c>
      <c r="U992" s="117">
        <v>23.08</v>
      </c>
      <c r="V992" s="58"/>
      <c r="W992" s="195"/>
      <c r="X992" s="198"/>
      <c r="Y992" s="8"/>
      <c r="Z992" s="8"/>
      <c r="AA992" s="76"/>
      <c r="AB992" s="76"/>
      <c r="AC992" s="76"/>
      <c r="AD992" s="70"/>
      <c r="AE992" s="70"/>
    </row>
    <row r="993" spans="1:31" s="83" customFormat="1">
      <c r="A993" s="14" t="s">
        <v>308</v>
      </c>
      <c r="B993" s="76" t="s">
        <v>490</v>
      </c>
      <c r="C993" s="2" t="s">
        <v>10</v>
      </c>
      <c r="D993" s="2" t="s">
        <v>79</v>
      </c>
      <c r="E993" s="8">
        <v>3</v>
      </c>
      <c r="F993" s="7">
        <v>2368</v>
      </c>
      <c r="G993" s="8" t="s">
        <v>27</v>
      </c>
      <c r="H993" s="7" t="s">
        <v>402</v>
      </c>
      <c r="I993" s="76" t="s">
        <v>176</v>
      </c>
      <c r="J993" s="191" t="s">
        <v>81</v>
      </c>
      <c r="K993" s="106"/>
      <c r="L993" s="115"/>
      <c r="M993" s="115"/>
      <c r="N993" s="57"/>
      <c r="O993" s="58" t="s">
        <v>36</v>
      </c>
      <c r="P993" s="57"/>
      <c r="Q993" s="57" t="s">
        <v>13</v>
      </c>
      <c r="R993" s="57"/>
      <c r="S993" s="57"/>
      <c r="T993" s="117">
        <v>29.36</v>
      </c>
      <c r="U993" s="117">
        <v>23.4</v>
      </c>
      <c r="V993" s="58"/>
      <c r="W993" s="195"/>
      <c r="X993" s="198"/>
      <c r="Y993" s="8"/>
      <c r="Z993" s="8" t="s">
        <v>82</v>
      </c>
      <c r="AA993" s="76"/>
      <c r="AB993" s="76"/>
      <c r="AC993" s="76"/>
      <c r="AD993" s="70"/>
      <c r="AE993" s="70"/>
    </row>
    <row r="994" spans="1:31" s="83" customFormat="1">
      <c r="A994" s="14" t="s">
        <v>308</v>
      </c>
      <c r="B994" s="76" t="s">
        <v>490</v>
      </c>
      <c r="C994" s="2" t="s">
        <v>10</v>
      </c>
      <c r="D994" s="2" t="s">
        <v>79</v>
      </c>
      <c r="E994" s="8">
        <v>3</v>
      </c>
      <c r="F994" s="7">
        <v>2373</v>
      </c>
      <c r="G994" s="8" t="s">
        <v>27</v>
      </c>
      <c r="H994" s="7" t="s">
        <v>402</v>
      </c>
      <c r="I994" s="76" t="s">
        <v>176</v>
      </c>
      <c r="J994" s="191" t="s">
        <v>81</v>
      </c>
      <c r="K994" s="106"/>
      <c r="L994" s="115"/>
      <c r="M994" s="115"/>
      <c r="N994" s="57"/>
      <c r="O994" s="58" t="s">
        <v>36</v>
      </c>
      <c r="P994" s="57"/>
      <c r="Q994" s="57" t="s">
        <v>13</v>
      </c>
      <c r="R994" s="57"/>
      <c r="S994" s="57"/>
      <c r="T994" s="117">
        <v>30.85</v>
      </c>
      <c r="U994" s="117">
        <v>29.6</v>
      </c>
      <c r="V994" s="58"/>
      <c r="W994" s="195"/>
      <c r="X994" s="198"/>
      <c r="Y994" s="8"/>
      <c r="Z994" s="8" t="s">
        <v>80</v>
      </c>
      <c r="AA994" s="76"/>
      <c r="AB994" s="76"/>
      <c r="AC994" s="76"/>
      <c r="AD994" s="70"/>
      <c r="AE994" s="70"/>
    </row>
    <row r="995" spans="1:31" s="83" customFormat="1">
      <c r="A995" s="14" t="s">
        <v>308</v>
      </c>
      <c r="B995" s="76" t="s">
        <v>490</v>
      </c>
      <c r="C995" s="2" t="s">
        <v>10</v>
      </c>
      <c r="D995" s="2" t="s">
        <v>79</v>
      </c>
      <c r="E995" s="8">
        <v>3</v>
      </c>
      <c r="F995" s="7" t="s">
        <v>83</v>
      </c>
      <c r="G995" s="8" t="s">
        <v>27</v>
      </c>
      <c r="H995" s="7" t="s">
        <v>402</v>
      </c>
      <c r="I995" s="76" t="s">
        <v>176</v>
      </c>
      <c r="J995" s="191"/>
      <c r="K995" s="106"/>
      <c r="L995" s="115"/>
      <c r="M995" s="115"/>
      <c r="N995" s="57"/>
      <c r="O995" s="58" t="s">
        <v>99</v>
      </c>
      <c r="P995" s="57" t="s">
        <v>382</v>
      </c>
      <c r="Q995" s="57" t="s">
        <v>13</v>
      </c>
      <c r="R995" s="57"/>
      <c r="S995" s="57"/>
      <c r="T995" s="117">
        <v>27.65</v>
      </c>
      <c r="U995" s="117">
        <v>20.41</v>
      </c>
      <c r="V995" s="58"/>
      <c r="W995" s="195"/>
      <c r="X995" s="198"/>
      <c r="Y995" s="8"/>
      <c r="Z995" s="8"/>
      <c r="AA995" s="76"/>
      <c r="AB995" s="76"/>
      <c r="AC995" s="76"/>
      <c r="AD995" s="70"/>
      <c r="AE995" s="70"/>
    </row>
    <row r="996" spans="1:31" s="83" customFormat="1">
      <c r="A996" s="14"/>
      <c r="B996" s="76" t="s">
        <v>490</v>
      </c>
      <c r="C996" s="2" t="s">
        <v>10</v>
      </c>
      <c r="D996" s="2" t="s">
        <v>236</v>
      </c>
      <c r="E996" s="8">
        <v>31058</v>
      </c>
      <c r="F996" s="7">
        <v>2</v>
      </c>
      <c r="G996" s="8" t="s">
        <v>237</v>
      </c>
      <c r="H996" s="7" t="s">
        <v>238</v>
      </c>
      <c r="I996" s="76" t="s">
        <v>176</v>
      </c>
      <c r="J996" s="191"/>
      <c r="K996" s="143"/>
      <c r="L996" s="115"/>
      <c r="M996" s="115"/>
      <c r="N996" s="57"/>
      <c r="O996" s="58" t="s">
        <v>16</v>
      </c>
      <c r="P996" s="57" t="s">
        <v>167</v>
      </c>
      <c r="Q996" s="57" t="s">
        <v>13</v>
      </c>
      <c r="R996" s="57"/>
      <c r="S996" s="57"/>
      <c r="T996" s="117">
        <v>25.72</v>
      </c>
      <c r="U996" s="117">
        <v>28.34</v>
      </c>
      <c r="V996" s="58"/>
      <c r="W996" s="195"/>
      <c r="X996" s="198"/>
      <c r="Y996" s="8"/>
      <c r="Z996" s="8" t="s">
        <v>239</v>
      </c>
      <c r="AA996" s="76"/>
      <c r="AB996" s="76"/>
      <c r="AC996" s="76"/>
      <c r="AD996" s="70"/>
      <c r="AE996" s="70"/>
    </row>
    <row r="997" spans="1:31" s="83" customFormat="1">
      <c r="A997" s="14"/>
      <c r="B997" s="76" t="s">
        <v>490</v>
      </c>
      <c r="C997" s="2" t="s">
        <v>10</v>
      </c>
      <c r="D997" s="2" t="s">
        <v>236</v>
      </c>
      <c r="E997" s="8">
        <v>31058</v>
      </c>
      <c r="F997" s="7">
        <v>2</v>
      </c>
      <c r="G997" s="8" t="s">
        <v>237</v>
      </c>
      <c r="H997" s="7" t="s">
        <v>238</v>
      </c>
      <c r="I997" s="76" t="s">
        <v>176</v>
      </c>
      <c r="J997" s="191"/>
      <c r="K997" s="143"/>
      <c r="L997" s="115"/>
      <c r="M997" s="115"/>
      <c r="N997" s="57"/>
      <c r="O997" s="58" t="s">
        <v>16</v>
      </c>
      <c r="P997" s="57" t="s">
        <v>172</v>
      </c>
      <c r="Q997" s="57" t="s">
        <v>13</v>
      </c>
      <c r="R997" s="57"/>
      <c r="S997" s="57"/>
      <c r="T997" s="117">
        <v>25.96</v>
      </c>
      <c r="U997" s="117">
        <v>27.76</v>
      </c>
      <c r="V997" s="58"/>
      <c r="W997" s="195"/>
      <c r="X997" s="198"/>
      <c r="Y997" s="8"/>
      <c r="Z997" s="8" t="s">
        <v>239</v>
      </c>
      <c r="AA997" s="76"/>
      <c r="AB997" s="76"/>
      <c r="AC997" s="76"/>
      <c r="AD997" s="70"/>
      <c r="AE997" s="70"/>
    </row>
    <row r="998" spans="1:31" s="83" customFormat="1">
      <c r="A998" s="14"/>
      <c r="B998" s="76" t="s">
        <v>490</v>
      </c>
      <c r="C998" s="2" t="s">
        <v>10</v>
      </c>
      <c r="D998" s="2" t="s">
        <v>236</v>
      </c>
      <c r="E998" s="8">
        <v>31058</v>
      </c>
      <c r="F998" s="7">
        <v>2</v>
      </c>
      <c r="G998" s="8" t="s">
        <v>237</v>
      </c>
      <c r="H998" s="7" t="s">
        <v>238</v>
      </c>
      <c r="I998" s="76" t="s">
        <v>176</v>
      </c>
      <c r="J998" s="191"/>
      <c r="K998" s="143"/>
      <c r="L998" s="115"/>
      <c r="M998" s="115"/>
      <c r="N998" s="57"/>
      <c r="O998" s="58" t="s">
        <v>31</v>
      </c>
      <c r="P998" s="57" t="s">
        <v>167</v>
      </c>
      <c r="Q998" s="57" t="s">
        <v>13</v>
      </c>
      <c r="R998" s="57"/>
      <c r="S998" s="57"/>
      <c r="T998" s="117">
        <v>25.41</v>
      </c>
      <c r="U998" s="117">
        <v>26.2</v>
      </c>
      <c r="V998" s="58"/>
      <c r="W998" s="195"/>
      <c r="X998" s="198"/>
      <c r="Y998" s="8"/>
      <c r="Z998" s="8" t="s">
        <v>239</v>
      </c>
      <c r="AA998" s="76"/>
      <c r="AB998" s="76"/>
      <c r="AC998" s="76"/>
      <c r="AD998" s="70"/>
      <c r="AE998" s="70"/>
    </row>
    <row r="999" spans="1:31" s="83" customFormat="1">
      <c r="A999" s="14"/>
      <c r="B999" s="76" t="s">
        <v>490</v>
      </c>
      <c r="C999" s="2" t="s">
        <v>10</v>
      </c>
      <c r="D999" s="2" t="s">
        <v>236</v>
      </c>
      <c r="E999" s="8">
        <v>31058</v>
      </c>
      <c r="F999" s="7">
        <v>2</v>
      </c>
      <c r="G999" s="8" t="s">
        <v>237</v>
      </c>
      <c r="H999" s="7" t="s">
        <v>238</v>
      </c>
      <c r="I999" s="76" t="s">
        <v>176</v>
      </c>
      <c r="J999" s="191"/>
      <c r="K999" s="143"/>
      <c r="L999" s="115"/>
      <c r="M999" s="115"/>
      <c r="N999" s="57"/>
      <c r="O999" s="58" t="s">
        <v>31</v>
      </c>
      <c r="P999" s="57" t="s">
        <v>172</v>
      </c>
      <c r="Q999" s="57" t="s">
        <v>13</v>
      </c>
      <c r="R999" s="57"/>
      <c r="S999" s="57"/>
      <c r="T999" s="117">
        <v>25</v>
      </c>
      <c r="U999" s="117">
        <v>26.98</v>
      </c>
      <c r="V999" s="58"/>
      <c r="W999" s="195"/>
      <c r="X999" s="198"/>
      <c r="Y999" s="8"/>
      <c r="Z999" s="8" t="s">
        <v>239</v>
      </c>
      <c r="AA999" s="76"/>
      <c r="AB999" s="76"/>
      <c r="AC999" s="76"/>
      <c r="AD999" s="70"/>
      <c r="AE999" s="70"/>
    </row>
    <row r="1000" spans="1:31" s="83" customFormat="1">
      <c r="A1000" s="14"/>
      <c r="B1000" s="76" t="s">
        <v>490</v>
      </c>
      <c r="C1000" s="2" t="s">
        <v>10</v>
      </c>
      <c r="D1000" s="2" t="s">
        <v>236</v>
      </c>
      <c r="E1000" s="8">
        <v>31058</v>
      </c>
      <c r="F1000" s="7">
        <v>2</v>
      </c>
      <c r="G1000" s="8" t="s">
        <v>237</v>
      </c>
      <c r="H1000" s="7" t="s">
        <v>238</v>
      </c>
      <c r="I1000" s="76" t="s">
        <v>176</v>
      </c>
      <c r="J1000" s="191"/>
      <c r="K1000" s="143"/>
      <c r="L1000" s="115"/>
      <c r="M1000" s="115"/>
      <c r="N1000" s="57"/>
      <c r="O1000" s="58" t="s">
        <v>24</v>
      </c>
      <c r="P1000" s="57" t="s">
        <v>167</v>
      </c>
      <c r="Q1000" s="57" t="s">
        <v>13</v>
      </c>
      <c r="R1000" s="57"/>
      <c r="S1000" s="57"/>
      <c r="T1000" s="117">
        <v>28</v>
      </c>
      <c r="U1000" s="117">
        <v>24.32</v>
      </c>
      <c r="V1000" s="58"/>
      <c r="W1000" s="195"/>
      <c r="X1000" s="198"/>
      <c r="Y1000" s="8"/>
      <c r="Z1000" s="8" t="s">
        <v>239</v>
      </c>
      <c r="AA1000" s="76"/>
      <c r="AB1000" s="76"/>
      <c r="AC1000" s="76"/>
      <c r="AD1000" s="70"/>
      <c r="AE1000" s="70"/>
    </row>
    <row r="1001" spans="1:31" s="83" customFormat="1">
      <c r="A1001" s="14"/>
      <c r="B1001" s="76" t="s">
        <v>490</v>
      </c>
      <c r="C1001" s="2" t="s">
        <v>10</v>
      </c>
      <c r="D1001" s="2" t="s">
        <v>236</v>
      </c>
      <c r="E1001" s="8">
        <v>31058</v>
      </c>
      <c r="F1001" s="7">
        <v>2</v>
      </c>
      <c r="G1001" s="8" t="s">
        <v>237</v>
      </c>
      <c r="H1001" s="7" t="s">
        <v>238</v>
      </c>
      <c r="I1001" s="76" t="s">
        <v>176</v>
      </c>
      <c r="J1001" s="191"/>
      <c r="K1001" s="143"/>
      <c r="L1001" s="115"/>
      <c r="M1001" s="115"/>
      <c r="N1001" s="57"/>
      <c r="O1001" s="58" t="s">
        <v>24</v>
      </c>
      <c r="P1001" s="57" t="s">
        <v>172</v>
      </c>
      <c r="Q1001" s="57" t="s">
        <v>13</v>
      </c>
      <c r="R1001" s="57"/>
      <c r="S1001" s="57"/>
      <c r="T1001" s="117">
        <v>25.5</v>
      </c>
      <c r="U1001" s="117">
        <v>24.7</v>
      </c>
      <c r="V1001" s="58"/>
      <c r="W1001" s="195"/>
      <c r="X1001" s="198"/>
      <c r="Y1001" s="8"/>
      <c r="Z1001" s="8" t="s">
        <v>239</v>
      </c>
      <c r="AA1001" s="76"/>
      <c r="AB1001" s="76"/>
      <c r="AC1001" s="76"/>
      <c r="AD1001" s="70"/>
      <c r="AE1001" s="70"/>
    </row>
    <row r="1002" spans="1:31" s="83" customFormat="1">
      <c r="A1002" s="14"/>
      <c r="B1002" s="76" t="s">
        <v>490</v>
      </c>
      <c r="C1002" s="2" t="s">
        <v>10</v>
      </c>
      <c r="D1002" s="2" t="s">
        <v>236</v>
      </c>
      <c r="E1002" s="8">
        <v>31058</v>
      </c>
      <c r="F1002" s="7">
        <v>2</v>
      </c>
      <c r="G1002" s="8" t="s">
        <v>237</v>
      </c>
      <c r="H1002" s="7" t="s">
        <v>238</v>
      </c>
      <c r="I1002" s="76" t="s">
        <v>176</v>
      </c>
      <c r="J1002" s="191"/>
      <c r="K1002" s="143"/>
      <c r="L1002" s="115"/>
      <c r="M1002" s="115"/>
      <c r="N1002" s="57"/>
      <c r="O1002" s="58" t="s">
        <v>38</v>
      </c>
      <c r="P1002" s="57" t="s">
        <v>167</v>
      </c>
      <c r="Q1002" s="57" t="s">
        <v>13</v>
      </c>
      <c r="R1002" s="57"/>
      <c r="S1002" s="57"/>
      <c r="T1002" s="117">
        <v>36.9</v>
      </c>
      <c r="U1002" s="117">
        <v>27.01</v>
      </c>
      <c r="V1002" s="58"/>
      <c r="W1002" s="195"/>
      <c r="X1002" s="198"/>
      <c r="Y1002" s="8"/>
      <c r="Z1002" s="8" t="s">
        <v>239</v>
      </c>
      <c r="AA1002" s="76"/>
      <c r="AB1002" s="76"/>
      <c r="AC1002" s="76"/>
      <c r="AD1002" s="70"/>
      <c r="AE1002" s="70"/>
    </row>
    <row r="1003" spans="1:31" s="83" customFormat="1">
      <c r="A1003" s="14"/>
      <c r="B1003" s="76" t="s">
        <v>490</v>
      </c>
      <c r="C1003" s="2" t="s">
        <v>10</v>
      </c>
      <c r="D1003" s="2" t="s">
        <v>236</v>
      </c>
      <c r="E1003" s="8">
        <v>31058</v>
      </c>
      <c r="F1003" s="7">
        <v>2</v>
      </c>
      <c r="G1003" s="8" t="s">
        <v>237</v>
      </c>
      <c r="H1003" s="7" t="s">
        <v>238</v>
      </c>
      <c r="I1003" s="76" t="s">
        <v>176</v>
      </c>
      <c r="J1003" s="191"/>
      <c r="K1003" s="143"/>
      <c r="L1003" s="115"/>
      <c r="M1003" s="115"/>
      <c r="N1003" s="57"/>
      <c r="O1003" s="58" t="s">
        <v>38</v>
      </c>
      <c r="P1003" s="57" t="s">
        <v>172</v>
      </c>
      <c r="Q1003" s="57" t="s">
        <v>13</v>
      </c>
      <c r="R1003" s="57"/>
      <c r="S1003" s="57"/>
      <c r="T1003" s="117">
        <v>36.51</v>
      </c>
      <c r="U1003" s="117">
        <v>28.15</v>
      </c>
      <c r="V1003" s="58"/>
      <c r="W1003" s="195"/>
      <c r="X1003" s="198"/>
      <c r="Y1003" s="8"/>
      <c r="Z1003" s="8" t="s">
        <v>239</v>
      </c>
      <c r="AA1003" s="76"/>
      <c r="AB1003" s="76"/>
      <c r="AC1003" s="76"/>
      <c r="AD1003" s="70"/>
      <c r="AE1003" s="70"/>
    </row>
    <row r="1004" spans="1:31" s="83" customFormat="1">
      <c r="A1004" s="14"/>
      <c r="B1004" s="76" t="s">
        <v>490</v>
      </c>
      <c r="C1004" s="2" t="s">
        <v>10</v>
      </c>
      <c r="D1004" s="2" t="s">
        <v>236</v>
      </c>
      <c r="E1004" s="8">
        <v>31058</v>
      </c>
      <c r="F1004" s="7">
        <v>2</v>
      </c>
      <c r="G1004" s="8" t="s">
        <v>237</v>
      </c>
      <c r="H1004" s="7" t="s">
        <v>238</v>
      </c>
      <c r="I1004" s="76" t="s">
        <v>176</v>
      </c>
      <c r="J1004" s="191"/>
      <c r="K1004" s="143"/>
      <c r="L1004" s="115"/>
      <c r="M1004" s="115"/>
      <c r="N1004" s="57"/>
      <c r="O1004" s="58" t="s">
        <v>20</v>
      </c>
      <c r="P1004" s="57" t="s">
        <v>167</v>
      </c>
      <c r="Q1004" s="57" t="s">
        <v>13</v>
      </c>
      <c r="R1004" s="57"/>
      <c r="S1004" s="57"/>
      <c r="T1004" s="117">
        <v>30.48</v>
      </c>
      <c r="U1004" s="117">
        <v>31.2</v>
      </c>
      <c r="V1004" s="58"/>
      <c r="W1004" s="195"/>
      <c r="X1004" s="198"/>
      <c r="Y1004" s="8"/>
      <c r="Z1004" s="8" t="s">
        <v>239</v>
      </c>
      <c r="AA1004" s="76"/>
      <c r="AB1004" s="76"/>
      <c r="AC1004" s="76"/>
      <c r="AD1004" s="70"/>
      <c r="AE1004" s="70"/>
    </row>
    <row r="1005" spans="1:31" s="83" customFormat="1">
      <c r="A1005" s="14"/>
      <c r="B1005" s="76" t="s">
        <v>490</v>
      </c>
      <c r="C1005" s="2" t="s">
        <v>10</v>
      </c>
      <c r="D1005" s="2" t="s">
        <v>236</v>
      </c>
      <c r="E1005" s="8">
        <v>31058</v>
      </c>
      <c r="F1005" s="7">
        <v>2</v>
      </c>
      <c r="G1005" s="8" t="s">
        <v>237</v>
      </c>
      <c r="H1005" s="7" t="s">
        <v>238</v>
      </c>
      <c r="I1005" s="76" t="s">
        <v>176</v>
      </c>
      <c r="J1005" s="191"/>
      <c r="K1005" s="143"/>
      <c r="L1005" s="115"/>
      <c r="M1005" s="115"/>
      <c r="N1005" s="57"/>
      <c r="O1005" s="58" t="s">
        <v>20</v>
      </c>
      <c r="P1005" s="57" t="s">
        <v>172</v>
      </c>
      <c r="Q1005" s="57" t="s">
        <v>13</v>
      </c>
      <c r="R1005" s="57"/>
      <c r="S1005" s="57"/>
      <c r="T1005" s="117">
        <v>28.09</v>
      </c>
      <c r="U1005" s="117">
        <v>31.73</v>
      </c>
      <c r="V1005" s="58"/>
      <c r="W1005" s="195"/>
      <c r="X1005" s="198"/>
      <c r="Y1005" s="8"/>
      <c r="Z1005" s="8" t="s">
        <v>239</v>
      </c>
      <c r="AA1005" s="76"/>
      <c r="AB1005" s="76"/>
      <c r="AC1005" s="76"/>
      <c r="AD1005" s="70"/>
      <c r="AE1005" s="70"/>
    </row>
    <row r="1006" spans="1:31" s="83" customFormat="1">
      <c r="A1006" s="14"/>
      <c r="B1006" s="76" t="s">
        <v>490</v>
      </c>
      <c r="C1006" s="2" t="s">
        <v>10</v>
      </c>
      <c r="D1006" s="2" t="s">
        <v>236</v>
      </c>
      <c r="E1006" s="8">
        <v>31058</v>
      </c>
      <c r="F1006" s="7">
        <v>2</v>
      </c>
      <c r="G1006" s="8" t="s">
        <v>237</v>
      </c>
      <c r="H1006" s="7" t="s">
        <v>238</v>
      </c>
      <c r="I1006" s="76" t="s">
        <v>176</v>
      </c>
      <c r="J1006" s="191"/>
      <c r="K1006" s="143"/>
      <c r="L1006" s="115"/>
      <c r="M1006" s="115"/>
      <c r="N1006" s="57"/>
      <c r="O1006" s="58" t="s">
        <v>42</v>
      </c>
      <c r="P1006" s="57" t="s">
        <v>167</v>
      </c>
      <c r="Q1006" s="57" t="s">
        <v>13</v>
      </c>
      <c r="R1006" s="57"/>
      <c r="S1006" s="57"/>
      <c r="T1006" s="117">
        <v>28.6</v>
      </c>
      <c r="U1006" s="117">
        <v>29.77</v>
      </c>
      <c r="V1006" s="58"/>
      <c r="W1006" s="195"/>
      <c r="X1006" s="198"/>
      <c r="Y1006" s="8"/>
      <c r="Z1006" s="8" t="s">
        <v>239</v>
      </c>
      <c r="AA1006" s="76"/>
      <c r="AB1006" s="76"/>
      <c r="AC1006" s="76"/>
      <c r="AD1006" s="70"/>
      <c r="AE1006" s="70"/>
    </row>
    <row r="1007" spans="1:31" s="83" customFormat="1">
      <c r="A1007" s="146"/>
      <c r="B1007" s="76" t="s">
        <v>490</v>
      </c>
      <c r="C1007" s="2" t="s">
        <v>10</v>
      </c>
      <c r="D1007" s="2" t="s">
        <v>236</v>
      </c>
      <c r="E1007" s="8">
        <v>31058</v>
      </c>
      <c r="F1007" s="7">
        <v>2</v>
      </c>
      <c r="G1007" s="8" t="s">
        <v>237</v>
      </c>
      <c r="H1007" s="7" t="s">
        <v>238</v>
      </c>
      <c r="I1007" s="76" t="s">
        <v>176</v>
      </c>
      <c r="J1007" s="191"/>
      <c r="K1007" s="143"/>
      <c r="L1007" s="115"/>
      <c r="M1007" s="115"/>
      <c r="N1007" s="57"/>
      <c r="O1007" s="58" t="s">
        <v>42</v>
      </c>
      <c r="P1007" s="57" t="s">
        <v>172</v>
      </c>
      <c r="Q1007" s="57" t="s">
        <v>13</v>
      </c>
      <c r="R1007" s="57"/>
      <c r="S1007" s="57"/>
      <c r="T1007" s="117">
        <v>29.32</v>
      </c>
      <c r="U1007" s="117">
        <v>28.75</v>
      </c>
      <c r="V1007" s="58"/>
      <c r="W1007" s="195"/>
      <c r="X1007" s="198"/>
      <c r="Y1007" s="8"/>
      <c r="Z1007" s="8" t="s">
        <v>239</v>
      </c>
      <c r="AA1007" s="76"/>
      <c r="AB1007" s="76"/>
      <c r="AC1007" s="76"/>
      <c r="AD1007" s="70"/>
      <c r="AE1007" s="70"/>
    </row>
    <row r="1008" spans="1:31" s="83" customFormat="1">
      <c r="A1008" s="14" t="s">
        <v>308</v>
      </c>
      <c r="B1008" s="76" t="s">
        <v>490</v>
      </c>
      <c r="C1008" s="2" t="s">
        <v>10</v>
      </c>
      <c r="D1008" s="2" t="s">
        <v>445</v>
      </c>
      <c r="E1008" s="8">
        <v>16</v>
      </c>
      <c r="F1008" s="7">
        <v>2371</v>
      </c>
      <c r="G1008" s="8" t="s">
        <v>446</v>
      </c>
      <c r="H1008" s="7" t="s">
        <v>388</v>
      </c>
      <c r="I1008" s="76" t="s">
        <v>176</v>
      </c>
      <c r="J1008" s="191"/>
      <c r="K1008" s="143"/>
      <c r="L1008" s="115"/>
      <c r="M1008" s="115"/>
      <c r="N1008" s="57"/>
      <c r="O1008" s="58" t="s">
        <v>16</v>
      </c>
      <c r="P1008" s="57" t="s">
        <v>172</v>
      </c>
      <c r="Q1008" s="57" t="s">
        <v>13</v>
      </c>
      <c r="R1008" s="57"/>
      <c r="S1008" s="57"/>
      <c r="T1008" s="117">
        <v>27.3</v>
      </c>
      <c r="U1008" s="117">
        <v>14.77</v>
      </c>
      <c r="V1008" s="58"/>
      <c r="W1008" s="195"/>
      <c r="X1008" s="198"/>
      <c r="Y1008" s="8"/>
      <c r="Z1008" s="8" t="s">
        <v>447</v>
      </c>
      <c r="AA1008" s="76"/>
      <c r="AB1008" s="76"/>
      <c r="AC1008" s="76"/>
      <c r="AD1008" s="70"/>
      <c r="AE1008" s="70"/>
    </row>
    <row r="1009" spans="1:31" s="83" customFormat="1" ht="31">
      <c r="A1009" s="14" t="s">
        <v>308</v>
      </c>
      <c r="B1009" s="76" t="s">
        <v>490</v>
      </c>
      <c r="C1009" s="2" t="s">
        <v>10</v>
      </c>
      <c r="D1009" s="2" t="s">
        <v>445</v>
      </c>
      <c r="E1009" s="8">
        <v>16</v>
      </c>
      <c r="F1009" s="7">
        <v>2372</v>
      </c>
      <c r="G1009" s="8" t="s">
        <v>446</v>
      </c>
      <c r="H1009" s="7" t="s">
        <v>388</v>
      </c>
      <c r="I1009" s="76" t="s">
        <v>176</v>
      </c>
      <c r="J1009" s="191"/>
      <c r="K1009" s="143"/>
      <c r="L1009" s="115"/>
      <c r="M1009" s="115"/>
      <c r="N1009" s="57"/>
      <c r="O1009" s="58" t="s">
        <v>155</v>
      </c>
      <c r="P1009" s="57" t="s">
        <v>167</v>
      </c>
      <c r="Q1009" s="57" t="s">
        <v>13</v>
      </c>
      <c r="R1009" s="57"/>
      <c r="S1009" s="57"/>
      <c r="T1009" s="117">
        <v>29</v>
      </c>
      <c r="U1009" s="117">
        <v>27.18</v>
      </c>
      <c r="V1009" s="58"/>
      <c r="W1009" s="195"/>
      <c r="X1009" s="198"/>
      <c r="Y1009" s="8"/>
      <c r="Z1009" s="8" t="s">
        <v>448</v>
      </c>
      <c r="AA1009" s="76"/>
      <c r="AB1009" s="76"/>
      <c r="AC1009" s="76"/>
      <c r="AD1009" s="70"/>
      <c r="AE1009" s="70"/>
    </row>
    <row r="1010" spans="1:31" s="83" customFormat="1" ht="31">
      <c r="A1010" s="14"/>
      <c r="B1010" s="76" t="s">
        <v>490</v>
      </c>
      <c r="C1010" s="2" t="s">
        <v>10</v>
      </c>
      <c r="D1010" s="2" t="s">
        <v>472</v>
      </c>
      <c r="E1010" s="8"/>
      <c r="F1010" s="7">
        <v>2370</v>
      </c>
      <c r="G1010" s="8" t="s">
        <v>61</v>
      </c>
      <c r="H1010" s="7" t="s">
        <v>388</v>
      </c>
      <c r="I1010" s="76" t="s">
        <v>176</v>
      </c>
      <c r="J1010" s="191"/>
      <c r="K1010" s="143"/>
      <c r="L1010" s="115"/>
      <c r="M1010" s="115"/>
      <c r="N1010" s="57"/>
      <c r="O1010" s="58" t="s">
        <v>16</v>
      </c>
      <c r="P1010" s="57"/>
      <c r="Q1010" s="57" t="s">
        <v>13</v>
      </c>
      <c r="R1010" s="57"/>
      <c r="S1010" s="57"/>
      <c r="T1010" s="117">
        <v>26.75</v>
      </c>
      <c r="U1010" s="117">
        <v>26.02</v>
      </c>
      <c r="V1010" s="58"/>
      <c r="W1010" s="195"/>
      <c r="X1010" s="198"/>
      <c r="Y1010" s="8"/>
      <c r="Z1010" s="8" t="s">
        <v>473</v>
      </c>
      <c r="AA1010" s="76"/>
      <c r="AB1010" s="76"/>
      <c r="AC1010" s="76"/>
      <c r="AD1010" s="70"/>
      <c r="AE1010" s="70"/>
    </row>
    <row r="1011" spans="1:31" s="83" customFormat="1" ht="31">
      <c r="A1011" s="14"/>
      <c r="B1011" s="76" t="s">
        <v>490</v>
      </c>
      <c r="C1011" s="2" t="s">
        <v>10</v>
      </c>
      <c r="D1011" s="2" t="s">
        <v>69</v>
      </c>
      <c r="E1011" s="8">
        <v>42491</v>
      </c>
      <c r="F1011" s="7">
        <v>1</v>
      </c>
      <c r="G1011" s="8" t="s">
        <v>70</v>
      </c>
      <c r="H1011" s="7"/>
      <c r="I1011" s="76" t="s">
        <v>176</v>
      </c>
      <c r="J1011" s="191"/>
      <c r="K1011" s="143"/>
      <c r="L1011" s="115"/>
      <c r="M1011" s="115"/>
      <c r="N1011" s="57"/>
      <c r="O1011" s="58" t="s">
        <v>16</v>
      </c>
      <c r="P1011" s="57"/>
      <c r="Q1011" s="57" t="s">
        <v>13</v>
      </c>
      <c r="R1011" s="57"/>
      <c r="S1011" s="57"/>
      <c r="T1011" s="117">
        <v>25.18</v>
      </c>
      <c r="U1011" s="117">
        <v>26.53</v>
      </c>
      <c r="V1011" s="58"/>
      <c r="W1011" s="195"/>
      <c r="X1011" s="198"/>
      <c r="Y1011" s="8"/>
      <c r="Z1011" s="8" t="s">
        <v>72</v>
      </c>
      <c r="AA1011" s="76"/>
      <c r="AB1011" s="76"/>
      <c r="AC1011" s="76"/>
      <c r="AD1011" s="70"/>
      <c r="AE1011" s="70"/>
    </row>
    <row r="1012" spans="1:31" s="83" customFormat="1" ht="31">
      <c r="A1012" s="14"/>
      <c r="B1012" s="76" t="s">
        <v>490</v>
      </c>
      <c r="C1012" s="2" t="s">
        <v>10</v>
      </c>
      <c r="D1012" s="2" t="s">
        <v>69</v>
      </c>
      <c r="E1012" s="8">
        <v>42491</v>
      </c>
      <c r="F1012" s="7">
        <v>1</v>
      </c>
      <c r="G1012" s="8" t="s">
        <v>70</v>
      </c>
      <c r="H1012" s="7"/>
      <c r="I1012" s="76" t="s">
        <v>176</v>
      </c>
      <c r="J1012" s="191"/>
      <c r="K1012" s="143"/>
      <c r="L1012" s="115"/>
      <c r="M1012" s="115"/>
      <c r="N1012" s="57"/>
      <c r="O1012" s="58" t="s">
        <v>16</v>
      </c>
      <c r="P1012" s="57"/>
      <c r="Q1012" s="57" t="s">
        <v>13</v>
      </c>
      <c r="R1012" s="57"/>
      <c r="S1012" s="57"/>
      <c r="T1012" s="117">
        <v>23.91</v>
      </c>
      <c r="U1012" s="117">
        <v>27.3</v>
      </c>
      <c r="V1012" s="58"/>
      <c r="W1012" s="195"/>
      <c r="X1012" s="198"/>
      <c r="Y1012" s="8"/>
      <c r="Z1012" s="8" t="s">
        <v>73</v>
      </c>
      <c r="AA1012" s="76"/>
      <c r="AB1012" s="76"/>
      <c r="AC1012" s="76"/>
      <c r="AD1012" s="70"/>
      <c r="AE1012" s="70"/>
    </row>
    <row r="1013" spans="1:31" s="83" customFormat="1" ht="31">
      <c r="A1013" s="14"/>
      <c r="B1013" s="76" t="s">
        <v>490</v>
      </c>
      <c r="C1013" s="2" t="s">
        <v>10</v>
      </c>
      <c r="D1013" s="2" t="s">
        <v>69</v>
      </c>
      <c r="E1013" s="8">
        <v>42491</v>
      </c>
      <c r="F1013" s="7">
        <v>1</v>
      </c>
      <c r="G1013" s="8" t="s">
        <v>70</v>
      </c>
      <c r="H1013" s="7"/>
      <c r="I1013" s="76" t="s">
        <v>176</v>
      </c>
      <c r="J1013" s="191"/>
      <c r="K1013" s="143"/>
      <c r="L1013" s="115"/>
      <c r="M1013" s="115"/>
      <c r="N1013" s="57"/>
      <c r="O1013" s="58" t="s">
        <v>31</v>
      </c>
      <c r="P1013" s="57"/>
      <c r="Q1013" s="57" t="s">
        <v>13</v>
      </c>
      <c r="R1013" s="57"/>
      <c r="S1013" s="57"/>
      <c r="T1013" s="117">
        <v>25.3</v>
      </c>
      <c r="U1013" s="117">
        <v>26.53</v>
      </c>
      <c r="V1013" s="58"/>
      <c r="W1013" s="195"/>
      <c r="X1013" s="198"/>
      <c r="Y1013" s="8"/>
      <c r="Z1013" s="8" t="s">
        <v>72</v>
      </c>
      <c r="AA1013" s="76"/>
      <c r="AB1013" s="76"/>
      <c r="AC1013" s="76"/>
      <c r="AD1013" s="70"/>
      <c r="AE1013" s="70"/>
    </row>
    <row r="1014" spans="1:31" s="83" customFormat="1" ht="31">
      <c r="A1014" s="14"/>
      <c r="B1014" s="76" t="s">
        <v>490</v>
      </c>
      <c r="C1014" s="2" t="s">
        <v>10</v>
      </c>
      <c r="D1014" s="2" t="s">
        <v>69</v>
      </c>
      <c r="E1014" s="8">
        <v>42491</v>
      </c>
      <c r="F1014" s="7">
        <v>1</v>
      </c>
      <c r="G1014" s="8" t="s">
        <v>70</v>
      </c>
      <c r="H1014" s="7"/>
      <c r="I1014" s="76" t="s">
        <v>176</v>
      </c>
      <c r="J1014" s="191"/>
      <c r="K1014" s="143"/>
      <c r="L1014" s="115"/>
      <c r="M1014" s="115"/>
      <c r="N1014" s="57"/>
      <c r="O1014" s="58" t="s">
        <v>31</v>
      </c>
      <c r="P1014" s="57"/>
      <c r="Q1014" s="57" t="s">
        <v>13</v>
      </c>
      <c r="R1014" s="57"/>
      <c r="S1014" s="57"/>
      <c r="T1014" s="117">
        <v>26.11</v>
      </c>
      <c r="U1014" s="117">
        <v>25.35</v>
      </c>
      <c r="V1014" s="58"/>
      <c r="W1014" s="195"/>
      <c r="X1014" s="198"/>
      <c r="Y1014" s="8"/>
      <c r="Z1014" s="8" t="s">
        <v>73</v>
      </c>
      <c r="AA1014" s="76"/>
      <c r="AB1014" s="76"/>
      <c r="AC1014" s="76"/>
      <c r="AD1014" s="70"/>
      <c r="AE1014" s="70"/>
    </row>
    <row r="1015" spans="1:31" s="83" customFormat="1" ht="31">
      <c r="A1015" s="14"/>
      <c r="B1015" s="76" t="s">
        <v>490</v>
      </c>
      <c r="C1015" s="2" t="s">
        <v>10</v>
      </c>
      <c r="D1015" s="2" t="s">
        <v>69</v>
      </c>
      <c r="E1015" s="8">
        <v>42491</v>
      </c>
      <c r="F1015" s="7">
        <v>1</v>
      </c>
      <c r="G1015" s="8" t="s">
        <v>70</v>
      </c>
      <c r="H1015" s="7"/>
      <c r="I1015" s="76" t="s">
        <v>176</v>
      </c>
      <c r="J1015" s="191"/>
      <c r="K1015" s="143"/>
      <c r="L1015" s="115"/>
      <c r="M1015" s="115"/>
      <c r="N1015" s="57"/>
      <c r="O1015" s="58" t="s">
        <v>24</v>
      </c>
      <c r="P1015" s="57"/>
      <c r="Q1015" s="57" t="s">
        <v>13</v>
      </c>
      <c r="R1015" s="57"/>
      <c r="S1015" s="57"/>
      <c r="T1015" s="117">
        <v>26.51</v>
      </c>
      <c r="U1015" s="117">
        <v>25.31</v>
      </c>
      <c r="V1015" s="58"/>
      <c r="W1015" s="195"/>
      <c r="X1015" s="198"/>
      <c r="Y1015" s="8"/>
      <c r="Z1015" s="8" t="s">
        <v>72</v>
      </c>
      <c r="AA1015" s="76"/>
      <c r="AB1015" s="76"/>
      <c r="AC1015" s="76"/>
      <c r="AD1015" s="70"/>
      <c r="AE1015" s="70"/>
    </row>
    <row r="1016" spans="1:31" s="83" customFormat="1" ht="31">
      <c r="A1016" s="14"/>
      <c r="B1016" s="76" t="s">
        <v>490</v>
      </c>
      <c r="C1016" s="2" t="s">
        <v>10</v>
      </c>
      <c r="D1016" s="2" t="s">
        <v>69</v>
      </c>
      <c r="E1016" s="8">
        <v>42491</v>
      </c>
      <c r="F1016" s="7">
        <v>1</v>
      </c>
      <c r="G1016" s="8" t="s">
        <v>70</v>
      </c>
      <c r="H1016" s="7"/>
      <c r="I1016" s="76" t="s">
        <v>176</v>
      </c>
      <c r="J1016" s="191"/>
      <c r="K1016" s="143"/>
      <c r="L1016" s="115"/>
      <c r="M1016" s="115"/>
      <c r="N1016" s="57"/>
      <c r="O1016" s="58" t="s">
        <v>24</v>
      </c>
      <c r="P1016" s="57"/>
      <c r="Q1016" s="57" t="s">
        <v>13</v>
      </c>
      <c r="R1016" s="57"/>
      <c r="S1016" s="57"/>
      <c r="T1016" s="117">
        <v>26.1</v>
      </c>
      <c r="U1016" s="117">
        <v>24.32</v>
      </c>
      <c r="V1016" s="58"/>
      <c r="W1016" s="195"/>
      <c r="X1016" s="198"/>
      <c r="Y1016" s="8"/>
      <c r="Z1016" s="8" t="s">
        <v>73</v>
      </c>
      <c r="AA1016" s="76"/>
      <c r="AB1016" s="76"/>
      <c r="AC1016" s="76"/>
      <c r="AD1016" s="70"/>
      <c r="AE1016" s="70"/>
    </row>
    <row r="1017" spans="1:31" s="83" customFormat="1" ht="31">
      <c r="A1017" s="14"/>
      <c r="B1017" s="76" t="s">
        <v>490</v>
      </c>
      <c r="C1017" s="2" t="s">
        <v>10</v>
      </c>
      <c r="D1017" s="2" t="s">
        <v>69</v>
      </c>
      <c r="E1017" s="8">
        <v>42491</v>
      </c>
      <c r="F1017" s="7">
        <v>1</v>
      </c>
      <c r="G1017" s="8" t="s">
        <v>70</v>
      </c>
      <c r="H1017" s="7"/>
      <c r="I1017" s="76" t="s">
        <v>176</v>
      </c>
      <c r="J1017" s="191"/>
      <c r="K1017" s="143"/>
      <c r="L1017" s="115"/>
      <c r="M1017" s="115"/>
      <c r="N1017" s="57"/>
      <c r="O1017" s="58" t="s">
        <v>38</v>
      </c>
      <c r="P1017" s="57"/>
      <c r="Q1017" s="57" t="s">
        <v>13</v>
      </c>
      <c r="R1017" s="57"/>
      <c r="S1017" s="57"/>
      <c r="T1017" s="117">
        <v>38.51</v>
      </c>
      <c r="U1017" s="117">
        <v>25.97</v>
      </c>
      <c r="V1017" s="58"/>
      <c r="W1017" s="195"/>
      <c r="X1017" s="198"/>
      <c r="Y1017" s="8"/>
      <c r="Z1017" s="8" t="s">
        <v>71</v>
      </c>
      <c r="AA1017" s="76"/>
      <c r="AB1017" s="76"/>
      <c r="AC1017" s="76"/>
      <c r="AD1017" s="70"/>
      <c r="AE1017" s="70"/>
    </row>
    <row r="1018" spans="1:31" s="83" customFormat="1" ht="31">
      <c r="A1018" s="14"/>
      <c r="B1018" s="76" t="s">
        <v>490</v>
      </c>
      <c r="C1018" s="2" t="s">
        <v>10</v>
      </c>
      <c r="D1018" s="2" t="s">
        <v>69</v>
      </c>
      <c r="E1018" s="8">
        <v>42491</v>
      </c>
      <c r="F1018" s="7">
        <v>1</v>
      </c>
      <c r="G1018" s="8" t="s">
        <v>70</v>
      </c>
      <c r="H1018" s="7"/>
      <c r="I1018" s="76" t="s">
        <v>176</v>
      </c>
      <c r="J1018" s="191"/>
      <c r="K1018" s="143"/>
      <c r="L1018" s="115"/>
      <c r="M1018" s="115"/>
      <c r="N1018" s="57"/>
      <c r="O1018" s="58" t="s">
        <v>38</v>
      </c>
      <c r="P1018" s="57"/>
      <c r="Q1018" s="57" t="s">
        <v>13</v>
      </c>
      <c r="R1018" s="57"/>
      <c r="S1018" s="57"/>
      <c r="T1018" s="117">
        <v>38.06</v>
      </c>
      <c r="U1018" s="117">
        <v>25.78</v>
      </c>
      <c r="V1018" s="58"/>
      <c r="W1018" s="195"/>
      <c r="X1018" s="198"/>
      <c r="Y1018" s="8"/>
      <c r="Z1018" s="8" t="s">
        <v>71</v>
      </c>
      <c r="AA1018" s="76"/>
      <c r="AB1018" s="76"/>
      <c r="AC1018" s="76"/>
      <c r="AD1018" s="70"/>
      <c r="AE1018" s="70"/>
    </row>
    <row r="1019" spans="1:31" s="83" customFormat="1" ht="31">
      <c r="A1019" s="14"/>
      <c r="B1019" s="76" t="s">
        <v>490</v>
      </c>
      <c r="C1019" s="2" t="s">
        <v>10</v>
      </c>
      <c r="D1019" s="2" t="s">
        <v>69</v>
      </c>
      <c r="E1019" s="8">
        <v>42491</v>
      </c>
      <c r="F1019" s="7">
        <v>1</v>
      </c>
      <c r="G1019" s="8" t="s">
        <v>70</v>
      </c>
      <c r="H1019" s="7"/>
      <c r="I1019" s="76" t="s">
        <v>176</v>
      </c>
      <c r="J1019" s="191"/>
      <c r="K1019" s="143"/>
      <c r="L1019" s="115"/>
      <c r="M1019" s="115"/>
      <c r="N1019" s="57"/>
      <c r="O1019" s="58" t="s">
        <v>20</v>
      </c>
      <c r="P1019" s="57"/>
      <c r="Q1019" s="57" t="s">
        <v>13</v>
      </c>
      <c r="R1019" s="57"/>
      <c r="S1019" s="57"/>
      <c r="T1019" s="117">
        <v>28.07</v>
      </c>
      <c r="U1019" s="117">
        <v>28.63</v>
      </c>
      <c r="V1019" s="58"/>
      <c r="W1019" s="195"/>
      <c r="X1019" s="198"/>
      <c r="Y1019" s="8"/>
      <c r="Z1019" s="8" t="s">
        <v>75</v>
      </c>
      <c r="AA1019" s="76"/>
      <c r="AB1019" s="76"/>
      <c r="AC1019" s="76"/>
      <c r="AD1019" s="70"/>
      <c r="AE1019" s="70"/>
    </row>
    <row r="1020" spans="1:31" s="83" customFormat="1" ht="31">
      <c r="A1020" s="14"/>
      <c r="B1020" s="76" t="s">
        <v>490</v>
      </c>
      <c r="C1020" s="2" t="s">
        <v>10</v>
      </c>
      <c r="D1020" s="2" t="s">
        <v>69</v>
      </c>
      <c r="E1020" s="8">
        <v>42491</v>
      </c>
      <c r="F1020" s="7">
        <v>1</v>
      </c>
      <c r="G1020" s="8" t="s">
        <v>70</v>
      </c>
      <c r="H1020" s="7"/>
      <c r="I1020" s="76" t="s">
        <v>176</v>
      </c>
      <c r="J1020" s="191"/>
      <c r="K1020" s="143"/>
      <c r="L1020" s="115"/>
      <c r="M1020" s="115"/>
      <c r="N1020" s="57"/>
      <c r="O1020" s="58" t="s">
        <v>20</v>
      </c>
      <c r="P1020" s="57"/>
      <c r="Q1020" s="57" t="s">
        <v>13</v>
      </c>
      <c r="R1020" s="57"/>
      <c r="S1020" s="57"/>
      <c r="T1020" s="117">
        <v>28.13</v>
      </c>
      <c r="U1020" s="117">
        <v>28.05</v>
      </c>
      <c r="V1020" s="58"/>
      <c r="W1020" s="195"/>
      <c r="X1020" s="198"/>
      <c r="Y1020" s="8"/>
      <c r="Z1020" s="8" t="s">
        <v>74</v>
      </c>
      <c r="AA1020" s="76"/>
      <c r="AB1020" s="76"/>
      <c r="AC1020" s="76"/>
      <c r="AD1020" s="70"/>
      <c r="AE1020" s="70"/>
    </row>
    <row r="1021" spans="1:31" s="83" customFormat="1" ht="31">
      <c r="A1021" s="14"/>
      <c r="B1021" s="76" t="s">
        <v>490</v>
      </c>
      <c r="C1021" s="2" t="s">
        <v>10</v>
      </c>
      <c r="D1021" s="2" t="s">
        <v>69</v>
      </c>
      <c r="E1021" s="8">
        <v>42491</v>
      </c>
      <c r="F1021" s="7">
        <v>1</v>
      </c>
      <c r="G1021" s="8" t="s">
        <v>70</v>
      </c>
      <c r="H1021" s="7"/>
      <c r="I1021" s="76" t="s">
        <v>176</v>
      </c>
      <c r="J1021" s="191"/>
      <c r="K1021" s="143"/>
      <c r="L1021" s="115"/>
      <c r="M1021" s="115"/>
      <c r="N1021" s="57"/>
      <c r="O1021" s="58" t="s">
        <v>42</v>
      </c>
      <c r="P1021" s="57"/>
      <c r="Q1021" s="57" t="s">
        <v>13</v>
      </c>
      <c r="R1021" s="57"/>
      <c r="S1021" s="57"/>
      <c r="T1021" s="117">
        <v>28.61</v>
      </c>
      <c r="U1021" s="117">
        <v>28.68</v>
      </c>
      <c r="V1021" s="58"/>
      <c r="W1021" s="195"/>
      <c r="X1021" s="198"/>
      <c r="Y1021" s="8"/>
      <c r="Z1021" s="8" t="s">
        <v>72</v>
      </c>
      <c r="AA1021" s="76"/>
      <c r="AB1021" s="76"/>
      <c r="AC1021" s="76"/>
      <c r="AD1021" s="70"/>
      <c r="AE1021" s="70"/>
    </row>
    <row r="1022" spans="1:31" s="83" customFormat="1" ht="31">
      <c r="A1022" s="14"/>
      <c r="B1022" s="76" t="s">
        <v>490</v>
      </c>
      <c r="C1022" s="2" t="s">
        <v>10</v>
      </c>
      <c r="D1022" s="2" t="s">
        <v>69</v>
      </c>
      <c r="E1022" s="8">
        <v>42491</v>
      </c>
      <c r="F1022" s="7">
        <v>1</v>
      </c>
      <c r="G1022" s="8" t="s">
        <v>70</v>
      </c>
      <c r="H1022" s="7"/>
      <c r="I1022" s="76" t="s">
        <v>176</v>
      </c>
      <c r="J1022" s="191"/>
      <c r="K1022" s="143"/>
      <c r="L1022" s="115"/>
      <c r="M1022" s="115"/>
      <c r="N1022" s="57"/>
      <c r="O1022" s="58" t="s">
        <v>42</v>
      </c>
      <c r="P1022" s="57"/>
      <c r="Q1022" s="57" t="s">
        <v>13</v>
      </c>
      <c r="R1022" s="57"/>
      <c r="S1022" s="57"/>
      <c r="T1022" s="117">
        <v>27.93</v>
      </c>
      <c r="U1022" s="117">
        <v>26.36</v>
      </c>
      <c r="V1022" s="58"/>
      <c r="W1022" s="195"/>
      <c r="X1022" s="198"/>
      <c r="Y1022" s="8"/>
      <c r="Z1022" s="8" t="s">
        <v>73</v>
      </c>
      <c r="AA1022" s="76"/>
      <c r="AB1022" s="76"/>
      <c r="AC1022" s="76"/>
      <c r="AD1022" s="70"/>
      <c r="AE1022" s="70"/>
    </row>
    <row r="1023" spans="1:31" s="83" customFormat="1">
      <c r="A1023" s="14" t="s">
        <v>1648</v>
      </c>
      <c r="B1023" s="76" t="s">
        <v>490</v>
      </c>
      <c r="C1023" s="2" t="s">
        <v>10</v>
      </c>
      <c r="D1023" s="2" t="s">
        <v>21</v>
      </c>
      <c r="E1023" s="8">
        <v>40685</v>
      </c>
      <c r="F1023" s="7">
        <v>2258</v>
      </c>
      <c r="G1023" s="8" t="s">
        <v>19</v>
      </c>
      <c r="H1023" s="70" t="s">
        <v>403</v>
      </c>
      <c r="I1023" s="76" t="s">
        <v>176</v>
      </c>
      <c r="J1023" s="191" t="s">
        <v>25</v>
      </c>
      <c r="K1023" s="106"/>
      <c r="L1023" s="115"/>
      <c r="M1023" s="115"/>
      <c r="N1023" s="57"/>
      <c r="O1023" s="76" t="s">
        <v>185</v>
      </c>
      <c r="P1023" s="70" t="s">
        <v>172</v>
      </c>
      <c r="Q1023" s="57" t="s">
        <v>13</v>
      </c>
      <c r="R1023" s="57"/>
      <c r="S1023" s="57"/>
      <c r="T1023" s="117">
        <v>33.11</v>
      </c>
      <c r="U1023" s="117">
        <v>27.74</v>
      </c>
      <c r="V1023" s="58"/>
      <c r="W1023" s="195"/>
      <c r="X1023" s="198"/>
      <c r="Y1023" s="8"/>
      <c r="Z1023" s="8" t="s">
        <v>23</v>
      </c>
      <c r="AA1023" s="76"/>
      <c r="AB1023" s="76"/>
      <c r="AC1023" s="76"/>
      <c r="AD1023" s="70"/>
      <c r="AE1023" s="70"/>
    </row>
    <row r="1024" spans="1:31" s="83" customFormat="1" ht="24">
      <c r="A1024" s="14" t="s">
        <v>1648</v>
      </c>
      <c r="B1024" s="76" t="s">
        <v>490</v>
      </c>
      <c r="C1024" s="2" t="s">
        <v>10</v>
      </c>
      <c r="D1024" s="2" t="s">
        <v>21</v>
      </c>
      <c r="E1024" s="8">
        <v>40685</v>
      </c>
      <c r="F1024" s="7">
        <v>2259</v>
      </c>
      <c r="G1024" s="8" t="s">
        <v>19</v>
      </c>
      <c r="H1024" s="70" t="s">
        <v>403</v>
      </c>
      <c r="I1024" s="76" t="s">
        <v>176</v>
      </c>
      <c r="J1024" s="191" t="s">
        <v>22</v>
      </c>
      <c r="K1024" s="106"/>
      <c r="L1024" s="115"/>
      <c r="M1024" s="115"/>
      <c r="N1024" s="57"/>
      <c r="O1024" s="76" t="s">
        <v>207</v>
      </c>
      <c r="P1024" s="70" t="s">
        <v>172</v>
      </c>
      <c r="Q1024" s="57" t="s">
        <v>13</v>
      </c>
      <c r="R1024" s="57"/>
      <c r="S1024" s="57"/>
      <c r="T1024" s="117">
        <v>36.090000000000003</v>
      </c>
      <c r="U1024" s="117">
        <v>15.88</v>
      </c>
      <c r="V1024" s="58"/>
      <c r="W1024" s="195"/>
      <c r="X1024" s="198"/>
      <c r="Y1024" s="8"/>
      <c r="Z1024" s="8" t="s">
        <v>477</v>
      </c>
      <c r="AA1024" s="76"/>
      <c r="AB1024" s="76"/>
      <c r="AC1024" s="76"/>
      <c r="AD1024" s="70"/>
      <c r="AE1024" s="70"/>
    </row>
    <row r="1025" spans="1:31" s="83" customFormat="1" ht="31">
      <c r="A1025" s="14" t="s">
        <v>308</v>
      </c>
      <c r="B1025" s="76" t="s">
        <v>490</v>
      </c>
      <c r="C1025" s="2" t="s">
        <v>10</v>
      </c>
      <c r="D1025" s="2" t="s">
        <v>15</v>
      </c>
      <c r="E1025" s="14">
        <v>5</v>
      </c>
      <c r="F1025" s="7" t="s">
        <v>92</v>
      </c>
      <c r="G1025" s="14" t="s">
        <v>1217</v>
      </c>
      <c r="H1025" s="7" t="s">
        <v>401</v>
      </c>
      <c r="I1025" s="76" t="s">
        <v>176</v>
      </c>
      <c r="J1025" s="191"/>
      <c r="K1025" s="143"/>
      <c r="L1025" s="115"/>
      <c r="M1025" s="115"/>
      <c r="N1025" s="57"/>
      <c r="O1025" s="58" t="s">
        <v>36</v>
      </c>
      <c r="P1025" s="57"/>
      <c r="Q1025" s="57" t="s">
        <v>13</v>
      </c>
      <c r="R1025" s="57"/>
      <c r="S1025" s="57"/>
      <c r="T1025" s="117">
        <v>27.13</v>
      </c>
      <c r="U1025" s="117">
        <v>17.46</v>
      </c>
      <c r="V1025" s="58"/>
      <c r="W1025" s="195"/>
      <c r="X1025" s="198"/>
      <c r="Y1025" s="8"/>
      <c r="Z1025" s="8" t="s">
        <v>454</v>
      </c>
      <c r="AA1025" s="76"/>
      <c r="AB1025" s="76"/>
      <c r="AC1025" s="76"/>
      <c r="AD1025" s="70"/>
      <c r="AE1025" s="70"/>
    </row>
    <row r="1026" spans="1:31" s="83" customFormat="1" ht="31">
      <c r="A1026" s="14" t="s">
        <v>308</v>
      </c>
      <c r="B1026" s="76" t="s">
        <v>490</v>
      </c>
      <c r="C1026" s="2" t="s">
        <v>10</v>
      </c>
      <c r="D1026" s="2" t="s">
        <v>15</v>
      </c>
      <c r="E1026" s="8">
        <v>2271</v>
      </c>
      <c r="F1026" s="7">
        <v>-999</v>
      </c>
      <c r="G1026" s="14" t="s">
        <v>1213</v>
      </c>
      <c r="H1026" s="7" t="s">
        <v>401</v>
      </c>
      <c r="I1026" s="76" t="s">
        <v>176</v>
      </c>
      <c r="J1026" s="191"/>
      <c r="K1026" s="143"/>
      <c r="L1026" s="115"/>
      <c r="M1026" s="115"/>
      <c r="N1026" s="57"/>
      <c r="O1026" s="58" t="s">
        <v>36</v>
      </c>
      <c r="P1026" s="57"/>
      <c r="Q1026" s="57" t="s">
        <v>13</v>
      </c>
      <c r="R1026" s="57"/>
      <c r="S1026" s="57"/>
      <c r="T1026" s="117">
        <v>30.17</v>
      </c>
      <c r="U1026" s="117">
        <v>19.53</v>
      </c>
      <c r="V1026" s="58"/>
      <c r="W1026" s="195"/>
      <c r="X1026" s="198"/>
      <c r="Y1026" s="8"/>
      <c r="Z1026" s="8" t="s">
        <v>459</v>
      </c>
      <c r="AA1026" s="76"/>
      <c r="AB1026" s="76"/>
      <c r="AC1026" s="76"/>
      <c r="AD1026" s="70"/>
      <c r="AE1026" s="70"/>
    </row>
    <row r="1027" spans="1:31" s="83" customFormat="1" ht="31">
      <c r="A1027" s="14" t="s">
        <v>308</v>
      </c>
      <c r="B1027" s="76" t="s">
        <v>490</v>
      </c>
      <c r="C1027" s="2" t="s">
        <v>10</v>
      </c>
      <c r="D1027" s="2" t="s">
        <v>15</v>
      </c>
      <c r="E1027" s="8">
        <v>2271</v>
      </c>
      <c r="F1027" s="7">
        <v>-999</v>
      </c>
      <c r="G1027" s="14" t="s">
        <v>1213</v>
      </c>
      <c r="H1027" s="7" t="s">
        <v>401</v>
      </c>
      <c r="I1027" s="76" t="s">
        <v>176</v>
      </c>
      <c r="J1027" s="191"/>
      <c r="K1027" s="143"/>
      <c r="L1027" s="115"/>
      <c r="M1027" s="115"/>
      <c r="N1027" s="57"/>
      <c r="O1027" s="58" t="s">
        <v>38</v>
      </c>
      <c r="P1027" s="57"/>
      <c r="Q1027" s="57" t="s">
        <v>13</v>
      </c>
      <c r="R1027" s="57"/>
      <c r="S1027" s="57"/>
      <c r="T1027" s="117">
        <v>30.2</v>
      </c>
      <c r="U1027" s="117">
        <v>13.45</v>
      </c>
      <c r="V1027" s="58"/>
      <c r="W1027" s="195"/>
      <c r="X1027" s="198"/>
      <c r="Y1027" s="8"/>
      <c r="Z1027" s="8"/>
      <c r="AA1027" s="76"/>
      <c r="AB1027" s="76"/>
      <c r="AC1027" s="76"/>
      <c r="AD1027" s="70"/>
      <c r="AE1027" s="70"/>
    </row>
    <row r="1028" spans="1:31" s="83" customFormat="1" ht="31">
      <c r="A1028" s="14" t="s">
        <v>308</v>
      </c>
      <c r="B1028" s="76" t="s">
        <v>490</v>
      </c>
      <c r="C1028" s="2" t="s">
        <v>10</v>
      </c>
      <c r="D1028" s="2" t="s">
        <v>15</v>
      </c>
      <c r="E1028" s="8">
        <v>2271</v>
      </c>
      <c r="F1028" s="7">
        <v>-999</v>
      </c>
      <c r="G1028" s="14" t="s">
        <v>1213</v>
      </c>
      <c r="H1028" s="7" t="s">
        <v>401</v>
      </c>
      <c r="I1028" s="76" t="s">
        <v>176</v>
      </c>
      <c r="J1028" s="191"/>
      <c r="K1028" s="143"/>
      <c r="L1028" s="115"/>
      <c r="M1028" s="115"/>
      <c r="N1028" s="57"/>
      <c r="O1028" s="58" t="s">
        <v>99</v>
      </c>
      <c r="P1028" s="57"/>
      <c r="Q1028" s="57" t="s">
        <v>13</v>
      </c>
      <c r="R1028" s="57"/>
      <c r="S1028" s="57"/>
      <c r="T1028" s="117">
        <v>32.21</v>
      </c>
      <c r="U1028" s="117">
        <v>15.28</v>
      </c>
      <c r="V1028" s="58"/>
      <c r="W1028" s="195"/>
      <c r="X1028" s="198"/>
      <c r="Y1028" s="8"/>
      <c r="Z1028" s="8"/>
      <c r="AA1028" s="76"/>
      <c r="AB1028" s="76"/>
      <c r="AC1028" s="76"/>
      <c r="AD1028" s="70"/>
      <c r="AE1028" s="70"/>
    </row>
    <row r="1029" spans="1:31" s="83" customFormat="1" ht="31">
      <c r="A1029" s="14" t="s">
        <v>308</v>
      </c>
      <c r="B1029" s="76" t="s">
        <v>490</v>
      </c>
      <c r="C1029" s="2" t="s">
        <v>10</v>
      </c>
      <c r="D1029" s="2" t="s">
        <v>15</v>
      </c>
      <c r="E1029" s="8">
        <v>2351</v>
      </c>
      <c r="F1029" s="7">
        <v>5</v>
      </c>
      <c r="G1029" s="14" t="s">
        <v>1213</v>
      </c>
      <c r="H1029" s="7" t="s">
        <v>401</v>
      </c>
      <c r="I1029" s="76" t="s">
        <v>176</v>
      </c>
      <c r="J1029" s="191"/>
      <c r="K1029" s="143"/>
      <c r="L1029" s="115"/>
      <c r="M1029" s="115"/>
      <c r="N1029" s="57"/>
      <c r="O1029" s="58" t="s">
        <v>24</v>
      </c>
      <c r="P1029" s="57" t="s">
        <v>167</v>
      </c>
      <c r="Q1029" s="57" t="s">
        <v>13</v>
      </c>
      <c r="R1029" s="57"/>
      <c r="S1029" s="57"/>
      <c r="T1029" s="117">
        <v>30.84</v>
      </c>
      <c r="U1029" s="117">
        <v>13.44</v>
      </c>
      <c r="V1029" s="58"/>
      <c r="W1029" s="195"/>
      <c r="X1029" s="198"/>
      <c r="Y1029" s="8"/>
      <c r="Z1029" s="8"/>
      <c r="AA1029" s="76"/>
      <c r="AB1029" s="76"/>
      <c r="AC1029" s="76"/>
      <c r="AD1029" s="70"/>
      <c r="AE1029" s="70"/>
    </row>
    <row r="1030" spans="1:31" s="83" customFormat="1" ht="31">
      <c r="A1030" s="14" t="s">
        <v>308</v>
      </c>
      <c r="B1030" s="76" t="s">
        <v>490</v>
      </c>
      <c r="C1030" s="2" t="s">
        <v>10</v>
      </c>
      <c r="D1030" s="2" t="s">
        <v>15</v>
      </c>
      <c r="E1030" s="8">
        <v>2351</v>
      </c>
      <c r="F1030" s="7">
        <v>6</v>
      </c>
      <c r="G1030" s="14" t="s">
        <v>1213</v>
      </c>
      <c r="H1030" s="7" t="s">
        <v>401</v>
      </c>
      <c r="I1030" s="76" t="s">
        <v>176</v>
      </c>
      <c r="J1030" s="191"/>
      <c r="K1030" s="143"/>
      <c r="L1030" s="115"/>
      <c r="M1030" s="115"/>
      <c r="N1030" s="57"/>
      <c r="O1030" s="58" t="s">
        <v>38</v>
      </c>
      <c r="P1030" s="57" t="s">
        <v>167</v>
      </c>
      <c r="Q1030" s="57" t="s">
        <v>13</v>
      </c>
      <c r="R1030" s="57"/>
      <c r="S1030" s="57"/>
      <c r="T1030" s="117">
        <v>31.5</v>
      </c>
      <c r="U1030" s="117">
        <v>13.9</v>
      </c>
      <c r="V1030" s="58"/>
      <c r="W1030" s="195"/>
      <c r="X1030" s="198"/>
      <c r="Y1030" s="8"/>
      <c r="Z1030" s="8"/>
      <c r="AA1030" s="76"/>
      <c r="AB1030" s="76"/>
      <c r="AC1030" s="76"/>
      <c r="AD1030" s="70"/>
      <c r="AE1030" s="70"/>
    </row>
    <row r="1031" spans="1:31" s="83" customFormat="1" ht="31">
      <c r="A1031" s="14" t="s">
        <v>308</v>
      </c>
      <c r="B1031" s="76" t="s">
        <v>490</v>
      </c>
      <c r="C1031" s="2" t="s">
        <v>10</v>
      </c>
      <c r="D1031" s="2" t="s">
        <v>15</v>
      </c>
      <c r="E1031" s="8">
        <v>2351</v>
      </c>
      <c r="F1031" s="7">
        <v>8</v>
      </c>
      <c r="G1031" s="14" t="s">
        <v>1213</v>
      </c>
      <c r="H1031" s="7" t="s">
        <v>401</v>
      </c>
      <c r="I1031" s="76" t="s">
        <v>176</v>
      </c>
      <c r="J1031" s="191"/>
      <c r="K1031" s="143"/>
      <c r="L1031" s="115"/>
      <c r="M1031" s="115"/>
      <c r="N1031" s="57"/>
      <c r="O1031" s="58" t="s">
        <v>38</v>
      </c>
      <c r="P1031" s="57" t="s">
        <v>167</v>
      </c>
      <c r="Q1031" s="57" t="s">
        <v>13</v>
      </c>
      <c r="R1031" s="57"/>
      <c r="S1031" s="57"/>
      <c r="T1031" s="117">
        <v>27.4</v>
      </c>
      <c r="U1031" s="117">
        <v>12.81</v>
      </c>
      <c r="V1031" s="58"/>
      <c r="W1031" s="195"/>
      <c r="X1031" s="198"/>
      <c r="Y1031" s="8"/>
      <c r="Z1031" s="8" t="s">
        <v>90</v>
      </c>
      <c r="AA1031" s="76"/>
      <c r="AB1031" s="76"/>
      <c r="AC1031" s="76"/>
      <c r="AD1031" s="70"/>
      <c r="AE1031" s="70"/>
    </row>
    <row r="1032" spans="1:31" s="83" customFormat="1" ht="31">
      <c r="A1032" s="14" t="s">
        <v>308</v>
      </c>
      <c r="B1032" s="76" t="s">
        <v>490</v>
      </c>
      <c r="C1032" s="2" t="s">
        <v>10</v>
      </c>
      <c r="D1032" s="2" t="s">
        <v>15</v>
      </c>
      <c r="E1032" s="8">
        <v>2351</v>
      </c>
      <c r="F1032" s="7">
        <v>9</v>
      </c>
      <c r="G1032" s="14" t="s">
        <v>1213</v>
      </c>
      <c r="H1032" s="7" t="s">
        <v>401</v>
      </c>
      <c r="I1032" s="76" t="s">
        <v>176</v>
      </c>
      <c r="J1032" s="191"/>
      <c r="K1032" s="143"/>
      <c r="L1032" s="115"/>
      <c r="M1032" s="115"/>
      <c r="N1032" s="57"/>
      <c r="O1032" s="58" t="s">
        <v>24</v>
      </c>
      <c r="P1032" s="57" t="s">
        <v>167</v>
      </c>
      <c r="Q1032" s="57" t="s">
        <v>13</v>
      </c>
      <c r="R1032" s="57"/>
      <c r="S1032" s="57"/>
      <c r="T1032" s="117">
        <v>24.75</v>
      </c>
      <c r="U1032" s="117">
        <v>11.63</v>
      </c>
      <c r="V1032" s="58"/>
      <c r="W1032" s="195"/>
      <c r="X1032" s="198"/>
      <c r="Y1032" s="8"/>
      <c r="Z1032" s="8" t="s">
        <v>89</v>
      </c>
      <c r="AA1032" s="76"/>
      <c r="AB1032" s="76"/>
      <c r="AC1032" s="76"/>
      <c r="AD1032" s="70"/>
      <c r="AE1032" s="70"/>
    </row>
    <row r="1033" spans="1:31" s="83" customFormat="1" ht="31">
      <c r="A1033" s="14" t="s">
        <v>308</v>
      </c>
      <c r="B1033" s="76" t="s">
        <v>490</v>
      </c>
      <c r="C1033" s="2" t="s">
        <v>10</v>
      </c>
      <c r="D1033" s="2" t="s">
        <v>15</v>
      </c>
      <c r="E1033" s="8">
        <v>2351</v>
      </c>
      <c r="F1033" s="7">
        <v>10</v>
      </c>
      <c r="G1033" s="14" t="s">
        <v>1213</v>
      </c>
      <c r="H1033" s="7" t="s">
        <v>401</v>
      </c>
      <c r="I1033" s="76" t="s">
        <v>176</v>
      </c>
      <c r="J1033" s="191"/>
      <c r="K1033" s="143"/>
      <c r="L1033" s="115"/>
      <c r="M1033" s="115"/>
      <c r="N1033" s="57"/>
      <c r="O1033" s="58" t="s">
        <v>36</v>
      </c>
      <c r="P1033" s="57" t="s">
        <v>167</v>
      </c>
      <c r="Q1033" s="57" t="s">
        <v>13</v>
      </c>
      <c r="R1033" s="57"/>
      <c r="S1033" s="57"/>
      <c r="T1033" s="117">
        <v>30.92</v>
      </c>
      <c r="U1033" s="117">
        <v>16.66</v>
      </c>
      <c r="V1033" s="58"/>
      <c r="W1033" s="195"/>
      <c r="X1033" s="198"/>
      <c r="Y1033" s="8"/>
      <c r="Z1033" s="8" t="s">
        <v>87</v>
      </c>
      <c r="AA1033" s="76"/>
      <c r="AB1033" s="76" t="s">
        <v>1267</v>
      </c>
      <c r="AC1033" s="76"/>
      <c r="AD1033" s="70"/>
      <c r="AE1033" s="70"/>
    </row>
    <row r="1034" spans="1:31" s="83" customFormat="1" ht="31">
      <c r="A1034" s="14" t="s">
        <v>308</v>
      </c>
      <c r="B1034" s="76" t="s">
        <v>490</v>
      </c>
      <c r="C1034" s="2" t="s">
        <v>10</v>
      </c>
      <c r="D1034" s="2" t="s">
        <v>15</v>
      </c>
      <c r="E1034" s="8">
        <v>2351</v>
      </c>
      <c r="F1034" s="7">
        <v>11</v>
      </c>
      <c r="G1034" s="14" t="s">
        <v>1213</v>
      </c>
      <c r="H1034" s="7" t="s">
        <v>401</v>
      </c>
      <c r="I1034" s="76" t="s">
        <v>176</v>
      </c>
      <c r="J1034" s="191"/>
      <c r="K1034" s="143"/>
      <c r="L1034" s="115"/>
      <c r="M1034" s="115"/>
      <c r="N1034" s="57"/>
      <c r="O1034" s="58" t="s">
        <v>36</v>
      </c>
      <c r="P1034" s="57" t="s">
        <v>167</v>
      </c>
      <c r="Q1034" s="57" t="s">
        <v>13</v>
      </c>
      <c r="R1034" s="57"/>
      <c r="S1034" s="57"/>
      <c r="T1034" s="117">
        <v>27.67</v>
      </c>
      <c r="U1034" s="117">
        <v>17.98</v>
      </c>
      <c r="V1034" s="58"/>
      <c r="W1034" s="195"/>
      <c r="X1034" s="198"/>
      <c r="Y1034" s="8"/>
      <c r="Z1034" s="8" t="s">
        <v>88</v>
      </c>
      <c r="AA1034" s="76"/>
      <c r="AB1034" s="76" t="s">
        <v>1267</v>
      </c>
      <c r="AC1034" s="76"/>
      <c r="AD1034" s="70"/>
      <c r="AE1034" s="70"/>
    </row>
    <row r="1035" spans="1:31" s="83" customFormat="1" ht="31">
      <c r="A1035" s="14" t="s">
        <v>308</v>
      </c>
      <c r="B1035" s="76" t="s">
        <v>490</v>
      </c>
      <c r="C1035" s="2" t="s">
        <v>10</v>
      </c>
      <c r="D1035" s="2" t="s">
        <v>15</v>
      </c>
      <c r="E1035" s="8">
        <v>2351</v>
      </c>
      <c r="F1035" s="7">
        <v>12</v>
      </c>
      <c r="G1035" s="14" t="s">
        <v>1213</v>
      </c>
      <c r="H1035" s="7" t="s">
        <v>401</v>
      </c>
      <c r="I1035" s="76" t="s">
        <v>176</v>
      </c>
      <c r="J1035" s="191"/>
      <c r="K1035" s="143"/>
      <c r="L1035" s="115"/>
      <c r="M1035" s="115"/>
      <c r="N1035" s="57"/>
      <c r="O1035" s="58" t="s">
        <v>36</v>
      </c>
      <c r="P1035" s="57" t="s">
        <v>167</v>
      </c>
      <c r="Q1035" s="57" t="s">
        <v>13</v>
      </c>
      <c r="R1035" s="57"/>
      <c r="S1035" s="57"/>
      <c r="T1035" s="117">
        <v>33</v>
      </c>
      <c r="U1035" s="117">
        <v>18.61</v>
      </c>
      <c r="V1035" s="58"/>
      <c r="W1035" s="195"/>
      <c r="X1035" s="198"/>
      <c r="Y1035" s="8"/>
      <c r="Z1035" s="8" t="s">
        <v>88</v>
      </c>
      <c r="AA1035" s="76"/>
      <c r="AB1035" s="76"/>
      <c r="AC1035" s="76"/>
      <c r="AD1035" s="70"/>
      <c r="AE1035" s="70"/>
    </row>
    <row r="1036" spans="1:31" s="83" customFormat="1" ht="31">
      <c r="A1036" s="14" t="s">
        <v>308</v>
      </c>
      <c r="B1036" s="76" t="s">
        <v>490</v>
      </c>
      <c r="C1036" s="2" t="s">
        <v>10</v>
      </c>
      <c r="D1036" s="2" t="s">
        <v>15</v>
      </c>
      <c r="E1036" s="8">
        <v>2351</v>
      </c>
      <c r="F1036" s="7">
        <v>13</v>
      </c>
      <c r="G1036" s="14" t="s">
        <v>1213</v>
      </c>
      <c r="H1036" s="7" t="s">
        <v>401</v>
      </c>
      <c r="I1036" s="76" t="s">
        <v>176</v>
      </c>
      <c r="J1036" s="191"/>
      <c r="K1036" s="143"/>
      <c r="L1036" s="115"/>
      <c r="M1036" s="115"/>
      <c r="N1036" s="57"/>
      <c r="O1036" s="58" t="s">
        <v>36</v>
      </c>
      <c r="P1036" s="57" t="s">
        <v>167</v>
      </c>
      <c r="Q1036" s="57" t="s">
        <v>13</v>
      </c>
      <c r="R1036" s="57"/>
      <c r="S1036" s="57"/>
      <c r="T1036" s="117">
        <v>28.61</v>
      </c>
      <c r="U1036" s="117">
        <v>18.600000000000001</v>
      </c>
      <c r="V1036" s="58"/>
      <c r="W1036" s="195"/>
      <c r="X1036" s="198"/>
      <c r="Y1036" s="8"/>
      <c r="Z1036" s="8" t="s">
        <v>88</v>
      </c>
      <c r="AA1036" s="76"/>
      <c r="AB1036" s="76"/>
      <c r="AC1036" s="76"/>
      <c r="AD1036" s="70"/>
      <c r="AE1036" s="70"/>
    </row>
    <row r="1037" spans="1:31" s="83" customFormat="1" ht="31">
      <c r="A1037" s="14" t="s">
        <v>308</v>
      </c>
      <c r="B1037" s="76" t="s">
        <v>490</v>
      </c>
      <c r="C1037" s="2" t="s">
        <v>10</v>
      </c>
      <c r="D1037" s="2" t="s">
        <v>15</v>
      </c>
      <c r="E1037" s="8">
        <v>2351</v>
      </c>
      <c r="F1037" s="7">
        <v>15</v>
      </c>
      <c r="G1037" s="14" t="s">
        <v>1213</v>
      </c>
      <c r="H1037" s="7" t="s">
        <v>401</v>
      </c>
      <c r="I1037" s="76" t="s">
        <v>176</v>
      </c>
      <c r="J1037" s="191"/>
      <c r="K1037" s="143"/>
      <c r="L1037" s="115"/>
      <c r="M1037" s="115"/>
      <c r="N1037" s="57"/>
      <c r="O1037" s="58" t="s">
        <v>36</v>
      </c>
      <c r="P1037" s="57" t="s">
        <v>167</v>
      </c>
      <c r="Q1037" s="57" t="s">
        <v>13</v>
      </c>
      <c r="R1037" s="57"/>
      <c r="S1037" s="57"/>
      <c r="T1037" s="117">
        <v>26.41</v>
      </c>
      <c r="U1037" s="117">
        <v>18.77</v>
      </c>
      <c r="V1037" s="58"/>
      <c r="W1037" s="195"/>
      <c r="X1037" s="198"/>
      <c r="Y1037" s="8"/>
      <c r="Z1037" s="8" t="s">
        <v>87</v>
      </c>
      <c r="AA1037" s="76"/>
      <c r="AB1037" s="76"/>
      <c r="AC1037" s="76"/>
      <c r="AD1037" s="70"/>
      <c r="AE1037" s="70"/>
    </row>
    <row r="1038" spans="1:31" s="83" customFormat="1" ht="31">
      <c r="A1038" s="14" t="s">
        <v>308</v>
      </c>
      <c r="B1038" s="76" t="s">
        <v>490</v>
      </c>
      <c r="C1038" s="2" t="s">
        <v>10</v>
      </c>
      <c r="D1038" s="2" t="s">
        <v>15</v>
      </c>
      <c r="E1038" s="8">
        <v>2351</v>
      </c>
      <c r="F1038" s="7">
        <v>16</v>
      </c>
      <c r="G1038" s="14" t="s">
        <v>1213</v>
      </c>
      <c r="H1038" s="7" t="s">
        <v>401</v>
      </c>
      <c r="I1038" s="76" t="s">
        <v>176</v>
      </c>
      <c r="J1038" s="191"/>
      <c r="K1038" s="143"/>
      <c r="L1038" s="115"/>
      <c r="M1038" s="115"/>
      <c r="N1038" s="57"/>
      <c r="O1038" s="58" t="s">
        <v>36</v>
      </c>
      <c r="P1038" s="57" t="s">
        <v>167</v>
      </c>
      <c r="Q1038" s="57" t="s">
        <v>13</v>
      </c>
      <c r="R1038" s="57"/>
      <c r="S1038" s="57"/>
      <c r="T1038" s="117">
        <v>28.44</v>
      </c>
      <c r="U1038" s="117">
        <v>18.78</v>
      </c>
      <c r="V1038" s="58"/>
      <c r="W1038" s="195"/>
      <c r="X1038" s="198"/>
      <c r="Y1038" s="8"/>
      <c r="Z1038" s="8" t="s">
        <v>88</v>
      </c>
      <c r="AA1038" s="76"/>
      <c r="AB1038" s="76"/>
      <c r="AC1038" s="76"/>
      <c r="AD1038" s="70"/>
      <c r="AE1038" s="70"/>
    </row>
    <row r="1039" spans="1:31" s="83" customFormat="1" ht="31">
      <c r="A1039" s="14" t="s">
        <v>308</v>
      </c>
      <c r="B1039" s="76" t="s">
        <v>490</v>
      </c>
      <c r="C1039" s="2" t="s">
        <v>10</v>
      </c>
      <c r="D1039" s="2" t="s">
        <v>15</v>
      </c>
      <c r="E1039" s="8">
        <v>2351</v>
      </c>
      <c r="F1039" s="7">
        <v>19</v>
      </c>
      <c r="G1039" s="14" t="s">
        <v>1213</v>
      </c>
      <c r="H1039" s="7" t="s">
        <v>401</v>
      </c>
      <c r="I1039" s="76" t="s">
        <v>176</v>
      </c>
      <c r="J1039" s="191"/>
      <c r="K1039" s="143"/>
      <c r="L1039" s="115"/>
      <c r="M1039" s="115"/>
      <c r="N1039" s="57"/>
      <c r="O1039" s="58" t="s">
        <v>36</v>
      </c>
      <c r="P1039" s="57" t="s">
        <v>167</v>
      </c>
      <c r="Q1039" s="57" t="s">
        <v>13</v>
      </c>
      <c r="R1039" s="57"/>
      <c r="S1039" s="57"/>
      <c r="T1039" s="117">
        <v>28.58</v>
      </c>
      <c r="U1039" s="117">
        <v>21.2</v>
      </c>
      <c r="V1039" s="58"/>
      <c r="W1039" s="195"/>
      <c r="X1039" s="198"/>
      <c r="Y1039" s="8"/>
      <c r="Z1039" s="8" t="s">
        <v>88</v>
      </c>
      <c r="AA1039" s="76"/>
      <c r="AB1039" s="76"/>
      <c r="AC1039" s="76"/>
      <c r="AD1039" s="70"/>
      <c r="AE1039" s="70"/>
    </row>
    <row r="1040" spans="1:31" s="83" customFormat="1" ht="31">
      <c r="A1040" s="14" t="s">
        <v>308</v>
      </c>
      <c r="B1040" s="76" t="s">
        <v>490</v>
      </c>
      <c r="C1040" s="2" t="s">
        <v>10</v>
      </c>
      <c r="D1040" s="2" t="s">
        <v>15</v>
      </c>
      <c r="E1040" s="8">
        <v>2351</v>
      </c>
      <c r="F1040" s="7">
        <v>20</v>
      </c>
      <c r="G1040" s="14" t="s">
        <v>1213</v>
      </c>
      <c r="H1040" s="7" t="s">
        <v>401</v>
      </c>
      <c r="I1040" s="76" t="s">
        <v>176</v>
      </c>
      <c r="J1040" s="191"/>
      <c r="K1040" s="143"/>
      <c r="L1040" s="115"/>
      <c r="M1040" s="115"/>
      <c r="N1040" s="57"/>
      <c r="O1040" s="58" t="s">
        <v>36</v>
      </c>
      <c r="P1040" s="57" t="s">
        <v>167</v>
      </c>
      <c r="Q1040" s="57" t="s">
        <v>13</v>
      </c>
      <c r="R1040" s="57"/>
      <c r="S1040" s="57"/>
      <c r="T1040" s="117">
        <v>33.049999999999997</v>
      </c>
      <c r="U1040" s="117">
        <v>21.24</v>
      </c>
      <c r="V1040" s="58"/>
      <c r="W1040" s="195"/>
      <c r="X1040" s="198"/>
      <c r="Y1040" s="8"/>
      <c r="Z1040" s="8" t="s">
        <v>88</v>
      </c>
      <c r="AA1040" s="76"/>
      <c r="AB1040" s="76"/>
      <c r="AC1040" s="76"/>
      <c r="AD1040" s="70"/>
      <c r="AE1040" s="70"/>
    </row>
    <row r="1041" spans="1:31" s="83" customFormat="1" ht="31">
      <c r="A1041" s="14" t="s">
        <v>308</v>
      </c>
      <c r="B1041" s="76" t="s">
        <v>490</v>
      </c>
      <c r="C1041" s="2" t="s">
        <v>10</v>
      </c>
      <c r="D1041" s="2" t="s">
        <v>15</v>
      </c>
      <c r="E1041" s="8" t="s">
        <v>2036</v>
      </c>
      <c r="F1041" s="7">
        <v>22</v>
      </c>
      <c r="G1041" s="14" t="s">
        <v>1213</v>
      </c>
      <c r="H1041" s="7" t="s">
        <v>401</v>
      </c>
      <c r="I1041" s="76" t="s">
        <v>176</v>
      </c>
      <c r="J1041" s="191"/>
      <c r="K1041" s="143"/>
      <c r="L1041" s="115"/>
      <c r="M1041" s="115"/>
      <c r="N1041" s="57"/>
      <c r="O1041" s="58" t="s">
        <v>36</v>
      </c>
      <c r="P1041" s="57" t="s">
        <v>167</v>
      </c>
      <c r="Q1041" s="57" t="s">
        <v>13</v>
      </c>
      <c r="R1041" s="57"/>
      <c r="S1041" s="57"/>
      <c r="T1041" s="117">
        <v>32.57</v>
      </c>
      <c r="U1041" s="117">
        <v>20.010000000000002</v>
      </c>
      <c r="V1041" s="58"/>
      <c r="W1041" s="195"/>
      <c r="X1041" s="198"/>
      <c r="Y1041" s="8"/>
      <c r="Z1041" s="8" t="s">
        <v>457</v>
      </c>
      <c r="AA1041" s="76"/>
      <c r="AB1041" s="76"/>
      <c r="AC1041" s="76"/>
      <c r="AD1041" s="70"/>
      <c r="AE1041" s="70"/>
    </row>
    <row r="1042" spans="1:31" s="83" customFormat="1" ht="31">
      <c r="A1042" s="14" t="s">
        <v>308</v>
      </c>
      <c r="B1042" s="76" t="s">
        <v>490</v>
      </c>
      <c r="C1042" s="2" t="s">
        <v>10</v>
      </c>
      <c r="D1042" s="2" t="s">
        <v>15</v>
      </c>
      <c r="E1042" s="8" t="s">
        <v>2036</v>
      </c>
      <c r="F1042" s="7">
        <v>23</v>
      </c>
      <c r="G1042" s="14" t="s">
        <v>1213</v>
      </c>
      <c r="H1042" s="7" t="s">
        <v>401</v>
      </c>
      <c r="I1042" s="76" t="s">
        <v>176</v>
      </c>
      <c r="J1042" s="191"/>
      <c r="K1042" s="143"/>
      <c r="L1042" s="115"/>
      <c r="M1042" s="115"/>
      <c r="N1042" s="57"/>
      <c r="O1042" s="58" t="s">
        <v>36</v>
      </c>
      <c r="P1042" s="57" t="s">
        <v>172</v>
      </c>
      <c r="Q1042" s="57" t="s">
        <v>13</v>
      </c>
      <c r="R1042" s="57"/>
      <c r="S1042" s="57"/>
      <c r="T1042" s="117">
        <v>29.33</v>
      </c>
      <c r="U1042" s="117">
        <v>18.07</v>
      </c>
      <c r="V1042" s="58"/>
      <c r="W1042" s="195"/>
      <c r="X1042" s="198"/>
      <c r="Y1042" s="8"/>
      <c r="Z1042" s="8" t="s">
        <v>457</v>
      </c>
      <c r="AA1042" s="76"/>
      <c r="AB1042" s="76"/>
      <c r="AC1042" s="76"/>
      <c r="AD1042" s="70"/>
      <c r="AE1042" s="70"/>
    </row>
    <row r="1043" spans="1:31" s="83" customFormat="1" ht="31">
      <c r="A1043" s="14" t="s">
        <v>308</v>
      </c>
      <c r="B1043" s="76" t="s">
        <v>490</v>
      </c>
      <c r="C1043" s="2" t="s">
        <v>10</v>
      </c>
      <c r="D1043" s="2" t="s">
        <v>15</v>
      </c>
      <c r="E1043" s="8" t="s">
        <v>2036</v>
      </c>
      <c r="F1043" s="7">
        <v>24</v>
      </c>
      <c r="G1043" s="14" t="s">
        <v>1213</v>
      </c>
      <c r="H1043" s="7" t="s">
        <v>401</v>
      </c>
      <c r="I1043" s="76" t="s">
        <v>176</v>
      </c>
      <c r="J1043" s="191"/>
      <c r="K1043" s="143"/>
      <c r="L1043" s="115"/>
      <c r="M1043" s="115"/>
      <c r="N1043" s="57"/>
      <c r="O1043" s="58" t="s">
        <v>36</v>
      </c>
      <c r="P1043" s="57" t="s">
        <v>172</v>
      </c>
      <c r="Q1043" s="57" t="s">
        <v>13</v>
      </c>
      <c r="R1043" s="57"/>
      <c r="S1043" s="57"/>
      <c r="T1043" s="117">
        <v>28.52</v>
      </c>
      <c r="U1043" s="117">
        <v>15.82</v>
      </c>
      <c r="V1043" s="58"/>
      <c r="W1043" s="195"/>
      <c r="X1043" s="198"/>
      <c r="Y1043" s="8"/>
      <c r="Z1043" s="8" t="s">
        <v>457</v>
      </c>
      <c r="AA1043" s="76"/>
      <c r="AB1043" s="76"/>
      <c r="AC1043" s="76"/>
      <c r="AD1043" s="70"/>
      <c r="AE1043" s="70"/>
    </row>
    <row r="1044" spans="1:31" s="83" customFormat="1" ht="31">
      <c r="A1044" s="14" t="s">
        <v>308</v>
      </c>
      <c r="B1044" s="76" t="s">
        <v>490</v>
      </c>
      <c r="C1044" s="2" t="s">
        <v>10</v>
      </c>
      <c r="D1044" s="2" t="s">
        <v>15</v>
      </c>
      <c r="E1044" s="8" t="s">
        <v>2036</v>
      </c>
      <c r="F1044" s="7">
        <v>25</v>
      </c>
      <c r="G1044" s="14" t="s">
        <v>1213</v>
      </c>
      <c r="H1044" s="7" t="s">
        <v>401</v>
      </c>
      <c r="I1044" s="76" t="s">
        <v>176</v>
      </c>
      <c r="J1044" s="191"/>
      <c r="K1044" s="143"/>
      <c r="L1044" s="115"/>
      <c r="M1044" s="115"/>
      <c r="N1044" s="57"/>
      <c r="O1044" s="58" t="s">
        <v>36</v>
      </c>
      <c r="P1044" s="57" t="s">
        <v>172</v>
      </c>
      <c r="Q1044" s="57" t="s">
        <v>13</v>
      </c>
      <c r="R1044" s="57"/>
      <c r="S1044" s="57"/>
      <c r="T1044" s="117">
        <v>25.37</v>
      </c>
      <c r="U1044" s="117">
        <v>18.71</v>
      </c>
      <c r="V1044" s="58"/>
      <c r="W1044" s="195"/>
      <c r="X1044" s="198"/>
      <c r="Y1044" s="8"/>
      <c r="Z1044" s="8" t="s">
        <v>457</v>
      </c>
      <c r="AA1044" s="76"/>
      <c r="AB1044" s="76"/>
      <c r="AC1044" s="76"/>
      <c r="AD1044" s="70"/>
      <c r="AE1044" s="70"/>
    </row>
    <row r="1045" spans="1:31" s="83" customFormat="1" ht="31">
      <c r="A1045" s="14" t="s">
        <v>308</v>
      </c>
      <c r="B1045" s="76" t="s">
        <v>490</v>
      </c>
      <c r="C1045" s="2" t="s">
        <v>10</v>
      </c>
      <c r="D1045" s="2" t="s">
        <v>15</v>
      </c>
      <c r="E1045" s="8" t="s">
        <v>2036</v>
      </c>
      <c r="F1045" s="7">
        <v>28</v>
      </c>
      <c r="G1045" s="14" t="s">
        <v>1213</v>
      </c>
      <c r="H1045" s="7" t="s">
        <v>401</v>
      </c>
      <c r="I1045" s="76" t="s">
        <v>176</v>
      </c>
      <c r="J1045" s="191"/>
      <c r="K1045" s="143"/>
      <c r="L1045" s="115"/>
      <c r="M1045" s="115"/>
      <c r="N1045" s="57"/>
      <c r="O1045" s="58" t="s">
        <v>36</v>
      </c>
      <c r="P1045" s="57" t="s">
        <v>172</v>
      </c>
      <c r="Q1045" s="57" t="s">
        <v>13</v>
      </c>
      <c r="R1045" s="57"/>
      <c r="S1045" s="57"/>
      <c r="T1045" s="117">
        <v>27.31</v>
      </c>
      <c r="U1045" s="117">
        <v>19.91</v>
      </c>
      <c r="V1045" s="58"/>
      <c r="W1045" s="195"/>
      <c r="X1045" s="198"/>
      <c r="Y1045" s="8"/>
      <c r="Z1045" s="8" t="s">
        <v>457</v>
      </c>
      <c r="AA1045" s="76"/>
      <c r="AB1045" s="76"/>
      <c r="AC1045" s="76"/>
      <c r="AD1045" s="70"/>
      <c r="AE1045" s="70"/>
    </row>
    <row r="1046" spans="1:31" s="83" customFormat="1" ht="31">
      <c r="A1046" s="14" t="s">
        <v>308</v>
      </c>
      <c r="B1046" s="76" t="s">
        <v>490</v>
      </c>
      <c r="C1046" s="2" t="s">
        <v>10</v>
      </c>
      <c r="D1046" s="2" t="s">
        <v>15</v>
      </c>
      <c r="E1046" s="8" t="s">
        <v>2036</v>
      </c>
      <c r="F1046" s="7">
        <v>29</v>
      </c>
      <c r="G1046" s="14" t="s">
        <v>1213</v>
      </c>
      <c r="H1046" s="7" t="s">
        <v>401</v>
      </c>
      <c r="I1046" s="76" t="s">
        <v>176</v>
      </c>
      <c r="J1046" s="191"/>
      <c r="K1046" s="143"/>
      <c r="L1046" s="115"/>
      <c r="M1046" s="115"/>
      <c r="N1046" s="57"/>
      <c r="O1046" s="58" t="s">
        <v>36</v>
      </c>
      <c r="P1046" s="57" t="s">
        <v>172</v>
      </c>
      <c r="Q1046" s="57" t="s">
        <v>13</v>
      </c>
      <c r="R1046" s="57"/>
      <c r="S1046" s="57"/>
      <c r="T1046" s="117">
        <v>27.63</v>
      </c>
      <c r="U1046" s="117">
        <v>16.5</v>
      </c>
      <c r="V1046" s="58"/>
      <c r="W1046" s="195"/>
      <c r="X1046" s="198"/>
      <c r="Y1046" s="8"/>
      <c r="Z1046" s="8" t="s">
        <v>457</v>
      </c>
      <c r="AA1046" s="76"/>
      <c r="AB1046" s="76"/>
      <c r="AC1046" s="76"/>
      <c r="AD1046" s="70"/>
      <c r="AE1046" s="70"/>
    </row>
    <row r="1047" spans="1:31" s="83" customFormat="1" ht="31">
      <c r="A1047" s="14" t="s">
        <v>308</v>
      </c>
      <c r="B1047" s="76" t="s">
        <v>490</v>
      </c>
      <c r="C1047" s="2" t="s">
        <v>10</v>
      </c>
      <c r="D1047" s="2" t="s">
        <v>15</v>
      </c>
      <c r="E1047" s="8" t="s">
        <v>2036</v>
      </c>
      <c r="F1047" s="7">
        <v>30</v>
      </c>
      <c r="G1047" s="14" t="s">
        <v>1213</v>
      </c>
      <c r="H1047" s="7" t="s">
        <v>401</v>
      </c>
      <c r="I1047" s="76" t="s">
        <v>176</v>
      </c>
      <c r="J1047" s="191"/>
      <c r="K1047" s="143"/>
      <c r="L1047" s="115"/>
      <c r="M1047" s="115"/>
      <c r="N1047" s="57"/>
      <c r="O1047" s="58" t="s">
        <v>36</v>
      </c>
      <c r="P1047" s="57" t="s">
        <v>172</v>
      </c>
      <c r="Q1047" s="57" t="s">
        <v>13</v>
      </c>
      <c r="R1047" s="57"/>
      <c r="S1047" s="57"/>
      <c r="T1047" s="117">
        <v>30.56</v>
      </c>
      <c r="U1047" s="117">
        <v>16.12</v>
      </c>
      <c r="V1047" s="58"/>
      <c r="W1047" s="195"/>
      <c r="X1047" s="198"/>
      <c r="Y1047" s="8"/>
      <c r="Z1047" s="8" t="s">
        <v>457</v>
      </c>
      <c r="AA1047" s="76"/>
      <c r="AB1047" s="76"/>
      <c r="AC1047" s="76"/>
      <c r="AD1047" s="70"/>
      <c r="AE1047" s="70"/>
    </row>
    <row r="1048" spans="1:31" s="83" customFormat="1" ht="31">
      <c r="A1048" s="14" t="s">
        <v>308</v>
      </c>
      <c r="B1048" s="76" t="s">
        <v>490</v>
      </c>
      <c r="C1048" s="2" t="s">
        <v>10</v>
      </c>
      <c r="D1048" s="2" t="s">
        <v>15</v>
      </c>
      <c r="E1048" s="8" t="s">
        <v>2036</v>
      </c>
      <c r="F1048" s="7">
        <v>33</v>
      </c>
      <c r="G1048" s="14" t="s">
        <v>1213</v>
      </c>
      <c r="H1048" s="7" t="s">
        <v>401</v>
      </c>
      <c r="I1048" s="76" t="s">
        <v>176</v>
      </c>
      <c r="J1048" s="191"/>
      <c r="K1048" s="143"/>
      <c r="L1048" s="115"/>
      <c r="M1048" s="115"/>
      <c r="N1048" s="57"/>
      <c r="O1048" s="58" t="s">
        <v>36</v>
      </c>
      <c r="P1048" s="57" t="s">
        <v>172</v>
      </c>
      <c r="Q1048" s="57" t="s">
        <v>13</v>
      </c>
      <c r="R1048" s="57"/>
      <c r="S1048" s="57"/>
      <c r="T1048" s="117">
        <v>30.04</v>
      </c>
      <c r="U1048" s="117">
        <v>15.97</v>
      </c>
      <c r="V1048" s="58"/>
      <c r="W1048" s="195"/>
      <c r="X1048" s="198"/>
      <c r="Y1048" s="8"/>
      <c r="Z1048" s="8" t="s">
        <v>457</v>
      </c>
      <c r="AA1048" s="76"/>
      <c r="AB1048" s="76"/>
      <c r="AC1048" s="76"/>
      <c r="AD1048" s="70"/>
      <c r="AE1048" s="70"/>
    </row>
    <row r="1049" spans="1:31" s="83" customFormat="1" ht="31">
      <c r="A1049" s="14" t="s">
        <v>308</v>
      </c>
      <c r="B1049" s="76" t="s">
        <v>490</v>
      </c>
      <c r="C1049" s="2" t="s">
        <v>10</v>
      </c>
      <c r="D1049" s="2" t="s">
        <v>15</v>
      </c>
      <c r="E1049" s="8" t="s">
        <v>2036</v>
      </c>
      <c r="F1049" s="7">
        <v>39</v>
      </c>
      <c r="G1049" s="14" t="s">
        <v>1213</v>
      </c>
      <c r="H1049" s="7" t="s">
        <v>401</v>
      </c>
      <c r="I1049" s="76" t="s">
        <v>176</v>
      </c>
      <c r="J1049" s="191"/>
      <c r="K1049" s="143"/>
      <c r="L1049" s="115"/>
      <c r="M1049" s="115"/>
      <c r="N1049" s="57"/>
      <c r="O1049" s="58" t="s">
        <v>38</v>
      </c>
      <c r="P1049" s="57" t="s">
        <v>167</v>
      </c>
      <c r="Q1049" s="57" t="s">
        <v>13</v>
      </c>
      <c r="R1049" s="57"/>
      <c r="S1049" s="57"/>
      <c r="T1049" s="117">
        <v>34.6</v>
      </c>
      <c r="U1049" s="117">
        <v>16.05</v>
      </c>
      <c r="V1049" s="58"/>
      <c r="W1049" s="195"/>
      <c r="X1049" s="198"/>
      <c r="Y1049" s="8"/>
      <c r="Z1049" s="8" t="s">
        <v>457</v>
      </c>
      <c r="AA1049" s="76"/>
      <c r="AB1049" s="76"/>
      <c r="AC1049" s="76"/>
      <c r="AD1049" s="70"/>
      <c r="AE1049" s="70"/>
    </row>
    <row r="1050" spans="1:31" s="83" customFormat="1" ht="31">
      <c r="A1050" s="14" t="s">
        <v>308</v>
      </c>
      <c r="B1050" s="76" t="s">
        <v>490</v>
      </c>
      <c r="C1050" s="2" t="s">
        <v>10</v>
      </c>
      <c r="D1050" s="2" t="s">
        <v>15</v>
      </c>
      <c r="E1050" s="8" t="s">
        <v>2036</v>
      </c>
      <c r="F1050" s="7">
        <v>42</v>
      </c>
      <c r="G1050" s="14" t="s">
        <v>1213</v>
      </c>
      <c r="H1050" s="7" t="s">
        <v>401</v>
      </c>
      <c r="I1050" s="76" t="s">
        <v>176</v>
      </c>
      <c r="J1050" s="191"/>
      <c r="K1050" s="143"/>
      <c r="L1050" s="115"/>
      <c r="M1050" s="115"/>
      <c r="N1050" s="57"/>
      <c r="O1050" s="58" t="s">
        <v>36</v>
      </c>
      <c r="P1050" s="57" t="s">
        <v>172</v>
      </c>
      <c r="Q1050" s="57" t="s">
        <v>13</v>
      </c>
      <c r="R1050" s="57"/>
      <c r="S1050" s="57"/>
      <c r="T1050" s="117">
        <v>24.51</v>
      </c>
      <c r="U1050" s="117">
        <v>14.08</v>
      </c>
      <c r="V1050" s="58"/>
      <c r="W1050" s="195"/>
      <c r="X1050" s="198"/>
      <c r="Y1050" s="8"/>
      <c r="Z1050" s="8" t="s">
        <v>457</v>
      </c>
      <c r="AA1050" s="76"/>
      <c r="AB1050" s="76"/>
      <c r="AC1050" s="76"/>
      <c r="AD1050" s="70"/>
      <c r="AE1050" s="70"/>
    </row>
    <row r="1051" spans="1:31" s="83" customFormat="1" ht="31">
      <c r="A1051" s="14" t="s">
        <v>308</v>
      </c>
      <c r="B1051" s="76" t="s">
        <v>490</v>
      </c>
      <c r="C1051" s="2" t="s">
        <v>10</v>
      </c>
      <c r="D1051" s="2" t="s">
        <v>15</v>
      </c>
      <c r="E1051" s="8" t="s">
        <v>2036</v>
      </c>
      <c r="F1051" s="7">
        <v>43</v>
      </c>
      <c r="G1051" s="14" t="s">
        <v>1213</v>
      </c>
      <c r="H1051" s="7" t="s">
        <v>401</v>
      </c>
      <c r="I1051" s="76" t="s">
        <v>176</v>
      </c>
      <c r="J1051" s="191"/>
      <c r="K1051" s="143"/>
      <c r="L1051" s="115"/>
      <c r="M1051" s="115"/>
      <c r="N1051" s="57"/>
      <c r="O1051" s="58" t="s">
        <v>16</v>
      </c>
      <c r="P1051" s="57" t="s">
        <v>172</v>
      </c>
      <c r="Q1051" s="57" t="s">
        <v>13</v>
      </c>
      <c r="R1051" s="57"/>
      <c r="S1051" s="57"/>
      <c r="T1051" s="117">
        <v>26.96</v>
      </c>
      <c r="U1051" s="117">
        <v>16.57</v>
      </c>
      <c r="V1051" s="58"/>
      <c r="W1051" s="195"/>
      <c r="X1051" s="198"/>
      <c r="Y1051" s="8"/>
      <c r="Z1051" s="8" t="s">
        <v>457</v>
      </c>
      <c r="AA1051" s="76"/>
      <c r="AB1051" s="76"/>
      <c r="AC1051" s="76"/>
      <c r="AD1051" s="70"/>
      <c r="AE1051" s="70"/>
    </row>
    <row r="1052" spans="1:31" s="83" customFormat="1" ht="31">
      <c r="A1052" s="14" t="s">
        <v>308</v>
      </c>
      <c r="B1052" s="76" t="s">
        <v>490</v>
      </c>
      <c r="C1052" s="2" t="s">
        <v>10</v>
      </c>
      <c r="D1052" s="2" t="s">
        <v>15</v>
      </c>
      <c r="E1052" s="8" t="s">
        <v>2036</v>
      </c>
      <c r="F1052" s="7">
        <v>46</v>
      </c>
      <c r="G1052" s="14" t="s">
        <v>1213</v>
      </c>
      <c r="H1052" s="7" t="s">
        <v>401</v>
      </c>
      <c r="I1052" s="76" t="s">
        <v>176</v>
      </c>
      <c r="J1052" s="191"/>
      <c r="K1052" s="143"/>
      <c r="L1052" s="115"/>
      <c r="M1052" s="115"/>
      <c r="N1052" s="57"/>
      <c r="O1052" s="58" t="s">
        <v>36</v>
      </c>
      <c r="P1052" s="57" t="s">
        <v>172</v>
      </c>
      <c r="Q1052" s="57" t="s">
        <v>13</v>
      </c>
      <c r="R1052" s="57"/>
      <c r="S1052" s="57"/>
      <c r="T1052" s="117">
        <v>28.9</v>
      </c>
      <c r="U1052" s="117">
        <v>18.86</v>
      </c>
      <c r="V1052" s="58"/>
      <c r="W1052" s="195"/>
      <c r="X1052" s="198"/>
      <c r="Y1052" s="8"/>
      <c r="Z1052" s="8" t="s">
        <v>457</v>
      </c>
      <c r="AA1052" s="76"/>
      <c r="AB1052" s="76"/>
      <c r="AC1052" s="76"/>
      <c r="AD1052" s="70"/>
      <c r="AE1052" s="70"/>
    </row>
    <row r="1053" spans="1:31" s="83" customFormat="1" ht="31">
      <c r="A1053" s="14" t="s">
        <v>308</v>
      </c>
      <c r="B1053" s="76" t="s">
        <v>490</v>
      </c>
      <c r="C1053" s="2" t="s">
        <v>10</v>
      </c>
      <c r="D1053" s="2" t="s">
        <v>15</v>
      </c>
      <c r="E1053" s="8" t="s">
        <v>2036</v>
      </c>
      <c r="F1053" s="7">
        <v>51</v>
      </c>
      <c r="G1053" s="14" t="s">
        <v>1213</v>
      </c>
      <c r="H1053" s="7" t="s">
        <v>401</v>
      </c>
      <c r="I1053" s="76" t="s">
        <v>176</v>
      </c>
      <c r="J1053" s="191"/>
      <c r="K1053" s="143"/>
      <c r="L1053" s="115"/>
      <c r="M1053" s="115"/>
      <c r="N1053" s="57"/>
      <c r="O1053" s="58" t="s">
        <v>38</v>
      </c>
      <c r="P1053" s="57" t="s">
        <v>167</v>
      </c>
      <c r="Q1053" s="57" t="s">
        <v>13</v>
      </c>
      <c r="R1053" s="57"/>
      <c r="S1053" s="57"/>
      <c r="T1053" s="117">
        <v>28.58</v>
      </c>
      <c r="U1053" s="117">
        <v>13.72</v>
      </c>
      <c r="V1053" s="58"/>
      <c r="W1053" s="195"/>
      <c r="X1053" s="198"/>
      <c r="Y1053" s="8"/>
      <c r="Z1053" s="8" t="s">
        <v>457</v>
      </c>
      <c r="AA1053" s="76"/>
      <c r="AB1053" s="76"/>
      <c r="AC1053" s="76"/>
      <c r="AD1053" s="70"/>
      <c r="AE1053" s="70"/>
    </row>
    <row r="1054" spans="1:31" s="83" customFormat="1" ht="31">
      <c r="A1054" s="14" t="s">
        <v>308</v>
      </c>
      <c r="B1054" s="76" t="s">
        <v>490</v>
      </c>
      <c r="C1054" s="2" t="s">
        <v>10</v>
      </c>
      <c r="D1054" s="2" t="s">
        <v>15</v>
      </c>
      <c r="E1054" s="8" t="s">
        <v>2036</v>
      </c>
      <c r="F1054" s="7">
        <v>52</v>
      </c>
      <c r="G1054" s="14" t="s">
        <v>1213</v>
      </c>
      <c r="H1054" s="7" t="s">
        <v>401</v>
      </c>
      <c r="I1054" s="76" t="s">
        <v>176</v>
      </c>
      <c r="J1054" s="191"/>
      <c r="K1054" s="143"/>
      <c r="L1054" s="115"/>
      <c r="M1054" s="115"/>
      <c r="N1054" s="57"/>
      <c r="O1054" s="58" t="s">
        <v>36</v>
      </c>
      <c r="P1054" s="57" t="s">
        <v>167</v>
      </c>
      <c r="Q1054" s="57" t="s">
        <v>13</v>
      </c>
      <c r="R1054" s="57"/>
      <c r="S1054" s="57"/>
      <c r="T1054" s="117">
        <v>28.77</v>
      </c>
      <c r="U1054" s="117">
        <v>11.74</v>
      </c>
      <c r="V1054" s="58"/>
      <c r="W1054" s="195"/>
      <c r="X1054" s="198"/>
      <c r="Y1054" s="8"/>
      <c r="Z1054" s="8" t="s">
        <v>457</v>
      </c>
      <c r="AA1054" s="76"/>
      <c r="AB1054" s="76"/>
      <c r="AC1054" s="76"/>
      <c r="AD1054" s="70"/>
      <c r="AE1054" s="70"/>
    </row>
    <row r="1055" spans="1:31" s="83" customFormat="1" ht="31">
      <c r="A1055" s="14" t="s">
        <v>308</v>
      </c>
      <c r="B1055" s="76" t="s">
        <v>490</v>
      </c>
      <c r="C1055" s="2" t="s">
        <v>10</v>
      </c>
      <c r="D1055" s="2" t="s">
        <v>15</v>
      </c>
      <c r="E1055" s="8" t="s">
        <v>2036</v>
      </c>
      <c r="F1055" s="7">
        <v>53</v>
      </c>
      <c r="G1055" s="14" t="s">
        <v>1213</v>
      </c>
      <c r="H1055" s="7" t="s">
        <v>401</v>
      </c>
      <c r="I1055" s="76" t="s">
        <v>176</v>
      </c>
      <c r="J1055" s="191"/>
      <c r="K1055" s="143"/>
      <c r="L1055" s="115"/>
      <c r="M1055" s="115"/>
      <c r="N1055" s="57"/>
      <c r="O1055" s="58" t="s">
        <v>38</v>
      </c>
      <c r="P1055" s="57" t="s">
        <v>167</v>
      </c>
      <c r="Q1055" s="57" t="s">
        <v>13</v>
      </c>
      <c r="R1055" s="57"/>
      <c r="S1055" s="57"/>
      <c r="T1055" s="117">
        <v>32.6</v>
      </c>
      <c r="U1055" s="117">
        <v>13.55</v>
      </c>
      <c r="V1055" s="58"/>
      <c r="W1055" s="195"/>
      <c r="X1055" s="198"/>
      <c r="Y1055" s="8"/>
      <c r="Z1055" s="8" t="s">
        <v>457</v>
      </c>
      <c r="AA1055" s="76"/>
      <c r="AB1055" s="76"/>
      <c r="AC1055" s="76"/>
      <c r="AD1055" s="70"/>
      <c r="AE1055" s="70"/>
    </row>
    <row r="1056" spans="1:31" s="83" customFormat="1" ht="46.5">
      <c r="A1056" s="14"/>
      <c r="B1056" s="76" t="s">
        <v>490</v>
      </c>
      <c r="C1056" s="2" t="s">
        <v>10</v>
      </c>
      <c r="D1056" s="2" t="s">
        <v>15</v>
      </c>
      <c r="E1056" s="8" t="s">
        <v>466</v>
      </c>
      <c r="F1056" s="7">
        <v>-999</v>
      </c>
      <c r="G1056" s="8" t="s">
        <v>413</v>
      </c>
      <c r="H1056" s="7" t="s">
        <v>388</v>
      </c>
      <c r="I1056" s="76" t="s">
        <v>176</v>
      </c>
      <c r="J1056" s="191" t="s">
        <v>400</v>
      </c>
      <c r="K1056" s="106"/>
      <c r="L1056" s="115"/>
      <c r="M1056" s="115"/>
      <c r="N1056" s="57"/>
      <c r="O1056" s="58" t="s">
        <v>16</v>
      </c>
      <c r="P1056" s="57"/>
      <c r="Q1056" s="57" t="s">
        <v>13</v>
      </c>
      <c r="R1056" s="57"/>
      <c r="S1056" s="57"/>
      <c r="T1056" s="117">
        <v>31.88</v>
      </c>
      <c r="U1056" s="117">
        <v>18.239999999999998</v>
      </c>
      <c r="V1056" s="58"/>
      <c r="W1056" s="195"/>
      <c r="X1056" s="198"/>
      <c r="Y1056" s="8"/>
      <c r="Z1056" s="8" t="s">
        <v>467</v>
      </c>
      <c r="AA1056" s="76"/>
      <c r="AB1056" s="76"/>
      <c r="AC1056" s="76"/>
      <c r="AD1056" s="70"/>
      <c r="AE1056" s="70"/>
    </row>
    <row r="1057" spans="1:100" s="83" customFormat="1">
      <c r="A1057" s="14"/>
      <c r="B1057" s="76" t="s">
        <v>490</v>
      </c>
      <c r="C1057" s="2" t="s">
        <v>10</v>
      </c>
      <c r="D1057" s="2" t="s">
        <v>15</v>
      </c>
      <c r="E1057" s="8"/>
      <c r="F1057" s="7">
        <v>-999</v>
      </c>
      <c r="G1057" s="8" t="s">
        <v>409</v>
      </c>
      <c r="H1057" s="7" t="s">
        <v>402</v>
      </c>
      <c r="I1057" s="76" t="s">
        <v>176</v>
      </c>
      <c r="J1057" s="191"/>
      <c r="K1057" s="143"/>
      <c r="L1057" s="115"/>
      <c r="M1057" s="115"/>
      <c r="N1057" s="57"/>
      <c r="O1057" s="58" t="s">
        <v>16</v>
      </c>
      <c r="P1057" s="57"/>
      <c r="Q1057" s="57" t="s">
        <v>13</v>
      </c>
      <c r="R1057" s="57"/>
      <c r="S1057" s="57"/>
      <c r="T1057" s="117">
        <v>20.95</v>
      </c>
      <c r="U1057" s="117">
        <v>15.64</v>
      </c>
      <c r="V1057" s="58"/>
      <c r="W1057" s="195"/>
      <c r="X1057" s="198"/>
      <c r="Y1057" s="8"/>
      <c r="Z1057" s="8"/>
      <c r="AA1057" s="76"/>
      <c r="AB1057" s="76"/>
      <c r="AC1057" s="76"/>
      <c r="AD1057" s="70"/>
      <c r="AE1057" s="70"/>
    </row>
    <row r="1058" spans="1:100" s="83" customFormat="1">
      <c r="A1058" s="14"/>
      <c r="B1058" s="76" t="s">
        <v>490</v>
      </c>
      <c r="C1058" s="2" t="s">
        <v>10</v>
      </c>
      <c r="D1058" s="2" t="s">
        <v>15</v>
      </c>
      <c r="E1058" s="8"/>
      <c r="F1058" s="7">
        <v>-999</v>
      </c>
      <c r="G1058" s="8" t="s">
        <v>409</v>
      </c>
      <c r="H1058" s="7" t="s">
        <v>402</v>
      </c>
      <c r="I1058" s="76" t="s">
        <v>176</v>
      </c>
      <c r="J1058" s="191"/>
      <c r="K1058" s="143"/>
      <c r="L1058" s="115"/>
      <c r="M1058" s="115"/>
      <c r="N1058" s="57"/>
      <c r="O1058" s="58" t="s">
        <v>38</v>
      </c>
      <c r="P1058" s="57"/>
      <c r="Q1058" s="57" t="s">
        <v>13</v>
      </c>
      <c r="R1058" s="57"/>
      <c r="S1058" s="57"/>
      <c r="T1058" s="117">
        <v>31.91</v>
      </c>
      <c r="U1058" s="117">
        <v>20.5</v>
      </c>
      <c r="V1058" s="58"/>
      <c r="W1058" s="195"/>
      <c r="X1058" s="198"/>
      <c r="Y1058" s="8"/>
      <c r="Z1058" s="8"/>
      <c r="AA1058" s="76"/>
      <c r="AB1058" s="76"/>
      <c r="AC1058" s="76"/>
      <c r="AD1058" s="70"/>
      <c r="AE1058" s="70"/>
    </row>
    <row r="1059" spans="1:100" s="83" customFormat="1">
      <c r="A1059" s="14" t="s">
        <v>308</v>
      </c>
      <c r="B1059" s="76" t="s">
        <v>490</v>
      </c>
      <c r="C1059" s="2" t="s">
        <v>10</v>
      </c>
      <c r="D1059" s="2" t="s">
        <v>15</v>
      </c>
      <c r="E1059" s="8"/>
      <c r="F1059" s="7">
        <v>-999</v>
      </c>
      <c r="G1059" s="8" t="s">
        <v>302</v>
      </c>
      <c r="H1059" s="7" t="s">
        <v>401</v>
      </c>
      <c r="I1059" s="76" t="s">
        <v>176</v>
      </c>
      <c r="J1059" s="191"/>
      <c r="K1059" s="143"/>
      <c r="L1059" s="115"/>
      <c r="M1059" s="115"/>
      <c r="N1059" s="57"/>
      <c r="O1059" s="58" t="s">
        <v>36</v>
      </c>
      <c r="P1059" s="57"/>
      <c r="Q1059" s="57" t="s">
        <v>13</v>
      </c>
      <c r="R1059" s="57"/>
      <c r="S1059" s="57"/>
      <c r="T1059" s="117">
        <v>31.51</v>
      </c>
      <c r="U1059" s="117">
        <v>17.73</v>
      </c>
      <c r="V1059" s="58"/>
      <c r="W1059" s="195"/>
      <c r="X1059" s="198"/>
      <c r="Y1059" s="8"/>
      <c r="Z1059" s="8" t="s">
        <v>88</v>
      </c>
      <c r="AA1059" s="76"/>
      <c r="AB1059" s="76"/>
      <c r="AC1059" s="76"/>
      <c r="AD1059" s="70"/>
      <c r="AE1059" s="70"/>
    </row>
    <row r="1060" spans="1:100" s="83" customFormat="1">
      <c r="A1060" s="14" t="s">
        <v>308</v>
      </c>
      <c r="B1060" s="76" t="s">
        <v>490</v>
      </c>
      <c r="C1060" s="2" t="s">
        <v>10</v>
      </c>
      <c r="D1060" s="2" t="s">
        <v>15</v>
      </c>
      <c r="E1060" s="8"/>
      <c r="F1060" s="7">
        <v>-999</v>
      </c>
      <c r="G1060" s="8" t="s">
        <v>302</v>
      </c>
      <c r="H1060" s="7" t="s">
        <v>401</v>
      </c>
      <c r="I1060" s="76" t="s">
        <v>176</v>
      </c>
      <c r="J1060" s="191"/>
      <c r="K1060" s="143"/>
      <c r="L1060" s="115"/>
      <c r="M1060" s="115"/>
      <c r="N1060" s="57"/>
      <c r="O1060" s="58" t="s">
        <v>36</v>
      </c>
      <c r="P1060" s="57"/>
      <c r="Q1060" s="57" t="s">
        <v>13</v>
      </c>
      <c r="R1060" s="57"/>
      <c r="S1060" s="57"/>
      <c r="T1060" s="117">
        <v>28.98</v>
      </c>
      <c r="U1060" s="117">
        <v>19.23</v>
      </c>
      <c r="V1060" s="58"/>
      <c r="W1060" s="195"/>
      <c r="X1060" s="198"/>
      <c r="Y1060" s="8"/>
      <c r="Z1060" s="8" t="s">
        <v>88</v>
      </c>
      <c r="AA1060" s="76"/>
      <c r="AB1060" s="76"/>
      <c r="AC1060" s="76"/>
      <c r="AD1060" s="70"/>
      <c r="AE1060" s="70"/>
    </row>
    <row r="1061" spans="1:100" s="83" customFormat="1">
      <c r="A1061" s="14" t="s">
        <v>308</v>
      </c>
      <c r="B1061" s="76" t="s">
        <v>490</v>
      </c>
      <c r="C1061" s="2" t="s">
        <v>10</v>
      </c>
      <c r="D1061" s="2" t="s">
        <v>15</v>
      </c>
      <c r="E1061" s="8"/>
      <c r="F1061" s="7">
        <v>-999</v>
      </c>
      <c r="G1061" s="8" t="s">
        <v>302</v>
      </c>
      <c r="H1061" s="7" t="s">
        <v>401</v>
      </c>
      <c r="I1061" s="76" t="s">
        <v>176</v>
      </c>
      <c r="J1061" s="191"/>
      <c r="K1061" s="143"/>
      <c r="L1061" s="115"/>
      <c r="M1061" s="115"/>
      <c r="N1061" s="57"/>
      <c r="O1061" s="58" t="s">
        <v>36</v>
      </c>
      <c r="P1061" s="57"/>
      <c r="Q1061" s="57" t="s">
        <v>13</v>
      </c>
      <c r="R1061" s="57"/>
      <c r="S1061" s="57"/>
      <c r="T1061" s="117">
        <v>29.4</v>
      </c>
      <c r="U1061" s="117">
        <v>17.690000000000001</v>
      </c>
      <c r="V1061" s="58"/>
      <c r="W1061" s="195"/>
      <c r="X1061" s="198"/>
      <c r="Y1061" s="8"/>
      <c r="Z1061" s="8"/>
      <c r="AA1061" s="76"/>
      <c r="AB1061" s="76"/>
      <c r="AC1061" s="76"/>
      <c r="AD1061" s="70"/>
      <c r="AE1061" s="70"/>
    </row>
    <row r="1062" spans="1:100" s="83" customFormat="1">
      <c r="A1062" s="14" t="s">
        <v>308</v>
      </c>
      <c r="B1062" s="76" t="s">
        <v>490</v>
      </c>
      <c r="C1062" s="2" t="s">
        <v>10</v>
      </c>
      <c r="D1062" s="2" t="s">
        <v>15</v>
      </c>
      <c r="E1062" s="8"/>
      <c r="F1062" s="7">
        <v>-999</v>
      </c>
      <c r="G1062" s="8" t="s">
        <v>302</v>
      </c>
      <c r="H1062" s="7" t="s">
        <v>401</v>
      </c>
      <c r="I1062" s="76" t="s">
        <v>176</v>
      </c>
      <c r="J1062" s="191"/>
      <c r="K1062" s="143"/>
      <c r="L1062" s="115"/>
      <c r="M1062" s="115"/>
      <c r="N1062" s="57"/>
      <c r="O1062" s="58" t="s">
        <v>36</v>
      </c>
      <c r="P1062" s="57"/>
      <c r="Q1062" s="57" t="s">
        <v>13</v>
      </c>
      <c r="R1062" s="57"/>
      <c r="S1062" s="57"/>
      <c r="T1062" s="117">
        <v>30.86</v>
      </c>
      <c r="U1062" s="117">
        <v>24.17</v>
      </c>
      <c r="V1062" s="58"/>
      <c r="W1062" s="195"/>
      <c r="X1062" s="198"/>
      <c r="Y1062" s="8"/>
      <c r="Z1062" s="8"/>
      <c r="AA1062" s="76"/>
      <c r="AB1062" s="76"/>
      <c r="AC1062" s="76"/>
      <c r="AD1062" s="70"/>
      <c r="AE1062" s="70"/>
    </row>
    <row r="1063" spans="1:100" s="53" customFormat="1">
      <c r="A1063" s="14" t="s">
        <v>308</v>
      </c>
      <c r="B1063" s="76" t="s">
        <v>490</v>
      </c>
      <c r="C1063" s="2" t="s">
        <v>10</v>
      </c>
      <c r="D1063" s="2" t="s">
        <v>15</v>
      </c>
      <c r="E1063" s="8"/>
      <c r="F1063" s="7">
        <v>-999</v>
      </c>
      <c r="G1063" s="8" t="s">
        <v>302</v>
      </c>
      <c r="H1063" s="7" t="s">
        <v>401</v>
      </c>
      <c r="I1063" s="76" t="s">
        <v>176</v>
      </c>
      <c r="J1063" s="191"/>
      <c r="K1063" s="143"/>
      <c r="L1063" s="115"/>
      <c r="M1063" s="115"/>
      <c r="N1063" s="57"/>
      <c r="O1063" s="58" t="s">
        <v>36</v>
      </c>
      <c r="P1063" s="57"/>
      <c r="Q1063" s="57" t="s">
        <v>13</v>
      </c>
      <c r="R1063" s="57"/>
      <c r="S1063" s="57"/>
      <c r="T1063" s="117">
        <v>28.74</v>
      </c>
      <c r="U1063" s="117">
        <v>18.41</v>
      </c>
      <c r="V1063" s="58"/>
      <c r="W1063" s="195"/>
      <c r="X1063" s="198"/>
      <c r="Y1063" s="8"/>
      <c r="Z1063" s="8"/>
      <c r="AA1063" s="54"/>
      <c r="AB1063" s="76"/>
      <c r="AC1063" s="76"/>
      <c r="AD1063" s="70"/>
      <c r="AE1063" s="70"/>
      <c r="AF1063" s="83"/>
      <c r="AG1063" s="83"/>
      <c r="AH1063" s="83"/>
      <c r="AI1063" s="83"/>
      <c r="AJ1063" s="83"/>
      <c r="AK1063" s="83"/>
      <c r="AL1063" s="83"/>
      <c r="AM1063" s="83"/>
      <c r="AN1063" s="83"/>
      <c r="AO1063" s="83"/>
      <c r="AP1063" s="83"/>
      <c r="AQ1063" s="83"/>
      <c r="AR1063" s="83"/>
      <c r="AS1063" s="83"/>
      <c r="AT1063" s="83"/>
      <c r="AU1063" s="83"/>
      <c r="AV1063" s="83"/>
      <c r="AW1063" s="83"/>
      <c r="AX1063" s="83"/>
      <c r="AY1063" s="83"/>
      <c r="AZ1063" s="83"/>
      <c r="BA1063" s="83"/>
      <c r="BB1063" s="83"/>
      <c r="BC1063" s="83"/>
      <c r="BD1063" s="83"/>
      <c r="BE1063" s="83"/>
      <c r="BF1063" s="83"/>
      <c r="BG1063" s="83"/>
      <c r="BH1063" s="83"/>
      <c r="BI1063" s="83"/>
      <c r="BJ1063" s="83"/>
      <c r="BK1063" s="83"/>
      <c r="BL1063" s="83"/>
      <c r="BM1063" s="83"/>
      <c r="BN1063" s="83"/>
      <c r="BO1063" s="83"/>
      <c r="BP1063" s="83"/>
      <c r="BQ1063" s="83"/>
      <c r="BR1063" s="83"/>
      <c r="BS1063" s="83"/>
      <c r="BT1063" s="83"/>
      <c r="BU1063" s="83"/>
      <c r="BV1063" s="83"/>
      <c r="BW1063" s="83"/>
      <c r="BX1063" s="83"/>
      <c r="BY1063" s="83"/>
      <c r="BZ1063" s="83"/>
      <c r="CA1063" s="83"/>
      <c r="CB1063" s="83"/>
      <c r="CC1063" s="83"/>
      <c r="CD1063" s="83"/>
      <c r="CE1063" s="83"/>
      <c r="CF1063" s="83"/>
      <c r="CG1063" s="83"/>
      <c r="CH1063" s="83"/>
      <c r="CI1063" s="83"/>
      <c r="CJ1063" s="83"/>
      <c r="CK1063" s="83"/>
      <c r="CL1063" s="83"/>
      <c r="CM1063" s="83"/>
      <c r="CN1063" s="83"/>
      <c r="CO1063" s="83"/>
      <c r="CP1063" s="83"/>
      <c r="CQ1063" s="83"/>
      <c r="CR1063" s="83"/>
      <c r="CS1063" s="83"/>
      <c r="CT1063" s="83"/>
      <c r="CU1063" s="83"/>
      <c r="CV1063" s="83"/>
    </row>
    <row r="1064" spans="1:100" s="83" customFormat="1">
      <c r="A1064" s="14" t="s">
        <v>308</v>
      </c>
      <c r="B1064" s="76" t="s">
        <v>490</v>
      </c>
      <c r="C1064" s="2" t="s">
        <v>10</v>
      </c>
      <c r="D1064" s="2" t="s">
        <v>15</v>
      </c>
      <c r="E1064" s="8"/>
      <c r="F1064" s="7">
        <v>-999</v>
      </c>
      <c r="G1064" s="8" t="s">
        <v>302</v>
      </c>
      <c r="H1064" s="7" t="s">
        <v>401</v>
      </c>
      <c r="I1064" s="76" t="s">
        <v>176</v>
      </c>
      <c r="J1064" s="191"/>
      <c r="K1064" s="143"/>
      <c r="L1064" s="115"/>
      <c r="M1064" s="115"/>
      <c r="N1064" s="57"/>
      <c r="O1064" s="58" t="s">
        <v>40</v>
      </c>
      <c r="P1064" s="57"/>
      <c r="Q1064" s="57" t="s">
        <v>13</v>
      </c>
      <c r="R1064" s="57"/>
      <c r="S1064" s="57"/>
      <c r="T1064" s="117">
        <v>29.46</v>
      </c>
      <c r="U1064" s="117">
        <v>14</v>
      </c>
      <c r="V1064" s="58"/>
      <c r="W1064" s="195"/>
      <c r="X1064" s="198"/>
      <c r="Y1064" s="8"/>
      <c r="Z1064" s="8"/>
      <c r="AA1064" s="76"/>
      <c r="AB1064" s="76"/>
      <c r="AC1064" s="76"/>
      <c r="AD1064" s="70"/>
      <c r="AE1064" s="70"/>
    </row>
    <row r="1065" spans="1:100" s="83" customFormat="1" ht="31">
      <c r="A1065" s="14" t="s">
        <v>308</v>
      </c>
      <c r="B1065" s="76" t="s">
        <v>490</v>
      </c>
      <c r="C1065" s="2" t="s">
        <v>10</v>
      </c>
      <c r="D1065" s="2" t="s">
        <v>15</v>
      </c>
      <c r="E1065" s="8"/>
      <c r="F1065" s="7">
        <v>-999</v>
      </c>
      <c r="G1065" s="14" t="s">
        <v>302</v>
      </c>
      <c r="H1065" s="7" t="s">
        <v>401</v>
      </c>
      <c r="I1065" s="76" t="s">
        <v>176</v>
      </c>
      <c r="J1065" s="191" t="s">
        <v>100</v>
      </c>
      <c r="K1065" s="106"/>
      <c r="L1065" s="115"/>
      <c r="M1065" s="115"/>
      <c r="N1065" s="57"/>
      <c r="O1065" s="58" t="s">
        <v>36</v>
      </c>
      <c r="P1065" s="57"/>
      <c r="Q1065" s="57" t="s">
        <v>13</v>
      </c>
      <c r="R1065" s="57"/>
      <c r="S1065" s="57"/>
      <c r="T1065" s="117">
        <v>36.83</v>
      </c>
      <c r="U1065" s="117">
        <v>25.2</v>
      </c>
      <c r="V1065" s="58"/>
      <c r="W1065" s="195"/>
      <c r="X1065" s="198"/>
      <c r="Y1065" s="8"/>
      <c r="Z1065" s="8" t="s">
        <v>1829</v>
      </c>
      <c r="AA1065" s="76"/>
      <c r="AB1065" s="76"/>
      <c r="AC1065" s="76"/>
      <c r="AD1065" s="70"/>
      <c r="AE1065" s="70"/>
    </row>
    <row r="1066" spans="1:100" s="83" customFormat="1" ht="46.5">
      <c r="A1066" s="14"/>
      <c r="B1066" s="76" t="s">
        <v>490</v>
      </c>
      <c r="C1066" s="2" t="s">
        <v>10</v>
      </c>
      <c r="D1066" s="2" t="s">
        <v>15</v>
      </c>
      <c r="E1066" s="8"/>
      <c r="F1066" s="7">
        <v>-999</v>
      </c>
      <c r="G1066" s="8" t="s">
        <v>413</v>
      </c>
      <c r="H1066" s="7" t="s">
        <v>388</v>
      </c>
      <c r="I1066" s="76" t="s">
        <v>176</v>
      </c>
      <c r="J1066" s="191" t="s">
        <v>400</v>
      </c>
      <c r="K1066" s="106"/>
      <c r="L1066" s="115"/>
      <c r="M1066" s="115"/>
      <c r="N1066" s="57"/>
      <c r="O1066" s="58" t="s">
        <v>31</v>
      </c>
      <c r="P1066" s="57"/>
      <c r="Q1066" s="57" t="s">
        <v>13</v>
      </c>
      <c r="R1066" s="57"/>
      <c r="S1066" s="57"/>
      <c r="T1066" s="117">
        <v>27.91</v>
      </c>
      <c r="U1066" s="117">
        <v>18.850000000000001</v>
      </c>
      <c r="V1066" s="58"/>
      <c r="W1066" s="195"/>
      <c r="X1066" s="198"/>
      <c r="Y1066" s="8"/>
      <c r="Z1066" s="8" t="s">
        <v>17</v>
      </c>
      <c r="AA1066" s="76"/>
      <c r="AB1066" s="76"/>
      <c r="AC1066" s="76"/>
      <c r="AD1066" s="70"/>
      <c r="AE1066" s="70"/>
    </row>
    <row r="1067" spans="1:100" s="83" customFormat="1" ht="46.5">
      <c r="A1067" s="14"/>
      <c r="B1067" s="76" t="s">
        <v>490</v>
      </c>
      <c r="C1067" s="2" t="s">
        <v>10</v>
      </c>
      <c r="D1067" s="2" t="s">
        <v>15</v>
      </c>
      <c r="E1067" s="8"/>
      <c r="F1067" s="7">
        <v>-999</v>
      </c>
      <c r="G1067" s="8" t="s">
        <v>413</v>
      </c>
      <c r="H1067" s="7" t="s">
        <v>388</v>
      </c>
      <c r="I1067" s="76" t="s">
        <v>176</v>
      </c>
      <c r="J1067" s="191" t="s">
        <v>400</v>
      </c>
      <c r="K1067" s="106"/>
      <c r="L1067" s="115"/>
      <c r="M1067" s="115"/>
      <c r="N1067" s="57"/>
      <c r="O1067" s="58" t="s">
        <v>31</v>
      </c>
      <c r="P1067" s="57"/>
      <c r="Q1067" s="57" t="s">
        <v>13</v>
      </c>
      <c r="R1067" s="57"/>
      <c r="S1067" s="57"/>
      <c r="T1067" s="117">
        <v>36.61</v>
      </c>
      <c r="U1067" s="117">
        <v>28.31</v>
      </c>
      <c r="V1067" s="58"/>
      <c r="W1067" s="195"/>
      <c r="X1067" s="198"/>
      <c r="Y1067" s="8"/>
      <c r="Z1067" s="8"/>
      <c r="AA1067" s="76"/>
      <c r="AB1067" s="76"/>
      <c r="AC1067" s="76"/>
      <c r="AD1067" s="70"/>
      <c r="AE1067" s="70"/>
    </row>
    <row r="1068" spans="1:100" s="83" customFormat="1" ht="46.5">
      <c r="A1068" s="14"/>
      <c r="B1068" s="76" t="s">
        <v>490</v>
      </c>
      <c r="C1068" s="2" t="s">
        <v>10</v>
      </c>
      <c r="D1068" s="2" t="s">
        <v>15</v>
      </c>
      <c r="E1068" s="8"/>
      <c r="F1068" s="7">
        <v>-999</v>
      </c>
      <c r="G1068" s="8" t="s">
        <v>413</v>
      </c>
      <c r="H1068" s="7" t="s">
        <v>388</v>
      </c>
      <c r="I1068" s="76" t="s">
        <v>176</v>
      </c>
      <c r="J1068" s="191" t="s">
        <v>400</v>
      </c>
      <c r="K1068" s="106"/>
      <c r="L1068" s="115"/>
      <c r="M1068" s="115"/>
      <c r="N1068" s="57"/>
      <c r="O1068" s="58" t="s">
        <v>31</v>
      </c>
      <c r="P1068" s="57"/>
      <c r="Q1068" s="57" t="s">
        <v>13</v>
      </c>
      <c r="R1068" s="57"/>
      <c r="S1068" s="57"/>
      <c r="T1068" s="117">
        <v>30.55</v>
      </c>
      <c r="U1068" s="117">
        <v>28.03</v>
      </c>
      <c r="V1068" s="58"/>
      <c r="W1068" s="195"/>
      <c r="X1068" s="198"/>
      <c r="Y1068" s="8"/>
      <c r="Z1068" s="8"/>
      <c r="AA1068" s="76"/>
      <c r="AB1068" s="76"/>
      <c r="AC1068" s="76"/>
      <c r="AD1068" s="70"/>
      <c r="AE1068" s="70"/>
    </row>
    <row r="1069" spans="1:100" s="83" customFormat="1" ht="31">
      <c r="A1069" s="14" t="s">
        <v>308</v>
      </c>
      <c r="B1069" s="76" t="s">
        <v>490</v>
      </c>
      <c r="C1069" s="2" t="s">
        <v>10</v>
      </c>
      <c r="D1069" s="2" t="s">
        <v>15</v>
      </c>
      <c r="E1069" s="8"/>
      <c r="F1069" s="7" t="s">
        <v>93</v>
      </c>
      <c r="G1069" s="14" t="s">
        <v>1219</v>
      </c>
      <c r="H1069" s="7" t="s">
        <v>401</v>
      </c>
      <c r="I1069" s="76" t="s">
        <v>176</v>
      </c>
      <c r="J1069" s="191"/>
      <c r="K1069" s="143"/>
      <c r="L1069" s="115"/>
      <c r="M1069" s="115"/>
      <c r="N1069" s="57"/>
      <c r="O1069" s="58" t="s">
        <v>38</v>
      </c>
      <c r="P1069" s="57"/>
      <c r="Q1069" s="57" t="s">
        <v>13</v>
      </c>
      <c r="R1069" s="57"/>
      <c r="S1069" s="57"/>
      <c r="T1069" s="117">
        <v>36.47</v>
      </c>
      <c r="U1069" s="117">
        <v>14.99</v>
      </c>
      <c r="V1069" s="58"/>
      <c r="W1069" s="195"/>
      <c r="X1069" s="198"/>
      <c r="Y1069" s="8"/>
      <c r="Z1069" s="8" t="s">
        <v>88</v>
      </c>
      <c r="AA1069" s="76"/>
      <c r="AB1069" s="76"/>
      <c r="AC1069" s="76" t="s">
        <v>1521</v>
      </c>
      <c r="AD1069" s="70"/>
      <c r="AE1069" s="70"/>
    </row>
    <row r="1070" spans="1:100" s="83" customFormat="1">
      <c r="A1070" s="14"/>
      <c r="B1070" s="76" t="s">
        <v>490</v>
      </c>
      <c r="C1070" s="2" t="s">
        <v>10</v>
      </c>
      <c r="D1070" s="2" t="s">
        <v>15</v>
      </c>
      <c r="E1070" s="8"/>
      <c r="F1070" s="7" t="s">
        <v>57</v>
      </c>
      <c r="G1070" s="8" t="s">
        <v>409</v>
      </c>
      <c r="H1070" s="7" t="s">
        <v>402</v>
      </c>
      <c r="I1070" s="76" t="s">
        <v>176</v>
      </c>
      <c r="J1070" s="191"/>
      <c r="K1070" s="143"/>
      <c r="L1070" s="115"/>
      <c r="M1070" s="115"/>
      <c r="N1070" s="57"/>
      <c r="O1070" s="58" t="s">
        <v>16</v>
      </c>
      <c r="P1070" s="57"/>
      <c r="Q1070" s="57" t="s">
        <v>13</v>
      </c>
      <c r="R1070" s="57"/>
      <c r="S1070" s="57"/>
      <c r="T1070" s="117">
        <v>28.71</v>
      </c>
      <c r="U1070" s="117">
        <v>15.8</v>
      </c>
      <c r="V1070" s="58"/>
      <c r="W1070" s="195"/>
      <c r="X1070" s="198"/>
      <c r="Y1070" s="8"/>
      <c r="Z1070" s="8"/>
      <c r="AA1070" s="76"/>
      <c r="AB1070" s="76"/>
      <c r="AC1070" s="76" t="s">
        <v>1521</v>
      </c>
      <c r="AD1070" s="70"/>
      <c r="AE1070" s="70"/>
    </row>
    <row r="1071" spans="1:100" s="83" customFormat="1">
      <c r="A1071" s="14"/>
      <c r="B1071" s="76" t="s">
        <v>490</v>
      </c>
      <c r="C1071" s="2" t="s">
        <v>10</v>
      </c>
      <c r="D1071" s="2" t="s">
        <v>15</v>
      </c>
      <c r="E1071" s="8"/>
      <c r="F1071" s="7" t="s">
        <v>57</v>
      </c>
      <c r="G1071" s="8" t="s">
        <v>409</v>
      </c>
      <c r="H1071" s="7" t="s">
        <v>402</v>
      </c>
      <c r="I1071" s="76" t="s">
        <v>176</v>
      </c>
      <c r="J1071" s="191"/>
      <c r="K1071" s="143"/>
      <c r="L1071" s="115"/>
      <c r="M1071" s="115"/>
      <c r="N1071" s="57"/>
      <c r="O1071" s="58" t="s">
        <v>16</v>
      </c>
      <c r="P1071" s="57"/>
      <c r="Q1071" s="57" t="s">
        <v>13</v>
      </c>
      <c r="R1071" s="57"/>
      <c r="S1071" s="57"/>
      <c r="T1071" s="117">
        <v>29.96</v>
      </c>
      <c r="U1071" s="117">
        <v>17.38</v>
      </c>
      <c r="V1071" s="58"/>
      <c r="W1071" s="195"/>
      <c r="X1071" s="198"/>
      <c r="Y1071" s="8"/>
      <c r="Z1071" s="8"/>
      <c r="AA1071" s="76"/>
      <c r="AB1071" s="76"/>
      <c r="AC1071" s="76"/>
      <c r="AD1071" s="70"/>
      <c r="AE1071" s="70"/>
    </row>
    <row r="1072" spans="1:100" s="83" customFormat="1">
      <c r="A1072" s="14"/>
      <c r="B1072" s="76" t="s">
        <v>490</v>
      </c>
      <c r="C1072" s="2" t="s">
        <v>10</v>
      </c>
      <c r="D1072" s="2" t="s">
        <v>15</v>
      </c>
      <c r="E1072" s="8"/>
      <c r="F1072" s="7" t="s">
        <v>57</v>
      </c>
      <c r="G1072" s="8" t="s">
        <v>409</v>
      </c>
      <c r="H1072" s="7" t="s">
        <v>402</v>
      </c>
      <c r="I1072" s="76" t="s">
        <v>176</v>
      </c>
      <c r="J1072" s="191"/>
      <c r="K1072" s="143"/>
      <c r="L1072" s="115"/>
      <c r="M1072" s="115"/>
      <c r="N1072" s="57"/>
      <c r="O1072" s="58" t="s">
        <v>16</v>
      </c>
      <c r="P1072" s="57"/>
      <c r="Q1072" s="57" t="s">
        <v>13</v>
      </c>
      <c r="R1072" s="57"/>
      <c r="S1072" s="57"/>
      <c r="T1072" s="117">
        <v>31.85</v>
      </c>
      <c r="U1072" s="117">
        <v>18.39</v>
      </c>
      <c r="V1072" s="58"/>
      <c r="W1072" s="195"/>
      <c r="X1072" s="198"/>
      <c r="Y1072" s="8"/>
      <c r="Z1072" s="8"/>
      <c r="AA1072" s="76"/>
      <c r="AB1072" s="76" t="s">
        <v>1519</v>
      </c>
      <c r="AC1072" s="76"/>
      <c r="AD1072" s="70"/>
      <c r="AE1072" s="70"/>
    </row>
    <row r="1073" spans="1:31" s="83" customFormat="1" ht="31">
      <c r="A1073" s="14" t="s">
        <v>308</v>
      </c>
      <c r="B1073" s="76" t="s">
        <v>490</v>
      </c>
      <c r="C1073" s="2" t="s">
        <v>10</v>
      </c>
      <c r="D1073" s="2" t="s">
        <v>15</v>
      </c>
      <c r="E1073" s="8"/>
      <c r="F1073" s="7" t="s">
        <v>96</v>
      </c>
      <c r="G1073" s="14" t="s">
        <v>1219</v>
      </c>
      <c r="H1073" s="7" t="s">
        <v>401</v>
      </c>
      <c r="I1073" s="76" t="s">
        <v>176</v>
      </c>
      <c r="J1073" s="191" t="s">
        <v>97</v>
      </c>
      <c r="K1073" s="106"/>
      <c r="L1073" s="115"/>
      <c r="M1073" s="115"/>
      <c r="N1073" s="57"/>
      <c r="O1073" s="58" t="s">
        <v>16</v>
      </c>
      <c r="P1073" s="57"/>
      <c r="Q1073" s="57" t="s">
        <v>13</v>
      </c>
      <c r="R1073" s="57"/>
      <c r="S1073" s="57"/>
      <c r="T1073" s="117">
        <v>28.8</v>
      </c>
      <c r="U1073" s="117">
        <v>19.89</v>
      </c>
      <c r="V1073" s="58"/>
      <c r="W1073" s="195"/>
      <c r="X1073" s="198"/>
      <c r="Y1073" s="8"/>
      <c r="Z1073" s="8" t="s">
        <v>1830</v>
      </c>
      <c r="AA1073" s="76"/>
      <c r="AB1073" s="76" t="s">
        <v>176</v>
      </c>
      <c r="AC1073" s="76" t="s">
        <v>1526</v>
      </c>
      <c r="AD1073" s="70"/>
      <c r="AE1073" s="70"/>
    </row>
    <row r="1074" spans="1:31" s="83" customFormat="1" ht="46.5">
      <c r="A1074" s="14" t="s">
        <v>308</v>
      </c>
      <c r="B1074" s="76" t="s">
        <v>490</v>
      </c>
      <c r="C1074" s="2" t="s">
        <v>10</v>
      </c>
      <c r="D1074" s="2" t="s">
        <v>15</v>
      </c>
      <c r="E1074" s="8"/>
      <c r="F1074" s="7" t="s">
        <v>96</v>
      </c>
      <c r="G1074" s="14" t="s">
        <v>1219</v>
      </c>
      <c r="H1074" s="7" t="s">
        <v>401</v>
      </c>
      <c r="I1074" s="76" t="s">
        <v>176</v>
      </c>
      <c r="J1074" s="191" t="s">
        <v>97</v>
      </c>
      <c r="K1074" s="106"/>
      <c r="L1074" s="115"/>
      <c r="M1074" s="115"/>
      <c r="N1074" s="57"/>
      <c r="O1074" s="58" t="s">
        <v>31</v>
      </c>
      <c r="P1074" s="57"/>
      <c r="Q1074" s="57" t="s">
        <v>13</v>
      </c>
      <c r="R1074" s="57"/>
      <c r="S1074" s="57"/>
      <c r="T1074" s="117">
        <v>27.69</v>
      </c>
      <c r="U1074" s="117">
        <v>17.149999999999999</v>
      </c>
      <c r="V1074" s="58"/>
      <c r="W1074" s="195"/>
      <c r="X1074" s="198"/>
      <c r="Y1074" s="8"/>
      <c r="Z1074" s="8" t="s">
        <v>1830</v>
      </c>
      <c r="AA1074" s="76"/>
      <c r="AB1074" s="76"/>
      <c r="AC1074" s="76" t="s">
        <v>1527</v>
      </c>
      <c r="AD1074" s="70"/>
      <c r="AE1074" s="70"/>
    </row>
    <row r="1075" spans="1:31" s="83" customFormat="1" ht="31">
      <c r="A1075" s="14" t="s">
        <v>308</v>
      </c>
      <c r="B1075" s="76" t="s">
        <v>490</v>
      </c>
      <c r="C1075" s="2" t="s">
        <v>10</v>
      </c>
      <c r="D1075" s="2" t="s">
        <v>15</v>
      </c>
      <c r="E1075" s="8"/>
      <c r="F1075" s="7" t="s">
        <v>96</v>
      </c>
      <c r="G1075" s="14" t="s">
        <v>1219</v>
      </c>
      <c r="H1075" s="7" t="s">
        <v>401</v>
      </c>
      <c r="I1075" s="76" t="s">
        <v>176</v>
      </c>
      <c r="J1075" s="191" t="s">
        <v>97</v>
      </c>
      <c r="K1075" s="106"/>
      <c r="L1075" s="115"/>
      <c r="M1075" s="115"/>
      <c r="N1075" s="57"/>
      <c r="O1075" s="58" t="s">
        <v>24</v>
      </c>
      <c r="P1075" s="57"/>
      <c r="Q1075" s="57" t="s">
        <v>13</v>
      </c>
      <c r="R1075" s="57"/>
      <c r="S1075" s="57"/>
      <c r="T1075" s="117">
        <v>27.22</v>
      </c>
      <c r="U1075" s="117">
        <v>15.89</v>
      </c>
      <c r="V1075" s="58"/>
      <c r="W1075" s="195"/>
      <c r="X1075" s="198"/>
      <c r="Y1075" s="8"/>
      <c r="Z1075" s="8" t="s">
        <v>1830</v>
      </c>
      <c r="AA1075" s="76"/>
      <c r="AB1075" s="76"/>
      <c r="AC1075" s="76"/>
      <c r="AD1075" s="70"/>
      <c r="AE1075" s="70"/>
    </row>
    <row r="1076" spans="1:31" s="83" customFormat="1" ht="31">
      <c r="A1076" s="14" t="s">
        <v>308</v>
      </c>
      <c r="B1076" s="76" t="s">
        <v>490</v>
      </c>
      <c r="C1076" s="2" t="s">
        <v>10</v>
      </c>
      <c r="D1076" s="2" t="s">
        <v>15</v>
      </c>
      <c r="E1076" s="8"/>
      <c r="F1076" s="7" t="s">
        <v>96</v>
      </c>
      <c r="G1076" s="14" t="s">
        <v>1219</v>
      </c>
      <c r="H1076" s="7" t="s">
        <v>401</v>
      </c>
      <c r="I1076" s="76" t="s">
        <v>176</v>
      </c>
      <c r="J1076" s="191" t="s">
        <v>97</v>
      </c>
      <c r="K1076" s="106"/>
      <c r="L1076" s="115"/>
      <c r="M1076" s="115"/>
      <c r="N1076" s="57"/>
      <c r="O1076" s="58" t="s">
        <v>42</v>
      </c>
      <c r="P1076" s="57"/>
      <c r="Q1076" s="57" t="s">
        <v>13</v>
      </c>
      <c r="R1076" s="57"/>
      <c r="S1076" s="57"/>
      <c r="T1076" s="117">
        <v>28.6</v>
      </c>
      <c r="U1076" s="117">
        <v>20.43</v>
      </c>
      <c r="V1076" s="58"/>
      <c r="W1076" s="195"/>
      <c r="X1076" s="198"/>
      <c r="Y1076" s="8"/>
      <c r="Z1076" s="8" t="s">
        <v>1830</v>
      </c>
      <c r="AA1076" s="76"/>
      <c r="AB1076" s="76"/>
      <c r="AC1076" s="76"/>
      <c r="AD1076" s="70"/>
      <c r="AE1076" s="70"/>
    </row>
    <row r="1077" spans="1:31" s="83" customFormat="1">
      <c r="A1077" s="14" t="s">
        <v>308</v>
      </c>
      <c r="B1077" s="76" t="s">
        <v>490</v>
      </c>
      <c r="C1077" s="2" t="s">
        <v>10</v>
      </c>
      <c r="D1077" s="2" t="s">
        <v>15</v>
      </c>
      <c r="E1077" s="8">
        <v>3</v>
      </c>
      <c r="F1077" s="7">
        <v>-999</v>
      </c>
      <c r="G1077" s="8" t="s">
        <v>27</v>
      </c>
      <c r="H1077" s="7" t="s">
        <v>402</v>
      </c>
      <c r="I1077" s="76" t="s">
        <v>176</v>
      </c>
      <c r="J1077" s="191" t="s">
        <v>48</v>
      </c>
      <c r="K1077" s="106"/>
      <c r="L1077" s="115"/>
      <c r="M1077" s="115"/>
      <c r="N1077" s="57"/>
      <c r="O1077" s="58" t="s">
        <v>36</v>
      </c>
      <c r="P1077" s="57"/>
      <c r="Q1077" s="57" t="s">
        <v>13</v>
      </c>
      <c r="R1077" s="57"/>
      <c r="S1077" s="57"/>
      <c r="T1077" s="117">
        <v>32.54</v>
      </c>
      <c r="U1077" s="117">
        <v>15.6</v>
      </c>
      <c r="V1077" s="58"/>
      <c r="W1077" s="195"/>
      <c r="X1077" s="198"/>
      <c r="Y1077" s="8"/>
      <c r="Z1077" s="8"/>
      <c r="AA1077" s="76"/>
      <c r="AB1077" s="76"/>
      <c r="AC1077" s="76"/>
      <c r="AD1077" s="70"/>
      <c r="AE1077" s="70"/>
    </row>
    <row r="1078" spans="1:31" s="83" customFormat="1">
      <c r="A1078" s="14" t="s">
        <v>308</v>
      </c>
      <c r="B1078" s="76" t="s">
        <v>490</v>
      </c>
      <c r="C1078" s="2" t="s">
        <v>10</v>
      </c>
      <c r="D1078" s="2" t="s">
        <v>15</v>
      </c>
      <c r="E1078" s="8">
        <v>3</v>
      </c>
      <c r="F1078" s="7">
        <v>-999</v>
      </c>
      <c r="G1078" s="8" t="s">
        <v>27</v>
      </c>
      <c r="H1078" s="7" t="s">
        <v>402</v>
      </c>
      <c r="I1078" s="76" t="s">
        <v>176</v>
      </c>
      <c r="J1078" s="191"/>
      <c r="K1078" s="143"/>
      <c r="L1078" s="115"/>
      <c r="M1078" s="115"/>
      <c r="N1078" s="57"/>
      <c r="O1078" s="58" t="s">
        <v>36</v>
      </c>
      <c r="P1078" s="57"/>
      <c r="Q1078" s="57" t="s">
        <v>13</v>
      </c>
      <c r="R1078" s="57"/>
      <c r="S1078" s="57"/>
      <c r="T1078" s="117">
        <v>33.590000000000003</v>
      </c>
      <c r="U1078" s="117">
        <v>28.21</v>
      </c>
      <c r="V1078" s="58"/>
      <c r="W1078" s="195"/>
      <c r="X1078" s="198"/>
      <c r="Y1078" s="8"/>
      <c r="Z1078" s="8"/>
      <c r="AA1078" s="76"/>
      <c r="AB1078" s="76"/>
      <c r="AC1078" s="76"/>
      <c r="AD1078" s="70"/>
      <c r="AE1078" s="70"/>
    </row>
    <row r="1079" spans="1:31" s="83" customFormat="1">
      <c r="A1079" s="14" t="s">
        <v>308</v>
      </c>
      <c r="B1079" s="76" t="s">
        <v>490</v>
      </c>
      <c r="C1079" s="2" t="s">
        <v>10</v>
      </c>
      <c r="D1079" s="2" t="s">
        <v>15</v>
      </c>
      <c r="E1079" s="8">
        <v>3</v>
      </c>
      <c r="F1079" s="7">
        <v>2187</v>
      </c>
      <c r="G1079" s="8" t="s">
        <v>27</v>
      </c>
      <c r="H1079" s="7" t="s">
        <v>402</v>
      </c>
      <c r="I1079" s="76" t="s">
        <v>176</v>
      </c>
      <c r="J1079" s="191"/>
      <c r="K1079" s="143"/>
      <c r="L1079" s="115"/>
      <c r="M1079" s="115"/>
      <c r="N1079" s="57"/>
      <c r="O1079" s="58" t="s">
        <v>31</v>
      </c>
      <c r="P1079" s="57"/>
      <c r="Q1079" s="57" t="s">
        <v>13</v>
      </c>
      <c r="R1079" s="57"/>
      <c r="S1079" s="57"/>
      <c r="T1079" s="117">
        <v>25.63</v>
      </c>
      <c r="U1079" s="117">
        <v>13.55</v>
      </c>
      <c r="V1079" s="58"/>
      <c r="W1079" s="195"/>
      <c r="X1079" s="198"/>
      <c r="Y1079" s="8"/>
      <c r="Z1079" s="8"/>
      <c r="AA1079" s="76"/>
      <c r="AB1079" s="76"/>
      <c r="AC1079" s="76"/>
      <c r="AD1079" s="70"/>
      <c r="AE1079" s="70"/>
    </row>
    <row r="1080" spans="1:31" s="83" customFormat="1">
      <c r="A1080" s="14" t="s">
        <v>308</v>
      </c>
      <c r="B1080" s="76" t="s">
        <v>490</v>
      </c>
      <c r="C1080" s="2" t="s">
        <v>10</v>
      </c>
      <c r="D1080" s="2" t="s">
        <v>15</v>
      </c>
      <c r="E1080" s="8">
        <v>3</v>
      </c>
      <c r="F1080" s="7">
        <v>2187</v>
      </c>
      <c r="G1080" s="8" t="s">
        <v>27</v>
      </c>
      <c r="H1080" s="7" t="s">
        <v>402</v>
      </c>
      <c r="I1080" s="76" t="s">
        <v>176</v>
      </c>
      <c r="J1080" s="191"/>
      <c r="K1080" s="143"/>
      <c r="L1080" s="115"/>
      <c r="M1080" s="115"/>
      <c r="N1080" s="57"/>
      <c r="O1080" s="58" t="s">
        <v>24</v>
      </c>
      <c r="P1080" s="57"/>
      <c r="Q1080" s="57" t="s">
        <v>13</v>
      </c>
      <c r="R1080" s="57"/>
      <c r="S1080" s="57"/>
      <c r="T1080" s="117">
        <v>25.47</v>
      </c>
      <c r="U1080" s="117">
        <v>11.51</v>
      </c>
      <c r="V1080" s="58"/>
      <c r="W1080" s="195"/>
      <c r="X1080" s="198"/>
      <c r="Y1080" s="8"/>
      <c r="Z1080" s="8"/>
      <c r="AA1080" s="76"/>
      <c r="AB1080" s="76"/>
      <c r="AC1080" s="76"/>
      <c r="AD1080" s="70"/>
      <c r="AE1080" s="70"/>
    </row>
    <row r="1081" spans="1:31" s="83" customFormat="1">
      <c r="A1081" s="14" t="s">
        <v>308</v>
      </c>
      <c r="B1081" s="76" t="s">
        <v>490</v>
      </c>
      <c r="C1081" s="2" t="s">
        <v>10</v>
      </c>
      <c r="D1081" s="2" t="s">
        <v>15</v>
      </c>
      <c r="E1081" s="8">
        <v>3</v>
      </c>
      <c r="F1081" s="7">
        <v>2187</v>
      </c>
      <c r="G1081" s="8" t="s">
        <v>27</v>
      </c>
      <c r="H1081" s="7" t="s">
        <v>402</v>
      </c>
      <c r="I1081" s="76" t="s">
        <v>176</v>
      </c>
      <c r="J1081" s="191"/>
      <c r="K1081" s="143"/>
      <c r="L1081" s="115"/>
      <c r="M1081" s="115"/>
      <c r="N1081" s="57"/>
      <c r="O1081" s="58" t="s">
        <v>38</v>
      </c>
      <c r="P1081" s="57"/>
      <c r="Q1081" s="57" t="s">
        <v>13</v>
      </c>
      <c r="R1081" s="57"/>
      <c r="S1081" s="57"/>
      <c r="T1081" s="117">
        <v>29.84</v>
      </c>
      <c r="U1081" s="117">
        <v>15.44</v>
      </c>
      <c r="V1081" s="58"/>
      <c r="W1081" s="195"/>
      <c r="X1081" s="198"/>
      <c r="Y1081" s="8"/>
      <c r="Z1081" s="8"/>
      <c r="AA1081" s="76"/>
      <c r="AB1081" s="76"/>
      <c r="AC1081" s="76"/>
      <c r="AD1081" s="70"/>
      <c r="AE1081" s="70"/>
    </row>
    <row r="1082" spans="1:31" s="83" customFormat="1">
      <c r="A1082" s="14" t="s">
        <v>308</v>
      </c>
      <c r="B1082" s="76" t="s">
        <v>490</v>
      </c>
      <c r="C1082" s="2" t="s">
        <v>10</v>
      </c>
      <c r="D1082" s="2" t="s">
        <v>15</v>
      </c>
      <c r="E1082" s="8">
        <v>3</v>
      </c>
      <c r="F1082" s="7">
        <v>2187</v>
      </c>
      <c r="G1082" s="8" t="s">
        <v>27</v>
      </c>
      <c r="H1082" s="7" t="s">
        <v>402</v>
      </c>
      <c r="I1082" s="76" t="s">
        <v>176</v>
      </c>
      <c r="J1082" s="191"/>
      <c r="K1082" s="143"/>
      <c r="L1082" s="115"/>
      <c r="M1082" s="115"/>
      <c r="N1082" s="57"/>
      <c r="O1082" s="58" t="s">
        <v>20</v>
      </c>
      <c r="P1082" s="57"/>
      <c r="Q1082" s="57" t="s">
        <v>13</v>
      </c>
      <c r="R1082" s="57"/>
      <c r="S1082" s="57"/>
      <c r="T1082" s="117">
        <v>25.73</v>
      </c>
      <c r="U1082" s="117">
        <v>16.28</v>
      </c>
      <c r="V1082" s="58"/>
      <c r="W1082" s="195"/>
      <c r="X1082" s="198"/>
      <c r="Y1082" s="8"/>
      <c r="Z1082" s="8"/>
      <c r="AA1082" s="76"/>
      <c r="AB1082" s="76"/>
      <c r="AC1082" s="76"/>
      <c r="AD1082" s="70"/>
      <c r="AE1082" s="70"/>
    </row>
    <row r="1083" spans="1:31" s="83" customFormat="1">
      <c r="A1083" s="14" t="s">
        <v>308</v>
      </c>
      <c r="B1083" s="76" t="s">
        <v>490</v>
      </c>
      <c r="C1083" s="2" t="s">
        <v>10</v>
      </c>
      <c r="D1083" s="2" t="s">
        <v>15</v>
      </c>
      <c r="E1083" s="8">
        <v>3</v>
      </c>
      <c r="F1083" s="7">
        <v>2222</v>
      </c>
      <c r="G1083" s="8" t="s">
        <v>27</v>
      </c>
      <c r="H1083" s="7" t="s">
        <v>402</v>
      </c>
      <c r="I1083" s="76" t="s">
        <v>176</v>
      </c>
      <c r="J1083" s="191"/>
      <c r="K1083" s="143"/>
      <c r="L1083" s="115"/>
      <c r="M1083" s="115"/>
      <c r="N1083" s="57"/>
      <c r="O1083" s="58" t="s">
        <v>16</v>
      </c>
      <c r="P1083" s="57"/>
      <c r="Q1083" s="57" t="s">
        <v>13</v>
      </c>
      <c r="R1083" s="57"/>
      <c r="S1083" s="57"/>
      <c r="T1083" s="117">
        <v>27.44</v>
      </c>
      <c r="U1083" s="117">
        <v>16.7</v>
      </c>
      <c r="V1083" s="58"/>
      <c r="W1083" s="195"/>
      <c r="X1083" s="198"/>
      <c r="Y1083" s="8"/>
      <c r="Z1083" s="8"/>
      <c r="AA1083" s="76"/>
      <c r="AB1083" s="76"/>
      <c r="AC1083" s="76"/>
      <c r="AD1083" s="70"/>
      <c r="AE1083" s="70"/>
    </row>
    <row r="1084" spans="1:31" s="83" customFormat="1">
      <c r="A1084" s="14" t="s">
        <v>308</v>
      </c>
      <c r="B1084" s="76" t="s">
        <v>490</v>
      </c>
      <c r="C1084" s="2" t="s">
        <v>10</v>
      </c>
      <c r="D1084" s="2" t="s">
        <v>15</v>
      </c>
      <c r="E1084" s="8">
        <v>3</v>
      </c>
      <c r="F1084" s="7">
        <v>2223</v>
      </c>
      <c r="G1084" s="8" t="s">
        <v>27</v>
      </c>
      <c r="H1084" s="7" t="s">
        <v>402</v>
      </c>
      <c r="I1084" s="76" t="s">
        <v>176</v>
      </c>
      <c r="J1084" s="191"/>
      <c r="K1084" s="143"/>
      <c r="L1084" s="115"/>
      <c r="M1084" s="115"/>
      <c r="N1084" s="57"/>
      <c r="O1084" s="58" t="s">
        <v>36</v>
      </c>
      <c r="P1084" s="57"/>
      <c r="Q1084" s="57" t="s">
        <v>13</v>
      </c>
      <c r="R1084" s="57"/>
      <c r="S1084" s="57"/>
      <c r="T1084" s="117">
        <v>27.91</v>
      </c>
      <c r="U1084" s="117">
        <v>16.989999999999998</v>
      </c>
      <c r="V1084" s="58"/>
      <c r="W1084" s="195"/>
      <c r="X1084" s="198"/>
      <c r="Y1084" s="8"/>
      <c r="Z1084" s="8"/>
      <c r="AA1084" s="76"/>
      <c r="AB1084" s="76"/>
      <c r="AC1084" s="76"/>
      <c r="AD1084" s="70"/>
      <c r="AE1084" s="70"/>
    </row>
    <row r="1085" spans="1:31" s="83" customFormat="1">
      <c r="A1085" s="14" t="s">
        <v>308</v>
      </c>
      <c r="B1085" s="76" t="s">
        <v>490</v>
      </c>
      <c r="C1085" s="2" t="s">
        <v>10</v>
      </c>
      <c r="D1085" s="2" t="s">
        <v>15</v>
      </c>
      <c r="E1085" s="8">
        <v>3</v>
      </c>
      <c r="F1085" s="7">
        <v>2352</v>
      </c>
      <c r="G1085" s="8" t="s">
        <v>27</v>
      </c>
      <c r="H1085" s="7" t="s">
        <v>402</v>
      </c>
      <c r="I1085" s="76" t="s">
        <v>176</v>
      </c>
      <c r="J1085" s="191"/>
      <c r="K1085" s="143"/>
      <c r="L1085" s="115"/>
      <c r="M1085" s="115"/>
      <c r="N1085" s="57"/>
      <c r="O1085" s="58" t="s">
        <v>38</v>
      </c>
      <c r="P1085" s="57"/>
      <c r="Q1085" s="57" t="s">
        <v>13</v>
      </c>
      <c r="R1085" s="57"/>
      <c r="S1085" s="57"/>
      <c r="T1085" s="117">
        <v>32.94</v>
      </c>
      <c r="U1085" s="117">
        <v>15.28</v>
      </c>
      <c r="V1085" s="58"/>
      <c r="W1085" s="195"/>
      <c r="X1085" s="198"/>
      <c r="Y1085" s="8"/>
      <c r="Z1085" s="8"/>
      <c r="AA1085" s="76"/>
      <c r="AB1085" s="76"/>
      <c r="AC1085" s="76"/>
      <c r="AD1085" s="70"/>
      <c r="AE1085" s="70"/>
    </row>
    <row r="1086" spans="1:31" s="83" customFormat="1">
      <c r="A1086" s="14" t="s">
        <v>308</v>
      </c>
      <c r="B1086" s="76" t="s">
        <v>490</v>
      </c>
      <c r="C1086" s="2" t="s">
        <v>10</v>
      </c>
      <c r="D1086" s="2" t="s">
        <v>15</v>
      </c>
      <c r="E1086" s="8">
        <v>3</v>
      </c>
      <c r="F1086" s="7">
        <v>2352</v>
      </c>
      <c r="G1086" s="8" t="s">
        <v>27</v>
      </c>
      <c r="H1086" s="7" t="s">
        <v>402</v>
      </c>
      <c r="I1086" s="76" t="s">
        <v>176</v>
      </c>
      <c r="J1086" s="191"/>
      <c r="K1086" s="143"/>
      <c r="L1086" s="115"/>
      <c r="M1086" s="115"/>
      <c r="N1086" s="57"/>
      <c r="O1086" s="58" t="s">
        <v>36</v>
      </c>
      <c r="P1086" s="57"/>
      <c r="Q1086" s="57" t="s">
        <v>13</v>
      </c>
      <c r="R1086" s="57"/>
      <c r="S1086" s="57"/>
      <c r="T1086" s="117">
        <v>29.3</v>
      </c>
      <c r="U1086" s="117">
        <v>19.47</v>
      </c>
      <c r="V1086" s="58"/>
      <c r="W1086" s="195"/>
      <c r="X1086" s="198"/>
      <c r="Y1086" s="8"/>
      <c r="Z1086" s="8" t="s">
        <v>37</v>
      </c>
      <c r="AA1086" s="76"/>
      <c r="AB1086" s="76"/>
      <c r="AC1086" s="76"/>
      <c r="AD1086" s="70"/>
      <c r="AE1086" s="70"/>
    </row>
    <row r="1087" spans="1:31" s="83" customFormat="1">
      <c r="A1087" s="14" t="s">
        <v>308</v>
      </c>
      <c r="B1087" s="76" t="s">
        <v>490</v>
      </c>
      <c r="C1087" s="2" t="s">
        <v>10</v>
      </c>
      <c r="D1087" s="2" t="s">
        <v>15</v>
      </c>
      <c r="E1087" s="8">
        <v>3</v>
      </c>
      <c r="F1087" s="7">
        <v>2352</v>
      </c>
      <c r="G1087" s="8" t="s">
        <v>27</v>
      </c>
      <c r="H1087" s="7" t="s">
        <v>402</v>
      </c>
      <c r="I1087" s="76" t="s">
        <v>176</v>
      </c>
      <c r="J1087" s="191"/>
      <c r="K1087" s="143"/>
      <c r="L1087" s="115"/>
      <c r="M1087" s="115"/>
      <c r="N1087" s="57"/>
      <c r="O1087" s="58" t="s">
        <v>36</v>
      </c>
      <c r="P1087" s="57"/>
      <c r="Q1087" s="57" t="s">
        <v>13</v>
      </c>
      <c r="R1087" s="57"/>
      <c r="S1087" s="57"/>
      <c r="T1087" s="117">
        <v>19.559999999999999</v>
      </c>
      <c r="U1087" s="117">
        <v>30.04</v>
      </c>
      <c r="V1087" s="58"/>
      <c r="W1087" s="195"/>
      <c r="X1087" s="198"/>
      <c r="Y1087" s="8"/>
      <c r="Z1087" s="8"/>
      <c r="AA1087" s="76"/>
      <c r="AB1087" s="76"/>
      <c r="AC1087" s="76"/>
      <c r="AD1087" s="70"/>
      <c r="AE1087" s="70"/>
    </row>
    <row r="1088" spans="1:31" s="83" customFormat="1">
      <c r="A1088" s="14" t="s">
        <v>308</v>
      </c>
      <c r="B1088" s="76" t="s">
        <v>490</v>
      </c>
      <c r="C1088" s="2" t="s">
        <v>10</v>
      </c>
      <c r="D1088" s="2" t="s">
        <v>15</v>
      </c>
      <c r="E1088" s="8">
        <v>3</v>
      </c>
      <c r="F1088" s="7">
        <v>2352</v>
      </c>
      <c r="G1088" s="8" t="s">
        <v>27</v>
      </c>
      <c r="H1088" s="7" t="s">
        <v>402</v>
      </c>
      <c r="I1088" s="76" t="s">
        <v>176</v>
      </c>
      <c r="J1088" s="191"/>
      <c r="K1088" s="143"/>
      <c r="L1088" s="115"/>
      <c r="M1088" s="115"/>
      <c r="N1088" s="57"/>
      <c r="O1088" s="58" t="s">
        <v>36</v>
      </c>
      <c r="P1088" s="57"/>
      <c r="Q1088" s="57" t="s">
        <v>13</v>
      </c>
      <c r="R1088" s="57"/>
      <c r="S1088" s="57"/>
      <c r="T1088" s="117">
        <v>32.979999999999997</v>
      </c>
      <c r="U1088" s="117">
        <v>20.94</v>
      </c>
      <c r="V1088" s="58"/>
      <c r="W1088" s="195"/>
      <c r="X1088" s="198"/>
      <c r="Y1088" s="8"/>
      <c r="Z1088" s="8"/>
      <c r="AA1088" s="76"/>
      <c r="AB1088" s="76"/>
      <c r="AC1088" s="76"/>
      <c r="AD1088" s="70"/>
      <c r="AE1088" s="70"/>
    </row>
    <row r="1089" spans="1:31" s="83" customFormat="1">
      <c r="A1089" s="14" t="s">
        <v>308</v>
      </c>
      <c r="B1089" s="76" t="s">
        <v>490</v>
      </c>
      <c r="C1089" s="2" t="s">
        <v>10</v>
      </c>
      <c r="D1089" s="2" t="s">
        <v>15</v>
      </c>
      <c r="E1089" s="8">
        <v>3</v>
      </c>
      <c r="F1089" s="7">
        <v>2352</v>
      </c>
      <c r="G1089" s="8" t="s">
        <v>27</v>
      </c>
      <c r="H1089" s="7" t="s">
        <v>402</v>
      </c>
      <c r="I1089" s="76" t="s">
        <v>176</v>
      </c>
      <c r="J1089" s="191"/>
      <c r="K1089" s="143"/>
      <c r="L1089" s="115"/>
      <c r="M1089" s="115"/>
      <c r="N1089" s="57"/>
      <c r="O1089" s="58" t="s">
        <v>36</v>
      </c>
      <c r="P1089" s="57"/>
      <c r="Q1089" s="57" t="s">
        <v>13</v>
      </c>
      <c r="R1089" s="57"/>
      <c r="S1089" s="57"/>
      <c r="T1089" s="117">
        <v>34.020000000000003</v>
      </c>
      <c r="U1089" s="117">
        <v>21.93</v>
      </c>
      <c r="V1089" s="58"/>
      <c r="W1089" s="195"/>
      <c r="X1089" s="198"/>
      <c r="Y1089" s="8"/>
      <c r="Z1089" s="8"/>
      <c r="AA1089" s="76"/>
      <c r="AB1089" s="76"/>
      <c r="AC1089" s="76"/>
      <c r="AD1089" s="70"/>
      <c r="AE1089" s="70"/>
    </row>
    <row r="1090" spans="1:31" s="83" customFormat="1">
      <c r="A1090" s="14" t="s">
        <v>308</v>
      </c>
      <c r="B1090" s="76" t="s">
        <v>490</v>
      </c>
      <c r="C1090" s="2" t="s">
        <v>10</v>
      </c>
      <c r="D1090" s="2" t="s">
        <v>15</v>
      </c>
      <c r="E1090" s="8">
        <v>3</v>
      </c>
      <c r="F1090" s="7">
        <v>2352</v>
      </c>
      <c r="G1090" s="8" t="s">
        <v>27</v>
      </c>
      <c r="H1090" s="7" t="s">
        <v>402</v>
      </c>
      <c r="I1090" s="76" t="s">
        <v>176</v>
      </c>
      <c r="J1090" s="191"/>
      <c r="K1090" s="143"/>
      <c r="L1090" s="115"/>
      <c r="M1090" s="115"/>
      <c r="N1090" s="57"/>
      <c r="O1090" s="58" t="s">
        <v>36</v>
      </c>
      <c r="P1090" s="57"/>
      <c r="Q1090" s="57" t="s">
        <v>13</v>
      </c>
      <c r="R1090" s="57"/>
      <c r="S1090" s="57"/>
      <c r="T1090" s="117">
        <v>34.42</v>
      </c>
      <c r="U1090" s="117">
        <v>20.059999999999999</v>
      </c>
      <c r="V1090" s="58"/>
      <c r="W1090" s="195"/>
      <c r="X1090" s="198"/>
      <c r="Y1090" s="8"/>
      <c r="Z1090" s="8"/>
      <c r="AA1090" s="76"/>
      <c r="AB1090" s="76"/>
      <c r="AC1090" s="76"/>
      <c r="AD1090" s="70"/>
      <c r="AE1090" s="70"/>
    </row>
    <row r="1091" spans="1:31" s="83" customFormat="1">
      <c r="A1091" s="14" t="s">
        <v>308</v>
      </c>
      <c r="B1091" s="76" t="s">
        <v>490</v>
      </c>
      <c r="C1091" s="2" t="s">
        <v>10</v>
      </c>
      <c r="D1091" s="2" t="s">
        <v>15</v>
      </c>
      <c r="E1091" s="8">
        <v>3</v>
      </c>
      <c r="F1091" s="7">
        <v>2352</v>
      </c>
      <c r="G1091" s="8" t="s">
        <v>27</v>
      </c>
      <c r="H1091" s="7" t="s">
        <v>402</v>
      </c>
      <c r="I1091" s="76" t="s">
        <v>176</v>
      </c>
      <c r="J1091" s="191"/>
      <c r="K1091" s="143"/>
      <c r="L1091" s="115"/>
      <c r="M1091" s="115"/>
      <c r="N1091" s="57"/>
      <c r="O1091" s="58" t="s">
        <v>36</v>
      </c>
      <c r="P1091" s="57"/>
      <c r="Q1091" s="57" t="s">
        <v>13</v>
      </c>
      <c r="R1091" s="57"/>
      <c r="S1091" s="57"/>
      <c r="T1091" s="117">
        <v>32.840000000000003</v>
      </c>
      <c r="U1091" s="117">
        <v>17.16</v>
      </c>
      <c r="V1091" s="58"/>
      <c r="W1091" s="195"/>
      <c r="X1091" s="198"/>
      <c r="Y1091" s="8"/>
      <c r="Z1091" s="8"/>
      <c r="AA1091" s="76"/>
      <c r="AB1091" s="76"/>
      <c r="AC1091" s="76"/>
      <c r="AD1091" s="70"/>
      <c r="AE1091" s="70"/>
    </row>
    <row r="1092" spans="1:31" s="83" customFormat="1">
      <c r="A1092" s="14" t="s">
        <v>308</v>
      </c>
      <c r="B1092" s="76" t="s">
        <v>490</v>
      </c>
      <c r="C1092" s="2" t="s">
        <v>10</v>
      </c>
      <c r="D1092" s="2" t="s">
        <v>15</v>
      </c>
      <c r="E1092" s="8">
        <v>3</v>
      </c>
      <c r="F1092" s="7">
        <v>2352</v>
      </c>
      <c r="G1092" s="8" t="s">
        <v>27</v>
      </c>
      <c r="H1092" s="7" t="s">
        <v>402</v>
      </c>
      <c r="I1092" s="76" t="s">
        <v>176</v>
      </c>
      <c r="J1092" s="191"/>
      <c r="K1092" s="143"/>
      <c r="L1092" s="115"/>
      <c r="M1092" s="115"/>
      <c r="N1092" s="57"/>
      <c r="O1092" s="58" t="s">
        <v>36</v>
      </c>
      <c r="P1092" s="57"/>
      <c r="Q1092" s="57" t="s">
        <v>13</v>
      </c>
      <c r="R1092" s="57"/>
      <c r="S1092" s="57"/>
      <c r="T1092" s="117">
        <v>28.27</v>
      </c>
      <c r="U1092" s="117">
        <v>19.399999999999999</v>
      </c>
      <c r="V1092" s="58"/>
      <c r="W1092" s="195"/>
      <c r="X1092" s="198"/>
      <c r="Y1092" s="8"/>
      <c r="Z1092" s="8"/>
      <c r="AA1092" s="76"/>
      <c r="AB1092" s="76"/>
      <c r="AC1092" s="76"/>
      <c r="AD1092" s="70"/>
      <c r="AE1092" s="70"/>
    </row>
    <row r="1093" spans="1:31" s="83" customFormat="1">
      <c r="A1093" s="14" t="s">
        <v>308</v>
      </c>
      <c r="B1093" s="76" t="s">
        <v>490</v>
      </c>
      <c r="C1093" s="2" t="s">
        <v>10</v>
      </c>
      <c r="D1093" s="2" t="s">
        <v>15</v>
      </c>
      <c r="E1093" s="8">
        <v>3</v>
      </c>
      <c r="F1093" s="7">
        <v>2352</v>
      </c>
      <c r="G1093" s="8" t="s">
        <v>27</v>
      </c>
      <c r="H1093" s="7" t="s">
        <v>402</v>
      </c>
      <c r="I1093" s="76" t="s">
        <v>176</v>
      </c>
      <c r="J1093" s="191"/>
      <c r="K1093" s="143"/>
      <c r="L1093" s="115"/>
      <c r="M1093" s="115"/>
      <c r="N1093" s="57"/>
      <c r="O1093" s="58" t="s">
        <v>36</v>
      </c>
      <c r="P1093" s="57"/>
      <c r="Q1093" s="57" t="s">
        <v>13</v>
      </c>
      <c r="R1093" s="57"/>
      <c r="S1093" s="57"/>
      <c r="T1093" s="117">
        <v>28.5</v>
      </c>
      <c r="U1093" s="117">
        <v>21.8</v>
      </c>
      <c r="V1093" s="58"/>
      <c r="W1093" s="195"/>
      <c r="X1093" s="198"/>
      <c r="Y1093" s="8"/>
      <c r="Z1093" s="8"/>
      <c r="AA1093" s="76"/>
      <c r="AB1093" s="76"/>
      <c r="AC1093" s="76"/>
      <c r="AD1093" s="70"/>
      <c r="AE1093" s="70"/>
    </row>
    <row r="1094" spans="1:31" s="83" customFormat="1">
      <c r="A1094" s="14" t="s">
        <v>308</v>
      </c>
      <c r="B1094" s="76" t="s">
        <v>490</v>
      </c>
      <c r="C1094" s="2" t="s">
        <v>10</v>
      </c>
      <c r="D1094" s="2" t="s">
        <v>15</v>
      </c>
      <c r="E1094" s="8">
        <v>3</v>
      </c>
      <c r="F1094" s="7">
        <v>2352</v>
      </c>
      <c r="G1094" s="8" t="s">
        <v>27</v>
      </c>
      <c r="H1094" s="7" t="s">
        <v>402</v>
      </c>
      <c r="I1094" s="76" t="s">
        <v>176</v>
      </c>
      <c r="J1094" s="191"/>
      <c r="K1094" s="143"/>
      <c r="L1094" s="115"/>
      <c r="M1094" s="115"/>
      <c r="N1094" s="57"/>
      <c r="O1094" s="58" t="s">
        <v>36</v>
      </c>
      <c r="P1094" s="57"/>
      <c r="Q1094" s="57" t="s">
        <v>13</v>
      </c>
      <c r="R1094" s="57"/>
      <c r="S1094" s="57"/>
      <c r="T1094" s="117">
        <v>31.44</v>
      </c>
      <c r="U1094" s="117">
        <v>27.32</v>
      </c>
      <c r="V1094" s="58"/>
      <c r="W1094" s="195"/>
      <c r="X1094" s="198"/>
      <c r="Y1094" s="8"/>
      <c r="Z1094" s="8"/>
      <c r="AA1094" s="76"/>
      <c r="AB1094" s="76"/>
      <c r="AC1094" s="76"/>
      <c r="AD1094" s="70"/>
      <c r="AE1094" s="70"/>
    </row>
    <row r="1095" spans="1:31" s="83" customFormat="1">
      <c r="A1095" s="14" t="s">
        <v>308</v>
      </c>
      <c r="B1095" s="76" t="s">
        <v>490</v>
      </c>
      <c r="C1095" s="2" t="s">
        <v>10</v>
      </c>
      <c r="D1095" s="2" t="s">
        <v>15</v>
      </c>
      <c r="E1095" s="8">
        <v>3</v>
      </c>
      <c r="F1095" s="7">
        <v>2352</v>
      </c>
      <c r="G1095" s="8" t="s">
        <v>27</v>
      </c>
      <c r="H1095" s="7" t="s">
        <v>402</v>
      </c>
      <c r="I1095" s="76" t="s">
        <v>176</v>
      </c>
      <c r="J1095" s="191"/>
      <c r="K1095" s="143"/>
      <c r="L1095" s="115"/>
      <c r="M1095" s="115"/>
      <c r="N1095" s="57"/>
      <c r="O1095" s="58" t="s">
        <v>36</v>
      </c>
      <c r="P1095" s="57"/>
      <c r="Q1095" s="57" t="s">
        <v>13</v>
      </c>
      <c r="R1095" s="57"/>
      <c r="S1095" s="57"/>
      <c r="T1095" s="117">
        <v>29.31</v>
      </c>
      <c r="U1095" s="117">
        <v>16.28</v>
      </c>
      <c r="V1095" s="58"/>
      <c r="W1095" s="195"/>
      <c r="X1095" s="198"/>
      <c r="Y1095" s="8"/>
      <c r="Z1095" s="8"/>
      <c r="AA1095" s="76"/>
      <c r="AB1095" s="76"/>
      <c r="AC1095" s="76"/>
      <c r="AD1095" s="70"/>
      <c r="AE1095" s="70"/>
    </row>
    <row r="1096" spans="1:31" s="83" customFormat="1">
      <c r="A1096" s="14" t="s">
        <v>308</v>
      </c>
      <c r="B1096" s="76" t="s">
        <v>490</v>
      </c>
      <c r="C1096" s="2" t="s">
        <v>10</v>
      </c>
      <c r="D1096" s="2" t="s">
        <v>15</v>
      </c>
      <c r="E1096" s="8">
        <v>3</v>
      </c>
      <c r="F1096" s="7">
        <v>2352</v>
      </c>
      <c r="G1096" s="8" t="s">
        <v>27</v>
      </c>
      <c r="H1096" s="7" t="s">
        <v>402</v>
      </c>
      <c r="I1096" s="76" t="s">
        <v>176</v>
      </c>
      <c r="J1096" s="191"/>
      <c r="K1096" s="143"/>
      <c r="L1096" s="115"/>
      <c r="M1096" s="115"/>
      <c r="N1096" s="57"/>
      <c r="O1096" s="58" t="s">
        <v>36</v>
      </c>
      <c r="P1096" s="57"/>
      <c r="Q1096" s="57" t="s">
        <v>13</v>
      </c>
      <c r="R1096" s="57"/>
      <c r="S1096" s="57"/>
      <c r="T1096" s="117">
        <v>29.53</v>
      </c>
      <c r="U1096" s="117">
        <v>27.62</v>
      </c>
      <c r="V1096" s="58"/>
      <c r="W1096" s="195"/>
      <c r="X1096" s="198"/>
      <c r="Y1096" s="8"/>
      <c r="Z1096" s="8"/>
      <c r="AA1096" s="76"/>
      <c r="AB1096" s="76"/>
      <c r="AC1096" s="76"/>
      <c r="AD1096" s="70"/>
      <c r="AE1096" s="70"/>
    </row>
    <row r="1097" spans="1:31" s="83" customFormat="1">
      <c r="A1097" s="14" t="s">
        <v>308</v>
      </c>
      <c r="B1097" s="76" t="s">
        <v>490</v>
      </c>
      <c r="C1097" s="2" t="s">
        <v>10</v>
      </c>
      <c r="D1097" s="2" t="s">
        <v>15</v>
      </c>
      <c r="E1097" s="8">
        <v>3</v>
      </c>
      <c r="F1097" s="7">
        <v>2352</v>
      </c>
      <c r="G1097" s="8" t="s">
        <v>27</v>
      </c>
      <c r="H1097" s="7" t="s">
        <v>402</v>
      </c>
      <c r="I1097" s="76" t="s">
        <v>176</v>
      </c>
      <c r="J1097" s="191"/>
      <c r="K1097" s="143"/>
      <c r="L1097" s="115"/>
      <c r="M1097" s="115"/>
      <c r="N1097" s="57"/>
      <c r="O1097" s="58" t="s">
        <v>36</v>
      </c>
      <c r="P1097" s="57"/>
      <c r="Q1097" s="57" t="s">
        <v>13</v>
      </c>
      <c r="R1097" s="57"/>
      <c r="S1097" s="57"/>
      <c r="T1097" s="117">
        <v>28.24</v>
      </c>
      <c r="U1097" s="117">
        <v>16.600000000000001</v>
      </c>
      <c r="V1097" s="58"/>
      <c r="W1097" s="195"/>
      <c r="X1097" s="198"/>
      <c r="Y1097" s="8"/>
      <c r="Z1097" s="8"/>
      <c r="AA1097" s="76"/>
      <c r="AB1097" s="76"/>
      <c r="AC1097" s="76"/>
      <c r="AD1097" s="70"/>
      <c r="AE1097" s="70"/>
    </row>
    <row r="1098" spans="1:31" s="83" customFormat="1">
      <c r="A1098" s="14" t="s">
        <v>308</v>
      </c>
      <c r="B1098" s="76" t="s">
        <v>490</v>
      </c>
      <c r="C1098" s="2" t="s">
        <v>10</v>
      </c>
      <c r="D1098" s="2" t="s">
        <v>15</v>
      </c>
      <c r="E1098" s="8">
        <v>3</v>
      </c>
      <c r="F1098" s="7">
        <v>2352</v>
      </c>
      <c r="G1098" s="8" t="s">
        <v>27</v>
      </c>
      <c r="H1098" s="7" t="s">
        <v>402</v>
      </c>
      <c r="I1098" s="76" t="s">
        <v>176</v>
      </c>
      <c r="J1098" s="191"/>
      <c r="K1098" s="143"/>
      <c r="L1098" s="115"/>
      <c r="M1098" s="115"/>
      <c r="N1098" s="57"/>
      <c r="O1098" s="58" t="s">
        <v>36</v>
      </c>
      <c r="P1098" s="57"/>
      <c r="Q1098" s="57" t="s">
        <v>13</v>
      </c>
      <c r="R1098" s="57"/>
      <c r="S1098" s="57"/>
      <c r="T1098" s="117">
        <v>29.29</v>
      </c>
      <c r="U1098" s="117">
        <v>19.64</v>
      </c>
      <c r="V1098" s="58"/>
      <c r="W1098" s="195"/>
      <c r="X1098" s="198"/>
      <c r="Y1098" s="8"/>
      <c r="Z1098" s="8"/>
      <c r="AA1098" s="76"/>
      <c r="AB1098" s="76"/>
      <c r="AC1098" s="76"/>
      <c r="AD1098" s="70"/>
      <c r="AE1098" s="70"/>
    </row>
    <row r="1099" spans="1:31" s="83" customFormat="1">
      <c r="A1099" s="14" t="s">
        <v>308</v>
      </c>
      <c r="B1099" s="76" t="s">
        <v>490</v>
      </c>
      <c r="C1099" s="2" t="s">
        <v>10</v>
      </c>
      <c r="D1099" s="2" t="s">
        <v>15</v>
      </c>
      <c r="E1099" s="8">
        <v>3</v>
      </c>
      <c r="F1099" s="7">
        <v>2352</v>
      </c>
      <c r="G1099" s="8" t="s">
        <v>27</v>
      </c>
      <c r="H1099" s="7" t="s">
        <v>402</v>
      </c>
      <c r="I1099" s="76" t="s">
        <v>176</v>
      </c>
      <c r="J1099" s="191"/>
      <c r="K1099" s="143"/>
      <c r="L1099" s="115"/>
      <c r="M1099" s="115"/>
      <c r="N1099" s="57"/>
      <c r="O1099" s="58" t="s">
        <v>36</v>
      </c>
      <c r="P1099" s="57"/>
      <c r="Q1099" s="57" t="s">
        <v>13</v>
      </c>
      <c r="R1099" s="57"/>
      <c r="S1099" s="57"/>
      <c r="T1099" s="117">
        <v>31.41</v>
      </c>
      <c r="U1099" s="117">
        <v>16.440000000000001</v>
      </c>
      <c r="V1099" s="58"/>
      <c r="W1099" s="195"/>
      <c r="X1099" s="198"/>
      <c r="Y1099" s="8"/>
      <c r="Z1099" s="8"/>
      <c r="AA1099" s="76"/>
      <c r="AB1099" s="76"/>
      <c r="AC1099" s="76"/>
      <c r="AD1099" s="70"/>
      <c r="AE1099" s="70"/>
    </row>
    <row r="1100" spans="1:31" s="83" customFormat="1" ht="31">
      <c r="A1100" s="14" t="s">
        <v>308</v>
      </c>
      <c r="B1100" s="76" t="s">
        <v>490</v>
      </c>
      <c r="C1100" s="2" t="s">
        <v>10</v>
      </c>
      <c r="D1100" s="2" t="s">
        <v>15</v>
      </c>
      <c r="E1100" s="8">
        <v>3</v>
      </c>
      <c r="F1100" s="7">
        <v>2352</v>
      </c>
      <c r="G1100" s="8" t="s">
        <v>27</v>
      </c>
      <c r="H1100" s="7" t="s">
        <v>402</v>
      </c>
      <c r="I1100" s="76" t="s">
        <v>176</v>
      </c>
      <c r="J1100" s="191"/>
      <c r="K1100" s="143"/>
      <c r="L1100" s="115"/>
      <c r="M1100" s="115"/>
      <c r="N1100" s="57"/>
      <c r="O1100" s="58" t="s">
        <v>40</v>
      </c>
      <c r="P1100" s="57"/>
      <c r="Q1100" s="57" t="s">
        <v>13</v>
      </c>
      <c r="R1100" s="57"/>
      <c r="S1100" s="57"/>
      <c r="T1100" s="117">
        <v>29.64</v>
      </c>
      <c r="U1100" s="117">
        <v>22.75</v>
      </c>
      <c r="V1100" s="58"/>
      <c r="W1100" s="195"/>
      <c r="X1100" s="198"/>
      <c r="Y1100" s="8"/>
      <c r="Z1100" s="8" t="s">
        <v>41</v>
      </c>
      <c r="AA1100" s="76"/>
      <c r="AB1100" s="76"/>
      <c r="AC1100" s="76" t="s">
        <v>1542</v>
      </c>
      <c r="AD1100" s="70"/>
      <c r="AE1100" s="70"/>
    </row>
    <row r="1101" spans="1:31" s="83" customFormat="1">
      <c r="A1101" s="14" t="s">
        <v>308</v>
      </c>
      <c r="B1101" s="76" t="s">
        <v>490</v>
      </c>
      <c r="C1101" s="2" t="s">
        <v>10</v>
      </c>
      <c r="D1101" s="2" t="s">
        <v>15</v>
      </c>
      <c r="E1101" s="8">
        <v>3</v>
      </c>
      <c r="F1101" s="7">
        <v>2352</v>
      </c>
      <c r="G1101" s="8" t="s">
        <v>27</v>
      </c>
      <c r="H1101" s="7" t="s">
        <v>402</v>
      </c>
      <c r="I1101" s="76" t="s">
        <v>176</v>
      </c>
      <c r="J1101" s="191"/>
      <c r="K1101" s="143"/>
      <c r="L1101" s="115"/>
      <c r="M1101" s="115"/>
      <c r="N1101" s="57"/>
      <c r="O1101" s="58" t="s">
        <v>40</v>
      </c>
      <c r="P1101" s="57"/>
      <c r="Q1101" s="57" t="s">
        <v>13</v>
      </c>
      <c r="R1101" s="57"/>
      <c r="S1101" s="57"/>
      <c r="T1101" s="117">
        <v>31.68</v>
      </c>
      <c r="U1101" s="117">
        <v>24.14</v>
      </c>
      <c r="V1101" s="58"/>
      <c r="W1101" s="195"/>
      <c r="X1101" s="198"/>
      <c r="Y1101" s="8"/>
      <c r="Z1101" s="8"/>
      <c r="AA1101" s="76"/>
      <c r="AB1101" s="76"/>
      <c r="AC1101" s="76"/>
      <c r="AD1101" s="70"/>
      <c r="AE1101" s="70"/>
    </row>
    <row r="1102" spans="1:31" s="83" customFormat="1">
      <c r="A1102" s="14" t="s">
        <v>308</v>
      </c>
      <c r="B1102" s="76" t="s">
        <v>490</v>
      </c>
      <c r="C1102" s="2" t="s">
        <v>10</v>
      </c>
      <c r="D1102" s="2" t="s">
        <v>15</v>
      </c>
      <c r="E1102" s="8">
        <v>3</v>
      </c>
      <c r="F1102" s="7">
        <v>2352</v>
      </c>
      <c r="G1102" s="8" t="s">
        <v>27</v>
      </c>
      <c r="H1102" s="7" t="s">
        <v>402</v>
      </c>
      <c r="I1102" s="76" t="s">
        <v>176</v>
      </c>
      <c r="J1102" s="191"/>
      <c r="K1102" s="143"/>
      <c r="L1102" s="115"/>
      <c r="M1102" s="115"/>
      <c r="N1102" s="57"/>
      <c r="O1102" s="58" t="s">
        <v>40</v>
      </c>
      <c r="P1102" s="57"/>
      <c r="Q1102" s="57" t="s">
        <v>13</v>
      </c>
      <c r="R1102" s="57"/>
      <c r="S1102" s="57"/>
      <c r="T1102" s="117">
        <v>32.28</v>
      </c>
      <c r="U1102" s="117">
        <v>15.56</v>
      </c>
      <c r="V1102" s="58"/>
      <c r="W1102" s="195"/>
      <c r="X1102" s="198"/>
      <c r="Y1102" s="8"/>
      <c r="Z1102" s="8"/>
      <c r="AA1102" s="76"/>
      <c r="AB1102" s="76"/>
      <c r="AC1102" s="76"/>
      <c r="AD1102" s="70"/>
      <c r="AE1102" s="70"/>
    </row>
    <row r="1103" spans="1:31" s="83" customFormat="1">
      <c r="A1103" s="14" t="s">
        <v>308</v>
      </c>
      <c r="B1103" s="76" t="s">
        <v>490</v>
      </c>
      <c r="C1103" s="2" t="s">
        <v>10</v>
      </c>
      <c r="D1103" s="2" t="s">
        <v>15</v>
      </c>
      <c r="E1103" s="8">
        <v>3</v>
      </c>
      <c r="F1103" s="7">
        <v>2352</v>
      </c>
      <c r="G1103" s="8" t="s">
        <v>27</v>
      </c>
      <c r="H1103" s="7" t="s">
        <v>402</v>
      </c>
      <c r="I1103" s="76" t="s">
        <v>176</v>
      </c>
      <c r="J1103" s="191"/>
      <c r="K1103" s="143"/>
      <c r="L1103" s="115"/>
      <c r="M1103" s="115"/>
      <c r="N1103" s="57"/>
      <c r="O1103" s="58" t="s">
        <v>40</v>
      </c>
      <c r="P1103" s="57"/>
      <c r="Q1103" s="57" t="s">
        <v>13</v>
      </c>
      <c r="R1103" s="57"/>
      <c r="S1103" s="57"/>
      <c r="T1103" s="117">
        <v>29.16</v>
      </c>
      <c r="U1103" s="117">
        <v>15.59</v>
      </c>
      <c r="V1103" s="58"/>
      <c r="W1103" s="195"/>
      <c r="X1103" s="198"/>
      <c r="Y1103" s="8"/>
      <c r="Z1103" s="8"/>
      <c r="AA1103" s="76"/>
      <c r="AB1103" s="76"/>
      <c r="AC1103" s="76"/>
      <c r="AD1103" s="70"/>
      <c r="AE1103" s="70"/>
    </row>
    <row r="1104" spans="1:31" s="83" customFormat="1">
      <c r="A1104" s="14" t="s">
        <v>308</v>
      </c>
      <c r="B1104" s="76" t="s">
        <v>490</v>
      </c>
      <c r="C1104" s="2" t="s">
        <v>10</v>
      </c>
      <c r="D1104" s="2" t="s">
        <v>15</v>
      </c>
      <c r="E1104" s="8">
        <v>3</v>
      </c>
      <c r="F1104" s="7">
        <v>2352</v>
      </c>
      <c r="G1104" s="8" t="s">
        <v>27</v>
      </c>
      <c r="H1104" s="7" t="s">
        <v>402</v>
      </c>
      <c r="I1104" s="76" t="s">
        <v>176</v>
      </c>
      <c r="J1104" s="191"/>
      <c r="K1104" s="143"/>
      <c r="L1104" s="115"/>
      <c r="M1104" s="115"/>
      <c r="N1104" s="57"/>
      <c r="O1104" s="58" t="s">
        <v>40</v>
      </c>
      <c r="P1104" s="57"/>
      <c r="Q1104" s="57" t="s">
        <v>13</v>
      </c>
      <c r="R1104" s="57"/>
      <c r="S1104" s="57"/>
      <c r="T1104" s="117">
        <v>36.29</v>
      </c>
      <c r="U1104" s="117">
        <v>24.38</v>
      </c>
      <c r="V1104" s="58"/>
      <c r="W1104" s="195"/>
      <c r="X1104" s="198"/>
      <c r="Y1104" s="8"/>
      <c r="Z1104" s="8"/>
      <c r="AA1104" s="76"/>
      <c r="AB1104" s="76"/>
      <c r="AC1104" s="76"/>
      <c r="AD1104" s="70"/>
      <c r="AE1104" s="70"/>
    </row>
    <row r="1105" spans="1:100" s="83" customFormat="1">
      <c r="A1105" s="14" t="s">
        <v>308</v>
      </c>
      <c r="B1105" s="76" t="s">
        <v>490</v>
      </c>
      <c r="C1105" s="2" t="s">
        <v>10</v>
      </c>
      <c r="D1105" s="2" t="s">
        <v>15</v>
      </c>
      <c r="E1105" s="8">
        <v>3</v>
      </c>
      <c r="F1105" s="7">
        <v>2352</v>
      </c>
      <c r="G1105" s="8" t="s">
        <v>27</v>
      </c>
      <c r="H1105" s="7" t="s">
        <v>402</v>
      </c>
      <c r="I1105" s="76" t="s">
        <v>176</v>
      </c>
      <c r="J1105" s="191"/>
      <c r="K1105" s="143"/>
      <c r="L1105" s="115"/>
      <c r="M1105" s="115"/>
      <c r="N1105" s="57"/>
      <c r="O1105" s="58" t="s">
        <v>38</v>
      </c>
      <c r="P1105" s="57"/>
      <c r="Q1105" s="57" t="s">
        <v>13</v>
      </c>
      <c r="R1105" s="57"/>
      <c r="S1105" s="57"/>
      <c r="T1105" s="117">
        <v>42.09</v>
      </c>
      <c r="U1105" s="117">
        <v>28.97</v>
      </c>
      <c r="V1105" s="58"/>
      <c r="W1105" s="195"/>
      <c r="X1105" s="198"/>
      <c r="Y1105" s="8"/>
      <c r="Z1105" s="8"/>
      <c r="AA1105" s="76"/>
      <c r="AB1105" s="76"/>
      <c r="AC1105" s="76"/>
      <c r="AD1105" s="70"/>
      <c r="AE1105" s="70"/>
    </row>
    <row r="1106" spans="1:100" s="80" customFormat="1">
      <c r="A1106" s="14" t="s">
        <v>308</v>
      </c>
      <c r="B1106" s="76" t="s">
        <v>490</v>
      </c>
      <c r="C1106" s="2" t="s">
        <v>10</v>
      </c>
      <c r="D1106" s="2" t="s">
        <v>15</v>
      </c>
      <c r="E1106" s="8">
        <v>3</v>
      </c>
      <c r="F1106" s="7">
        <v>2352</v>
      </c>
      <c r="G1106" s="8" t="s">
        <v>27</v>
      </c>
      <c r="H1106" s="7" t="s">
        <v>402</v>
      </c>
      <c r="I1106" s="76" t="s">
        <v>176</v>
      </c>
      <c r="J1106" s="191"/>
      <c r="K1106" s="143"/>
      <c r="L1106" s="115"/>
      <c r="M1106" s="115"/>
      <c r="N1106" s="57"/>
      <c r="O1106" s="58" t="s">
        <v>38</v>
      </c>
      <c r="P1106" s="57"/>
      <c r="Q1106" s="57" t="s">
        <v>13</v>
      </c>
      <c r="R1106" s="57"/>
      <c r="S1106" s="57"/>
      <c r="T1106" s="117">
        <v>41.35</v>
      </c>
      <c r="U1106" s="117">
        <v>27.36</v>
      </c>
      <c r="V1106" s="58"/>
      <c r="W1106" s="195"/>
      <c r="X1106" s="198"/>
      <c r="Y1106" s="8"/>
      <c r="Z1106" s="8"/>
      <c r="AA1106" s="54"/>
      <c r="AB1106" s="76"/>
      <c r="AC1106" s="76"/>
      <c r="AD1106" s="70"/>
      <c r="AE1106" s="70"/>
      <c r="AF1106" s="83"/>
      <c r="AG1106" s="83"/>
      <c r="AH1106" s="83"/>
      <c r="AI1106" s="83"/>
      <c r="AJ1106" s="83"/>
      <c r="AK1106" s="83"/>
      <c r="AL1106" s="83"/>
      <c r="AM1106" s="83"/>
      <c r="AN1106" s="83"/>
      <c r="AO1106" s="83"/>
      <c r="AP1106" s="83"/>
      <c r="AQ1106" s="83"/>
      <c r="AR1106" s="83"/>
      <c r="AS1106" s="83"/>
      <c r="AT1106" s="83"/>
      <c r="AU1106" s="83"/>
      <c r="AV1106" s="83"/>
      <c r="AW1106" s="83"/>
      <c r="AX1106" s="83"/>
      <c r="AY1106" s="83"/>
      <c r="AZ1106" s="83"/>
      <c r="BA1106" s="83"/>
      <c r="BB1106" s="83"/>
      <c r="BC1106" s="83"/>
      <c r="BD1106" s="83"/>
      <c r="BE1106" s="83"/>
      <c r="BF1106" s="83"/>
      <c r="BG1106" s="83"/>
      <c r="BH1106" s="83"/>
      <c r="BI1106" s="83"/>
      <c r="BJ1106" s="83"/>
      <c r="BK1106" s="83"/>
      <c r="BL1106" s="83"/>
      <c r="BM1106" s="83"/>
      <c r="BN1106" s="83"/>
      <c r="BO1106" s="83"/>
      <c r="BP1106" s="83"/>
      <c r="BQ1106" s="83"/>
      <c r="BR1106" s="83"/>
      <c r="BS1106" s="83"/>
      <c r="BT1106" s="83"/>
      <c r="BU1106" s="83"/>
      <c r="BV1106" s="83"/>
      <c r="BW1106" s="83"/>
      <c r="BX1106" s="83"/>
      <c r="BY1106" s="83"/>
      <c r="BZ1106" s="83"/>
      <c r="CA1106" s="83"/>
      <c r="CB1106" s="83"/>
      <c r="CC1106" s="83"/>
      <c r="CD1106" s="83"/>
      <c r="CE1106" s="83"/>
      <c r="CF1106" s="83"/>
      <c r="CG1106" s="83"/>
      <c r="CH1106" s="83"/>
      <c r="CI1106" s="83"/>
      <c r="CJ1106" s="83"/>
      <c r="CK1106" s="83"/>
      <c r="CL1106" s="83"/>
      <c r="CM1106" s="83"/>
      <c r="CN1106" s="83"/>
      <c r="CO1106" s="83"/>
      <c r="CP1106" s="83"/>
      <c r="CQ1106" s="83"/>
      <c r="CR1106" s="83"/>
      <c r="CS1106" s="83"/>
      <c r="CT1106" s="83"/>
      <c r="CU1106" s="83"/>
      <c r="CV1106" s="83"/>
    </row>
    <row r="1107" spans="1:100" s="83" customFormat="1">
      <c r="A1107" s="14" t="s">
        <v>308</v>
      </c>
      <c r="B1107" s="76" t="s">
        <v>490</v>
      </c>
      <c r="C1107" s="2" t="s">
        <v>10</v>
      </c>
      <c r="D1107" s="2" t="s">
        <v>15</v>
      </c>
      <c r="E1107" s="8">
        <v>3</v>
      </c>
      <c r="F1107" s="7">
        <v>2352</v>
      </c>
      <c r="G1107" s="8" t="s">
        <v>27</v>
      </c>
      <c r="H1107" s="7" t="s">
        <v>402</v>
      </c>
      <c r="I1107" s="76" t="s">
        <v>176</v>
      </c>
      <c r="J1107" s="191"/>
      <c r="K1107" s="143"/>
      <c r="L1107" s="115"/>
      <c r="M1107" s="115"/>
      <c r="N1107" s="57"/>
      <c r="O1107" s="58" t="s">
        <v>38</v>
      </c>
      <c r="P1107" s="57"/>
      <c r="Q1107" s="57" t="s">
        <v>13</v>
      </c>
      <c r="R1107" s="57"/>
      <c r="S1107" s="57"/>
      <c r="T1107" s="117">
        <v>33.56</v>
      </c>
      <c r="U1107" s="117">
        <v>15.55</v>
      </c>
      <c r="V1107" s="58"/>
      <c r="W1107" s="195"/>
      <c r="X1107" s="198"/>
      <c r="Y1107" s="8"/>
      <c r="Z1107" s="8" t="s">
        <v>39</v>
      </c>
      <c r="AA1107" s="76"/>
      <c r="AB1107" s="76"/>
      <c r="AC1107" s="76"/>
      <c r="AD1107" s="70"/>
      <c r="AE1107" s="70"/>
    </row>
    <row r="1108" spans="1:100" s="83" customFormat="1">
      <c r="A1108" s="14" t="s">
        <v>308</v>
      </c>
      <c r="B1108" s="76" t="s">
        <v>490</v>
      </c>
      <c r="C1108" s="2" t="s">
        <v>10</v>
      </c>
      <c r="D1108" s="2" t="s">
        <v>15</v>
      </c>
      <c r="E1108" s="8">
        <v>3</v>
      </c>
      <c r="F1108" s="7">
        <v>2352</v>
      </c>
      <c r="G1108" s="8" t="s">
        <v>27</v>
      </c>
      <c r="H1108" s="7" t="s">
        <v>402</v>
      </c>
      <c r="I1108" s="76" t="s">
        <v>176</v>
      </c>
      <c r="J1108" s="191"/>
      <c r="K1108" s="143"/>
      <c r="L1108" s="115"/>
      <c r="M1108" s="115"/>
      <c r="N1108" s="57"/>
      <c r="O1108" s="58" t="s">
        <v>38</v>
      </c>
      <c r="P1108" s="57"/>
      <c r="Q1108" s="57" t="s">
        <v>13</v>
      </c>
      <c r="R1108" s="57"/>
      <c r="S1108" s="57"/>
      <c r="T1108" s="117">
        <v>28.44</v>
      </c>
      <c r="U1108" s="117">
        <v>13.75</v>
      </c>
      <c r="V1108" s="58"/>
      <c r="W1108" s="195"/>
      <c r="X1108" s="198"/>
      <c r="Y1108" s="8"/>
      <c r="Z1108" s="8"/>
      <c r="AA1108" s="76"/>
      <c r="AB1108" s="76"/>
      <c r="AC1108" s="76"/>
      <c r="AD1108" s="70"/>
      <c r="AE1108" s="70"/>
    </row>
    <row r="1109" spans="1:100" s="83" customFormat="1">
      <c r="A1109" s="14" t="s">
        <v>308</v>
      </c>
      <c r="B1109" s="76" t="s">
        <v>490</v>
      </c>
      <c r="C1109" s="2" t="s">
        <v>10</v>
      </c>
      <c r="D1109" s="2" t="s">
        <v>15</v>
      </c>
      <c r="E1109" s="8">
        <v>3</v>
      </c>
      <c r="F1109" s="7">
        <v>2352</v>
      </c>
      <c r="G1109" s="8" t="s">
        <v>27</v>
      </c>
      <c r="H1109" s="7" t="s">
        <v>402</v>
      </c>
      <c r="I1109" s="76" t="s">
        <v>176</v>
      </c>
      <c r="J1109" s="191"/>
      <c r="K1109" s="143"/>
      <c r="L1109" s="115"/>
      <c r="M1109" s="115"/>
      <c r="N1109" s="57"/>
      <c r="O1109" s="58" t="s">
        <v>38</v>
      </c>
      <c r="P1109" s="57"/>
      <c r="Q1109" s="57" t="s">
        <v>13</v>
      </c>
      <c r="R1109" s="57"/>
      <c r="S1109" s="57"/>
      <c r="T1109" s="117">
        <v>30.14</v>
      </c>
      <c r="U1109" s="117">
        <v>15.07</v>
      </c>
      <c r="V1109" s="58"/>
      <c r="W1109" s="195"/>
      <c r="X1109" s="198"/>
      <c r="Y1109" s="8"/>
      <c r="Z1109" s="8"/>
      <c r="AA1109" s="76"/>
      <c r="AB1109" s="76"/>
      <c r="AC1109" s="76"/>
      <c r="AD1109" s="70"/>
      <c r="AE1109" s="70"/>
    </row>
    <row r="1110" spans="1:100" s="83" customFormat="1">
      <c r="A1110" s="14" t="s">
        <v>308</v>
      </c>
      <c r="B1110" s="76" t="s">
        <v>490</v>
      </c>
      <c r="C1110" s="2" t="s">
        <v>10</v>
      </c>
      <c r="D1110" s="2" t="s">
        <v>15</v>
      </c>
      <c r="E1110" s="8">
        <v>3</v>
      </c>
      <c r="F1110" s="7">
        <v>2556</v>
      </c>
      <c r="G1110" s="8" t="s">
        <v>27</v>
      </c>
      <c r="H1110" s="7" t="s">
        <v>402</v>
      </c>
      <c r="I1110" s="76" t="s">
        <v>176</v>
      </c>
      <c r="J1110" s="191"/>
      <c r="K1110" s="143"/>
      <c r="L1110" s="115"/>
      <c r="M1110" s="115"/>
      <c r="N1110" s="57"/>
      <c r="O1110" s="58" t="s">
        <v>31</v>
      </c>
      <c r="P1110" s="57"/>
      <c r="Q1110" s="57" t="s">
        <v>13</v>
      </c>
      <c r="R1110" s="57"/>
      <c r="S1110" s="57"/>
      <c r="T1110" s="117">
        <v>26.83</v>
      </c>
      <c r="U1110" s="117">
        <v>19.45</v>
      </c>
      <c r="V1110" s="58"/>
      <c r="W1110" s="195"/>
      <c r="X1110" s="198"/>
      <c r="Y1110" s="8"/>
      <c r="Z1110" s="8"/>
      <c r="AA1110" s="76"/>
      <c r="AB1110" s="76"/>
      <c r="AC1110" s="76"/>
      <c r="AD1110" s="70"/>
      <c r="AE1110" s="70"/>
    </row>
    <row r="1111" spans="1:100" s="83" customFormat="1">
      <c r="A1111" s="14" t="s">
        <v>308</v>
      </c>
      <c r="B1111" s="76" t="s">
        <v>490</v>
      </c>
      <c r="C1111" s="2" t="s">
        <v>10</v>
      </c>
      <c r="D1111" s="2" t="s">
        <v>15</v>
      </c>
      <c r="E1111" s="8">
        <v>3</v>
      </c>
      <c r="F1111" s="7">
        <v>2556</v>
      </c>
      <c r="G1111" s="8" t="s">
        <v>27</v>
      </c>
      <c r="H1111" s="7" t="s">
        <v>402</v>
      </c>
      <c r="I1111" s="76" t="s">
        <v>176</v>
      </c>
      <c r="J1111" s="191"/>
      <c r="K1111" s="143"/>
      <c r="L1111" s="115"/>
      <c r="M1111" s="115"/>
      <c r="N1111" s="57"/>
      <c r="O1111" s="58" t="s">
        <v>24</v>
      </c>
      <c r="P1111" s="57"/>
      <c r="Q1111" s="57" t="s">
        <v>13</v>
      </c>
      <c r="R1111" s="57"/>
      <c r="S1111" s="57"/>
      <c r="T1111" s="117">
        <v>35.08</v>
      </c>
      <c r="U1111" s="117">
        <v>17.27</v>
      </c>
      <c r="V1111" s="58"/>
      <c r="W1111" s="195"/>
      <c r="X1111" s="198"/>
      <c r="Y1111" s="8"/>
      <c r="Z1111" s="8"/>
      <c r="AA1111" s="76"/>
      <c r="AB1111" s="76"/>
      <c r="AC1111" s="76"/>
      <c r="AD1111" s="70"/>
      <c r="AE1111" s="70"/>
    </row>
    <row r="1112" spans="1:100" s="83" customFormat="1">
      <c r="A1112" s="14"/>
      <c r="B1112" s="76" t="s">
        <v>490</v>
      </c>
      <c r="C1112" s="2" t="s">
        <v>10</v>
      </c>
      <c r="D1112" s="2" t="s">
        <v>15</v>
      </c>
      <c r="E1112" s="8">
        <v>892</v>
      </c>
      <c r="F1112" s="7">
        <v>299</v>
      </c>
      <c r="G1112" s="8" t="s">
        <v>273</v>
      </c>
      <c r="H1112" s="7" t="s">
        <v>214</v>
      </c>
      <c r="I1112" s="76" t="s">
        <v>176</v>
      </c>
      <c r="J1112" s="191"/>
      <c r="K1112" s="106"/>
      <c r="L1112" s="115"/>
      <c r="M1112" s="115"/>
      <c r="N1112" s="57"/>
      <c r="O1112" s="58" t="s">
        <v>24</v>
      </c>
      <c r="P1112" s="57"/>
      <c r="Q1112" s="57" t="s">
        <v>13</v>
      </c>
      <c r="R1112" s="57"/>
      <c r="S1112" s="57"/>
      <c r="T1112" s="117">
        <v>34.549999999999997</v>
      </c>
      <c r="U1112" s="117">
        <v>13.9</v>
      </c>
      <c r="V1112" s="58"/>
      <c r="W1112" s="195"/>
      <c r="X1112" s="198"/>
      <c r="Y1112" s="8"/>
      <c r="Z1112" s="8"/>
      <c r="AA1112" s="54"/>
      <c r="AB1112" s="76"/>
      <c r="AC1112" s="76"/>
      <c r="AD1112" s="70"/>
      <c r="AE1112" s="70"/>
    </row>
    <row r="1113" spans="1:100" s="83" customFormat="1">
      <c r="A1113" s="14"/>
      <c r="B1113" s="76" t="s">
        <v>490</v>
      </c>
      <c r="C1113" s="2" t="s">
        <v>10</v>
      </c>
      <c r="D1113" s="2" t="s">
        <v>15</v>
      </c>
      <c r="E1113" s="14">
        <v>908</v>
      </c>
      <c r="F1113" s="13">
        <v>2299</v>
      </c>
      <c r="G1113" s="14" t="s">
        <v>101</v>
      </c>
      <c r="H1113" s="13" t="s">
        <v>395</v>
      </c>
      <c r="I1113" s="76" t="s">
        <v>176</v>
      </c>
      <c r="J1113" s="191" t="s">
        <v>128</v>
      </c>
      <c r="K1113" s="106"/>
      <c r="L1113" s="112"/>
      <c r="M1113" s="112"/>
      <c r="N1113" s="70"/>
      <c r="O1113" s="76" t="s">
        <v>129</v>
      </c>
      <c r="P1113" s="70"/>
      <c r="Q1113" s="70" t="s">
        <v>13</v>
      </c>
      <c r="R1113" s="70"/>
      <c r="S1113" s="70"/>
      <c r="T1113" s="128">
        <v>29.63</v>
      </c>
      <c r="U1113" s="128">
        <v>16.89</v>
      </c>
      <c r="V1113" s="76"/>
      <c r="W1113" s="195"/>
      <c r="X1113" s="105"/>
      <c r="Y1113" s="14"/>
      <c r="Z1113" s="14"/>
      <c r="AA1113" s="54"/>
      <c r="AB1113" s="76"/>
      <c r="AC1113" s="76"/>
      <c r="AD1113" s="70"/>
      <c r="AE1113" s="70"/>
    </row>
    <row r="1114" spans="1:100" s="83" customFormat="1">
      <c r="A1114" s="14"/>
      <c r="B1114" s="76" t="s">
        <v>490</v>
      </c>
      <c r="C1114" s="2" t="s">
        <v>10</v>
      </c>
      <c r="D1114" s="2" t="s">
        <v>15</v>
      </c>
      <c r="E1114" s="14">
        <v>908</v>
      </c>
      <c r="F1114" s="13">
        <v>2434</v>
      </c>
      <c r="G1114" s="14" t="s">
        <v>101</v>
      </c>
      <c r="H1114" s="13" t="s">
        <v>395</v>
      </c>
      <c r="I1114" s="76" t="s">
        <v>176</v>
      </c>
      <c r="J1114" s="191" t="s">
        <v>128</v>
      </c>
      <c r="K1114" s="106"/>
      <c r="L1114" s="112"/>
      <c r="M1114" s="112"/>
      <c r="N1114" s="70"/>
      <c r="O1114" s="76" t="s">
        <v>381</v>
      </c>
      <c r="P1114" s="70" t="s">
        <v>172</v>
      </c>
      <c r="Q1114" s="70" t="s">
        <v>13</v>
      </c>
      <c r="R1114" s="70"/>
      <c r="S1114" s="70"/>
      <c r="T1114" s="128">
        <v>35.96</v>
      </c>
      <c r="U1114" s="128">
        <v>12.6</v>
      </c>
      <c r="V1114" s="76"/>
      <c r="W1114" s="195"/>
      <c r="X1114" s="105"/>
      <c r="Y1114" s="14"/>
      <c r="Z1114" s="14" t="s">
        <v>141</v>
      </c>
      <c r="AA1114" s="54"/>
      <c r="AB1114" s="76"/>
      <c r="AC1114" s="76"/>
      <c r="AD1114" s="70"/>
      <c r="AE1114" s="70"/>
    </row>
    <row r="1115" spans="1:100" s="83" customFormat="1">
      <c r="A1115" s="14"/>
      <c r="B1115" s="76" t="s">
        <v>490</v>
      </c>
      <c r="C1115" s="2" t="s">
        <v>10</v>
      </c>
      <c r="D1115" s="2" t="s">
        <v>15</v>
      </c>
      <c r="E1115" s="14">
        <v>908</v>
      </c>
      <c r="F1115" s="13">
        <v>2455</v>
      </c>
      <c r="G1115" s="14" t="s">
        <v>101</v>
      </c>
      <c r="H1115" s="13" t="s">
        <v>395</v>
      </c>
      <c r="I1115" s="76" t="s">
        <v>176</v>
      </c>
      <c r="J1115" s="191" t="s">
        <v>107</v>
      </c>
      <c r="K1115" s="106"/>
      <c r="L1115" s="112"/>
      <c r="M1115" s="112"/>
      <c r="N1115" s="70"/>
      <c r="O1115" s="76" t="s">
        <v>136</v>
      </c>
      <c r="P1115" s="70"/>
      <c r="Q1115" s="70" t="s">
        <v>13</v>
      </c>
      <c r="R1115" s="70"/>
      <c r="S1115" s="70"/>
      <c r="T1115" s="128">
        <v>33.76</v>
      </c>
      <c r="U1115" s="128">
        <v>14.87</v>
      </c>
      <c r="V1115" s="76"/>
      <c r="W1115" s="195"/>
      <c r="X1115" s="105"/>
      <c r="Y1115" s="14"/>
      <c r="Z1115" s="14" t="s">
        <v>135</v>
      </c>
      <c r="AA1115" s="54"/>
      <c r="AB1115" s="76"/>
      <c r="AC1115" s="76"/>
      <c r="AD1115" s="70"/>
      <c r="AE1115" s="70"/>
    </row>
    <row r="1116" spans="1:100" s="83" customFormat="1">
      <c r="A1116" s="14"/>
      <c r="B1116" s="76" t="s">
        <v>490</v>
      </c>
      <c r="C1116" s="2" t="s">
        <v>10</v>
      </c>
      <c r="D1116" s="2" t="s">
        <v>15</v>
      </c>
      <c r="E1116" s="14">
        <v>908</v>
      </c>
      <c r="F1116" s="13">
        <v>2455</v>
      </c>
      <c r="G1116" s="14" t="s">
        <v>101</v>
      </c>
      <c r="H1116" s="13" t="s">
        <v>395</v>
      </c>
      <c r="I1116" s="76" t="s">
        <v>176</v>
      </c>
      <c r="J1116" s="191" t="s">
        <v>107</v>
      </c>
      <c r="K1116" s="106"/>
      <c r="L1116" s="112"/>
      <c r="M1116" s="112"/>
      <c r="N1116" s="70"/>
      <c r="O1116" s="76" t="s">
        <v>134</v>
      </c>
      <c r="P1116" s="70"/>
      <c r="Q1116" s="70" t="s">
        <v>13</v>
      </c>
      <c r="R1116" s="70"/>
      <c r="S1116" s="70"/>
      <c r="T1116" s="128">
        <v>30.38</v>
      </c>
      <c r="U1116" s="128">
        <v>16.77</v>
      </c>
      <c r="V1116" s="76"/>
      <c r="W1116" s="195"/>
      <c r="X1116" s="105"/>
      <c r="Y1116" s="14"/>
      <c r="Z1116" s="14" t="s">
        <v>135</v>
      </c>
      <c r="AA1116" s="54"/>
      <c r="AB1116" s="76"/>
      <c r="AC1116" s="76"/>
      <c r="AD1116" s="70"/>
      <c r="AE1116" s="70"/>
    </row>
    <row r="1117" spans="1:100" s="83" customFormat="1">
      <c r="A1117" s="14"/>
      <c r="B1117" s="76" t="s">
        <v>490</v>
      </c>
      <c r="C1117" s="2" t="s">
        <v>10</v>
      </c>
      <c r="D1117" s="2" t="s">
        <v>15</v>
      </c>
      <c r="E1117" s="8">
        <v>999</v>
      </c>
      <c r="F1117" s="7">
        <v>-999</v>
      </c>
      <c r="G1117" s="8"/>
      <c r="H1117" s="7"/>
      <c r="I1117" s="76" t="s">
        <v>176</v>
      </c>
      <c r="J1117" s="191"/>
      <c r="K1117" s="143"/>
      <c r="L1117" s="115"/>
      <c r="M1117" s="115"/>
      <c r="N1117" s="57"/>
      <c r="O1117" s="58" t="s">
        <v>16</v>
      </c>
      <c r="P1117" s="57"/>
      <c r="Q1117" s="57" t="s">
        <v>13</v>
      </c>
      <c r="R1117" s="57"/>
      <c r="S1117" s="57"/>
      <c r="T1117" s="117">
        <v>28.47</v>
      </c>
      <c r="U1117" s="117">
        <v>17.2</v>
      </c>
      <c r="V1117" s="58"/>
      <c r="W1117" s="195"/>
      <c r="X1117" s="198"/>
      <c r="Y1117" s="8"/>
      <c r="Z1117" s="8" t="s">
        <v>478</v>
      </c>
      <c r="AA1117" s="54"/>
      <c r="AB1117" s="76"/>
      <c r="AC1117" s="76"/>
      <c r="AD1117" s="70"/>
      <c r="AE1117" s="70"/>
    </row>
    <row r="1118" spans="1:100" s="80" customFormat="1">
      <c r="A1118" s="14"/>
      <c r="B1118" s="76" t="s">
        <v>490</v>
      </c>
      <c r="C1118" s="2" t="s">
        <v>10</v>
      </c>
      <c r="D1118" s="2" t="s">
        <v>15</v>
      </c>
      <c r="E1118" s="8">
        <v>31041</v>
      </c>
      <c r="F1118" s="7">
        <v>116</v>
      </c>
      <c r="G1118" s="8" t="s">
        <v>408</v>
      </c>
      <c r="H1118" s="7" t="s">
        <v>393</v>
      </c>
      <c r="I1118" s="76" t="s">
        <v>176</v>
      </c>
      <c r="J1118" s="191"/>
      <c r="K1118" s="106"/>
      <c r="L1118" s="115"/>
      <c r="M1118" s="115"/>
      <c r="N1118" s="57"/>
      <c r="O1118" s="58" t="s">
        <v>209</v>
      </c>
      <c r="P1118" s="57" t="s">
        <v>172</v>
      </c>
      <c r="Q1118" s="57" t="s">
        <v>13</v>
      </c>
      <c r="R1118" s="57"/>
      <c r="S1118" s="57"/>
      <c r="T1118" s="117">
        <v>30.18</v>
      </c>
      <c r="U1118" s="117">
        <v>23</v>
      </c>
      <c r="V1118" s="58"/>
      <c r="W1118" s="195"/>
      <c r="X1118" s="198"/>
      <c r="Y1118" s="8"/>
      <c r="Z1118" s="8" t="s">
        <v>414</v>
      </c>
      <c r="AA1118" s="54"/>
      <c r="AB1118" s="54" t="s">
        <v>1267</v>
      </c>
      <c r="AC1118" s="54"/>
      <c r="AD1118" s="196"/>
      <c r="AE1118" s="196"/>
    </row>
    <row r="1119" spans="1:100" s="80" customFormat="1">
      <c r="A1119" s="90"/>
      <c r="B1119" s="76" t="s">
        <v>490</v>
      </c>
      <c r="C1119" s="2" t="s">
        <v>10</v>
      </c>
      <c r="D1119" s="2" t="s">
        <v>15</v>
      </c>
      <c r="E1119" s="8">
        <v>31108</v>
      </c>
      <c r="F1119" s="7">
        <v>82</v>
      </c>
      <c r="G1119" s="8" t="s">
        <v>197</v>
      </c>
      <c r="H1119" s="7" t="s">
        <v>393</v>
      </c>
      <c r="I1119" s="76" t="s">
        <v>176</v>
      </c>
      <c r="J1119" s="191"/>
      <c r="K1119" s="143"/>
      <c r="L1119" s="115"/>
      <c r="M1119" s="115"/>
      <c r="N1119" s="57"/>
      <c r="O1119" s="58" t="s">
        <v>155</v>
      </c>
      <c r="P1119" s="57" t="s">
        <v>172</v>
      </c>
      <c r="Q1119" s="57" t="s">
        <v>13</v>
      </c>
      <c r="R1119" s="57"/>
      <c r="S1119" s="57"/>
      <c r="T1119" s="117">
        <v>30.14</v>
      </c>
      <c r="U1119" s="117">
        <v>29.98</v>
      </c>
      <c r="V1119" s="58"/>
      <c r="W1119" s="195"/>
      <c r="X1119" s="198"/>
      <c r="Y1119" s="8"/>
      <c r="Z1119" s="8" t="s">
        <v>72</v>
      </c>
      <c r="AA1119" s="54"/>
      <c r="AB1119" s="54" t="s">
        <v>1267</v>
      </c>
      <c r="AC1119" s="54"/>
      <c r="AD1119" s="196"/>
      <c r="AE1119" s="196"/>
    </row>
    <row r="1120" spans="1:100" s="80" customFormat="1" ht="46.5">
      <c r="A1120" s="90"/>
      <c r="B1120" s="76" t="s">
        <v>490</v>
      </c>
      <c r="C1120" s="2" t="s">
        <v>10</v>
      </c>
      <c r="D1120" s="2" t="s">
        <v>15</v>
      </c>
      <c r="E1120" s="8">
        <v>31108</v>
      </c>
      <c r="F1120" s="7">
        <v>82</v>
      </c>
      <c r="G1120" s="8" t="s">
        <v>197</v>
      </c>
      <c r="H1120" s="7" t="s">
        <v>393</v>
      </c>
      <c r="I1120" s="76" t="s">
        <v>176</v>
      </c>
      <c r="J1120" s="191"/>
      <c r="K1120" s="143"/>
      <c r="L1120" s="115"/>
      <c r="M1120" s="115"/>
      <c r="N1120" s="57"/>
      <c r="O1120" s="58" t="s">
        <v>155</v>
      </c>
      <c r="P1120" s="57" t="s">
        <v>167</v>
      </c>
      <c r="Q1120" s="57" t="s">
        <v>13</v>
      </c>
      <c r="R1120" s="57"/>
      <c r="S1120" s="57"/>
      <c r="T1120" s="117">
        <v>33.04</v>
      </c>
      <c r="U1120" s="117">
        <v>30.63</v>
      </c>
      <c r="V1120" s="58"/>
      <c r="W1120" s="195"/>
      <c r="X1120" s="198"/>
      <c r="Y1120" s="8"/>
      <c r="Z1120" s="8" t="s">
        <v>73</v>
      </c>
      <c r="AA1120" s="54"/>
      <c r="AB1120" s="54" t="s">
        <v>1267</v>
      </c>
      <c r="AC1120" s="54" t="s">
        <v>1275</v>
      </c>
      <c r="AD1120" s="196"/>
      <c r="AE1120" s="196"/>
    </row>
    <row r="1121" spans="1:31" s="80" customFormat="1" ht="46.5">
      <c r="A1121" s="14"/>
      <c r="B1121" s="76" t="s">
        <v>490</v>
      </c>
      <c r="C1121" s="2" t="s">
        <v>10</v>
      </c>
      <c r="D1121" s="2" t="s">
        <v>15</v>
      </c>
      <c r="E1121" s="8">
        <v>31108</v>
      </c>
      <c r="F1121" s="7">
        <v>82</v>
      </c>
      <c r="G1121" s="8" t="s">
        <v>197</v>
      </c>
      <c r="H1121" s="7" t="s">
        <v>393</v>
      </c>
      <c r="I1121" s="76" t="s">
        <v>176</v>
      </c>
      <c r="J1121" s="191"/>
      <c r="K1121" s="143"/>
      <c r="L1121" s="115"/>
      <c r="M1121" s="115"/>
      <c r="N1121" s="57"/>
      <c r="O1121" s="58" t="s">
        <v>213</v>
      </c>
      <c r="P1121" s="57" t="s">
        <v>167</v>
      </c>
      <c r="Q1121" s="57" t="s">
        <v>13</v>
      </c>
      <c r="R1121" s="57"/>
      <c r="S1121" s="57"/>
      <c r="T1121" s="117">
        <v>30.3</v>
      </c>
      <c r="U1121" s="117">
        <v>30.49</v>
      </c>
      <c r="V1121" s="58"/>
      <c r="W1121" s="195"/>
      <c r="X1121" s="198"/>
      <c r="Y1121" s="8"/>
      <c r="Z1121" s="8" t="s">
        <v>72</v>
      </c>
      <c r="AA1121" s="54"/>
      <c r="AB1121" s="54" t="s">
        <v>1267</v>
      </c>
      <c r="AC1121" s="54" t="s">
        <v>1277</v>
      </c>
      <c r="AD1121" s="196"/>
      <c r="AE1121" s="196"/>
    </row>
    <row r="1122" spans="1:31" s="80" customFormat="1">
      <c r="A1122" s="14"/>
      <c r="B1122" s="76" t="s">
        <v>490</v>
      </c>
      <c r="C1122" s="2" t="s">
        <v>10</v>
      </c>
      <c r="D1122" s="2" t="s">
        <v>15</v>
      </c>
      <c r="E1122" s="8">
        <v>31108</v>
      </c>
      <c r="F1122" s="7">
        <v>82</v>
      </c>
      <c r="G1122" s="8" t="s">
        <v>197</v>
      </c>
      <c r="H1122" s="7" t="s">
        <v>393</v>
      </c>
      <c r="I1122" s="76" t="s">
        <v>176</v>
      </c>
      <c r="J1122" s="191"/>
      <c r="K1122" s="143"/>
      <c r="L1122" s="115"/>
      <c r="M1122" s="115"/>
      <c r="N1122" s="57"/>
      <c r="O1122" s="58" t="s">
        <v>213</v>
      </c>
      <c r="P1122" s="57" t="s">
        <v>167</v>
      </c>
      <c r="Q1122" s="57" t="s">
        <v>13</v>
      </c>
      <c r="R1122" s="57"/>
      <c r="S1122" s="57"/>
      <c r="T1122" s="117">
        <v>30.95</v>
      </c>
      <c r="U1122" s="117">
        <v>31.44</v>
      </c>
      <c r="V1122" s="58"/>
      <c r="W1122" s="195"/>
      <c r="X1122" s="198"/>
      <c r="Y1122" s="8"/>
      <c r="Z1122" s="8" t="s">
        <v>73</v>
      </c>
      <c r="AA1122" s="54"/>
      <c r="AB1122" s="54" t="s">
        <v>1267</v>
      </c>
      <c r="AC1122" s="54"/>
      <c r="AD1122" s="196"/>
      <c r="AE1122" s="196"/>
    </row>
    <row r="1123" spans="1:31" s="80" customFormat="1">
      <c r="A1123" s="14"/>
      <c r="B1123" s="76" t="s">
        <v>490</v>
      </c>
      <c r="C1123" s="2" t="s">
        <v>10</v>
      </c>
      <c r="D1123" s="2" t="s">
        <v>15</v>
      </c>
      <c r="E1123" s="8">
        <v>31108</v>
      </c>
      <c r="F1123" s="7">
        <v>82</v>
      </c>
      <c r="G1123" s="8" t="s">
        <v>197</v>
      </c>
      <c r="H1123" s="7" t="s">
        <v>393</v>
      </c>
      <c r="I1123" s="76" t="s">
        <v>176</v>
      </c>
      <c r="J1123" s="191"/>
      <c r="K1123" s="143"/>
      <c r="L1123" s="115"/>
      <c r="M1123" s="115"/>
      <c r="N1123" s="57"/>
      <c r="O1123" s="58" t="s">
        <v>185</v>
      </c>
      <c r="P1123" s="57" t="s">
        <v>172</v>
      </c>
      <c r="Q1123" s="57" t="s">
        <v>13</v>
      </c>
      <c r="R1123" s="57"/>
      <c r="S1123" s="57"/>
      <c r="T1123" s="117">
        <v>30.3</v>
      </c>
      <c r="U1123" s="117">
        <v>29.81</v>
      </c>
      <c r="V1123" s="58"/>
      <c r="W1123" s="195"/>
      <c r="X1123" s="198"/>
      <c r="Y1123" s="8"/>
      <c r="Z1123" s="8" t="s">
        <v>72</v>
      </c>
      <c r="AA1123" s="54"/>
      <c r="AB1123" s="54" t="s">
        <v>1267</v>
      </c>
      <c r="AC1123" s="54"/>
      <c r="AD1123" s="196"/>
      <c r="AE1123" s="196"/>
    </row>
    <row r="1124" spans="1:31" s="80" customFormat="1">
      <c r="A1124" s="14"/>
      <c r="B1124" s="76" t="s">
        <v>490</v>
      </c>
      <c r="C1124" s="2" t="s">
        <v>10</v>
      </c>
      <c r="D1124" s="2" t="s">
        <v>15</v>
      </c>
      <c r="E1124" s="8">
        <v>31108</v>
      </c>
      <c r="F1124" s="7">
        <v>82</v>
      </c>
      <c r="G1124" s="8" t="s">
        <v>197</v>
      </c>
      <c r="H1124" s="7" t="s">
        <v>393</v>
      </c>
      <c r="I1124" s="76" t="s">
        <v>176</v>
      </c>
      <c r="J1124" s="191"/>
      <c r="K1124" s="143"/>
      <c r="L1124" s="115"/>
      <c r="M1124" s="115"/>
      <c r="N1124" s="57"/>
      <c r="O1124" s="58" t="s">
        <v>185</v>
      </c>
      <c r="P1124" s="57" t="s">
        <v>382</v>
      </c>
      <c r="Q1124" s="57" t="s">
        <v>13</v>
      </c>
      <c r="R1124" s="57"/>
      <c r="S1124" s="57"/>
      <c r="T1124" s="117">
        <v>29.3</v>
      </c>
      <c r="U1124" s="117">
        <v>22.49</v>
      </c>
      <c r="V1124" s="58"/>
      <c r="W1124" s="195"/>
      <c r="X1124" s="198"/>
      <c r="Y1124" s="8"/>
      <c r="Z1124" s="8" t="s">
        <v>73</v>
      </c>
      <c r="AA1124" s="54"/>
      <c r="AB1124" s="54"/>
      <c r="AC1124" s="54"/>
      <c r="AD1124" s="196"/>
      <c r="AE1124" s="196"/>
    </row>
    <row r="1125" spans="1:31" s="80" customFormat="1">
      <c r="A1125" s="14"/>
      <c r="B1125" s="76" t="s">
        <v>490</v>
      </c>
      <c r="C1125" s="2" t="s">
        <v>10</v>
      </c>
      <c r="D1125" s="2" t="s">
        <v>15</v>
      </c>
      <c r="E1125" s="8">
        <v>31108</v>
      </c>
      <c r="F1125" s="7">
        <v>82</v>
      </c>
      <c r="G1125" s="8" t="s">
        <v>197</v>
      </c>
      <c r="H1125" s="7" t="s">
        <v>393</v>
      </c>
      <c r="I1125" s="76" t="s">
        <v>176</v>
      </c>
      <c r="J1125" s="191"/>
      <c r="K1125" s="143"/>
      <c r="L1125" s="115"/>
      <c r="M1125" s="115"/>
      <c r="N1125" s="57"/>
      <c r="O1125" s="58" t="s">
        <v>210</v>
      </c>
      <c r="P1125" s="57" t="s">
        <v>172</v>
      </c>
      <c r="Q1125" s="57" t="s">
        <v>13</v>
      </c>
      <c r="R1125" s="57"/>
      <c r="S1125" s="57"/>
      <c r="T1125" s="117">
        <v>40.950000000000003</v>
      </c>
      <c r="U1125" s="117">
        <v>21.75</v>
      </c>
      <c r="V1125" s="58"/>
      <c r="W1125" s="195"/>
      <c r="X1125" s="198"/>
      <c r="Y1125" s="8"/>
      <c r="Z1125" s="8" t="s">
        <v>75</v>
      </c>
      <c r="AA1125" s="54"/>
      <c r="AB1125" s="54"/>
      <c r="AC1125" s="54"/>
      <c r="AD1125" s="196"/>
      <c r="AE1125" s="196"/>
    </row>
    <row r="1126" spans="1:31" s="80" customFormat="1" ht="31">
      <c r="A1126" s="14"/>
      <c r="B1126" s="76" t="s">
        <v>490</v>
      </c>
      <c r="C1126" s="2" t="s">
        <v>10</v>
      </c>
      <c r="D1126" s="2" t="s">
        <v>15</v>
      </c>
      <c r="E1126" s="8">
        <v>31108</v>
      </c>
      <c r="F1126" s="7">
        <v>82</v>
      </c>
      <c r="G1126" s="8" t="s">
        <v>197</v>
      </c>
      <c r="H1126" s="7" t="s">
        <v>393</v>
      </c>
      <c r="I1126" s="76" t="s">
        <v>176</v>
      </c>
      <c r="J1126" s="191"/>
      <c r="K1126" s="143"/>
      <c r="L1126" s="115"/>
      <c r="M1126" s="115"/>
      <c r="N1126" s="57"/>
      <c r="O1126" s="58" t="s">
        <v>210</v>
      </c>
      <c r="P1126" s="57" t="s">
        <v>167</v>
      </c>
      <c r="Q1126" s="57" t="s">
        <v>13</v>
      </c>
      <c r="R1126" s="57"/>
      <c r="S1126" s="57"/>
      <c r="T1126" s="117" t="s">
        <v>78</v>
      </c>
      <c r="U1126" s="117" t="s">
        <v>78</v>
      </c>
      <c r="V1126" s="58"/>
      <c r="W1126" s="195"/>
      <c r="X1126" s="198"/>
      <c r="Y1126" s="8"/>
      <c r="Z1126" s="8" t="s">
        <v>77</v>
      </c>
      <c r="AA1126" s="54"/>
      <c r="AB1126" s="54"/>
      <c r="AC1126" s="54"/>
      <c r="AD1126" s="196"/>
      <c r="AE1126" s="196"/>
    </row>
    <row r="1127" spans="1:31" s="80" customFormat="1">
      <c r="A1127" s="14"/>
      <c r="B1127" s="76" t="s">
        <v>490</v>
      </c>
      <c r="C1127" s="2" t="s">
        <v>10</v>
      </c>
      <c r="D1127" s="2" t="s">
        <v>15</v>
      </c>
      <c r="E1127" s="8">
        <v>31108</v>
      </c>
      <c r="F1127" s="7">
        <v>82</v>
      </c>
      <c r="G1127" s="8" t="s">
        <v>197</v>
      </c>
      <c r="H1127" s="7" t="s">
        <v>393</v>
      </c>
      <c r="I1127" s="76" t="s">
        <v>176</v>
      </c>
      <c r="J1127" s="191"/>
      <c r="K1127" s="143"/>
      <c r="L1127" s="115"/>
      <c r="M1127" s="115"/>
      <c r="N1127" s="57"/>
      <c r="O1127" s="58" t="s">
        <v>211</v>
      </c>
      <c r="P1127" s="57" t="s">
        <v>172</v>
      </c>
      <c r="Q1127" s="57" t="s">
        <v>13</v>
      </c>
      <c r="R1127" s="57"/>
      <c r="S1127" s="57"/>
      <c r="T1127" s="117">
        <v>37.049999999999997</v>
      </c>
      <c r="U1127" s="117">
        <v>31.16</v>
      </c>
      <c r="V1127" s="58"/>
      <c r="W1127" s="195"/>
      <c r="X1127" s="198"/>
      <c r="Y1127" s="8"/>
      <c r="Z1127" s="8" t="s">
        <v>72</v>
      </c>
      <c r="AA1127" s="54"/>
      <c r="AB1127" s="54"/>
      <c r="AC1127" s="54"/>
      <c r="AD1127" s="196"/>
      <c r="AE1127" s="196"/>
    </row>
    <row r="1128" spans="1:31" s="80" customFormat="1">
      <c r="A1128" s="14"/>
      <c r="B1128" s="76" t="s">
        <v>490</v>
      </c>
      <c r="C1128" s="2" t="s">
        <v>10</v>
      </c>
      <c r="D1128" s="2" t="s">
        <v>15</v>
      </c>
      <c r="E1128" s="8">
        <v>31108</v>
      </c>
      <c r="F1128" s="7">
        <v>82</v>
      </c>
      <c r="G1128" s="8" t="s">
        <v>197</v>
      </c>
      <c r="H1128" s="7" t="s">
        <v>393</v>
      </c>
      <c r="I1128" s="76" t="s">
        <v>176</v>
      </c>
      <c r="J1128" s="191"/>
      <c r="K1128" s="143"/>
      <c r="L1128" s="115"/>
      <c r="M1128" s="115"/>
      <c r="N1128" s="57"/>
      <c r="O1128" s="58" t="s">
        <v>211</v>
      </c>
      <c r="P1128" s="57" t="s">
        <v>167</v>
      </c>
      <c r="Q1128" s="57" t="s">
        <v>13</v>
      </c>
      <c r="R1128" s="57"/>
      <c r="S1128" s="57"/>
      <c r="T1128" s="117">
        <v>36.69</v>
      </c>
      <c r="U1128" s="117" t="s">
        <v>78</v>
      </c>
      <c r="V1128" s="58"/>
      <c r="W1128" s="195"/>
      <c r="X1128" s="198"/>
      <c r="Y1128" s="8"/>
      <c r="Z1128" s="8" t="s">
        <v>76</v>
      </c>
      <c r="AA1128" s="54"/>
      <c r="AB1128" s="54" t="s">
        <v>1267</v>
      </c>
      <c r="AC1128" s="54"/>
      <c r="AD1128" s="196"/>
      <c r="AE1128" s="196"/>
    </row>
    <row r="1129" spans="1:31" s="80" customFormat="1">
      <c r="A1129" s="14"/>
      <c r="B1129" s="76" t="s">
        <v>490</v>
      </c>
      <c r="C1129" s="2" t="s">
        <v>10</v>
      </c>
      <c r="D1129" s="2" t="s">
        <v>15</v>
      </c>
      <c r="E1129" s="8">
        <v>31108</v>
      </c>
      <c r="F1129" s="7">
        <v>82</v>
      </c>
      <c r="G1129" s="8" t="s">
        <v>197</v>
      </c>
      <c r="H1129" s="7" t="s">
        <v>393</v>
      </c>
      <c r="I1129" s="76" t="s">
        <v>176</v>
      </c>
      <c r="J1129" s="191"/>
      <c r="K1129" s="143"/>
      <c r="L1129" s="115"/>
      <c r="M1129" s="115"/>
      <c r="N1129" s="57"/>
      <c r="O1129" s="58" t="s">
        <v>212</v>
      </c>
      <c r="P1129" s="57" t="s">
        <v>172</v>
      </c>
      <c r="Q1129" s="57" t="s">
        <v>13</v>
      </c>
      <c r="R1129" s="57"/>
      <c r="S1129" s="57"/>
      <c r="T1129" s="117">
        <v>33.35</v>
      </c>
      <c r="U1129" s="117">
        <v>33.28</v>
      </c>
      <c r="V1129" s="58"/>
      <c r="W1129" s="195"/>
      <c r="X1129" s="198"/>
      <c r="Y1129" s="8"/>
      <c r="Z1129" s="8" t="s">
        <v>72</v>
      </c>
      <c r="AA1129" s="54"/>
      <c r="AB1129" s="54" t="s">
        <v>1267</v>
      </c>
      <c r="AC1129" s="54"/>
      <c r="AD1129" s="196"/>
      <c r="AE1129" s="196"/>
    </row>
    <row r="1130" spans="1:31" s="80" customFormat="1">
      <c r="A1130" s="14"/>
      <c r="B1130" s="76" t="s">
        <v>490</v>
      </c>
      <c r="C1130" s="2" t="s">
        <v>10</v>
      </c>
      <c r="D1130" s="2" t="s">
        <v>15</v>
      </c>
      <c r="E1130" s="8">
        <v>31108</v>
      </c>
      <c r="F1130" s="7">
        <v>82</v>
      </c>
      <c r="G1130" s="8" t="s">
        <v>197</v>
      </c>
      <c r="H1130" s="7" t="s">
        <v>393</v>
      </c>
      <c r="I1130" s="76" t="s">
        <v>176</v>
      </c>
      <c r="J1130" s="191"/>
      <c r="K1130" s="143"/>
      <c r="L1130" s="115"/>
      <c r="M1130" s="115"/>
      <c r="N1130" s="57"/>
      <c r="O1130" s="58" t="s">
        <v>212</v>
      </c>
      <c r="P1130" s="57" t="s">
        <v>167</v>
      </c>
      <c r="Q1130" s="57" t="s">
        <v>13</v>
      </c>
      <c r="R1130" s="57"/>
      <c r="S1130" s="57"/>
      <c r="T1130" s="117">
        <v>32.71</v>
      </c>
      <c r="U1130" s="117">
        <v>35.08</v>
      </c>
      <c r="V1130" s="58"/>
      <c r="W1130" s="195"/>
      <c r="X1130" s="198"/>
      <c r="Y1130" s="8"/>
      <c r="Z1130" s="8" t="s">
        <v>73</v>
      </c>
      <c r="AA1130" s="54"/>
      <c r="AB1130" s="54" t="s">
        <v>1267</v>
      </c>
      <c r="AC1130" s="54"/>
      <c r="AD1130" s="196"/>
      <c r="AE1130" s="196"/>
    </row>
    <row r="1131" spans="1:31" s="80" customFormat="1">
      <c r="A1131" s="14"/>
      <c r="B1131" s="76" t="s">
        <v>490</v>
      </c>
      <c r="C1131" s="2" t="s">
        <v>10</v>
      </c>
      <c r="D1131" s="2" t="s">
        <v>15</v>
      </c>
      <c r="E1131" s="8">
        <v>31108</v>
      </c>
      <c r="F1131" s="7">
        <v>82</v>
      </c>
      <c r="G1131" s="8" t="s">
        <v>197</v>
      </c>
      <c r="H1131" s="7" t="s">
        <v>393</v>
      </c>
      <c r="I1131" s="76" t="s">
        <v>176</v>
      </c>
      <c r="J1131" s="191"/>
      <c r="K1131" s="143"/>
      <c r="L1131" s="115"/>
      <c r="M1131" s="115"/>
      <c r="N1131" s="57"/>
      <c r="O1131" s="58" t="s">
        <v>155</v>
      </c>
      <c r="P1131" s="57" t="s">
        <v>172</v>
      </c>
      <c r="Q1131" s="57" t="s">
        <v>13</v>
      </c>
      <c r="R1131" s="57"/>
      <c r="S1131" s="57"/>
      <c r="T1131" s="117">
        <v>34.979999999999997</v>
      </c>
      <c r="U1131" s="117">
        <v>34.26</v>
      </c>
      <c r="V1131" s="58"/>
      <c r="W1131" s="195"/>
      <c r="X1131" s="198"/>
      <c r="Y1131" s="8"/>
      <c r="Z1131" s="8" t="s">
        <v>17</v>
      </c>
      <c r="AA1131" s="54"/>
      <c r="AB1131" s="54" t="s">
        <v>1267</v>
      </c>
      <c r="AC1131" s="54"/>
      <c r="AD1131" s="196"/>
      <c r="AE1131" s="196"/>
    </row>
    <row r="1132" spans="1:31" s="80" customFormat="1">
      <c r="A1132" s="14"/>
      <c r="B1132" s="76" t="s">
        <v>490</v>
      </c>
      <c r="C1132" s="2" t="s">
        <v>10</v>
      </c>
      <c r="D1132" s="2" t="s">
        <v>15</v>
      </c>
      <c r="E1132" s="8">
        <v>31108</v>
      </c>
      <c r="F1132" s="7">
        <v>82</v>
      </c>
      <c r="G1132" s="8" t="s">
        <v>197</v>
      </c>
      <c r="H1132" s="7" t="s">
        <v>393</v>
      </c>
      <c r="I1132" s="76" t="s">
        <v>176</v>
      </c>
      <c r="J1132" s="191"/>
      <c r="K1132" s="143"/>
      <c r="L1132" s="115"/>
      <c r="M1132" s="115"/>
      <c r="N1132" s="57"/>
      <c r="O1132" s="58" t="s">
        <v>155</v>
      </c>
      <c r="P1132" s="57" t="s">
        <v>167</v>
      </c>
      <c r="Q1132" s="57" t="s">
        <v>13</v>
      </c>
      <c r="R1132" s="57"/>
      <c r="S1132" s="57"/>
      <c r="T1132" s="117">
        <v>32.299999999999997</v>
      </c>
      <c r="U1132" s="117">
        <v>35.21</v>
      </c>
      <c r="V1132" s="58"/>
      <c r="W1132" s="195"/>
      <c r="X1132" s="198"/>
      <c r="Y1132" s="8"/>
      <c r="Z1132" s="8" t="s">
        <v>18</v>
      </c>
      <c r="AA1132" s="54"/>
      <c r="AB1132" s="54" t="s">
        <v>1267</v>
      </c>
      <c r="AC1132" s="54"/>
      <c r="AD1132" s="196"/>
      <c r="AE1132" s="196"/>
    </row>
    <row r="1133" spans="1:31" s="80" customFormat="1">
      <c r="A1133" s="14"/>
      <c r="B1133" s="76" t="s">
        <v>490</v>
      </c>
      <c r="C1133" s="2" t="s">
        <v>10</v>
      </c>
      <c r="D1133" s="2" t="s">
        <v>15</v>
      </c>
      <c r="E1133" s="8" t="s">
        <v>1979</v>
      </c>
      <c r="F1133" s="7" t="s">
        <v>57</v>
      </c>
      <c r="G1133" s="8" t="s">
        <v>61</v>
      </c>
      <c r="H1133" s="7" t="s">
        <v>388</v>
      </c>
      <c r="I1133" s="76" t="s">
        <v>176</v>
      </c>
      <c r="J1133" s="191"/>
      <c r="K1133" s="143"/>
      <c r="L1133" s="115"/>
      <c r="M1133" s="115"/>
      <c r="N1133" s="57"/>
      <c r="O1133" s="58" t="s">
        <v>58</v>
      </c>
      <c r="P1133" s="57"/>
      <c r="Q1133" s="57" t="s">
        <v>13</v>
      </c>
      <c r="R1133" s="57"/>
      <c r="S1133" s="57"/>
      <c r="T1133" s="117">
        <v>28.06</v>
      </c>
      <c r="U1133" s="117">
        <v>24.87</v>
      </c>
      <c r="V1133" s="58"/>
      <c r="W1133" s="195"/>
      <c r="X1133" s="198"/>
      <c r="Y1133" s="8"/>
      <c r="Z1133" s="8"/>
      <c r="AA1133" s="54"/>
      <c r="AB1133" s="54" t="s">
        <v>1267</v>
      </c>
      <c r="AC1133" s="54"/>
      <c r="AD1133" s="196"/>
      <c r="AE1133" s="196"/>
    </row>
    <row r="1134" spans="1:31" s="80" customFormat="1">
      <c r="A1134" s="14" t="s">
        <v>1842</v>
      </c>
      <c r="B1134" s="76" t="s">
        <v>490</v>
      </c>
      <c r="C1134" s="113" t="s">
        <v>10</v>
      </c>
      <c r="D1134" s="113" t="s">
        <v>15</v>
      </c>
      <c r="E1134" s="76"/>
      <c r="F1134" s="76">
        <v>3047</v>
      </c>
      <c r="G1134" s="14" t="s">
        <v>872</v>
      </c>
      <c r="H1134" s="13"/>
      <c r="I1134" s="76" t="s">
        <v>176</v>
      </c>
      <c r="J1134" s="194" t="s">
        <v>873</v>
      </c>
      <c r="K1134" s="106"/>
      <c r="L1134" s="68">
        <v>34.25</v>
      </c>
      <c r="M1134" s="68">
        <v>-100.5</v>
      </c>
      <c r="N1134" s="106">
        <v>467.45999585806601</v>
      </c>
      <c r="O1134" s="76" t="s">
        <v>1841</v>
      </c>
      <c r="P1134" s="76"/>
      <c r="Q1134" s="70" t="s">
        <v>13</v>
      </c>
      <c r="R1134" s="70"/>
      <c r="S1134" s="112"/>
      <c r="T1134" s="68">
        <v>58.28</v>
      </c>
      <c r="U1134" s="68">
        <v>60.22</v>
      </c>
      <c r="V1134" s="70"/>
      <c r="W1134" s="150"/>
      <c r="X1134" s="148"/>
      <c r="Y1134" s="112"/>
      <c r="Z1134" s="76"/>
      <c r="AA1134" s="54"/>
      <c r="AB1134" s="54" t="s">
        <v>1267</v>
      </c>
      <c r="AC1134" s="54"/>
      <c r="AD1134" s="196"/>
      <c r="AE1134" s="196"/>
    </row>
    <row r="1135" spans="1:31" s="80" customFormat="1">
      <c r="A1135" s="14"/>
      <c r="B1135" s="76" t="s">
        <v>490</v>
      </c>
      <c r="C1135" s="2" t="s">
        <v>10</v>
      </c>
      <c r="D1135" s="2" t="s">
        <v>15</v>
      </c>
      <c r="E1135" s="8"/>
      <c r="F1135" s="7" t="s">
        <v>59</v>
      </c>
      <c r="G1135" s="8" t="s">
        <v>61</v>
      </c>
      <c r="H1135" s="7" t="s">
        <v>388</v>
      </c>
      <c r="I1135" s="76" t="s">
        <v>176</v>
      </c>
      <c r="J1135" s="191"/>
      <c r="K1135" s="143"/>
      <c r="L1135" s="115"/>
      <c r="M1135" s="115"/>
      <c r="N1135" s="57"/>
      <c r="O1135" s="58" t="s">
        <v>36</v>
      </c>
      <c r="P1135" s="57"/>
      <c r="Q1135" s="57" t="s">
        <v>13</v>
      </c>
      <c r="R1135" s="57"/>
      <c r="S1135" s="57"/>
      <c r="T1135" s="117">
        <v>24.22</v>
      </c>
      <c r="U1135" s="117">
        <v>24.91</v>
      </c>
      <c r="V1135" s="58"/>
      <c r="W1135" s="195"/>
      <c r="X1135" s="198"/>
      <c r="Y1135" s="8"/>
      <c r="Z1135" s="8"/>
      <c r="AA1135" s="54"/>
      <c r="AB1135" s="54" t="s">
        <v>1267</v>
      </c>
      <c r="AC1135" s="54"/>
      <c r="AD1135" s="196"/>
      <c r="AE1135" s="196"/>
    </row>
    <row r="1136" spans="1:31" s="80" customFormat="1">
      <c r="A1136" s="14"/>
      <c r="B1136" s="76" t="s">
        <v>490</v>
      </c>
      <c r="C1136" s="2" t="s">
        <v>10</v>
      </c>
      <c r="D1136" s="2" t="s">
        <v>15</v>
      </c>
      <c r="E1136" s="8"/>
      <c r="F1136" s="7" t="s">
        <v>57</v>
      </c>
      <c r="G1136" s="8" t="s">
        <v>61</v>
      </c>
      <c r="H1136" s="7" t="s">
        <v>388</v>
      </c>
      <c r="I1136" s="76" t="s">
        <v>176</v>
      </c>
      <c r="J1136" s="191"/>
      <c r="K1136" s="143"/>
      <c r="L1136" s="115"/>
      <c r="M1136" s="115"/>
      <c r="N1136" s="57"/>
      <c r="O1136" s="58" t="s">
        <v>38</v>
      </c>
      <c r="P1136" s="57"/>
      <c r="Q1136" s="57" t="s">
        <v>13</v>
      </c>
      <c r="R1136" s="57"/>
      <c r="S1136" s="57"/>
      <c r="T1136" s="117">
        <v>30.71</v>
      </c>
      <c r="U1136" s="117">
        <v>15.46</v>
      </c>
      <c r="V1136" s="58"/>
      <c r="W1136" s="195"/>
      <c r="X1136" s="198"/>
      <c r="Y1136" s="8"/>
      <c r="Z1136" s="8"/>
      <c r="AA1136" s="54"/>
      <c r="AB1136" s="54" t="s">
        <v>1371</v>
      </c>
      <c r="AC1136" s="54"/>
      <c r="AD1136" s="196"/>
      <c r="AE1136" s="196"/>
    </row>
    <row r="1137" spans="1:31" s="80" customFormat="1" ht="31">
      <c r="A1137" s="14"/>
      <c r="B1137" s="76" t="s">
        <v>490</v>
      </c>
      <c r="C1137" s="2" t="s">
        <v>10</v>
      </c>
      <c r="D1137" s="2" t="s">
        <v>15</v>
      </c>
      <c r="E1137" s="8"/>
      <c r="F1137" s="7" t="s">
        <v>57</v>
      </c>
      <c r="G1137" s="8" t="s">
        <v>61</v>
      </c>
      <c r="H1137" s="7" t="s">
        <v>388</v>
      </c>
      <c r="I1137" s="76" t="s">
        <v>176</v>
      </c>
      <c r="J1137" s="191"/>
      <c r="K1137" s="143"/>
      <c r="L1137" s="115"/>
      <c r="M1137" s="115"/>
      <c r="N1137" s="57"/>
      <c r="O1137" s="58" t="s">
        <v>38</v>
      </c>
      <c r="P1137" s="57"/>
      <c r="Q1137" s="57" t="s">
        <v>13</v>
      </c>
      <c r="R1137" s="57"/>
      <c r="S1137" s="57"/>
      <c r="T1137" s="117">
        <v>26.22</v>
      </c>
      <c r="U1137" s="117">
        <v>13.61</v>
      </c>
      <c r="V1137" s="58"/>
      <c r="W1137" s="195"/>
      <c r="X1137" s="198"/>
      <c r="Y1137" s="8"/>
      <c r="Z1137" s="8"/>
      <c r="AA1137" s="54"/>
      <c r="AB1137" s="54" t="s">
        <v>1374</v>
      </c>
      <c r="AC1137" s="54" t="s">
        <v>1375</v>
      </c>
      <c r="AD1137" s="196"/>
      <c r="AE1137" s="196"/>
    </row>
    <row r="1138" spans="1:31" s="80" customFormat="1">
      <c r="A1138" s="14" t="s">
        <v>308</v>
      </c>
      <c r="B1138" s="76" t="s">
        <v>490</v>
      </c>
      <c r="C1138" s="2" t="s">
        <v>10</v>
      </c>
      <c r="D1138" s="2" t="s">
        <v>179</v>
      </c>
      <c r="E1138" s="8">
        <v>101</v>
      </c>
      <c r="F1138" s="7">
        <v>3047</v>
      </c>
      <c r="G1138" s="8" t="s">
        <v>474</v>
      </c>
      <c r="H1138" s="7">
        <v>-999</v>
      </c>
      <c r="I1138" s="76" t="s">
        <v>176</v>
      </c>
      <c r="J1138" s="191"/>
      <c r="K1138" s="143"/>
      <c r="L1138" s="115"/>
      <c r="M1138" s="115"/>
      <c r="N1138" s="57"/>
      <c r="O1138" s="58" t="s">
        <v>16</v>
      </c>
      <c r="P1138" s="57"/>
      <c r="Q1138" s="57" t="s">
        <v>13</v>
      </c>
      <c r="R1138" s="57"/>
      <c r="S1138" s="57"/>
      <c r="T1138" s="117">
        <v>26.58</v>
      </c>
      <c r="U1138" s="117">
        <v>19.600000000000001</v>
      </c>
      <c r="V1138" s="58"/>
      <c r="W1138" s="195"/>
      <c r="X1138" s="198"/>
      <c r="Y1138" s="8"/>
      <c r="Z1138" s="8" t="s">
        <v>62</v>
      </c>
      <c r="AA1138" s="54"/>
      <c r="AB1138" s="54" t="s">
        <v>1379</v>
      </c>
      <c r="AC1138" s="54"/>
      <c r="AD1138" s="196"/>
      <c r="AE1138" s="196"/>
    </row>
    <row r="1139" spans="1:31" s="80" customFormat="1" ht="31">
      <c r="A1139" s="14" t="s">
        <v>308</v>
      </c>
      <c r="B1139" s="76" t="s">
        <v>490</v>
      </c>
      <c r="C1139" s="2" t="s">
        <v>10</v>
      </c>
      <c r="D1139" s="2" t="s">
        <v>179</v>
      </c>
      <c r="E1139" s="8">
        <v>101</v>
      </c>
      <c r="F1139" s="7">
        <v>3047</v>
      </c>
      <c r="G1139" s="8" t="s">
        <v>474</v>
      </c>
      <c r="H1139" s="7">
        <v>-999</v>
      </c>
      <c r="I1139" s="76" t="s">
        <v>176</v>
      </c>
      <c r="J1139" s="191"/>
      <c r="K1139" s="143"/>
      <c r="L1139" s="115"/>
      <c r="M1139" s="115"/>
      <c r="N1139" s="57"/>
      <c r="O1139" s="58" t="s">
        <v>31</v>
      </c>
      <c r="P1139" s="57"/>
      <c r="Q1139" s="57" t="s">
        <v>13</v>
      </c>
      <c r="R1139" s="57"/>
      <c r="S1139" s="57"/>
      <c r="T1139" s="117">
        <v>27</v>
      </c>
      <c r="U1139" s="117">
        <v>17.440000000000001</v>
      </c>
      <c r="V1139" s="58"/>
      <c r="W1139" s="195"/>
      <c r="X1139" s="198"/>
      <c r="Y1139" s="8"/>
      <c r="Z1139" s="8" t="s">
        <v>62</v>
      </c>
      <c r="AA1139" s="54"/>
      <c r="AB1139" s="54" t="s">
        <v>1383</v>
      </c>
      <c r="AC1139" s="54" t="s">
        <v>1384</v>
      </c>
      <c r="AD1139" s="196"/>
      <c r="AE1139" s="196"/>
    </row>
    <row r="1140" spans="1:31" s="80" customFormat="1">
      <c r="A1140" s="14" t="s">
        <v>308</v>
      </c>
      <c r="B1140" s="76" t="s">
        <v>490</v>
      </c>
      <c r="C1140" s="2" t="s">
        <v>10</v>
      </c>
      <c r="D1140" s="2" t="s">
        <v>179</v>
      </c>
      <c r="E1140" s="8">
        <v>101</v>
      </c>
      <c r="F1140" s="7">
        <v>3047</v>
      </c>
      <c r="G1140" s="8" t="s">
        <v>474</v>
      </c>
      <c r="H1140" s="7">
        <v>-999</v>
      </c>
      <c r="I1140" s="76" t="s">
        <v>176</v>
      </c>
      <c r="J1140" s="191"/>
      <c r="K1140" s="143"/>
      <c r="L1140" s="115"/>
      <c r="M1140" s="115"/>
      <c r="N1140" s="57"/>
      <c r="O1140" s="58" t="s">
        <v>24</v>
      </c>
      <c r="P1140" s="57"/>
      <c r="Q1140" s="57" t="s">
        <v>13</v>
      </c>
      <c r="R1140" s="57"/>
      <c r="S1140" s="57"/>
      <c r="T1140" s="117">
        <v>33.03</v>
      </c>
      <c r="U1140" s="117">
        <v>14.04</v>
      </c>
      <c r="V1140" s="58"/>
      <c r="W1140" s="195"/>
      <c r="X1140" s="198"/>
      <c r="Y1140" s="8"/>
      <c r="Z1140" s="8" t="s">
        <v>62</v>
      </c>
      <c r="AA1140" s="54"/>
      <c r="AB1140" s="54" t="s">
        <v>1390</v>
      </c>
      <c r="AC1140" s="54"/>
      <c r="AD1140" s="196"/>
      <c r="AE1140" s="196"/>
    </row>
    <row r="1141" spans="1:31" s="80" customFormat="1">
      <c r="A1141" s="14" t="s">
        <v>308</v>
      </c>
      <c r="B1141" s="76" t="s">
        <v>490</v>
      </c>
      <c r="C1141" s="2" t="s">
        <v>10</v>
      </c>
      <c r="D1141" s="2" t="s">
        <v>179</v>
      </c>
      <c r="E1141" s="8">
        <v>101</v>
      </c>
      <c r="F1141" s="7">
        <v>3047</v>
      </c>
      <c r="G1141" s="8" t="s">
        <v>474</v>
      </c>
      <c r="H1141" s="7">
        <v>-999</v>
      </c>
      <c r="I1141" s="76" t="s">
        <v>176</v>
      </c>
      <c r="J1141" s="191"/>
      <c r="K1141" s="143"/>
      <c r="L1141" s="115"/>
      <c r="M1141" s="115"/>
      <c r="N1141" s="57"/>
      <c r="O1141" s="58" t="s">
        <v>20</v>
      </c>
      <c r="P1141" s="57"/>
      <c r="Q1141" s="57" t="s">
        <v>13</v>
      </c>
      <c r="R1141" s="57"/>
      <c r="S1141" s="57"/>
      <c r="T1141" s="117">
        <v>39.86</v>
      </c>
      <c r="U1141" s="117">
        <v>21.36</v>
      </c>
      <c r="V1141" s="58"/>
      <c r="W1141" s="195"/>
      <c r="X1141" s="198"/>
      <c r="Y1141" s="8"/>
      <c r="Z1141" s="8" t="s">
        <v>62</v>
      </c>
      <c r="AA1141" s="54"/>
      <c r="AB1141" s="54" t="s">
        <v>1267</v>
      </c>
      <c r="AC1141" s="54"/>
      <c r="AD1141" s="196"/>
      <c r="AE1141" s="196"/>
    </row>
    <row r="1142" spans="1:31" s="80" customFormat="1">
      <c r="A1142" s="14" t="s">
        <v>308</v>
      </c>
      <c r="B1142" s="76" t="s">
        <v>490</v>
      </c>
      <c r="C1142" s="2" t="s">
        <v>10</v>
      </c>
      <c r="D1142" s="2" t="s">
        <v>179</v>
      </c>
      <c r="E1142" s="8">
        <v>101</v>
      </c>
      <c r="F1142" s="7">
        <v>3047</v>
      </c>
      <c r="G1142" s="8" t="s">
        <v>474</v>
      </c>
      <c r="H1142" s="7">
        <v>-999</v>
      </c>
      <c r="I1142" s="76" t="s">
        <v>176</v>
      </c>
      <c r="J1142" s="191"/>
      <c r="K1142" s="143"/>
      <c r="L1142" s="115"/>
      <c r="M1142" s="115"/>
      <c r="N1142" s="57"/>
      <c r="O1142" s="58" t="s">
        <v>42</v>
      </c>
      <c r="P1142" s="57"/>
      <c r="Q1142" s="57" t="s">
        <v>13</v>
      </c>
      <c r="R1142" s="57"/>
      <c r="S1142" s="57"/>
      <c r="T1142" s="117">
        <v>30.46</v>
      </c>
      <c r="U1142" s="117">
        <v>22.58</v>
      </c>
      <c r="V1142" s="58"/>
      <c r="W1142" s="195"/>
      <c r="X1142" s="198"/>
      <c r="Y1142" s="8"/>
      <c r="Z1142" s="8" t="s">
        <v>62</v>
      </c>
      <c r="AA1142" s="54"/>
      <c r="AB1142" s="54" t="s">
        <v>1267</v>
      </c>
      <c r="AC1142" s="54"/>
      <c r="AD1142" s="196"/>
      <c r="AE1142" s="196"/>
    </row>
    <row r="1143" spans="1:31" s="80" customFormat="1">
      <c r="A1143" s="14" t="s">
        <v>308</v>
      </c>
      <c r="B1143" s="76" t="s">
        <v>490</v>
      </c>
      <c r="C1143" s="2" t="s">
        <v>10</v>
      </c>
      <c r="D1143" s="2" t="s">
        <v>179</v>
      </c>
      <c r="E1143" s="8">
        <v>101</v>
      </c>
      <c r="F1143" s="7">
        <v>3047</v>
      </c>
      <c r="G1143" s="8" t="s">
        <v>474</v>
      </c>
      <c r="H1143" s="7">
        <v>-999</v>
      </c>
      <c r="I1143" s="76" t="s">
        <v>176</v>
      </c>
      <c r="J1143" s="191"/>
      <c r="K1143" s="143"/>
      <c r="L1143" s="115"/>
      <c r="M1143" s="115"/>
      <c r="N1143" s="57"/>
      <c r="O1143" s="58" t="s">
        <v>139</v>
      </c>
      <c r="P1143" s="57"/>
      <c r="Q1143" s="57" t="s">
        <v>13</v>
      </c>
      <c r="R1143" s="57"/>
      <c r="S1143" s="57"/>
      <c r="T1143" s="117">
        <v>28.03</v>
      </c>
      <c r="U1143" s="117">
        <v>21.51</v>
      </c>
      <c r="V1143" s="58"/>
      <c r="W1143" s="195"/>
      <c r="X1143" s="198"/>
      <c r="Y1143" s="8"/>
      <c r="Z1143" s="8" t="s">
        <v>62</v>
      </c>
      <c r="AA1143" s="54"/>
      <c r="AB1143" s="54" t="s">
        <v>1267</v>
      </c>
      <c r="AC1143" s="54" t="s">
        <v>1412</v>
      </c>
      <c r="AD1143" s="196"/>
      <c r="AE1143" s="196"/>
    </row>
    <row r="1144" spans="1:31" s="80" customFormat="1" ht="31">
      <c r="A1144" s="90"/>
      <c r="B1144" s="76" t="s">
        <v>490</v>
      </c>
      <c r="C1144" s="2" t="s">
        <v>10</v>
      </c>
      <c r="D1144" s="2" t="s">
        <v>179</v>
      </c>
      <c r="E1144" s="8">
        <v>40531</v>
      </c>
      <c r="F1144" s="7">
        <v>-999</v>
      </c>
      <c r="G1144" s="8" t="s">
        <v>412</v>
      </c>
      <c r="H1144" s="7" t="s">
        <v>402</v>
      </c>
      <c r="I1144" s="76" t="s">
        <v>176</v>
      </c>
      <c r="J1144" s="191"/>
      <c r="K1144" s="143"/>
      <c r="L1144" s="115"/>
      <c r="M1144" s="115"/>
      <c r="N1144" s="57"/>
      <c r="O1144" s="58" t="s">
        <v>31</v>
      </c>
      <c r="P1144" s="57"/>
      <c r="Q1144" s="57" t="s">
        <v>13</v>
      </c>
      <c r="R1144" s="57"/>
      <c r="S1144" s="57"/>
      <c r="T1144" s="117">
        <v>32.020000000000003</v>
      </c>
      <c r="U1144" s="117">
        <v>15.21</v>
      </c>
      <c r="V1144" s="58"/>
      <c r="W1144" s="195"/>
      <c r="X1144" s="198"/>
      <c r="Y1144" s="8"/>
      <c r="Z1144" s="8" t="s">
        <v>461</v>
      </c>
      <c r="AA1144" s="54"/>
      <c r="AB1144" s="54" t="s">
        <v>1299</v>
      </c>
      <c r="AC1144" s="54"/>
      <c r="AD1144" s="196"/>
      <c r="AE1144" s="196"/>
    </row>
    <row r="1145" spans="1:31" s="80" customFormat="1" ht="31">
      <c r="A1145" s="90"/>
      <c r="B1145" s="76" t="s">
        <v>490</v>
      </c>
      <c r="C1145" s="2" t="s">
        <v>10</v>
      </c>
      <c r="D1145" s="2" t="s">
        <v>179</v>
      </c>
      <c r="E1145" s="8">
        <v>40531</v>
      </c>
      <c r="F1145" s="7">
        <v>-999</v>
      </c>
      <c r="G1145" s="8" t="s">
        <v>412</v>
      </c>
      <c r="H1145" s="7" t="s">
        <v>402</v>
      </c>
      <c r="I1145" s="76" t="s">
        <v>176</v>
      </c>
      <c r="J1145" s="191"/>
      <c r="K1145" s="143"/>
      <c r="L1145" s="115"/>
      <c r="M1145" s="115"/>
      <c r="N1145" s="57"/>
      <c r="O1145" s="58" t="s">
        <v>38</v>
      </c>
      <c r="P1145" s="57"/>
      <c r="Q1145" s="57" t="s">
        <v>13</v>
      </c>
      <c r="R1145" s="57"/>
      <c r="S1145" s="57"/>
      <c r="T1145" s="117">
        <v>37.76</v>
      </c>
      <c r="U1145" s="117">
        <v>18.579999999999998</v>
      </c>
      <c r="V1145" s="58"/>
      <c r="W1145" s="195"/>
      <c r="X1145" s="198"/>
      <c r="Y1145" s="8"/>
      <c r="Z1145" s="8" t="s">
        <v>462</v>
      </c>
      <c r="AA1145" s="54"/>
      <c r="AB1145" s="54" t="s">
        <v>1299</v>
      </c>
      <c r="AC1145" s="54"/>
      <c r="AD1145" s="196"/>
      <c r="AE1145" s="196"/>
    </row>
    <row r="1146" spans="1:31" s="80" customFormat="1" ht="31">
      <c r="A1146" s="14"/>
      <c r="B1146" s="76" t="s">
        <v>490</v>
      </c>
      <c r="C1146" s="2" t="s">
        <v>10</v>
      </c>
      <c r="D1146" s="2" t="s">
        <v>179</v>
      </c>
      <c r="E1146" s="8"/>
      <c r="F1146" s="7">
        <v>-999</v>
      </c>
      <c r="G1146" s="8" t="s">
        <v>411</v>
      </c>
      <c r="H1146" s="7"/>
      <c r="I1146" s="76" t="s">
        <v>176</v>
      </c>
      <c r="J1146" s="191"/>
      <c r="K1146" s="143"/>
      <c r="L1146" s="115"/>
      <c r="M1146" s="115"/>
      <c r="N1146" s="57"/>
      <c r="O1146" s="58" t="s">
        <v>31</v>
      </c>
      <c r="P1146" s="57"/>
      <c r="Q1146" s="57" t="s">
        <v>13</v>
      </c>
      <c r="R1146" s="57"/>
      <c r="S1146" s="57"/>
      <c r="T1146" s="117">
        <v>24.88</v>
      </c>
      <c r="U1146" s="117">
        <v>24.94</v>
      </c>
      <c r="V1146" s="58"/>
      <c r="W1146" s="195"/>
      <c r="X1146" s="198"/>
      <c r="Y1146" s="8"/>
      <c r="Z1146" s="8"/>
      <c r="AA1146" s="54"/>
      <c r="AB1146" s="54" t="s">
        <v>1299</v>
      </c>
      <c r="AC1146" s="54"/>
      <c r="AD1146" s="196"/>
      <c r="AE1146" s="196"/>
    </row>
    <row r="1147" spans="1:31" s="80" customFormat="1" ht="24">
      <c r="A1147" s="14"/>
      <c r="B1147" s="76" t="s">
        <v>490</v>
      </c>
      <c r="C1147" s="2" t="s">
        <v>10</v>
      </c>
      <c r="D1147" s="2" t="s">
        <v>179</v>
      </c>
      <c r="E1147" s="8">
        <v>31041</v>
      </c>
      <c r="F1147" s="7">
        <v>33</v>
      </c>
      <c r="G1147" s="8" t="s">
        <v>408</v>
      </c>
      <c r="H1147" s="7" t="s">
        <v>393</v>
      </c>
      <c r="I1147" s="76" t="s">
        <v>176</v>
      </c>
      <c r="J1147" s="191" t="s">
        <v>181</v>
      </c>
      <c r="K1147" s="106"/>
      <c r="L1147" s="115"/>
      <c r="M1147" s="115"/>
      <c r="N1147" s="57"/>
      <c r="O1147" s="58" t="s">
        <v>16</v>
      </c>
      <c r="P1147" s="57" t="s">
        <v>172</v>
      </c>
      <c r="Q1147" s="57" t="s">
        <v>13</v>
      </c>
      <c r="R1147" s="57"/>
      <c r="S1147" s="57"/>
      <c r="T1147" s="117">
        <v>21.8</v>
      </c>
      <c r="U1147" s="117">
        <v>19.97</v>
      </c>
      <c r="V1147" s="58"/>
      <c r="W1147" s="195"/>
      <c r="X1147" s="198"/>
      <c r="Y1147" s="8"/>
      <c r="Z1147" s="8"/>
      <c r="AA1147" s="54"/>
      <c r="AB1147" s="54"/>
      <c r="AC1147" s="54"/>
      <c r="AD1147" s="196"/>
      <c r="AE1147" s="196"/>
    </row>
    <row r="1148" spans="1:31" s="80" customFormat="1" ht="24">
      <c r="A1148" s="14"/>
      <c r="B1148" s="76" t="s">
        <v>490</v>
      </c>
      <c r="C1148" s="2" t="s">
        <v>10</v>
      </c>
      <c r="D1148" s="2" t="s">
        <v>179</v>
      </c>
      <c r="E1148" s="8">
        <v>31041</v>
      </c>
      <c r="F1148" s="7">
        <v>33</v>
      </c>
      <c r="G1148" s="8" t="s">
        <v>408</v>
      </c>
      <c r="H1148" s="7" t="s">
        <v>393</v>
      </c>
      <c r="I1148" s="76" t="s">
        <v>176</v>
      </c>
      <c r="J1148" s="191" t="s">
        <v>181</v>
      </c>
      <c r="K1148" s="106"/>
      <c r="L1148" s="115"/>
      <c r="M1148" s="115"/>
      <c r="N1148" s="57"/>
      <c r="O1148" s="58" t="s">
        <v>16</v>
      </c>
      <c r="P1148" s="57" t="s">
        <v>167</v>
      </c>
      <c r="Q1148" s="57" t="s">
        <v>13</v>
      </c>
      <c r="R1148" s="57"/>
      <c r="S1148" s="57"/>
      <c r="T1148" s="117">
        <v>23.09</v>
      </c>
      <c r="U1148" s="117">
        <v>17.52</v>
      </c>
      <c r="V1148" s="58"/>
      <c r="W1148" s="195"/>
      <c r="X1148" s="198"/>
      <c r="Y1148" s="8"/>
      <c r="Z1148" s="8"/>
      <c r="AA1148" s="54"/>
      <c r="AB1148" s="54" t="s">
        <v>1299</v>
      </c>
      <c r="AC1148" s="54"/>
      <c r="AD1148" s="196"/>
      <c r="AE1148" s="196"/>
    </row>
    <row r="1149" spans="1:31" s="80" customFormat="1" ht="24">
      <c r="A1149" s="14"/>
      <c r="B1149" s="76" t="s">
        <v>490</v>
      </c>
      <c r="C1149" s="2" t="s">
        <v>10</v>
      </c>
      <c r="D1149" s="2" t="s">
        <v>179</v>
      </c>
      <c r="E1149" s="8">
        <v>31041</v>
      </c>
      <c r="F1149" s="7">
        <v>33</v>
      </c>
      <c r="G1149" s="8" t="s">
        <v>408</v>
      </c>
      <c r="H1149" s="7" t="s">
        <v>393</v>
      </c>
      <c r="I1149" s="76" t="s">
        <v>176</v>
      </c>
      <c r="J1149" s="191" t="s">
        <v>181</v>
      </c>
      <c r="K1149" s="106"/>
      <c r="L1149" s="115"/>
      <c r="M1149" s="115"/>
      <c r="N1149" s="57"/>
      <c r="O1149" s="58" t="s">
        <v>31</v>
      </c>
      <c r="P1149" s="57" t="s">
        <v>172</v>
      </c>
      <c r="Q1149" s="57" t="s">
        <v>13</v>
      </c>
      <c r="R1149" s="57"/>
      <c r="S1149" s="57"/>
      <c r="T1149" s="117">
        <v>27.17</v>
      </c>
      <c r="U1149" s="117">
        <v>19.670000000000002</v>
      </c>
      <c r="V1149" s="58"/>
      <c r="W1149" s="195"/>
      <c r="X1149" s="198"/>
      <c r="Y1149" s="8"/>
      <c r="Z1149" s="8"/>
      <c r="AA1149" s="54"/>
      <c r="AB1149" s="54" t="s">
        <v>176</v>
      </c>
      <c r="AC1149" s="54"/>
      <c r="AD1149" s="196"/>
      <c r="AE1149" s="196"/>
    </row>
    <row r="1150" spans="1:31" s="80" customFormat="1" ht="24">
      <c r="A1150" s="14"/>
      <c r="B1150" s="76" t="s">
        <v>490</v>
      </c>
      <c r="C1150" s="2" t="s">
        <v>10</v>
      </c>
      <c r="D1150" s="2" t="s">
        <v>179</v>
      </c>
      <c r="E1150" s="8">
        <v>31041</v>
      </c>
      <c r="F1150" s="7">
        <v>33</v>
      </c>
      <c r="G1150" s="8" t="s">
        <v>408</v>
      </c>
      <c r="H1150" s="7" t="s">
        <v>393</v>
      </c>
      <c r="I1150" s="76" t="s">
        <v>176</v>
      </c>
      <c r="J1150" s="191" t="s">
        <v>181</v>
      </c>
      <c r="K1150" s="106"/>
      <c r="L1150" s="115"/>
      <c r="M1150" s="115"/>
      <c r="N1150" s="57"/>
      <c r="O1150" s="58" t="s">
        <v>31</v>
      </c>
      <c r="P1150" s="57" t="s">
        <v>167</v>
      </c>
      <c r="Q1150" s="57" t="s">
        <v>13</v>
      </c>
      <c r="R1150" s="57"/>
      <c r="S1150" s="57"/>
      <c r="T1150" s="117">
        <v>27.75</v>
      </c>
      <c r="U1150" s="117">
        <v>20.21</v>
      </c>
      <c r="V1150" s="58"/>
      <c r="W1150" s="195"/>
      <c r="X1150" s="198"/>
      <c r="Y1150" s="8"/>
      <c r="Z1150" s="8"/>
      <c r="AA1150" s="54"/>
      <c r="AB1150" s="54"/>
      <c r="AC1150" s="54"/>
      <c r="AD1150" s="196"/>
      <c r="AE1150" s="196"/>
    </row>
    <row r="1151" spans="1:31" s="80" customFormat="1" ht="24">
      <c r="A1151" s="14"/>
      <c r="B1151" s="76" t="s">
        <v>490</v>
      </c>
      <c r="C1151" s="2" t="s">
        <v>10</v>
      </c>
      <c r="D1151" s="2" t="s">
        <v>179</v>
      </c>
      <c r="E1151" s="8">
        <v>31041</v>
      </c>
      <c r="F1151" s="7">
        <v>33</v>
      </c>
      <c r="G1151" s="8" t="s">
        <v>408</v>
      </c>
      <c r="H1151" s="7" t="s">
        <v>393</v>
      </c>
      <c r="I1151" s="76" t="s">
        <v>176</v>
      </c>
      <c r="J1151" s="191" t="s">
        <v>181</v>
      </c>
      <c r="K1151" s="106"/>
      <c r="L1151" s="115"/>
      <c r="M1151" s="115"/>
      <c r="N1151" s="57"/>
      <c r="O1151" s="58" t="s">
        <v>24</v>
      </c>
      <c r="P1151" s="57" t="s">
        <v>172</v>
      </c>
      <c r="Q1151" s="57" t="s">
        <v>13</v>
      </c>
      <c r="R1151" s="57"/>
      <c r="S1151" s="57"/>
      <c r="T1151" s="117">
        <v>37.81</v>
      </c>
      <c r="U1151" s="117">
        <v>15</v>
      </c>
      <c r="V1151" s="58"/>
      <c r="W1151" s="195"/>
      <c r="X1151" s="198"/>
      <c r="Y1151" s="8"/>
      <c r="Z1151" s="8"/>
      <c r="AA1151" s="54"/>
      <c r="AB1151" s="54" t="s">
        <v>1299</v>
      </c>
      <c r="AC1151" s="54"/>
      <c r="AD1151" s="196"/>
      <c r="AE1151" s="196"/>
    </row>
    <row r="1152" spans="1:31" s="80" customFormat="1" ht="24">
      <c r="A1152" s="14"/>
      <c r="B1152" s="76" t="s">
        <v>490</v>
      </c>
      <c r="C1152" s="2" t="s">
        <v>10</v>
      </c>
      <c r="D1152" s="2" t="s">
        <v>179</v>
      </c>
      <c r="E1152" s="8">
        <v>31041</v>
      </c>
      <c r="F1152" s="7">
        <v>33</v>
      </c>
      <c r="G1152" s="8" t="s">
        <v>408</v>
      </c>
      <c r="H1152" s="7" t="s">
        <v>393</v>
      </c>
      <c r="I1152" s="76" t="s">
        <v>176</v>
      </c>
      <c r="J1152" s="191" t="s">
        <v>181</v>
      </c>
      <c r="K1152" s="106"/>
      <c r="L1152" s="115"/>
      <c r="M1152" s="115"/>
      <c r="N1152" s="57"/>
      <c r="O1152" s="58" t="s">
        <v>24</v>
      </c>
      <c r="P1152" s="57" t="s">
        <v>167</v>
      </c>
      <c r="Q1152" s="57" t="s">
        <v>13</v>
      </c>
      <c r="R1152" s="57"/>
      <c r="S1152" s="57"/>
      <c r="T1152" s="117">
        <v>39.090000000000003</v>
      </c>
      <c r="U1152" s="117">
        <v>18.36</v>
      </c>
      <c r="V1152" s="58"/>
      <c r="W1152" s="195"/>
      <c r="X1152" s="198"/>
      <c r="Y1152" s="8"/>
      <c r="Z1152" s="8"/>
      <c r="AA1152" s="54"/>
      <c r="AB1152" s="54"/>
      <c r="AC1152" s="54"/>
      <c r="AD1152" s="196"/>
      <c r="AE1152" s="196"/>
    </row>
    <row r="1153" spans="1:31" s="80" customFormat="1" ht="24">
      <c r="A1153" s="14"/>
      <c r="B1153" s="76" t="s">
        <v>490</v>
      </c>
      <c r="C1153" s="2" t="s">
        <v>10</v>
      </c>
      <c r="D1153" s="2" t="s">
        <v>179</v>
      </c>
      <c r="E1153" s="8">
        <v>31041</v>
      </c>
      <c r="F1153" s="7">
        <v>33</v>
      </c>
      <c r="G1153" s="8" t="s">
        <v>408</v>
      </c>
      <c r="H1153" s="7" t="s">
        <v>393</v>
      </c>
      <c r="I1153" s="76" t="s">
        <v>176</v>
      </c>
      <c r="J1153" s="191" t="s">
        <v>181</v>
      </c>
      <c r="K1153" s="106"/>
      <c r="L1153" s="115"/>
      <c r="M1153" s="115"/>
      <c r="N1153" s="57"/>
      <c r="O1153" s="58" t="s">
        <v>38</v>
      </c>
      <c r="P1153" s="57" t="s">
        <v>172</v>
      </c>
      <c r="Q1153" s="57" t="s">
        <v>13</v>
      </c>
      <c r="R1153" s="57"/>
      <c r="S1153" s="57"/>
      <c r="T1153" s="117">
        <v>32.9</v>
      </c>
      <c r="U1153" s="117">
        <v>17.75</v>
      </c>
      <c r="V1153" s="58"/>
      <c r="W1153" s="195"/>
      <c r="X1153" s="198"/>
      <c r="Y1153" s="8"/>
      <c r="Z1153" s="8" t="s">
        <v>180</v>
      </c>
      <c r="AA1153" s="54"/>
      <c r="AB1153" s="54" t="s">
        <v>1299</v>
      </c>
      <c r="AC1153" s="54"/>
      <c r="AD1153" s="196"/>
      <c r="AE1153" s="196"/>
    </row>
    <row r="1154" spans="1:31" s="80" customFormat="1" ht="24">
      <c r="A1154" s="14"/>
      <c r="B1154" s="76" t="s">
        <v>490</v>
      </c>
      <c r="C1154" s="2" t="s">
        <v>10</v>
      </c>
      <c r="D1154" s="2" t="s">
        <v>179</v>
      </c>
      <c r="E1154" s="8">
        <v>31041</v>
      </c>
      <c r="F1154" s="7">
        <v>33</v>
      </c>
      <c r="G1154" s="8" t="s">
        <v>408</v>
      </c>
      <c r="H1154" s="7" t="s">
        <v>393</v>
      </c>
      <c r="I1154" s="76" t="s">
        <v>176</v>
      </c>
      <c r="J1154" s="191" t="s">
        <v>181</v>
      </c>
      <c r="K1154" s="106"/>
      <c r="L1154" s="115"/>
      <c r="M1154" s="115"/>
      <c r="N1154" s="57"/>
      <c r="O1154" s="58" t="s">
        <v>38</v>
      </c>
      <c r="P1154" s="57" t="s">
        <v>167</v>
      </c>
      <c r="Q1154" s="57" t="s">
        <v>13</v>
      </c>
      <c r="R1154" s="57"/>
      <c r="S1154" s="57"/>
      <c r="T1154" s="117">
        <v>32.19</v>
      </c>
      <c r="U1154" s="117">
        <v>19.739999999999998</v>
      </c>
      <c r="V1154" s="58"/>
      <c r="W1154" s="195"/>
      <c r="X1154" s="198"/>
      <c r="Y1154" s="8"/>
      <c r="Z1154" s="8"/>
      <c r="AA1154" s="54"/>
      <c r="AB1154" s="54"/>
      <c r="AC1154" s="54"/>
      <c r="AD1154" s="196"/>
      <c r="AE1154" s="196"/>
    </row>
    <row r="1155" spans="1:31" s="80" customFormat="1" ht="24">
      <c r="A1155" s="14"/>
      <c r="B1155" s="76" t="s">
        <v>490</v>
      </c>
      <c r="C1155" s="2" t="s">
        <v>10</v>
      </c>
      <c r="D1155" s="2" t="s">
        <v>179</v>
      </c>
      <c r="E1155" s="8">
        <v>31041</v>
      </c>
      <c r="F1155" s="7">
        <v>33</v>
      </c>
      <c r="G1155" s="8" t="s">
        <v>408</v>
      </c>
      <c r="H1155" s="7" t="s">
        <v>393</v>
      </c>
      <c r="I1155" s="76" t="s">
        <v>176</v>
      </c>
      <c r="J1155" s="191" t="s">
        <v>181</v>
      </c>
      <c r="K1155" s="106"/>
      <c r="L1155" s="115"/>
      <c r="M1155" s="115"/>
      <c r="N1155" s="57"/>
      <c r="O1155" s="58" t="s">
        <v>20</v>
      </c>
      <c r="P1155" s="57" t="s">
        <v>172</v>
      </c>
      <c r="Q1155" s="57" t="s">
        <v>13</v>
      </c>
      <c r="R1155" s="57"/>
      <c r="S1155" s="57"/>
      <c r="T1155" s="117">
        <v>24.93</v>
      </c>
      <c r="U1155" s="117">
        <v>18.64</v>
      </c>
      <c r="V1155" s="58"/>
      <c r="W1155" s="195"/>
      <c r="X1155" s="198"/>
      <c r="Y1155" s="8"/>
      <c r="Z1155" s="8"/>
      <c r="AA1155" s="54"/>
      <c r="AB1155" s="54" t="s">
        <v>1267</v>
      </c>
      <c r="AC1155" s="54"/>
      <c r="AD1155" s="196"/>
      <c r="AE1155" s="196"/>
    </row>
    <row r="1156" spans="1:31" s="80" customFormat="1" ht="24">
      <c r="A1156" s="14"/>
      <c r="B1156" s="76" t="s">
        <v>490</v>
      </c>
      <c r="C1156" s="2" t="s">
        <v>10</v>
      </c>
      <c r="D1156" s="2" t="s">
        <v>179</v>
      </c>
      <c r="E1156" s="8">
        <v>31041</v>
      </c>
      <c r="F1156" s="7">
        <v>33</v>
      </c>
      <c r="G1156" s="8" t="s">
        <v>408</v>
      </c>
      <c r="H1156" s="7" t="s">
        <v>393</v>
      </c>
      <c r="I1156" s="76" t="s">
        <v>176</v>
      </c>
      <c r="J1156" s="191" t="s">
        <v>181</v>
      </c>
      <c r="K1156" s="106"/>
      <c r="L1156" s="115"/>
      <c r="M1156" s="115"/>
      <c r="N1156" s="57"/>
      <c r="O1156" s="58" t="s">
        <v>20</v>
      </c>
      <c r="P1156" s="57" t="s">
        <v>167</v>
      </c>
      <c r="Q1156" s="57" t="s">
        <v>13</v>
      </c>
      <c r="R1156" s="57"/>
      <c r="S1156" s="57"/>
      <c r="T1156" s="117">
        <v>25.76</v>
      </c>
      <c r="U1156" s="117">
        <v>20.5</v>
      </c>
      <c r="V1156" s="58"/>
      <c r="W1156" s="195"/>
      <c r="X1156" s="198"/>
      <c r="Y1156" s="8"/>
      <c r="Z1156" s="8"/>
      <c r="AA1156" s="54"/>
      <c r="AB1156" s="54"/>
      <c r="AC1156" s="54"/>
      <c r="AD1156" s="196"/>
      <c r="AE1156" s="196"/>
    </row>
    <row r="1157" spans="1:31" s="80" customFormat="1" ht="24">
      <c r="A1157" s="14"/>
      <c r="B1157" s="76" t="s">
        <v>490</v>
      </c>
      <c r="C1157" s="2" t="s">
        <v>10</v>
      </c>
      <c r="D1157" s="2" t="s">
        <v>179</v>
      </c>
      <c r="E1157" s="8">
        <v>31041</v>
      </c>
      <c r="F1157" s="7">
        <v>33</v>
      </c>
      <c r="G1157" s="8" t="s">
        <v>408</v>
      </c>
      <c r="H1157" s="7" t="s">
        <v>393</v>
      </c>
      <c r="I1157" s="76" t="s">
        <v>176</v>
      </c>
      <c r="J1157" s="191" t="s">
        <v>181</v>
      </c>
      <c r="K1157" s="106"/>
      <c r="L1157" s="115"/>
      <c r="M1157" s="115"/>
      <c r="N1157" s="57"/>
      <c r="O1157" s="58" t="s">
        <v>42</v>
      </c>
      <c r="P1157" s="57" t="s">
        <v>172</v>
      </c>
      <c r="Q1157" s="57" t="s">
        <v>13</v>
      </c>
      <c r="R1157" s="57"/>
      <c r="S1157" s="57"/>
      <c r="T1157" s="117">
        <v>26.7</v>
      </c>
      <c r="U1157" s="117">
        <v>18.46</v>
      </c>
      <c r="V1157" s="58"/>
      <c r="W1157" s="195"/>
      <c r="X1157" s="198"/>
      <c r="Y1157" s="8"/>
      <c r="Z1157" s="8"/>
      <c r="AA1157" s="54"/>
      <c r="AB1157" s="54" t="s">
        <v>1501</v>
      </c>
      <c r="AC1157" s="54"/>
      <c r="AD1157" s="196"/>
      <c r="AE1157" s="196"/>
    </row>
    <row r="1158" spans="1:31" s="80" customFormat="1" ht="24">
      <c r="A1158" s="14"/>
      <c r="B1158" s="76" t="s">
        <v>490</v>
      </c>
      <c r="C1158" s="2" t="s">
        <v>10</v>
      </c>
      <c r="D1158" s="2" t="s">
        <v>179</v>
      </c>
      <c r="E1158" s="8">
        <v>31041</v>
      </c>
      <c r="F1158" s="7">
        <v>33</v>
      </c>
      <c r="G1158" s="8" t="s">
        <v>408</v>
      </c>
      <c r="H1158" s="7" t="s">
        <v>393</v>
      </c>
      <c r="I1158" s="76" t="s">
        <v>176</v>
      </c>
      <c r="J1158" s="191" t="s">
        <v>181</v>
      </c>
      <c r="K1158" s="106"/>
      <c r="L1158" s="115"/>
      <c r="M1158" s="115"/>
      <c r="N1158" s="57"/>
      <c r="O1158" s="58" t="s">
        <v>42</v>
      </c>
      <c r="P1158" s="57" t="s">
        <v>167</v>
      </c>
      <c r="Q1158" s="57" t="s">
        <v>13</v>
      </c>
      <c r="R1158" s="57"/>
      <c r="S1158" s="57"/>
      <c r="T1158" s="117">
        <v>26.46</v>
      </c>
      <c r="U1158" s="117">
        <v>19.75</v>
      </c>
      <c r="V1158" s="58"/>
      <c r="W1158" s="195"/>
      <c r="X1158" s="198"/>
      <c r="Y1158" s="8"/>
      <c r="Z1158" s="8"/>
      <c r="AA1158" s="54"/>
      <c r="AB1158" s="54"/>
      <c r="AC1158" s="54"/>
      <c r="AD1158" s="196"/>
      <c r="AE1158" s="196"/>
    </row>
    <row r="1159" spans="1:31" s="80" customFormat="1" ht="77.5">
      <c r="A1159" s="14" t="s">
        <v>308</v>
      </c>
      <c r="B1159" s="76" t="s">
        <v>490</v>
      </c>
      <c r="C1159" s="2" t="s">
        <v>10</v>
      </c>
      <c r="D1159" s="2" t="s">
        <v>1207</v>
      </c>
      <c r="E1159" s="14" t="s">
        <v>1546</v>
      </c>
      <c r="F1159" s="13">
        <v>-999</v>
      </c>
      <c r="G1159" s="14" t="s">
        <v>320</v>
      </c>
      <c r="H1159" s="13" t="s">
        <v>418</v>
      </c>
      <c r="I1159" s="76" t="s">
        <v>176</v>
      </c>
      <c r="J1159" s="191" t="s">
        <v>400</v>
      </c>
      <c r="K1159" s="106"/>
      <c r="L1159" s="112"/>
      <c r="M1159" s="112"/>
      <c r="N1159" s="70"/>
      <c r="O1159" s="76" t="s">
        <v>36</v>
      </c>
      <c r="P1159" s="70"/>
      <c r="Q1159" s="70" t="s">
        <v>13</v>
      </c>
      <c r="R1159" s="70"/>
      <c r="S1159" s="70"/>
      <c r="T1159" s="128">
        <v>30</v>
      </c>
      <c r="U1159" s="128">
        <v>15.4</v>
      </c>
      <c r="V1159" s="76"/>
      <c r="W1159" s="195"/>
      <c r="X1159" s="105"/>
      <c r="Y1159" s="14"/>
      <c r="Z1159" s="14" t="s">
        <v>1212</v>
      </c>
      <c r="AA1159" s="54"/>
      <c r="AB1159" s="54"/>
      <c r="AC1159" s="54"/>
      <c r="AD1159" s="196"/>
      <c r="AE1159" s="196"/>
    </row>
    <row r="1160" spans="1:31" s="80" customFormat="1" ht="77.5">
      <c r="A1160" s="14" t="s">
        <v>308</v>
      </c>
      <c r="B1160" s="76" t="s">
        <v>490</v>
      </c>
      <c r="C1160" s="2" t="s">
        <v>10</v>
      </c>
      <c r="D1160" s="2" t="s">
        <v>1207</v>
      </c>
      <c r="E1160" s="14" t="s">
        <v>1546</v>
      </c>
      <c r="F1160" s="13">
        <v>-999</v>
      </c>
      <c r="G1160" s="14" t="s">
        <v>320</v>
      </c>
      <c r="H1160" s="13" t="s">
        <v>418</v>
      </c>
      <c r="I1160" s="76" t="s">
        <v>176</v>
      </c>
      <c r="J1160" s="191" t="s">
        <v>400</v>
      </c>
      <c r="K1160" s="106"/>
      <c r="L1160" s="112"/>
      <c r="M1160" s="112"/>
      <c r="N1160" s="70"/>
      <c r="O1160" s="76" t="s">
        <v>36</v>
      </c>
      <c r="P1160" s="70"/>
      <c r="Q1160" s="70" t="s">
        <v>13</v>
      </c>
      <c r="R1160" s="70"/>
      <c r="S1160" s="70"/>
      <c r="T1160" s="128">
        <v>32.5</v>
      </c>
      <c r="U1160" s="128">
        <v>15.8</v>
      </c>
      <c r="V1160" s="76"/>
      <c r="W1160" s="195"/>
      <c r="X1160" s="105"/>
      <c r="Y1160" s="14"/>
      <c r="Z1160" s="14" t="s">
        <v>1212</v>
      </c>
      <c r="AA1160" s="54"/>
      <c r="AB1160" s="54"/>
      <c r="AC1160" s="54"/>
      <c r="AD1160" s="196"/>
      <c r="AE1160" s="196"/>
    </row>
    <row r="1161" spans="1:31" s="80" customFormat="1" ht="77.5">
      <c r="A1161" s="14" t="s">
        <v>308</v>
      </c>
      <c r="B1161" s="76" t="s">
        <v>490</v>
      </c>
      <c r="C1161" s="2" t="s">
        <v>10</v>
      </c>
      <c r="D1161" s="2" t="s">
        <v>1207</v>
      </c>
      <c r="E1161" s="14" t="s">
        <v>1546</v>
      </c>
      <c r="F1161" s="13">
        <v>-999</v>
      </c>
      <c r="G1161" s="14" t="s">
        <v>320</v>
      </c>
      <c r="H1161" s="13" t="s">
        <v>418</v>
      </c>
      <c r="I1161" s="76" t="s">
        <v>176</v>
      </c>
      <c r="J1161" s="191" t="s">
        <v>400</v>
      </c>
      <c r="K1161" s="106"/>
      <c r="L1161" s="112"/>
      <c r="M1161" s="112"/>
      <c r="N1161" s="70"/>
      <c r="O1161" s="76" t="s">
        <v>36</v>
      </c>
      <c r="P1161" s="70"/>
      <c r="Q1161" s="70" t="s">
        <v>13</v>
      </c>
      <c r="R1161" s="70"/>
      <c r="S1161" s="70"/>
      <c r="T1161" s="128">
        <v>31.69</v>
      </c>
      <c r="U1161" s="128">
        <v>21.67</v>
      </c>
      <c r="V1161" s="76"/>
      <c r="W1161" s="195"/>
      <c r="X1161" s="105"/>
      <c r="Y1161" s="14"/>
      <c r="Z1161" s="14" t="s">
        <v>1212</v>
      </c>
      <c r="AA1161" s="54"/>
      <c r="AB1161" s="54" t="s">
        <v>1267</v>
      </c>
      <c r="AC1161" s="54"/>
      <c r="AD1161" s="196"/>
      <c r="AE1161" s="196"/>
    </row>
    <row r="1162" spans="1:31" s="80" customFormat="1" ht="77.5">
      <c r="A1162" s="14" t="s">
        <v>308</v>
      </c>
      <c r="B1162" s="76" t="s">
        <v>490</v>
      </c>
      <c r="C1162" s="2" t="s">
        <v>10</v>
      </c>
      <c r="D1162" s="2" t="s">
        <v>1207</v>
      </c>
      <c r="E1162" s="14" t="s">
        <v>1546</v>
      </c>
      <c r="F1162" s="13">
        <v>-999</v>
      </c>
      <c r="G1162" s="14" t="s">
        <v>320</v>
      </c>
      <c r="H1162" s="13" t="s">
        <v>418</v>
      </c>
      <c r="I1162" s="76" t="s">
        <v>176</v>
      </c>
      <c r="J1162" s="191" t="s">
        <v>400</v>
      </c>
      <c r="K1162" s="106"/>
      <c r="L1162" s="112"/>
      <c r="M1162" s="112"/>
      <c r="N1162" s="70"/>
      <c r="O1162" s="76" t="s">
        <v>36</v>
      </c>
      <c r="P1162" s="70"/>
      <c r="Q1162" s="70" t="s">
        <v>13</v>
      </c>
      <c r="R1162" s="70"/>
      <c r="S1162" s="70"/>
      <c r="T1162" s="128">
        <v>26.75</v>
      </c>
      <c r="U1162" s="128">
        <v>17.38</v>
      </c>
      <c r="V1162" s="76"/>
      <c r="W1162" s="195"/>
      <c r="X1162" s="105"/>
      <c r="Y1162" s="14"/>
      <c r="Z1162" s="14" t="s">
        <v>1212</v>
      </c>
      <c r="AA1162" s="54"/>
      <c r="AB1162" s="54" t="s">
        <v>1267</v>
      </c>
      <c r="AC1162" s="54"/>
      <c r="AD1162" s="196"/>
      <c r="AE1162" s="196"/>
    </row>
    <row r="1163" spans="1:31" s="80" customFormat="1" ht="77.5">
      <c r="A1163" s="14" t="s">
        <v>308</v>
      </c>
      <c r="B1163" s="76" t="s">
        <v>490</v>
      </c>
      <c r="C1163" s="2" t="s">
        <v>10</v>
      </c>
      <c r="D1163" s="2" t="s">
        <v>1207</v>
      </c>
      <c r="E1163" s="14" t="s">
        <v>1546</v>
      </c>
      <c r="F1163" s="13">
        <v>-999</v>
      </c>
      <c r="G1163" s="14" t="s">
        <v>320</v>
      </c>
      <c r="H1163" s="13" t="s">
        <v>418</v>
      </c>
      <c r="I1163" s="76" t="s">
        <v>176</v>
      </c>
      <c r="J1163" s="191" t="s">
        <v>400</v>
      </c>
      <c r="K1163" s="106"/>
      <c r="L1163" s="112"/>
      <c r="M1163" s="112"/>
      <c r="N1163" s="70"/>
      <c r="O1163" s="76" t="s">
        <v>36</v>
      </c>
      <c r="P1163" s="70"/>
      <c r="Q1163" s="70" t="s">
        <v>13</v>
      </c>
      <c r="R1163" s="70"/>
      <c r="S1163" s="70"/>
      <c r="T1163" s="128">
        <v>30</v>
      </c>
      <c r="U1163" s="128">
        <v>17.21</v>
      </c>
      <c r="V1163" s="76"/>
      <c r="W1163" s="195"/>
      <c r="X1163" s="105"/>
      <c r="Y1163" s="14"/>
      <c r="Z1163" s="14" t="s">
        <v>1212</v>
      </c>
      <c r="AA1163" s="54"/>
      <c r="AB1163" s="54" t="s">
        <v>1267</v>
      </c>
      <c r="AC1163" s="54" t="s">
        <v>1510</v>
      </c>
      <c r="AD1163" s="196"/>
      <c r="AE1163" s="196"/>
    </row>
    <row r="1164" spans="1:31" s="80" customFormat="1" ht="77.5">
      <c r="A1164" s="14" t="s">
        <v>308</v>
      </c>
      <c r="B1164" s="76" t="s">
        <v>490</v>
      </c>
      <c r="C1164" s="2" t="s">
        <v>10</v>
      </c>
      <c r="D1164" s="2" t="s">
        <v>1207</v>
      </c>
      <c r="E1164" s="14" t="s">
        <v>1546</v>
      </c>
      <c r="F1164" s="13">
        <v>-999</v>
      </c>
      <c r="G1164" s="14" t="s">
        <v>320</v>
      </c>
      <c r="H1164" s="13" t="s">
        <v>418</v>
      </c>
      <c r="I1164" s="76" t="s">
        <v>176</v>
      </c>
      <c r="J1164" s="191" t="s">
        <v>400</v>
      </c>
      <c r="K1164" s="106"/>
      <c r="L1164" s="112"/>
      <c r="M1164" s="112"/>
      <c r="N1164" s="70"/>
      <c r="O1164" s="76" t="s">
        <v>36</v>
      </c>
      <c r="P1164" s="70"/>
      <c r="Q1164" s="70" t="s">
        <v>13</v>
      </c>
      <c r="R1164" s="70"/>
      <c r="S1164" s="70"/>
      <c r="T1164" s="128">
        <v>26.81</v>
      </c>
      <c r="U1164" s="128">
        <v>18.8</v>
      </c>
      <c r="V1164" s="76"/>
      <c r="W1164" s="195"/>
      <c r="X1164" s="105"/>
      <c r="Y1164" s="14"/>
      <c r="Z1164" s="14" t="s">
        <v>1212</v>
      </c>
      <c r="AA1164" s="54"/>
      <c r="AB1164" s="54" t="s">
        <v>1299</v>
      </c>
      <c r="AC1164" s="54"/>
      <c r="AD1164" s="196"/>
      <c r="AE1164" s="196"/>
    </row>
    <row r="1165" spans="1:31" s="80" customFormat="1" ht="77.5">
      <c r="A1165" s="14" t="s">
        <v>308</v>
      </c>
      <c r="B1165" s="76" t="s">
        <v>490</v>
      </c>
      <c r="C1165" s="2" t="s">
        <v>10</v>
      </c>
      <c r="D1165" s="2" t="s">
        <v>1207</v>
      </c>
      <c r="E1165" s="14" t="s">
        <v>1546</v>
      </c>
      <c r="F1165" s="13">
        <v>-999</v>
      </c>
      <c r="G1165" s="14" t="s">
        <v>320</v>
      </c>
      <c r="H1165" s="13" t="s">
        <v>418</v>
      </c>
      <c r="I1165" s="76" t="s">
        <v>176</v>
      </c>
      <c r="J1165" s="191" t="s">
        <v>400</v>
      </c>
      <c r="K1165" s="106"/>
      <c r="L1165" s="112"/>
      <c r="M1165" s="112"/>
      <c r="N1165" s="70"/>
      <c r="O1165" s="76" t="s">
        <v>36</v>
      </c>
      <c r="P1165" s="70"/>
      <c r="Q1165" s="70" t="s">
        <v>13</v>
      </c>
      <c r="R1165" s="70"/>
      <c r="S1165" s="70"/>
      <c r="T1165" s="128">
        <v>32.69</v>
      </c>
      <c r="U1165" s="128">
        <v>20.8</v>
      </c>
      <c r="V1165" s="76"/>
      <c r="W1165" s="195"/>
      <c r="X1165" s="105"/>
      <c r="Y1165" s="14"/>
      <c r="Z1165" s="14" t="s">
        <v>1212</v>
      </c>
      <c r="AA1165" s="54"/>
      <c r="AB1165" s="54"/>
      <c r="AC1165" s="54"/>
      <c r="AD1165" s="196"/>
      <c r="AE1165" s="196"/>
    </row>
    <row r="1166" spans="1:31" s="80" customFormat="1" ht="77.5">
      <c r="A1166" s="14" t="s">
        <v>308</v>
      </c>
      <c r="B1166" s="76" t="s">
        <v>490</v>
      </c>
      <c r="C1166" s="2" t="s">
        <v>10</v>
      </c>
      <c r="D1166" s="2" t="s">
        <v>1207</v>
      </c>
      <c r="E1166" s="14" t="s">
        <v>1546</v>
      </c>
      <c r="F1166" s="13">
        <v>-999</v>
      </c>
      <c r="G1166" s="14" t="s">
        <v>320</v>
      </c>
      <c r="H1166" s="13" t="s">
        <v>418</v>
      </c>
      <c r="I1166" s="76" t="s">
        <v>176</v>
      </c>
      <c r="J1166" s="191" t="s">
        <v>400</v>
      </c>
      <c r="K1166" s="106"/>
      <c r="L1166" s="112"/>
      <c r="M1166" s="112"/>
      <c r="N1166" s="70"/>
      <c r="O1166" s="76" t="s">
        <v>36</v>
      </c>
      <c r="P1166" s="70"/>
      <c r="Q1166" s="70" t="s">
        <v>13</v>
      </c>
      <c r="R1166" s="70"/>
      <c r="S1166" s="70"/>
      <c r="T1166" s="128">
        <v>28.8</v>
      </c>
      <c r="U1166" s="128">
        <v>18.7</v>
      </c>
      <c r="V1166" s="76"/>
      <c r="W1166" s="195"/>
      <c r="X1166" s="105"/>
      <c r="Y1166" s="14"/>
      <c r="Z1166" s="14" t="s">
        <v>1212</v>
      </c>
      <c r="AA1166" s="54"/>
      <c r="AB1166" s="54"/>
      <c r="AC1166" s="54" t="s">
        <v>1359</v>
      </c>
      <c r="AD1166" s="196"/>
      <c r="AE1166" s="196"/>
    </row>
    <row r="1167" spans="1:31" s="80" customFormat="1" ht="77.5">
      <c r="A1167" s="14" t="s">
        <v>308</v>
      </c>
      <c r="B1167" s="76" t="s">
        <v>490</v>
      </c>
      <c r="C1167" s="2" t="s">
        <v>10</v>
      </c>
      <c r="D1167" s="2" t="s">
        <v>1207</v>
      </c>
      <c r="E1167" s="14" t="s">
        <v>1546</v>
      </c>
      <c r="F1167" s="13">
        <v>-999</v>
      </c>
      <c r="G1167" s="14" t="s">
        <v>320</v>
      </c>
      <c r="H1167" s="13" t="s">
        <v>418</v>
      </c>
      <c r="I1167" s="76" t="s">
        <v>176</v>
      </c>
      <c r="J1167" s="191" t="s">
        <v>400</v>
      </c>
      <c r="K1167" s="106"/>
      <c r="L1167" s="112"/>
      <c r="M1167" s="112"/>
      <c r="N1167" s="70"/>
      <c r="O1167" s="76" t="s">
        <v>36</v>
      </c>
      <c r="P1167" s="70"/>
      <c r="Q1167" s="70" t="s">
        <v>13</v>
      </c>
      <c r="R1167" s="70"/>
      <c r="S1167" s="70"/>
      <c r="T1167" s="128">
        <v>28.22</v>
      </c>
      <c r="U1167" s="128">
        <v>15.13</v>
      </c>
      <c r="V1167" s="76"/>
      <c r="W1167" s="195"/>
      <c r="X1167" s="105"/>
      <c r="Y1167" s="14"/>
      <c r="Z1167" s="14" t="s">
        <v>1212</v>
      </c>
      <c r="AA1167" s="54"/>
      <c r="AB1167" s="54" t="s">
        <v>1299</v>
      </c>
      <c r="AC1167" s="54"/>
      <c r="AD1167" s="196"/>
      <c r="AE1167" s="196"/>
    </row>
    <row r="1168" spans="1:31" s="80" customFormat="1" ht="77.5">
      <c r="A1168" s="14" t="s">
        <v>308</v>
      </c>
      <c r="B1168" s="76" t="s">
        <v>490</v>
      </c>
      <c r="C1168" s="2" t="s">
        <v>10</v>
      </c>
      <c r="D1168" s="2" t="s">
        <v>1207</v>
      </c>
      <c r="E1168" s="14" t="s">
        <v>1546</v>
      </c>
      <c r="F1168" s="13">
        <v>-999</v>
      </c>
      <c r="G1168" s="14" t="s">
        <v>320</v>
      </c>
      <c r="H1168" s="13" t="s">
        <v>418</v>
      </c>
      <c r="I1168" s="76" t="s">
        <v>176</v>
      </c>
      <c r="J1168" s="191" t="s">
        <v>400</v>
      </c>
      <c r="K1168" s="106"/>
      <c r="L1168" s="112"/>
      <c r="M1168" s="112"/>
      <c r="N1168" s="70"/>
      <c r="O1168" s="76" t="s">
        <v>36</v>
      </c>
      <c r="P1168" s="70"/>
      <c r="Q1168" s="70" t="s">
        <v>13</v>
      </c>
      <c r="R1168" s="70"/>
      <c r="S1168" s="70"/>
      <c r="T1168" s="128">
        <v>31.2</v>
      </c>
      <c r="U1168" s="128">
        <v>18.25</v>
      </c>
      <c r="V1168" s="76"/>
      <c r="W1168" s="195"/>
      <c r="X1168" s="105"/>
      <c r="Y1168" s="14"/>
      <c r="Z1168" s="14" t="s">
        <v>1212</v>
      </c>
      <c r="AA1168" s="54"/>
      <c r="AB1168" s="54"/>
      <c r="AC1168" s="54"/>
      <c r="AD1168" s="196"/>
      <c r="AE1168" s="196"/>
    </row>
    <row r="1169" spans="1:31" s="80" customFormat="1" ht="77.5">
      <c r="A1169" s="14" t="s">
        <v>308</v>
      </c>
      <c r="B1169" s="76" t="s">
        <v>490</v>
      </c>
      <c r="C1169" s="2" t="s">
        <v>10</v>
      </c>
      <c r="D1169" s="2" t="s">
        <v>1207</v>
      </c>
      <c r="E1169" s="14" t="s">
        <v>1546</v>
      </c>
      <c r="F1169" s="13">
        <v>-999</v>
      </c>
      <c r="G1169" s="14" t="s">
        <v>320</v>
      </c>
      <c r="H1169" s="13" t="s">
        <v>418</v>
      </c>
      <c r="I1169" s="76" t="s">
        <v>176</v>
      </c>
      <c r="J1169" s="191" t="s">
        <v>400</v>
      </c>
      <c r="K1169" s="106"/>
      <c r="L1169" s="112"/>
      <c r="M1169" s="112"/>
      <c r="N1169" s="70"/>
      <c r="O1169" s="76" t="s">
        <v>36</v>
      </c>
      <c r="P1169" s="70"/>
      <c r="Q1169" s="70" t="s">
        <v>13</v>
      </c>
      <c r="R1169" s="70"/>
      <c r="S1169" s="70"/>
      <c r="T1169" s="128">
        <v>30.56</v>
      </c>
      <c r="U1169" s="128">
        <v>17.29</v>
      </c>
      <c r="V1169" s="76"/>
      <c r="W1169" s="195"/>
      <c r="X1169" s="105"/>
      <c r="Y1169" s="14"/>
      <c r="Z1169" s="14" t="s">
        <v>1212</v>
      </c>
      <c r="AA1169" s="54"/>
      <c r="AB1169" s="54"/>
      <c r="AC1169" s="54"/>
      <c r="AD1169" s="196"/>
      <c r="AE1169" s="196"/>
    </row>
    <row r="1170" spans="1:31" s="80" customFormat="1" ht="77.5">
      <c r="A1170" s="14" t="s">
        <v>308</v>
      </c>
      <c r="B1170" s="76" t="s">
        <v>490</v>
      </c>
      <c r="C1170" s="2" t="s">
        <v>10</v>
      </c>
      <c r="D1170" s="2" t="s">
        <v>1207</v>
      </c>
      <c r="E1170" s="14" t="s">
        <v>1546</v>
      </c>
      <c r="F1170" s="13">
        <v>-999</v>
      </c>
      <c r="G1170" s="14" t="s">
        <v>320</v>
      </c>
      <c r="H1170" s="13" t="s">
        <v>418</v>
      </c>
      <c r="I1170" s="76" t="s">
        <v>176</v>
      </c>
      <c r="J1170" s="191" t="s">
        <v>400</v>
      </c>
      <c r="K1170" s="106"/>
      <c r="L1170" s="112"/>
      <c r="M1170" s="112"/>
      <c r="N1170" s="70"/>
      <c r="O1170" s="76" t="s">
        <v>36</v>
      </c>
      <c r="P1170" s="70"/>
      <c r="Q1170" s="70" t="s">
        <v>13</v>
      </c>
      <c r="R1170" s="70"/>
      <c r="S1170" s="70"/>
      <c r="T1170" s="128">
        <v>29.27</v>
      </c>
      <c r="U1170" s="128">
        <v>19.149999999999999</v>
      </c>
      <c r="V1170" s="76"/>
      <c r="W1170" s="195"/>
      <c r="X1170" s="105"/>
      <c r="Y1170" s="14"/>
      <c r="Z1170" s="14" t="s">
        <v>1212</v>
      </c>
      <c r="AA1170" s="54"/>
      <c r="AB1170" s="54" t="s">
        <v>1299</v>
      </c>
      <c r="AC1170" s="54"/>
      <c r="AD1170" s="196"/>
      <c r="AE1170" s="196"/>
    </row>
    <row r="1171" spans="1:31" s="80" customFormat="1" ht="77.5">
      <c r="A1171" s="14" t="s">
        <v>308</v>
      </c>
      <c r="B1171" s="76" t="s">
        <v>490</v>
      </c>
      <c r="C1171" s="2" t="s">
        <v>10</v>
      </c>
      <c r="D1171" s="2" t="s">
        <v>1207</v>
      </c>
      <c r="E1171" s="14" t="s">
        <v>1546</v>
      </c>
      <c r="F1171" s="13">
        <v>-999</v>
      </c>
      <c r="G1171" s="14" t="s">
        <v>320</v>
      </c>
      <c r="H1171" s="13" t="s">
        <v>418</v>
      </c>
      <c r="I1171" s="76" t="s">
        <v>176</v>
      </c>
      <c r="J1171" s="191" t="s">
        <v>400</v>
      </c>
      <c r="K1171" s="106"/>
      <c r="L1171" s="112"/>
      <c r="M1171" s="112"/>
      <c r="N1171" s="70"/>
      <c r="O1171" s="76" t="s">
        <v>36</v>
      </c>
      <c r="P1171" s="70"/>
      <c r="Q1171" s="70" t="s">
        <v>13</v>
      </c>
      <c r="R1171" s="70"/>
      <c r="S1171" s="70"/>
      <c r="T1171" s="128">
        <v>30.7</v>
      </c>
      <c r="U1171" s="128">
        <v>21.42</v>
      </c>
      <c r="V1171" s="76"/>
      <c r="W1171" s="195"/>
      <c r="X1171" s="105"/>
      <c r="Y1171" s="14"/>
      <c r="Z1171" s="14" t="s">
        <v>1212</v>
      </c>
      <c r="AA1171" s="54"/>
      <c r="AB1171" s="54" t="s">
        <v>1299</v>
      </c>
      <c r="AC1171" s="54"/>
      <c r="AD1171" s="196"/>
      <c r="AE1171" s="196"/>
    </row>
    <row r="1172" spans="1:31" s="80" customFormat="1" ht="77.5">
      <c r="A1172" s="14" t="s">
        <v>308</v>
      </c>
      <c r="B1172" s="76" t="s">
        <v>490</v>
      </c>
      <c r="C1172" s="2" t="s">
        <v>10</v>
      </c>
      <c r="D1172" s="2" t="s">
        <v>1207</v>
      </c>
      <c r="E1172" s="14" t="s">
        <v>1546</v>
      </c>
      <c r="F1172" s="13">
        <v>-999</v>
      </c>
      <c r="G1172" s="14" t="s">
        <v>320</v>
      </c>
      <c r="H1172" s="13" t="s">
        <v>418</v>
      </c>
      <c r="I1172" s="76" t="s">
        <v>176</v>
      </c>
      <c r="J1172" s="191" t="s">
        <v>400</v>
      </c>
      <c r="K1172" s="106"/>
      <c r="L1172" s="112"/>
      <c r="M1172" s="112"/>
      <c r="N1172" s="70"/>
      <c r="O1172" s="76" t="s">
        <v>36</v>
      </c>
      <c r="P1172" s="70"/>
      <c r="Q1172" s="70" t="s">
        <v>13</v>
      </c>
      <c r="R1172" s="70"/>
      <c r="S1172" s="70"/>
      <c r="T1172" s="128">
        <v>31.85</v>
      </c>
      <c r="U1172" s="128">
        <v>20.28</v>
      </c>
      <c r="V1172" s="76"/>
      <c r="W1172" s="195"/>
      <c r="X1172" s="105"/>
      <c r="Y1172" s="14"/>
      <c r="Z1172" s="14" t="s">
        <v>1212</v>
      </c>
      <c r="AA1172" s="54"/>
      <c r="AB1172" s="54"/>
      <c r="AC1172" s="54"/>
      <c r="AD1172" s="196"/>
      <c r="AE1172" s="196"/>
    </row>
    <row r="1173" spans="1:31" s="80" customFormat="1" ht="77.5">
      <c r="A1173" s="14" t="s">
        <v>308</v>
      </c>
      <c r="B1173" s="76" t="s">
        <v>490</v>
      </c>
      <c r="C1173" s="2" t="s">
        <v>10</v>
      </c>
      <c r="D1173" s="2" t="s">
        <v>1207</v>
      </c>
      <c r="E1173" s="14" t="s">
        <v>1546</v>
      </c>
      <c r="F1173" s="13">
        <v>-999</v>
      </c>
      <c r="G1173" s="14" t="s">
        <v>320</v>
      </c>
      <c r="H1173" s="13" t="s">
        <v>418</v>
      </c>
      <c r="I1173" s="76" t="s">
        <v>176</v>
      </c>
      <c r="J1173" s="191" t="s">
        <v>400</v>
      </c>
      <c r="K1173" s="106"/>
      <c r="L1173" s="112"/>
      <c r="M1173" s="112"/>
      <c r="N1173" s="70"/>
      <c r="O1173" s="76" t="s">
        <v>36</v>
      </c>
      <c r="P1173" s="70"/>
      <c r="Q1173" s="70" t="s">
        <v>13</v>
      </c>
      <c r="R1173" s="70"/>
      <c r="S1173" s="70"/>
      <c r="T1173" s="128">
        <v>31.72</v>
      </c>
      <c r="U1173" s="128">
        <v>16.600000000000001</v>
      </c>
      <c r="V1173" s="76"/>
      <c r="W1173" s="195"/>
      <c r="X1173" s="105"/>
      <c r="Y1173" s="14"/>
      <c r="Z1173" s="14" t="s">
        <v>1212</v>
      </c>
      <c r="AA1173" s="54"/>
      <c r="AB1173" s="54" t="s">
        <v>1299</v>
      </c>
      <c r="AC1173" s="54" t="s">
        <v>1324</v>
      </c>
      <c r="AD1173" s="196"/>
      <c r="AE1173" s="196"/>
    </row>
    <row r="1174" spans="1:31" s="80" customFormat="1" ht="77.5">
      <c r="A1174" s="14" t="s">
        <v>308</v>
      </c>
      <c r="B1174" s="76" t="s">
        <v>490</v>
      </c>
      <c r="C1174" s="2" t="s">
        <v>10</v>
      </c>
      <c r="D1174" s="2" t="s">
        <v>1207</v>
      </c>
      <c r="E1174" s="14" t="s">
        <v>1546</v>
      </c>
      <c r="F1174" s="13">
        <v>-999</v>
      </c>
      <c r="G1174" s="14" t="s">
        <v>320</v>
      </c>
      <c r="H1174" s="13" t="s">
        <v>418</v>
      </c>
      <c r="I1174" s="76" t="s">
        <v>176</v>
      </c>
      <c r="J1174" s="191" t="s">
        <v>400</v>
      </c>
      <c r="K1174" s="106"/>
      <c r="L1174" s="112"/>
      <c r="M1174" s="112"/>
      <c r="N1174" s="70"/>
      <c r="O1174" s="76" t="s">
        <v>36</v>
      </c>
      <c r="P1174" s="70"/>
      <c r="Q1174" s="70" t="s">
        <v>13</v>
      </c>
      <c r="R1174" s="70"/>
      <c r="S1174" s="70"/>
      <c r="T1174" s="128">
        <v>30.9</v>
      </c>
      <c r="U1174" s="128">
        <v>19.87</v>
      </c>
      <c r="V1174" s="76"/>
      <c r="W1174" s="195"/>
      <c r="X1174" s="105"/>
      <c r="Y1174" s="14"/>
      <c r="Z1174" s="14" t="s">
        <v>1212</v>
      </c>
      <c r="AA1174" s="54"/>
      <c r="AB1174" s="54"/>
      <c r="AC1174" s="54"/>
      <c r="AD1174" s="196"/>
      <c r="AE1174" s="196"/>
    </row>
    <row r="1175" spans="1:31" s="80" customFormat="1" ht="77.5">
      <c r="A1175" s="14" t="s">
        <v>308</v>
      </c>
      <c r="B1175" s="76" t="s">
        <v>490</v>
      </c>
      <c r="C1175" s="2" t="s">
        <v>10</v>
      </c>
      <c r="D1175" s="2" t="s">
        <v>1207</v>
      </c>
      <c r="E1175" s="14" t="s">
        <v>1546</v>
      </c>
      <c r="F1175" s="13">
        <v>-999</v>
      </c>
      <c r="G1175" s="14" t="s">
        <v>320</v>
      </c>
      <c r="H1175" s="13" t="s">
        <v>418</v>
      </c>
      <c r="I1175" s="76" t="s">
        <v>176</v>
      </c>
      <c r="J1175" s="191" t="s">
        <v>400</v>
      </c>
      <c r="K1175" s="106"/>
      <c r="L1175" s="112"/>
      <c r="M1175" s="112"/>
      <c r="N1175" s="70"/>
      <c r="O1175" s="76" t="s">
        <v>36</v>
      </c>
      <c r="P1175" s="70"/>
      <c r="Q1175" s="70" t="s">
        <v>13</v>
      </c>
      <c r="R1175" s="70"/>
      <c r="S1175" s="70"/>
      <c r="T1175" s="128">
        <v>29.21</v>
      </c>
      <c r="U1175" s="128">
        <v>19.43</v>
      </c>
      <c r="V1175" s="76"/>
      <c r="W1175" s="195"/>
      <c r="X1175" s="105"/>
      <c r="Y1175" s="14"/>
      <c r="Z1175" s="14" t="s">
        <v>1212</v>
      </c>
      <c r="AA1175" s="54"/>
      <c r="AB1175" s="54"/>
      <c r="AC1175" s="54"/>
      <c r="AD1175" s="196"/>
      <c r="AE1175" s="196"/>
    </row>
    <row r="1176" spans="1:31" s="80" customFormat="1" ht="77.5">
      <c r="A1176" s="14" t="s">
        <v>308</v>
      </c>
      <c r="B1176" s="76" t="s">
        <v>490</v>
      </c>
      <c r="C1176" s="2" t="s">
        <v>10</v>
      </c>
      <c r="D1176" s="2" t="s">
        <v>1207</v>
      </c>
      <c r="E1176" s="14" t="s">
        <v>1546</v>
      </c>
      <c r="F1176" s="13">
        <v>-999</v>
      </c>
      <c r="G1176" s="14" t="s">
        <v>320</v>
      </c>
      <c r="H1176" s="13" t="s">
        <v>418</v>
      </c>
      <c r="I1176" s="76" t="s">
        <v>176</v>
      </c>
      <c r="J1176" s="191" t="s">
        <v>400</v>
      </c>
      <c r="K1176" s="106"/>
      <c r="L1176" s="112"/>
      <c r="M1176" s="112"/>
      <c r="N1176" s="70"/>
      <c r="O1176" s="76" t="s">
        <v>36</v>
      </c>
      <c r="P1176" s="70"/>
      <c r="Q1176" s="70" t="s">
        <v>13</v>
      </c>
      <c r="R1176" s="70"/>
      <c r="S1176" s="70"/>
      <c r="T1176" s="128">
        <v>31.12</v>
      </c>
      <c r="U1176" s="128">
        <v>18.57</v>
      </c>
      <c r="V1176" s="76"/>
      <c r="W1176" s="195"/>
      <c r="X1176" s="105"/>
      <c r="Y1176" s="14"/>
      <c r="Z1176" s="14" t="s">
        <v>1212</v>
      </c>
      <c r="AA1176" s="54"/>
      <c r="AB1176" s="54"/>
      <c r="AC1176" s="54"/>
      <c r="AD1176" s="196"/>
      <c r="AE1176" s="196"/>
    </row>
    <row r="1177" spans="1:31" s="80" customFormat="1" ht="77.5">
      <c r="A1177" s="14" t="s">
        <v>308</v>
      </c>
      <c r="B1177" s="76" t="s">
        <v>490</v>
      </c>
      <c r="C1177" s="2" t="s">
        <v>10</v>
      </c>
      <c r="D1177" s="2" t="s">
        <v>1207</v>
      </c>
      <c r="E1177" s="14" t="s">
        <v>1546</v>
      </c>
      <c r="F1177" s="13">
        <v>-999</v>
      </c>
      <c r="G1177" s="14" t="s">
        <v>320</v>
      </c>
      <c r="H1177" s="13" t="s">
        <v>418</v>
      </c>
      <c r="I1177" s="76" t="s">
        <v>176</v>
      </c>
      <c r="J1177" s="191" t="s">
        <v>400</v>
      </c>
      <c r="K1177" s="106"/>
      <c r="L1177" s="112"/>
      <c r="M1177" s="112"/>
      <c r="N1177" s="70"/>
      <c r="O1177" s="76" t="s">
        <v>36</v>
      </c>
      <c r="P1177" s="70"/>
      <c r="Q1177" s="70" t="s">
        <v>13</v>
      </c>
      <c r="R1177" s="70"/>
      <c r="S1177" s="70"/>
      <c r="T1177" s="128">
        <v>30.55</v>
      </c>
      <c r="U1177" s="128">
        <v>17.16</v>
      </c>
      <c r="V1177" s="76"/>
      <c r="W1177" s="195"/>
      <c r="X1177" s="105"/>
      <c r="Y1177" s="14"/>
      <c r="Z1177" s="14" t="s">
        <v>1212</v>
      </c>
      <c r="AA1177" s="54"/>
      <c r="AB1177" s="54"/>
      <c r="AC1177" s="54"/>
      <c r="AD1177" s="196"/>
      <c r="AE1177" s="196"/>
    </row>
    <row r="1178" spans="1:31" s="80" customFormat="1" ht="24">
      <c r="A1178" s="14" t="s">
        <v>308</v>
      </c>
      <c r="B1178" s="76" t="s">
        <v>490</v>
      </c>
      <c r="C1178" s="2" t="s">
        <v>10</v>
      </c>
      <c r="D1178" s="2" t="s">
        <v>1207</v>
      </c>
      <c r="E1178" s="14" t="s">
        <v>1546</v>
      </c>
      <c r="F1178" s="13">
        <v>-999</v>
      </c>
      <c r="G1178" s="14" t="s">
        <v>320</v>
      </c>
      <c r="H1178" s="13" t="s">
        <v>418</v>
      </c>
      <c r="I1178" s="76" t="s">
        <v>176</v>
      </c>
      <c r="J1178" s="191" t="s">
        <v>400</v>
      </c>
      <c r="K1178" s="106"/>
      <c r="L1178" s="112"/>
      <c r="M1178" s="112"/>
      <c r="N1178" s="70"/>
      <c r="O1178" s="76" t="s">
        <v>36</v>
      </c>
      <c r="P1178" s="70"/>
      <c r="Q1178" s="70" t="s">
        <v>13</v>
      </c>
      <c r="R1178" s="70"/>
      <c r="S1178" s="70"/>
      <c r="T1178" s="128">
        <v>30.68</v>
      </c>
      <c r="U1178" s="128">
        <v>21.7</v>
      </c>
      <c r="V1178" s="76"/>
      <c r="W1178" s="195"/>
      <c r="X1178" s="105"/>
      <c r="Y1178" s="14"/>
      <c r="Z1178" s="14"/>
      <c r="AA1178" s="54"/>
      <c r="AB1178" s="54"/>
      <c r="AC1178" s="54"/>
      <c r="AD1178" s="196"/>
      <c r="AE1178" s="196"/>
    </row>
    <row r="1179" spans="1:31" s="80" customFormat="1" ht="31">
      <c r="A1179" s="14" t="s">
        <v>308</v>
      </c>
      <c r="B1179" s="76" t="s">
        <v>490</v>
      </c>
      <c r="C1179" s="2" t="s">
        <v>10</v>
      </c>
      <c r="D1179" s="2" t="s">
        <v>1207</v>
      </c>
      <c r="E1179" s="14" t="s">
        <v>1546</v>
      </c>
      <c r="F1179" s="13">
        <v>-999</v>
      </c>
      <c r="G1179" s="14" t="s">
        <v>320</v>
      </c>
      <c r="H1179" s="13" t="s">
        <v>418</v>
      </c>
      <c r="I1179" s="76" t="s">
        <v>176</v>
      </c>
      <c r="J1179" s="191" t="s">
        <v>400</v>
      </c>
      <c r="K1179" s="106"/>
      <c r="L1179" s="112"/>
      <c r="M1179" s="112"/>
      <c r="N1179" s="70"/>
      <c r="O1179" s="76" t="s">
        <v>36</v>
      </c>
      <c r="P1179" s="70"/>
      <c r="Q1179" s="70" t="s">
        <v>13</v>
      </c>
      <c r="R1179" s="70"/>
      <c r="S1179" s="70"/>
      <c r="T1179" s="128">
        <v>30.01</v>
      </c>
      <c r="U1179" s="128">
        <v>16.7</v>
      </c>
      <c r="V1179" s="76"/>
      <c r="W1179" s="195"/>
      <c r="X1179" s="105"/>
      <c r="Y1179" s="14"/>
      <c r="Z1179" s="14"/>
      <c r="AA1179" s="54"/>
      <c r="AB1179" s="54" t="s">
        <v>1299</v>
      </c>
      <c r="AC1179" s="54" t="s">
        <v>1300</v>
      </c>
      <c r="AD1179" s="196"/>
      <c r="AE1179" s="196"/>
    </row>
    <row r="1180" spans="1:31" s="80" customFormat="1" ht="24">
      <c r="A1180" s="14" t="s">
        <v>308</v>
      </c>
      <c r="B1180" s="76" t="s">
        <v>490</v>
      </c>
      <c r="C1180" s="2" t="s">
        <v>10</v>
      </c>
      <c r="D1180" s="2" t="s">
        <v>1207</v>
      </c>
      <c r="E1180" s="14" t="s">
        <v>1546</v>
      </c>
      <c r="F1180" s="13">
        <v>-999</v>
      </c>
      <c r="G1180" s="14" t="s">
        <v>320</v>
      </c>
      <c r="H1180" s="13" t="s">
        <v>418</v>
      </c>
      <c r="I1180" s="76" t="s">
        <v>176</v>
      </c>
      <c r="J1180" s="191" t="s">
        <v>400</v>
      </c>
      <c r="K1180" s="106"/>
      <c r="L1180" s="112"/>
      <c r="M1180" s="112"/>
      <c r="N1180" s="70"/>
      <c r="O1180" s="76" t="s">
        <v>36</v>
      </c>
      <c r="P1180" s="70"/>
      <c r="Q1180" s="70" t="s">
        <v>13</v>
      </c>
      <c r="R1180" s="70"/>
      <c r="S1180" s="70"/>
      <c r="T1180" s="128">
        <v>32.200000000000003</v>
      </c>
      <c r="U1180" s="128">
        <v>19.899999999999999</v>
      </c>
      <c r="V1180" s="76"/>
      <c r="W1180" s="195"/>
      <c r="X1180" s="105"/>
      <c r="Y1180" s="14"/>
      <c r="Z1180" s="14"/>
      <c r="AA1180" s="54"/>
      <c r="AB1180" s="54"/>
      <c r="AC1180" s="54"/>
      <c r="AD1180" s="196"/>
      <c r="AE1180" s="196"/>
    </row>
    <row r="1181" spans="1:31" s="80" customFormat="1" ht="24">
      <c r="A1181" s="14" t="s">
        <v>308</v>
      </c>
      <c r="B1181" s="76" t="s">
        <v>490</v>
      </c>
      <c r="C1181" s="2" t="s">
        <v>10</v>
      </c>
      <c r="D1181" s="2" t="s">
        <v>1207</v>
      </c>
      <c r="E1181" s="14" t="s">
        <v>1546</v>
      </c>
      <c r="F1181" s="13">
        <v>-999</v>
      </c>
      <c r="G1181" s="14" t="s">
        <v>320</v>
      </c>
      <c r="H1181" s="13" t="s">
        <v>418</v>
      </c>
      <c r="I1181" s="76" t="s">
        <v>176</v>
      </c>
      <c r="J1181" s="191" t="s">
        <v>400</v>
      </c>
      <c r="K1181" s="106"/>
      <c r="L1181" s="112"/>
      <c r="M1181" s="112"/>
      <c r="N1181" s="70"/>
      <c r="O1181" s="76" t="s">
        <v>36</v>
      </c>
      <c r="P1181" s="70"/>
      <c r="Q1181" s="70" t="s">
        <v>13</v>
      </c>
      <c r="R1181" s="70"/>
      <c r="S1181" s="70"/>
      <c r="T1181" s="128">
        <v>27.7</v>
      </c>
      <c r="U1181" s="128">
        <v>19.8</v>
      </c>
      <c r="V1181" s="76"/>
      <c r="W1181" s="195"/>
      <c r="X1181" s="105"/>
      <c r="Y1181" s="14"/>
      <c r="Z1181" s="14"/>
      <c r="AA1181" s="54"/>
      <c r="AB1181" s="54"/>
      <c r="AC1181" s="54"/>
      <c r="AD1181" s="196"/>
      <c r="AE1181" s="196"/>
    </row>
    <row r="1182" spans="1:31" s="80" customFormat="1" ht="24">
      <c r="A1182" s="14" t="s">
        <v>308</v>
      </c>
      <c r="B1182" s="76" t="s">
        <v>490</v>
      </c>
      <c r="C1182" s="2" t="s">
        <v>10</v>
      </c>
      <c r="D1182" s="2" t="s">
        <v>1207</v>
      </c>
      <c r="E1182" s="14" t="s">
        <v>1546</v>
      </c>
      <c r="F1182" s="13">
        <v>-999</v>
      </c>
      <c r="G1182" s="14" t="s">
        <v>320</v>
      </c>
      <c r="H1182" s="13" t="s">
        <v>418</v>
      </c>
      <c r="I1182" s="76" t="s">
        <v>176</v>
      </c>
      <c r="J1182" s="191" t="s">
        <v>400</v>
      </c>
      <c r="K1182" s="106"/>
      <c r="L1182" s="112"/>
      <c r="M1182" s="112"/>
      <c r="N1182" s="70"/>
      <c r="O1182" s="76" t="s">
        <v>36</v>
      </c>
      <c r="P1182" s="70"/>
      <c r="Q1182" s="70" t="s">
        <v>13</v>
      </c>
      <c r="R1182" s="70"/>
      <c r="S1182" s="70"/>
      <c r="T1182" s="128">
        <v>28.9</v>
      </c>
      <c r="U1182" s="128">
        <v>18.079999999999998</v>
      </c>
      <c r="V1182" s="76"/>
      <c r="W1182" s="195"/>
      <c r="X1182" s="105"/>
      <c r="Y1182" s="14"/>
      <c r="Z1182" s="14"/>
      <c r="AA1182" s="54"/>
      <c r="AB1182" s="54"/>
      <c r="AC1182" s="54"/>
      <c r="AD1182" s="196"/>
      <c r="AE1182" s="196"/>
    </row>
    <row r="1183" spans="1:31" s="80" customFormat="1" ht="24">
      <c r="A1183" s="14" t="s">
        <v>308</v>
      </c>
      <c r="B1183" s="76" t="s">
        <v>490</v>
      </c>
      <c r="C1183" s="2" t="s">
        <v>10</v>
      </c>
      <c r="D1183" s="2" t="s">
        <v>1207</v>
      </c>
      <c r="E1183" s="14" t="s">
        <v>1546</v>
      </c>
      <c r="F1183" s="13">
        <v>-999</v>
      </c>
      <c r="G1183" s="14" t="s">
        <v>320</v>
      </c>
      <c r="H1183" s="13" t="s">
        <v>418</v>
      </c>
      <c r="I1183" s="76" t="s">
        <v>176</v>
      </c>
      <c r="J1183" s="191" t="s">
        <v>400</v>
      </c>
      <c r="K1183" s="106"/>
      <c r="L1183" s="112"/>
      <c r="M1183" s="112"/>
      <c r="N1183" s="70"/>
      <c r="O1183" s="76" t="s">
        <v>36</v>
      </c>
      <c r="P1183" s="70"/>
      <c r="Q1183" s="70" t="s">
        <v>13</v>
      </c>
      <c r="R1183" s="70"/>
      <c r="S1183" s="70"/>
      <c r="T1183" s="128">
        <v>33.36</v>
      </c>
      <c r="U1183" s="128">
        <v>18.899999999999999</v>
      </c>
      <c r="V1183" s="76"/>
      <c r="W1183" s="195"/>
      <c r="X1183" s="105"/>
      <c r="Y1183" s="14"/>
      <c r="Z1183" s="14"/>
      <c r="AA1183" s="54"/>
      <c r="AB1183" s="54" t="s">
        <v>1299</v>
      </c>
      <c r="AC1183" s="54"/>
      <c r="AD1183" s="196"/>
      <c r="AE1183" s="196"/>
    </row>
    <row r="1184" spans="1:31" s="80" customFormat="1" ht="24">
      <c r="A1184" s="14" t="s">
        <v>308</v>
      </c>
      <c r="B1184" s="76" t="s">
        <v>490</v>
      </c>
      <c r="C1184" s="2" t="s">
        <v>10</v>
      </c>
      <c r="D1184" s="2" t="s">
        <v>1207</v>
      </c>
      <c r="E1184" s="14" t="s">
        <v>1546</v>
      </c>
      <c r="F1184" s="13">
        <v>-999</v>
      </c>
      <c r="G1184" s="14" t="s">
        <v>320</v>
      </c>
      <c r="H1184" s="13" t="s">
        <v>418</v>
      </c>
      <c r="I1184" s="76" t="s">
        <v>176</v>
      </c>
      <c r="J1184" s="191" t="s">
        <v>400</v>
      </c>
      <c r="K1184" s="106"/>
      <c r="L1184" s="112"/>
      <c r="M1184" s="112"/>
      <c r="N1184" s="70"/>
      <c r="O1184" s="76" t="s">
        <v>36</v>
      </c>
      <c r="P1184" s="70"/>
      <c r="Q1184" s="70" t="s">
        <v>13</v>
      </c>
      <c r="R1184" s="70"/>
      <c r="S1184" s="70"/>
      <c r="T1184" s="128">
        <v>31.9</v>
      </c>
      <c r="U1184" s="128">
        <v>17.3</v>
      </c>
      <c r="V1184" s="76"/>
      <c r="W1184" s="195"/>
      <c r="X1184" s="105"/>
      <c r="Y1184" s="14"/>
      <c r="Z1184" s="14"/>
      <c r="AA1184" s="54"/>
      <c r="AB1184" s="54" t="s">
        <v>1299</v>
      </c>
      <c r="AC1184" s="54"/>
      <c r="AD1184" s="196"/>
      <c r="AE1184" s="196"/>
    </row>
    <row r="1185" spans="1:31" s="80" customFormat="1" ht="24">
      <c r="A1185" s="14" t="s">
        <v>308</v>
      </c>
      <c r="B1185" s="76" t="s">
        <v>490</v>
      </c>
      <c r="C1185" s="2" t="s">
        <v>10</v>
      </c>
      <c r="D1185" s="2" t="s">
        <v>1207</v>
      </c>
      <c r="E1185" s="14" t="s">
        <v>1546</v>
      </c>
      <c r="F1185" s="13">
        <v>-999</v>
      </c>
      <c r="G1185" s="14" t="s">
        <v>320</v>
      </c>
      <c r="H1185" s="13" t="s">
        <v>418</v>
      </c>
      <c r="I1185" s="76" t="s">
        <v>176</v>
      </c>
      <c r="J1185" s="191" t="s">
        <v>400</v>
      </c>
      <c r="K1185" s="106"/>
      <c r="L1185" s="112"/>
      <c r="M1185" s="112"/>
      <c r="N1185" s="70"/>
      <c r="O1185" s="76" t="s">
        <v>36</v>
      </c>
      <c r="P1185" s="70"/>
      <c r="Q1185" s="70" t="s">
        <v>13</v>
      </c>
      <c r="R1185" s="70"/>
      <c r="S1185" s="70"/>
      <c r="T1185" s="128">
        <v>32.6</v>
      </c>
      <c r="U1185" s="128">
        <v>20.84</v>
      </c>
      <c r="V1185" s="76"/>
      <c r="W1185" s="195"/>
      <c r="X1185" s="105"/>
      <c r="Y1185" s="14"/>
      <c r="Z1185" s="14"/>
      <c r="AA1185" s="54"/>
      <c r="AB1185" s="54"/>
      <c r="AC1185" s="54"/>
      <c r="AD1185" s="196"/>
      <c r="AE1185" s="196"/>
    </row>
    <row r="1186" spans="1:31" s="80" customFormat="1" ht="24">
      <c r="A1186" s="14" t="s">
        <v>308</v>
      </c>
      <c r="B1186" s="76" t="s">
        <v>490</v>
      </c>
      <c r="C1186" s="2" t="s">
        <v>10</v>
      </c>
      <c r="D1186" s="2" t="s">
        <v>1207</v>
      </c>
      <c r="E1186" s="14" t="s">
        <v>1546</v>
      </c>
      <c r="F1186" s="13">
        <v>-999</v>
      </c>
      <c r="G1186" s="14" t="s">
        <v>320</v>
      </c>
      <c r="H1186" s="13" t="s">
        <v>418</v>
      </c>
      <c r="I1186" s="76" t="s">
        <v>176</v>
      </c>
      <c r="J1186" s="191" t="s">
        <v>400</v>
      </c>
      <c r="K1186" s="106"/>
      <c r="L1186" s="112"/>
      <c r="M1186" s="112"/>
      <c r="N1186" s="70"/>
      <c r="O1186" s="76" t="s">
        <v>36</v>
      </c>
      <c r="P1186" s="70"/>
      <c r="Q1186" s="70" t="s">
        <v>13</v>
      </c>
      <c r="R1186" s="70"/>
      <c r="S1186" s="70"/>
      <c r="T1186" s="128">
        <v>31.5</v>
      </c>
      <c r="U1186" s="128">
        <v>17.3</v>
      </c>
      <c r="V1186" s="76"/>
      <c r="W1186" s="195"/>
      <c r="X1186" s="105"/>
      <c r="Y1186" s="14"/>
      <c r="Z1186" s="14"/>
      <c r="AA1186" s="54"/>
      <c r="AB1186" s="54"/>
      <c r="AC1186" s="54"/>
      <c r="AD1186" s="196"/>
      <c r="AE1186" s="196"/>
    </row>
    <row r="1187" spans="1:31" s="80" customFormat="1" ht="24">
      <c r="A1187" s="14" t="s">
        <v>308</v>
      </c>
      <c r="B1187" s="76" t="s">
        <v>490</v>
      </c>
      <c r="C1187" s="2" t="s">
        <v>10</v>
      </c>
      <c r="D1187" s="2" t="s">
        <v>1207</v>
      </c>
      <c r="E1187" s="14" t="s">
        <v>1546</v>
      </c>
      <c r="F1187" s="13">
        <v>-999</v>
      </c>
      <c r="G1187" s="14" t="s">
        <v>320</v>
      </c>
      <c r="H1187" s="13" t="s">
        <v>418</v>
      </c>
      <c r="I1187" s="76" t="s">
        <v>176</v>
      </c>
      <c r="J1187" s="191" t="s">
        <v>400</v>
      </c>
      <c r="K1187" s="106"/>
      <c r="L1187" s="112"/>
      <c r="M1187" s="112"/>
      <c r="N1187" s="70"/>
      <c r="O1187" s="76" t="s">
        <v>36</v>
      </c>
      <c r="P1187" s="70"/>
      <c r="Q1187" s="70" t="s">
        <v>13</v>
      </c>
      <c r="R1187" s="70"/>
      <c r="S1187" s="70"/>
      <c r="T1187" s="128">
        <v>29.66</v>
      </c>
      <c r="U1187" s="128">
        <v>17.399999999999999</v>
      </c>
      <c r="V1187" s="76"/>
      <c r="W1187" s="195"/>
      <c r="X1187" s="105"/>
      <c r="Y1187" s="14"/>
      <c r="Z1187" s="14"/>
      <c r="AA1187" s="54"/>
      <c r="AB1187" s="54" t="s">
        <v>1299</v>
      </c>
      <c r="AC1187" s="54"/>
      <c r="AD1187" s="196"/>
      <c r="AE1187" s="196"/>
    </row>
    <row r="1188" spans="1:31" s="80" customFormat="1" ht="24">
      <c r="A1188" s="14" t="s">
        <v>308</v>
      </c>
      <c r="B1188" s="76" t="s">
        <v>490</v>
      </c>
      <c r="C1188" s="2" t="s">
        <v>10</v>
      </c>
      <c r="D1188" s="2" t="s">
        <v>1207</v>
      </c>
      <c r="E1188" s="14" t="s">
        <v>1546</v>
      </c>
      <c r="F1188" s="13">
        <v>-999</v>
      </c>
      <c r="G1188" s="14" t="s">
        <v>320</v>
      </c>
      <c r="H1188" s="13" t="s">
        <v>418</v>
      </c>
      <c r="I1188" s="76" t="s">
        <v>176</v>
      </c>
      <c r="J1188" s="191" t="s">
        <v>400</v>
      </c>
      <c r="K1188" s="106"/>
      <c r="L1188" s="112"/>
      <c r="M1188" s="112"/>
      <c r="N1188" s="70"/>
      <c r="O1188" s="76" t="s">
        <v>36</v>
      </c>
      <c r="P1188" s="70"/>
      <c r="Q1188" s="70" t="s">
        <v>13</v>
      </c>
      <c r="R1188" s="70"/>
      <c r="S1188" s="70"/>
      <c r="T1188" s="128">
        <v>26.8</v>
      </c>
      <c r="U1188" s="128">
        <v>17.010000000000002</v>
      </c>
      <c r="V1188" s="76"/>
      <c r="W1188" s="195"/>
      <c r="X1188" s="105"/>
      <c r="Y1188" s="14"/>
      <c r="Z1188" s="14"/>
      <c r="AA1188" s="54"/>
      <c r="AB1188" s="54" t="s">
        <v>1299</v>
      </c>
      <c r="AC1188" s="54"/>
      <c r="AD1188" s="196"/>
      <c r="AE1188" s="196"/>
    </row>
    <row r="1189" spans="1:31" s="80" customFormat="1" ht="24">
      <c r="A1189" s="14" t="s">
        <v>308</v>
      </c>
      <c r="B1189" s="76" t="s">
        <v>490</v>
      </c>
      <c r="C1189" s="2" t="s">
        <v>10</v>
      </c>
      <c r="D1189" s="2" t="s">
        <v>1207</v>
      </c>
      <c r="E1189" s="14" t="s">
        <v>1546</v>
      </c>
      <c r="F1189" s="13">
        <v>-999</v>
      </c>
      <c r="G1189" s="14" t="s">
        <v>320</v>
      </c>
      <c r="H1189" s="13" t="s">
        <v>418</v>
      </c>
      <c r="I1189" s="76" t="s">
        <v>176</v>
      </c>
      <c r="J1189" s="191" t="s">
        <v>400</v>
      </c>
      <c r="K1189" s="106"/>
      <c r="L1189" s="112"/>
      <c r="M1189" s="112"/>
      <c r="N1189" s="70"/>
      <c r="O1189" s="76" t="s">
        <v>36</v>
      </c>
      <c r="P1189" s="70"/>
      <c r="Q1189" s="70" t="s">
        <v>13</v>
      </c>
      <c r="R1189" s="70"/>
      <c r="S1189" s="70"/>
      <c r="T1189" s="128">
        <v>21.4</v>
      </c>
      <c r="U1189" s="128">
        <v>20.350000000000001</v>
      </c>
      <c r="V1189" s="76"/>
      <c r="W1189" s="195"/>
      <c r="X1189" s="105"/>
      <c r="Y1189" s="14"/>
      <c r="Z1189" s="14"/>
      <c r="AA1189" s="54"/>
      <c r="AB1189" s="54"/>
      <c r="AC1189" s="54"/>
      <c r="AD1189" s="196"/>
      <c r="AE1189" s="196"/>
    </row>
    <row r="1190" spans="1:31" s="80" customFormat="1">
      <c r="A1190" s="14" t="s">
        <v>308</v>
      </c>
      <c r="B1190" s="76" t="s">
        <v>490</v>
      </c>
      <c r="C1190" s="2" t="s">
        <v>10</v>
      </c>
      <c r="D1190" s="2" t="s">
        <v>1207</v>
      </c>
      <c r="E1190" s="14">
        <v>3</v>
      </c>
      <c r="F1190" s="13">
        <v>1924</v>
      </c>
      <c r="G1190" s="14" t="s">
        <v>27</v>
      </c>
      <c r="H1190" s="13" t="s">
        <v>402</v>
      </c>
      <c r="I1190" s="76" t="s">
        <v>176</v>
      </c>
      <c r="J1190" s="191"/>
      <c r="K1190" s="143"/>
      <c r="L1190" s="112"/>
      <c r="M1190" s="112"/>
      <c r="N1190" s="70"/>
      <c r="O1190" s="76" t="s">
        <v>42</v>
      </c>
      <c r="P1190" s="70"/>
      <c r="Q1190" s="70" t="s">
        <v>13</v>
      </c>
      <c r="R1190" s="70"/>
      <c r="S1190" s="70"/>
      <c r="T1190" s="128">
        <v>32.61</v>
      </c>
      <c r="U1190" s="128">
        <v>17.12</v>
      </c>
      <c r="V1190" s="76"/>
      <c r="W1190" s="195"/>
      <c r="X1190" s="105"/>
      <c r="Y1190" s="14"/>
      <c r="Z1190" s="14"/>
      <c r="AA1190" s="54"/>
      <c r="AB1190" s="54" t="s">
        <v>1519</v>
      </c>
      <c r="AC1190" s="54"/>
      <c r="AD1190" s="196"/>
      <c r="AE1190" s="196"/>
    </row>
    <row r="1191" spans="1:31" s="80" customFormat="1" ht="31">
      <c r="A1191" s="14" t="s">
        <v>308</v>
      </c>
      <c r="B1191" s="76" t="s">
        <v>490</v>
      </c>
      <c r="C1191" s="2" t="s">
        <v>10</v>
      </c>
      <c r="D1191" s="2" t="s">
        <v>1207</v>
      </c>
      <c r="E1191" s="14">
        <v>3</v>
      </c>
      <c r="F1191" s="13">
        <v>2187</v>
      </c>
      <c r="G1191" s="14" t="s">
        <v>27</v>
      </c>
      <c r="H1191" s="13" t="s">
        <v>402</v>
      </c>
      <c r="I1191" s="76" t="s">
        <v>176</v>
      </c>
      <c r="J1191" s="191"/>
      <c r="K1191" s="143"/>
      <c r="L1191" s="112"/>
      <c r="M1191" s="112"/>
      <c r="N1191" s="70"/>
      <c r="O1191" s="76" t="s">
        <v>209</v>
      </c>
      <c r="P1191" s="70"/>
      <c r="Q1191" s="70" t="s">
        <v>13</v>
      </c>
      <c r="R1191" s="70"/>
      <c r="S1191" s="70"/>
      <c r="T1191" s="128">
        <v>25.59</v>
      </c>
      <c r="U1191" s="128">
        <v>17.46</v>
      </c>
      <c r="V1191" s="76"/>
      <c r="W1191" s="195"/>
      <c r="X1191" s="105"/>
      <c r="Y1191" s="14"/>
      <c r="Z1191" s="14" t="s">
        <v>84</v>
      </c>
      <c r="AA1191" s="54"/>
      <c r="AB1191" s="54" t="s">
        <v>1267</v>
      </c>
      <c r="AC1191" s="54" t="s">
        <v>1413</v>
      </c>
      <c r="AD1191" s="196"/>
      <c r="AE1191" s="196"/>
    </row>
    <row r="1192" spans="1:31" s="80" customFormat="1">
      <c r="A1192" s="14" t="s">
        <v>308</v>
      </c>
      <c r="B1192" s="76" t="s">
        <v>490</v>
      </c>
      <c r="C1192" s="2" t="s">
        <v>10</v>
      </c>
      <c r="D1192" s="2" t="s">
        <v>1207</v>
      </c>
      <c r="E1192" s="14">
        <v>3</v>
      </c>
      <c r="F1192" s="13">
        <v>2556</v>
      </c>
      <c r="G1192" s="14" t="s">
        <v>27</v>
      </c>
      <c r="H1192" s="13" t="s">
        <v>402</v>
      </c>
      <c r="I1192" s="76" t="s">
        <v>176</v>
      </c>
      <c r="J1192" s="191"/>
      <c r="K1192" s="143"/>
      <c r="L1192" s="112"/>
      <c r="M1192" s="112"/>
      <c r="N1192" s="70"/>
      <c r="O1192" s="76" t="s">
        <v>209</v>
      </c>
      <c r="P1192" s="70" t="s">
        <v>167</v>
      </c>
      <c r="Q1192" s="70" t="s">
        <v>13</v>
      </c>
      <c r="R1192" s="70"/>
      <c r="S1192" s="70"/>
      <c r="T1192" s="128">
        <v>25.44</v>
      </c>
      <c r="U1192" s="128">
        <v>20.85</v>
      </c>
      <c r="V1192" s="76"/>
      <c r="W1192" s="195"/>
      <c r="X1192" s="105"/>
      <c r="Y1192" s="14"/>
      <c r="Z1192" s="14"/>
      <c r="AA1192" s="54"/>
      <c r="AB1192" s="54" t="s">
        <v>1267</v>
      </c>
      <c r="AC1192" s="54" t="s">
        <v>1488</v>
      </c>
      <c r="AD1192" s="196"/>
      <c r="AE1192" s="196"/>
    </row>
    <row r="1193" spans="1:31" s="80" customFormat="1">
      <c r="A1193" s="14" t="s">
        <v>308</v>
      </c>
      <c r="B1193" s="76" t="s">
        <v>490</v>
      </c>
      <c r="C1193" s="2" t="s">
        <v>10</v>
      </c>
      <c r="D1193" s="2" t="s">
        <v>1207</v>
      </c>
      <c r="E1193" s="14">
        <v>3</v>
      </c>
      <c r="F1193" s="13">
        <v>2586</v>
      </c>
      <c r="G1193" s="14" t="s">
        <v>27</v>
      </c>
      <c r="H1193" s="13" t="s">
        <v>402</v>
      </c>
      <c r="I1193" s="76" t="s">
        <v>176</v>
      </c>
      <c r="J1193" s="191"/>
      <c r="K1193" s="143"/>
      <c r="L1193" s="112"/>
      <c r="M1193" s="112"/>
      <c r="N1193" s="70"/>
      <c r="O1193" s="76" t="s">
        <v>209</v>
      </c>
      <c r="P1193" s="70"/>
      <c r="Q1193" s="70" t="s">
        <v>13</v>
      </c>
      <c r="R1193" s="70"/>
      <c r="S1193" s="70"/>
      <c r="T1193" s="128">
        <v>25.25</v>
      </c>
      <c r="U1193" s="128">
        <v>22.21</v>
      </c>
      <c r="V1193" s="76"/>
      <c r="W1193" s="195"/>
      <c r="X1193" s="105"/>
      <c r="Y1193" s="14"/>
      <c r="Z1193" s="14" t="s">
        <v>43</v>
      </c>
      <c r="AA1193" s="54"/>
      <c r="AB1193" s="54"/>
      <c r="AC1193" s="54"/>
      <c r="AD1193" s="196"/>
      <c r="AE1193" s="196"/>
    </row>
    <row r="1194" spans="1:31" s="80" customFormat="1">
      <c r="A1194" s="14"/>
      <c r="B1194" s="76" t="s">
        <v>490</v>
      </c>
      <c r="C1194" s="113" t="s">
        <v>10</v>
      </c>
      <c r="D1194" s="113" t="s">
        <v>1207</v>
      </c>
      <c r="E1194" s="8"/>
      <c r="F1194" s="7">
        <v>2819</v>
      </c>
      <c r="G1194" s="14" t="s">
        <v>872</v>
      </c>
      <c r="H1194" s="13"/>
      <c r="I1194" s="76" t="s">
        <v>176</v>
      </c>
      <c r="J1194" s="194" t="s">
        <v>873</v>
      </c>
      <c r="K1194" s="106"/>
      <c r="L1194" s="68">
        <v>34.25</v>
      </c>
      <c r="M1194" s="68">
        <v>-100.5</v>
      </c>
      <c r="N1194" s="106">
        <v>467.45999585806601</v>
      </c>
      <c r="O1194" s="58" t="s">
        <v>209</v>
      </c>
      <c r="P1194" s="57"/>
      <c r="Q1194" s="70" t="s">
        <v>13</v>
      </c>
      <c r="R1194" s="70"/>
      <c r="S1194" s="57"/>
      <c r="T1194" s="117">
        <v>24.99</v>
      </c>
      <c r="U1194" s="117">
        <v>16.27</v>
      </c>
      <c r="V1194" s="58"/>
      <c r="W1194" s="195"/>
      <c r="X1194" s="198"/>
      <c r="Y1194" s="8"/>
      <c r="Z1194" s="8" t="s">
        <v>1843</v>
      </c>
      <c r="AA1194" s="54"/>
      <c r="AB1194" s="54" t="s">
        <v>1334</v>
      </c>
      <c r="AC1194" s="54"/>
      <c r="AD1194" s="196"/>
      <c r="AE1194" s="196"/>
    </row>
    <row r="1195" spans="1:31" s="80" customFormat="1" ht="31">
      <c r="A1195" s="14"/>
      <c r="B1195" s="76" t="s">
        <v>490</v>
      </c>
      <c r="C1195" s="2" t="s">
        <v>10</v>
      </c>
      <c r="D1195" s="2" t="s">
        <v>460</v>
      </c>
      <c r="E1195" s="14">
        <v>908</v>
      </c>
      <c r="F1195" s="13">
        <v>2369</v>
      </c>
      <c r="G1195" s="14" t="s">
        <v>101</v>
      </c>
      <c r="H1195" s="13" t="s">
        <v>395</v>
      </c>
      <c r="I1195" s="76" t="s">
        <v>176</v>
      </c>
      <c r="J1195" s="191" t="s">
        <v>128</v>
      </c>
      <c r="K1195" s="143"/>
      <c r="L1195" s="112"/>
      <c r="M1195" s="112"/>
      <c r="N1195" s="70"/>
      <c r="O1195" s="76" t="s">
        <v>36</v>
      </c>
      <c r="P1195" s="70"/>
      <c r="Q1195" s="70" t="s">
        <v>13</v>
      </c>
      <c r="R1195" s="70"/>
      <c r="S1195" s="70"/>
      <c r="T1195" s="128">
        <v>32.64</v>
      </c>
      <c r="U1195" s="128">
        <v>23.1</v>
      </c>
      <c r="V1195" s="76"/>
      <c r="W1195" s="195"/>
      <c r="X1195" s="105"/>
      <c r="Y1195" s="14"/>
      <c r="Z1195" s="14" t="s">
        <v>1786</v>
      </c>
      <c r="AA1195" s="54"/>
      <c r="AB1195" s="54"/>
      <c r="AC1195" s="54" t="s">
        <v>1336</v>
      </c>
      <c r="AD1195" s="196"/>
      <c r="AE1195" s="196"/>
    </row>
    <row r="1196" spans="1:31" s="80" customFormat="1" ht="31">
      <c r="A1196" s="14"/>
      <c r="B1196" s="76" t="s">
        <v>490</v>
      </c>
      <c r="C1196" s="2" t="s">
        <v>10</v>
      </c>
      <c r="D1196" s="2" t="s">
        <v>460</v>
      </c>
      <c r="E1196" s="14">
        <v>908</v>
      </c>
      <c r="F1196" s="13">
        <v>2372</v>
      </c>
      <c r="G1196" s="14" t="s">
        <v>101</v>
      </c>
      <c r="H1196" s="13" t="s">
        <v>395</v>
      </c>
      <c r="I1196" s="76" t="s">
        <v>176</v>
      </c>
      <c r="J1196" s="191" t="s">
        <v>128</v>
      </c>
      <c r="K1196" s="143"/>
      <c r="L1196" s="112"/>
      <c r="M1196" s="112"/>
      <c r="N1196" s="70"/>
      <c r="O1196" s="76" t="s">
        <v>36</v>
      </c>
      <c r="P1196" s="70"/>
      <c r="Q1196" s="70" t="s">
        <v>13</v>
      </c>
      <c r="R1196" s="70"/>
      <c r="S1196" s="70"/>
      <c r="T1196" s="128">
        <v>31.31</v>
      </c>
      <c r="U1196" s="128">
        <v>24</v>
      </c>
      <c r="V1196" s="76"/>
      <c r="W1196" s="195"/>
      <c r="X1196" s="105"/>
      <c r="Y1196" s="14"/>
      <c r="Z1196" s="14" t="s">
        <v>1786</v>
      </c>
      <c r="AA1196" s="54"/>
      <c r="AB1196" s="54"/>
      <c r="AC1196" s="54"/>
      <c r="AD1196" s="196"/>
      <c r="AE1196" s="196"/>
    </row>
    <row r="1197" spans="1:31" s="80" customFormat="1">
      <c r="A1197" s="14"/>
      <c r="B1197" s="76" t="s">
        <v>490</v>
      </c>
      <c r="C1197" s="2" t="s">
        <v>10</v>
      </c>
      <c r="D1197" s="2" t="s">
        <v>460</v>
      </c>
      <c r="E1197" s="14">
        <v>908</v>
      </c>
      <c r="F1197" s="13">
        <v>2422</v>
      </c>
      <c r="G1197" s="14" t="s">
        <v>101</v>
      </c>
      <c r="H1197" s="13" t="s">
        <v>395</v>
      </c>
      <c r="I1197" s="76" t="s">
        <v>176</v>
      </c>
      <c r="J1197" s="191" t="s">
        <v>128</v>
      </c>
      <c r="K1197" s="143"/>
      <c r="L1197" s="112"/>
      <c r="M1197" s="112"/>
      <c r="N1197" s="70"/>
      <c r="O1197" s="76" t="s">
        <v>185</v>
      </c>
      <c r="P1197" s="70" t="s">
        <v>167</v>
      </c>
      <c r="Q1197" s="70" t="s">
        <v>13</v>
      </c>
      <c r="R1197" s="70"/>
      <c r="S1197" s="70"/>
      <c r="T1197" s="128">
        <v>23.05</v>
      </c>
      <c r="U1197" s="128">
        <v>22.02</v>
      </c>
      <c r="V1197" s="76"/>
      <c r="W1197" s="195"/>
      <c r="X1197" s="105"/>
      <c r="Y1197" s="14"/>
      <c r="Z1197" s="14" t="s">
        <v>1785</v>
      </c>
      <c r="AA1197" s="54"/>
      <c r="AB1197" s="54"/>
      <c r="AC1197" s="54"/>
      <c r="AD1197" s="196"/>
      <c r="AE1197" s="196"/>
    </row>
    <row r="1198" spans="1:31" s="80" customFormat="1">
      <c r="A1198" s="14"/>
      <c r="B1198" s="76" t="s">
        <v>490</v>
      </c>
      <c r="C1198" s="2" t="s">
        <v>10</v>
      </c>
      <c r="D1198" s="2" t="s">
        <v>460</v>
      </c>
      <c r="E1198" s="8">
        <v>933</v>
      </c>
      <c r="F1198" s="7">
        <v>1284</v>
      </c>
      <c r="G1198" s="8" t="s">
        <v>416</v>
      </c>
      <c r="H1198" s="13" t="s">
        <v>417</v>
      </c>
      <c r="I1198" s="76" t="s">
        <v>176</v>
      </c>
      <c r="J1198" s="191"/>
      <c r="K1198" s="143"/>
      <c r="L1198" s="68">
        <v>29.62</v>
      </c>
      <c r="M1198" s="68">
        <v>-98.37</v>
      </c>
      <c r="N1198" s="106">
        <v>126.402078446346</v>
      </c>
      <c r="O1198" s="58" t="s">
        <v>40</v>
      </c>
      <c r="P1198" s="57" t="s">
        <v>167</v>
      </c>
      <c r="Q1198" s="57" t="s">
        <v>13</v>
      </c>
      <c r="R1198" s="57"/>
      <c r="S1198" s="57"/>
      <c r="T1198" s="117">
        <v>31.01</v>
      </c>
      <c r="U1198" s="117">
        <v>34.56</v>
      </c>
      <c r="V1198" s="58"/>
      <c r="W1198" s="195"/>
      <c r="X1198" s="198"/>
      <c r="Y1198" s="8"/>
      <c r="Z1198" s="8" t="s">
        <v>294</v>
      </c>
      <c r="AA1198" s="54"/>
      <c r="AB1198" s="54"/>
      <c r="AC1198" s="54"/>
      <c r="AD1198" s="196"/>
      <c r="AE1198" s="196"/>
    </row>
    <row r="1199" spans="1:31" s="80" customFormat="1" ht="31">
      <c r="A1199" s="14" t="s">
        <v>308</v>
      </c>
      <c r="B1199" s="76" t="s">
        <v>490</v>
      </c>
      <c r="C1199" s="2" t="s">
        <v>10</v>
      </c>
      <c r="D1199" s="2" t="s">
        <v>460</v>
      </c>
      <c r="E1199" s="8">
        <v>2271</v>
      </c>
      <c r="F1199" s="7">
        <v>-999</v>
      </c>
      <c r="G1199" s="14" t="s">
        <v>1213</v>
      </c>
      <c r="H1199" s="7" t="s">
        <v>401</v>
      </c>
      <c r="I1199" s="76" t="s">
        <v>176</v>
      </c>
      <c r="J1199" s="191"/>
      <c r="K1199" s="143"/>
      <c r="L1199" s="115"/>
      <c r="M1199" s="115"/>
      <c r="N1199" s="57"/>
      <c r="O1199" s="58" t="s">
        <v>40</v>
      </c>
      <c r="P1199" s="57"/>
      <c r="Q1199" s="57" t="s">
        <v>13</v>
      </c>
      <c r="R1199" s="57"/>
      <c r="S1199" s="57"/>
      <c r="T1199" s="117">
        <v>29.4</v>
      </c>
      <c r="U1199" s="117">
        <v>32.65</v>
      </c>
      <c r="V1199" s="58"/>
      <c r="W1199" s="195"/>
      <c r="X1199" s="198"/>
      <c r="Y1199" s="8"/>
      <c r="Z1199" s="8" t="s">
        <v>98</v>
      </c>
      <c r="AA1199" s="54"/>
      <c r="AB1199" s="54"/>
      <c r="AC1199" s="54"/>
      <c r="AD1199" s="196"/>
      <c r="AE1199" s="196"/>
    </row>
    <row r="1200" spans="1:31" s="80" customFormat="1" ht="46.5">
      <c r="A1200" s="14" t="s">
        <v>308</v>
      </c>
      <c r="B1200" s="76" t="s">
        <v>490</v>
      </c>
      <c r="C1200" s="2" t="s">
        <v>10</v>
      </c>
      <c r="D1200" s="2" t="s">
        <v>460</v>
      </c>
      <c r="E1200" s="8">
        <v>2271</v>
      </c>
      <c r="F1200" s="7">
        <v>-999</v>
      </c>
      <c r="G1200" s="14" t="s">
        <v>1213</v>
      </c>
      <c r="H1200" s="7" t="s">
        <v>401</v>
      </c>
      <c r="I1200" s="76" t="s">
        <v>176</v>
      </c>
      <c r="J1200" s="191"/>
      <c r="K1200" s="143"/>
      <c r="L1200" s="115"/>
      <c r="M1200" s="115"/>
      <c r="N1200" s="57"/>
      <c r="O1200" s="58" t="s">
        <v>40</v>
      </c>
      <c r="P1200" s="57"/>
      <c r="Q1200" s="57" t="s">
        <v>13</v>
      </c>
      <c r="R1200" s="57"/>
      <c r="S1200" s="57"/>
      <c r="T1200" s="117">
        <v>30.43</v>
      </c>
      <c r="U1200" s="117">
        <v>30.06</v>
      </c>
      <c r="V1200" s="58"/>
      <c r="W1200" s="195"/>
      <c r="X1200" s="198"/>
      <c r="Y1200" s="8"/>
      <c r="Z1200" s="8" t="s">
        <v>98</v>
      </c>
      <c r="AA1200" s="54"/>
      <c r="AB1200" s="54"/>
      <c r="AC1200" s="54" t="s">
        <v>1527</v>
      </c>
      <c r="AD1200" s="196"/>
      <c r="AE1200" s="196"/>
    </row>
    <row r="1201" spans="1:31" s="80" customFormat="1" ht="31">
      <c r="A1201" s="14" t="s">
        <v>308</v>
      </c>
      <c r="B1201" s="76" t="s">
        <v>490</v>
      </c>
      <c r="C1201" s="2" t="s">
        <v>10</v>
      </c>
      <c r="D1201" s="2" t="s">
        <v>460</v>
      </c>
      <c r="E1201" s="14">
        <v>2384</v>
      </c>
      <c r="F1201" s="13"/>
      <c r="G1201" s="14" t="s">
        <v>1213</v>
      </c>
      <c r="H1201" s="13" t="s">
        <v>401</v>
      </c>
      <c r="I1201" s="76" t="s">
        <v>176</v>
      </c>
      <c r="J1201" s="191"/>
      <c r="K1201" s="143"/>
      <c r="L1201" s="112"/>
      <c r="M1201" s="112"/>
      <c r="N1201" s="70"/>
      <c r="O1201" s="76" t="s">
        <v>212</v>
      </c>
      <c r="P1201" s="70" t="s">
        <v>167</v>
      </c>
      <c r="Q1201" s="70" t="s">
        <v>13</v>
      </c>
      <c r="R1201" s="70"/>
      <c r="S1201" s="70"/>
      <c r="T1201" s="128">
        <v>25.14</v>
      </c>
      <c r="U1201" s="128">
        <v>27.04</v>
      </c>
      <c r="V1201" s="76"/>
      <c r="W1201" s="195"/>
      <c r="X1201" s="105"/>
      <c r="Y1201" s="14"/>
      <c r="Z1201" s="14"/>
      <c r="AA1201" s="54"/>
      <c r="AB1201" s="54" t="s">
        <v>1267</v>
      </c>
      <c r="AC1201" s="54"/>
      <c r="AD1201" s="196"/>
      <c r="AE1201" s="196"/>
    </row>
    <row r="1202" spans="1:31" s="80" customFormat="1" ht="31">
      <c r="A1202" s="14" t="s">
        <v>308</v>
      </c>
      <c r="B1202" s="76" t="s">
        <v>490</v>
      </c>
      <c r="C1202" s="2" t="s">
        <v>10</v>
      </c>
      <c r="D1202" s="2" t="s">
        <v>460</v>
      </c>
      <c r="E1202" s="14">
        <v>2384</v>
      </c>
      <c r="F1202" s="13"/>
      <c r="G1202" s="14" t="s">
        <v>1213</v>
      </c>
      <c r="H1202" s="13" t="s">
        <v>401</v>
      </c>
      <c r="I1202" s="76" t="s">
        <v>176</v>
      </c>
      <c r="J1202" s="191"/>
      <c r="K1202" s="143"/>
      <c r="L1202" s="112"/>
      <c r="M1202" s="112"/>
      <c r="N1202" s="70"/>
      <c r="O1202" s="76" t="s">
        <v>1216</v>
      </c>
      <c r="P1202" s="70" t="s">
        <v>167</v>
      </c>
      <c r="Q1202" s="70" t="s">
        <v>13</v>
      </c>
      <c r="R1202" s="70"/>
      <c r="S1202" s="70"/>
      <c r="T1202" s="128">
        <v>26.24</v>
      </c>
      <c r="U1202" s="128">
        <v>27.36</v>
      </c>
      <c r="V1202" s="76"/>
      <c r="W1202" s="195"/>
      <c r="X1202" s="105"/>
      <c r="Y1202" s="14"/>
      <c r="Z1202" s="14"/>
      <c r="AA1202" s="54"/>
      <c r="AB1202" s="54"/>
      <c r="AC1202" s="54"/>
      <c r="AD1202" s="196"/>
      <c r="AE1202" s="196"/>
    </row>
    <row r="1203" spans="1:31" s="80" customFormat="1" ht="31">
      <c r="A1203" s="14" t="s">
        <v>308</v>
      </c>
      <c r="B1203" s="76" t="s">
        <v>490</v>
      </c>
      <c r="C1203" s="2" t="s">
        <v>10</v>
      </c>
      <c r="D1203" s="2" t="s">
        <v>460</v>
      </c>
      <c r="E1203" s="14">
        <v>2384</v>
      </c>
      <c r="F1203" s="13"/>
      <c r="G1203" s="14" t="s">
        <v>1213</v>
      </c>
      <c r="H1203" s="13" t="s">
        <v>401</v>
      </c>
      <c r="I1203" s="76" t="s">
        <v>176</v>
      </c>
      <c r="J1203" s="191"/>
      <c r="K1203" s="143"/>
      <c r="L1203" s="112"/>
      <c r="M1203" s="112"/>
      <c r="N1203" s="70"/>
      <c r="O1203" s="76" t="s">
        <v>155</v>
      </c>
      <c r="P1203" s="70" t="s">
        <v>167</v>
      </c>
      <c r="Q1203" s="70" t="s">
        <v>13</v>
      </c>
      <c r="R1203" s="70"/>
      <c r="S1203" s="70"/>
      <c r="T1203" s="128">
        <v>27.44</v>
      </c>
      <c r="U1203" s="128">
        <v>29.82</v>
      </c>
      <c r="V1203" s="76"/>
      <c r="W1203" s="195"/>
      <c r="X1203" s="105"/>
      <c r="Y1203" s="14"/>
      <c r="Z1203" s="14"/>
      <c r="AA1203" s="54"/>
      <c r="AB1203" s="54" t="s">
        <v>1299</v>
      </c>
      <c r="AC1203" s="54"/>
      <c r="AD1203" s="196"/>
      <c r="AE1203" s="196"/>
    </row>
    <row r="1204" spans="1:31" s="80" customFormat="1" ht="31">
      <c r="A1204" s="14" t="s">
        <v>308</v>
      </c>
      <c r="B1204" s="76" t="s">
        <v>490</v>
      </c>
      <c r="C1204" s="2" t="s">
        <v>10</v>
      </c>
      <c r="D1204" s="2" t="s">
        <v>460</v>
      </c>
      <c r="E1204" s="14">
        <v>2384</v>
      </c>
      <c r="F1204" s="13"/>
      <c r="G1204" s="14" t="s">
        <v>1213</v>
      </c>
      <c r="H1204" s="13" t="s">
        <v>401</v>
      </c>
      <c r="I1204" s="76" t="s">
        <v>176</v>
      </c>
      <c r="J1204" s="191"/>
      <c r="K1204" s="143"/>
      <c r="L1204" s="112"/>
      <c r="M1204" s="112"/>
      <c r="N1204" s="70"/>
      <c r="O1204" s="76" t="s">
        <v>213</v>
      </c>
      <c r="P1204" s="70" t="s">
        <v>167</v>
      </c>
      <c r="Q1204" s="70" t="s">
        <v>13</v>
      </c>
      <c r="R1204" s="70"/>
      <c r="S1204" s="70"/>
      <c r="T1204" s="128">
        <v>29</v>
      </c>
      <c r="U1204" s="128">
        <v>28.84</v>
      </c>
      <c r="V1204" s="76"/>
      <c r="W1204" s="195"/>
      <c r="X1204" s="105"/>
      <c r="Y1204" s="14"/>
      <c r="Z1204" s="14"/>
      <c r="AA1204" s="54"/>
      <c r="AB1204" s="54"/>
      <c r="AC1204" s="54"/>
      <c r="AD1204" s="196"/>
      <c r="AE1204" s="196"/>
    </row>
    <row r="1205" spans="1:31" s="80" customFormat="1" ht="77.5">
      <c r="A1205" s="14" t="s">
        <v>308</v>
      </c>
      <c r="B1205" s="76" t="s">
        <v>490</v>
      </c>
      <c r="C1205" s="2" t="s">
        <v>10</v>
      </c>
      <c r="D1205" s="2" t="s">
        <v>460</v>
      </c>
      <c r="E1205" s="14" t="s">
        <v>1546</v>
      </c>
      <c r="F1205" s="13">
        <v>-999</v>
      </c>
      <c r="G1205" s="14" t="s">
        <v>320</v>
      </c>
      <c r="H1205" s="13" t="s">
        <v>418</v>
      </c>
      <c r="I1205" s="76" t="s">
        <v>176</v>
      </c>
      <c r="J1205" s="191" t="s">
        <v>400</v>
      </c>
      <c r="K1205" s="106"/>
      <c r="L1205" s="112"/>
      <c r="M1205" s="112"/>
      <c r="N1205" s="70"/>
      <c r="O1205" s="76" t="s">
        <v>36</v>
      </c>
      <c r="P1205" s="70"/>
      <c r="Q1205" s="70" t="s">
        <v>13</v>
      </c>
      <c r="R1205" s="70"/>
      <c r="S1205" s="70"/>
      <c r="T1205" s="128">
        <v>28.05</v>
      </c>
      <c r="U1205" s="128">
        <v>29.2</v>
      </c>
      <c r="V1205" s="76"/>
      <c r="W1205" s="195"/>
      <c r="X1205" s="105"/>
      <c r="Y1205" s="14"/>
      <c r="Z1205" s="14" t="s">
        <v>1212</v>
      </c>
      <c r="AA1205" s="54"/>
      <c r="AB1205" s="54"/>
      <c r="AC1205" s="54"/>
      <c r="AD1205" s="196"/>
      <c r="AE1205" s="196"/>
    </row>
    <row r="1206" spans="1:31" s="80" customFormat="1" ht="77.5">
      <c r="A1206" s="14" t="s">
        <v>308</v>
      </c>
      <c r="B1206" s="76" t="s">
        <v>490</v>
      </c>
      <c r="C1206" s="2" t="s">
        <v>10</v>
      </c>
      <c r="D1206" s="2" t="s">
        <v>460</v>
      </c>
      <c r="E1206" s="14" t="s">
        <v>1546</v>
      </c>
      <c r="F1206" s="13">
        <v>-999</v>
      </c>
      <c r="G1206" s="14" t="s">
        <v>320</v>
      </c>
      <c r="H1206" s="13" t="s">
        <v>418</v>
      </c>
      <c r="I1206" s="76" t="s">
        <v>176</v>
      </c>
      <c r="J1206" s="191" t="s">
        <v>400</v>
      </c>
      <c r="K1206" s="106"/>
      <c r="L1206" s="112"/>
      <c r="M1206" s="112"/>
      <c r="N1206" s="70"/>
      <c r="O1206" s="76" t="s">
        <v>36</v>
      </c>
      <c r="P1206" s="70"/>
      <c r="Q1206" s="70" t="s">
        <v>13</v>
      </c>
      <c r="R1206" s="70"/>
      <c r="S1206" s="70"/>
      <c r="T1206" s="128">
        <v>29.6</v>
      </c>
      <c r="U1206" s="105">
        <v>31.38</v>
      </c>
      <c r="V1206" s="76"/>
      <c r="W1206" s="195"/>
      <c r="X1206" s="105"/>
      <c r="Y1206" s="14"/>
      <c r="Z1206" s="14" t="s">
        <v>1212</v>
      </c>
      <c r="AA1206" s="54"/>
      <c r="AB1206" s="54"/>
      <c r="AC1206" s="54"/>
      <c r="AD1206" s="196"/>
      <c r="AE1206" s="196"/>
    </row>
    <row r="1207" spans="1:31" s="80" customFormat="1" ht="77.5">
      <c r="A1207" s="14" t="s">
        <v>308</v>
      </c>
      <c r="B1207" s="76" t="s">
        <v>490</v>
      </c>
      <c r="C1207" s="2" t="s">
        <v>10</v>
      </c>
      <c r="D1207" s="2" t="s">
        <v>460</v>
      </c>
      <c r="E1207" s="14" t="s">
        <v>1546</v>
      </c>
      <c r="F1207" s="13">
        <v>-999</v>
      </c>
      <c r="G1207" s="14" t="s">
        <v>320</v>
      </c>
      <c r="H1207" s="13" t="s">
        <v>418</v>
      </c>
      <c r="I1207" s="76" t="s">
        <v>176</v>
      </c>
      <c r="J1207" s="191" t="s">
        <v>400</v>
      </c>
      <c r="K1207" s="106"/>
      <c r="L1207" s="112"/>
      <c r="M1207" s="112"/>
      <c r="N1207" s="70"/>
      <c r="O1207" s="76" t="s">
        <v>36</v>
      </c>
      <c r="P1207" s="70"/>
      <c r="Q1207" s="70" t="s">
        <v>13</v>
      </c>
      <c r="R1207" s="70"/>
      <c r="S1207" s="70"/>
      <c r="T1207" s="128">
        <v>26.4</v>
      </c>
      <c r="U1207" s="128">
        <v>28.22</v>
      </c>
      <c r="V1207" s="76"/>
      <c r="W1207" s="195"/>
      <c r="X1207" s="105"/>
      <c r="Y1207" s="14"/>
      <c r="Z1207" s="14" t="s">
        <v>1212</v>
      </c>
      <c r="AA1207" s="54"/>
      <c r="AB1207" s="54" t="s">
        <v>1299</v>
      </c>
      <c r="AC1207" s="54" t="s">
        <v>1324</v>
      </c>
      <c r="AD1207" s="196"/>
      <c r="AE1207" s="196"/>
    </row>
    <row r="1208" spans="1:31" s="80" customFormat="1" ht="77.5">
      <c r="A1208" s="14" t="s">
        <v>308</v>
      </c>
      <c r="B1208" s="76" t="s">
        <v>490</v>
      </c>
      <c r="C1208" s="2" t="s">
        <v>10</v>
      </c>
      <c r="D1208" s="2" t="s">
        <v>460</v>
      </c>
      <c r="E1208" s="14" t="s">
        <v>1546</v>
      </c>
      <c r="F1208" s="13">
        <v>-999</v>
      </c>
      <c r="G1208" s="14" t="s">
        <v>320</v>
      </c>
      <c r="H1208" s="13" t="s">
        <v>418</v>
      </c>
      <c r="I1208" s="76" t="s">
        <v>176</v>
      </c>
      <c r="J1208" s="191" t="s">
        <v>400</v>
      </c>
      <c r="K1208" s="106"/>
      <c r="L1208" s="112"/>
      <c r="M1208" s="112"/>
      <c r="N1208" s="70"/>
      <c r="O1208" s="76" t="s">
        <v>36</v>
      </c>
      <c r="P1208" s="70"/>
      <c r="Q1208" s="70" t="s">
        <v>13</v>
      </c>
      <c r="R1208" s="70"/>
      <c r="S1208" s="70"/>
      <c r="T1208" s="128">
        <v>25.6</v>
      </c>
      <c r="U1208" s="128">
        <v>25.3</v>
      </c>
      <c r="V1208" s="76"/>
      <c r="W1208" s="195"/>
      <c r="X1208" s="105"/>
      <c r="Y1208" s="14"/>
      <c r="Z1208" s="14" t="s">
        <v>1212</v>
      </c>
      <c r="AA1208" s="54"/>
      <c r="AB1208" s="54" t="s">
        <v>1299</v>
      </c>
      <c r="AC1208" s="54" t="s">
        <v>78</v>
      </c>
      <c r="AD1208" s="196"/>
      <c r="AE1208" s="196"/>
    </row>
    <row r="1209" spans="1:31" s="80" customFormat="1" ht="77.5">
      <c r="A1209" s="14" t="s">
        <v>308</v>
      </c>
      <c r="B1209" s="76" t="s">
        <v>490</v>
      </c>
      <c r="C1209" s="2" t="s">
        <v>10</v>
      </c>
      <c r="D1209" s="2" t="s">
        <v>460</v>
      </c>
      <c r="E1209" s="14" t="s">
        <v>1546</v>
      </c>
      <c r="F1209" s="13">
        <v>-999</v>
      </c>
      <c r="G1209" s="14" t="s">
        <v>320</v>
      </c>
      <c r="H1209" s="13" t="s">
        <v>418</v>
      </c>
      <c r="I1209" s="76" t="s">
        <v>176</v>
      </c>
      <c r="J1209" s="191" t="s">
        <v>400</v>
      </c>
      <c r="K1209" s="106"/>
      <c r="L1209" s="112"/>
      <c r="M1209" s="112"/>
      <c r="N1209" s="70"/>
      <c r="O1209" s="76" t="s">
        <v>36</v>
      </c>
      <c r="P1209" s="70"/>
      <c r="Q1209" s="70" t="s">
        <v>13</v>
      </c>
      <c r="R1209" s="70"/>
      <c r="S1209" s="70"/>
      <c r="T1209" s="128">
        <v>35.520000000000003</v>
      </c>
      <c r="U1209" s="128">
        <v>23.78</v>
      </c>
      <c r="V1209" s="76"/>
      <c r="W1209" s="195"/>
      <c r="X1209" s="105"/>
      <c r="Y1209" s="14"/>
      <c r="Z1209" s="14" t="s">
        <v>1212</v>
      </c>
      <c r="AA1209" s="54"/>
      <c r="AB1209" s="54"/>
      <c r="AC1209" s="54"/>
      <c r="AD1209" s="196"/>
      <c r="AE1209" s="196"/>
    </row>
    <row r="1210" spans="1:31" s="80" customFormat="1" ht="77.5">
      <c r="A1210" s="14" t="s">
        <v>308</v>
      </c>
      <c r="B1210" s="76" t="s">
        <v>490</v>
      </c>
      <c r="C1210" s="2" t="s">
        <v>10</v>
      </c>
      <c r="D1210" s="2" t="s">
        <v>460</v>
      </c>
      <c r="E1210" s="14" t="s">
        <v>1546</v>
      </c>
      <c r="F1210" s="13">
        <v>-999</v>
      </c>
      <c r="G1210" s="14" t="s">
        <v>320</v>
      </c>
      <c r="H1210" s="13" t="s">
        <v>418</v>
      </c>
      <c r="I1210" s="76" t="s">
        <v>176</v>
      </c>
      <c r="J1210" s="191" t="s">
        <v>400</v>
      </c>
      <c r="K1210" s="106"/>
      <c r="L1210" s="112"/>
      <c r="M1210" s="112"/>
      <c r="N1210" s="70"/>
      <c r="O1210" s="76" t="s">
        <v>36</v>
      </c>
      <c r="P1210" s="70"/>
      <c r="Q1210" s="70" t="s">
        <v>13</v>
      </c>
      <c r="R1210" s="70"/>
      <c r="S1210" s="70"/>
      <c r="T1210" s="128">
        <v>28.25</v>
      </c>
      <c r="U1210" s="128">
        <v>30.34</v>
      </c>
      <c r="V1210" s="76"/>
      <c r="W1210" s="195"/>
      <c r="X1210" s="105"/>
      <c r="Y1210" s="14"/>
      <c r="Z1210" s="14" t="s">
        <v>1212</v>
      </c>
      <c r="AA1210" s="54"/>
      <c r="AB1210" s="54" t="s">
        <v>1299</v>
      </c>
      <c r="AC1210" s="54" t="s">
        <v>1432</v>
      </c>
      <c r="AD1210" s="196"/>
      <c r="AE1210" s="196"/>
    </row>
    <row r="1211" spans="1:31" s="80" customFormat="1" ht="77.5">
      <c r="A1211" s="14" t="s">
        <v>308</v>
      </c>
      <c r="B1211" s="76" t="s">
        <v>490</v>
      </c>
      <c r="C1211" s="2" t="s">
        <v>10</v>
      </c>
      <c r="D1211" s="2" t="s">
        <v>460</v>
      </c>
      <c r="E1211" s="14" t="s">
        <v>1546</v>
      </c>
      <c r="F1211" s="13">
        <v>-999</v>
      </c>
      <c r="G1211" s="14" t="s">
        <v>320</v>
      </c>
      <c r="H1211" s="13" t="s">
        <v>418</v>
      </c>
      <c r="I1211" s="76" t="s">
        <v>176</v>
      </c>
      <c r="J1211" s="191" t="s">
        <v>400</v>
      </c>
      <c r="K1211" s="106"/>
      <c r="L1211" s="112"/>
      <c r="M1211" s="112"/>
      <c r="N1211" s="70"/>
      <c r="O1211" s="76" t="s">
        <v>36</v>
      </c>
      <c r="P1211" s="70"/>
      <c r="Q1211" s="70" t="s">
        <v>13</v>
      </c>
      <c r="R1211" s="70"/>
      <c r="S1211" s="70"/>
      <c r="T1211" s="128">
        <v>25.9</v>
      </c>
      <c r="U1211" s="128">
        <v>24.9</v>
      </c>
      <c r="V1211" s="76"/>
      <c r="W1211" s="195"/>
      <c r="X1211" s="105"/>
      <c r="Y1211" s="14"/>
      <c r="Z1211" s="14" t="s">
        <v>1212</v>
      </c>
      <c r="AA1211" s="54"/>
      <c r="AB1211" s="54" t="s">
        <v>1299</v>
      </c>
      <c r="AC1211" s="54" t="s">
        <v>1433</v>
      </c>
      <c r="AD1211" s="196"/>
      <c r="AE1211" s="196"/>
    </row>
    <row r="1212" spans="1:31" s="80" customFormat="1" ht="77.5">
      <c r="A1212" s="14" t="s">
        <v>308</v>
      </c>
      <c r="B1212" s="76" t="s">
        <v>490</v>
      </c>
      <c r="C1212" s="2" t="s">
        <v>10</v>
      </c>
      <c r="D1212" s="2" t="s">
        <v>460</v>
      </c>
      <c r="E1212" s="14" t="s">
        <v>1546</v>
      </c>
      <c r="F1212" s="13">
        <v>-999</v>
      </c>
      <c r="G1212" s="14" t="s">
        <v>320</v>
      </c>
      <c r="H1212" s="13" t="s">
        <v>418</v>
      </c>
      <c r="I1212" s="76" t="s">
        <v>176</v>
      </c>
      <c r="J1212" s="191" t="s">
        <v>400</v>
      </c>
      <c r="K1212" s="106"/>
      <c r="L1212" s="112"/>
      <c r="M1212" s="112"/>
      <c r="N1212" s="70"/>
      <c r="O1212" s="76" t="s">
        <v>36</v>
      </c>
      <c r="P1212" s="70"/>
      <c r="Q1212" s="70" t="s">
        <v>13</v>
      </c>
      <c r="R1212" s="70"/>
      <c r="S1212" s="70"/>
      <c r="T1212" s="128">
        <v>32.200000000000003</v>
      </c>
      <c r="U1212" s="128">
        <v>32.9</v>
      </c>
      <c r="V1212" s="76"/>
      <c r="W1212" s="195"/>
      <c r="X1212" s="105"/>
      <c r="Y1212" s="14"/>
      <c r="Z1212" s="14" t="s">
        <v>1212</v>
      </c>
      <c r="AA1212" s="54"/>
      <c r="AB1212" s="54"/>
      <c r="AC1212" s="54"/>
      <c r="AD1212" s="196"/>
      <c r="AE1212" s="196"/>
    </row>
    <row r="1213" spans="1:31" s="80" customFormat="1" ht="77.5">
      <c r="A1213" s="14" t="s">
        <v>308</v>
      </c>
      <c r="B1213" s="76" t="s">
        <v>490</v>
      </c>
      <c r="C1213" s="2" t="s">
        <v>10</v>
      </c>
      <c r="D1213" s="2" t="s">
        <v>460</v>
      </c>
      <c r="E1213" s="14" t="s">
        <v>1546</v>
      </c>
      <c r="F1213" s="13">
        <v>-999</v>
      </c>
      <c r="G1213" s="14" t="s">
        <v>320</v>
      </c>
      <c r="H1213" s="13" t="s">
        <v>418</v>
      </c>
      <c r="I1213" s="76" t="s">
        <v>176</v>
      </c>
      <c r="J1213" s="191" t="s">
        <v>400</v>
      </c>
      <c r="K1213" s="106"/>
      <c r="L1213" s="112"/>
      <c r="M1213" s="112"/>
      <c r="N1213" s="70"/>
      <c r="O1213" s="76" t="s">
        <v>36</v>
      </c>
      <c r="P1213" s="70"/>
      <c r="Q1213" s="70" t="s">
        <v>13</v>
      </c>
      <c r="R1213" s="70"/>
      <c r="S1213" s="70"/>
      <c r="T1213" s="128">
        <v>33.799999999999997</v>
      </c>
      <c r="U1213" s="128">
        <v>29.37</v>
      </c>
      <c r="V1213" s="76"/>
      <c r="W1213" s="195"/>
      <c r="X1213" s="105"/>
      <c r="Y1213" s="14"/>
      <c r="Z1213" s="14" t="s">
        <v>1212</v>
      </c>
      <c r="AA1213" s="54"/>
      <c r="AB1213" s="54" t="s">
        <v>1299</v>
      </c>
      <c r="AC1213" s="54" t="s">
        <v>1324</v>
      </c>
      <c r="AD1213" s="196"/>
      <c r="AE1213" s="196"/>
    </row>
    <row r="1214" spans="1:31" s="80" customFormat="1" ht="77.5">
      <c r="A1214" s="14" t="s">
        <v>308</v>
      </c>
      <c r="B1214" s="76" t="s">
        <v>490</v>
      </c>
      <c r="C1214" s="2" t="s">
        <v>10</v>
      </c>
      <c r="D1214" s="2" t="s">
        <v>460</v>
      </c>
      <c r="E1214" s="14" t="s">
        <v>1546</v>
      </c>
      <c r="F1214" s="13">
        <v>-999</v>
      </c>
      <c r="G1214" s="14" t="s">
        <v>320</v>
      </c>
      <c r="H1214" s="13" t="s">
        <v>418</v>
      </c>
      <c r="I1214" s="76" t="s">
        <v>176</v>
      </c>
      <c r="J1214" s="191" t="s">
        <v>400</v>
      </c>
      <c r="K1214" s="106"/>
      <c r="L1214" s="112"/>
      <c r="M1214" s="112"/>
      <c r="N1214" s="70"/>
      <c r="O1214" s="76" t="s">
        <v>36</v>
      </c>
      <c r="P1214" s="70"/>
      <c r="Q1214" s="70" t="s">
        <v>13</v>
      </c>
      <c r="R1214" s="70"/>
      <c r="S1214" s="70"/>
      <c r="T1214" s="128">
        <v>27.85</v>
      </c>
      <c r="U1214" s="128">
        <v>27.09</v>
      </c>
      <c r="V1214" s="76"/>
      <c r="W1214" s="195"/>
      <c r="X1214" s="105"/>
      <c r="Y1214" s="14"/>
      <c r="Z1214" s="14" t="s">
        <v>1212</v>
      </c>
      <c r="AA1214" s="54"/>
      <c r="AB1214" s="54"/>
      <c r="AC1214" s="54"/>
      <c r="AD1214" s="196"/>
      <c r="AE1214" s="196"/>
    </row>
    <row r="1215" spans="1:31" s="80" customFormat="1" ht="77.5">
      <c r="A1215" s="76" t="s">
        <v>308</v>
      </c>
      <c r="B1215" s="76" t="s">
        <v>490</v>
      </c>
      <c r="C1215" s="113" t="s">
        <v>10</v>
      </c>
      <c r="D1215" s="113" t="s">
        <v>460</v>
      </c>
      <c r="E1215" s="76" t="s">
        <v>1546</v>
      </c>
      <c r="F1215" s="70">
        <v>-999</v>
      </c>
      <c r="G1215" s="76" t="s">
        <v>320</v>
      </c>
      <c r="H1215" s="70" t="s">
        <v>418</v>
      </c>
      <c r="I1215" s="76" t="s">
        <v>176</v>
      </c>
      <c r="J1215" s="191" t="s">
        <v>400</v>
      </c>
      <c r="K1215" s="106"/>
      <c r="L1215" s="112"/>
      <c r="M1215" s="112"/>
      <c r="N1215" s="70"/>
      <c r="O1215" s="76" t="s">
        <v>36</v>
      </c>
      <c r="P1215" s="70"/>
      <c r="Q1215" s="70" t="s">
        <v>13</v>
      </c>
      <c r="R1215" s="70"/>
      <c r="S1215" s="70"/>
      <c r="T1215" s="128">
        <v>30.5</v>
      </c>
      <c r="U1215" s="128">
        <v>32.799999999999997</v>
      </c>
      <c r="V1215" s="76"/>
      <c r="W1215" s="197"/>
      <c r="X1215" s="105"/>
      <c r="Y1215" s="76"/>
      <c r="Z1215" s="76" t="s">
        <v>1212</v>
      </c>
      <c r="AA1215" s="54"/>
      <c r="AB1215" s="54" t="s">
        <v>1299</v>
      </c>
      <c r="AC1215" s="54" t="s">
        <v>1324</v>
      </c>
      <c r="AD1215" s="196"/>
      <c r="AE1215" s="196"/>
    </row>
    <row r="1216" spans="1:31" s="80" customFormat="1" ht="77.5">
      <c r="A1216" s="76" t="s">
        <v>308</v>
      </c>
      <c r="B1216" s="76" t="s">
        <v>490</v>
      </c>
      <c r="C1216" s="113" t="s">
        <v>10</v>
      </c>
      <c r="D1216" s="113" t="s">
        <v>460</v>
      </c>
      <c r="E1216" s="76" t="s">
        <v>1546</v>
      </c>
      <c r="F1216" s="70">
        <v>-999</v>
      </c>
      <c r="G1216" s="76" t="s">
        <v>320</v>
      </c>
      <c r="H1216" s="70" t="s">
        <v>418</v>
      </c>
      <c r="I1216" s="76" t="s">
        <v>176</v>
      </c>
      <c r="J1216" s="191" t="s">
        <v>400</v>
      </c>
      <c r="K1216" s="106"/>
      <c r="L1216" s="112"/>
      <c r="M1216" s="112"/>
      <c r="N1216" s="70"/>
      <c r="O1216" s="76" t="s">
        <v>36</v>
      </c>
      <c r="P1216" s="70"/>
      <c r="Q1216" s="70" t="s">
        <v>13</v>
      </c>
      <c r="R1216" s="70"/>
      <c r="S1216" s="70"/>
      <c r="T1216" s="128">
        <v>29.03</v>
      </c>
      <c r="U1216" s="128">
        <v>30.05</v>
      </c>
      <c r="V1216" s="76"/>
      <c r="W1216" s="197"/>
      <c r="X1216" s="105"/>
      <c r="Y1216" s="76"/>
      <c r="Z1216" s="76" t="s">
        <v>1212</v>
      </c>
      <c r="AA1216" s="54"/>
      <c r="AB1216" s="54"/>
      <c r="AC1216" s="54"/>
      <c r="AD1216" s="196"/>
      <c r="AE1216" s="196"/>
    </row>
    <row r="1217" spans="1:31" s="80" customFormat="1" ht="77.5">
      <c r="A1217" s="76" t="s">
        <v>308</v>
      </c>
      <c r="B1217" s="76" t="s">
        <v>490</v>
      </c>
      <c r="C1217" s="113" t="s">
        <v>10</v>
      </c>
      <c r="D1217" s="113" t="s">
        <v>460</v>
      </c>
      <c r="E1217" s="76" t="s">
        <v>1546</v>
      </c>
      <c r="F1217" s="70">
        <v>-999</v>
      </c>
      <c r="G1217" s="76" t="s">
        <v>320</v>
      </c>
      <c r="H1217" s="70" t="s">
        <v>418</v>
      </c>
      <c r="I1217" s="76" t="s">
        <v>176</v>
      </c>
      <c r="J1217" s="191" t="s">
        <v>400</v>
      </c>
      <c r="K1217" s="106"/>
      <c r="L1217" s="112"/>
      <c r="M1217" s="112"/>
      <c r="N1217" s="70"/>
      <c r="O1217" s="76" t="s">
        <v>36</v>
      </c>
      <c r="P1217" s="70"/>
      <c r="Q1217" s="70" t="s">
        <v>13</v>
      </c>
      <c r="R1217" s="70"/>
      <c r="S1217" s="70"/>
      <c r="T1217" s="128">
        <v>32</v>
      </c>
      <c r="U1217" s="128">
        <v>30.9</v>
      </c>
      <c r="V1217" s="76"/>
      <c r="W1217" s="197"/>
      <c r="X1217" s="105"/>
      <c r="Y1217" s="76"/>
      <c r="Z1217" s="76" t="s">
        <v>1212</v>
      </c>
      <c r="AA1217" s="54"/>
      <c r="AB1217" s="54"/>
      <c r="AC1217" s="54"/>
      <c r="AD1217" s="196"/>
      <c r="AE1217" s="196"/>
    </row>
    <row r="1218" spans="1:31" s="80" customFormat="1" ht="77.5">
      <c r="A1218" s="76" t="s">
        <v>308</v>
      </c>
      <c r="B1218" s="76" t="s">
        <v>490</v>
      </c>
      <c r="C1218" s="113" t="s">
        <v>10</v>
      </c>
      <c r="D1218" s="113" t="s">
        <v>460</v>
      </c>
      <c r="E1218" s="76" t="s">
        <v>1546</v>
      </c>
      <c r="F1218" s="70">
        <v>-999</v>
      </c>
      <c r="G1218" s="76" t="s">
        <v>320</v>
      </c>
      <c r="H1218" s="70" t="s">
        <v>418</v>
      </c>
      <c r="I1218" s="76" t="s">
        <v>176</v>
      </c>
      <c r="J1218" s="191" t="s">
        <v>400</v>
      </c>
      <c r="K1218" s="106"/>
      <c r="L1218" s="112"/>
      <c r="M1218" s="112"/>
      <c r="N1218" s="70"/>
      <c r="O1218" s="76" t="s">
        <v>36</v>
      </c>
      <c r="P1218" s="70"/>
      <c r="Q1218" s="70" t="s">
        <v>13</v>
      </c>
      <c r="R1218" s="70"/>
      <c r="S1218" s="70"/>
      <c r="T1218" s="128">
        <v>28.75</v>
      </c>
      <c r="U1218" s="128">
        <v>30.97</v>
      </c>
      <c r="V1218" s="76"/>
      <c r="W1218" s="197"/>
      <c r="X1218" s="105"/>
      <c r="Y1218" s="76"/>
      <c r="Z1218" s="76" t="s">
        <v>1212</v>
      </c>
      <c r="AA1218" s="54"/>
      <c r="AB1218" s="54" t="s">
        <v>1299</v>
      </c>
      <c r="AC1218" s="54"/>
      <c r="AD1218" s="196"/>
      <c r="AE1218" s="196"/>
    </row>
    <row r="1219" spans="1:31" s="80" customFormat="1" ht="24">
      <c r="A1219" s="76" t="s">
        <v>308</v>
      </c>
      <c r="B1219" s="76" t="s">
        <v>490</v>
      </c>
      <c r="C1219" s="113" t="s">
        <v>10</v>
      </c>
      <c r="D1219" s="113" t="s">
        <v>460</v>
      </c>
      <c r="E1219" s="76" t="s">
        <v>1546</v>
      </c>
      <c r="F1219" s="70">
        <v>-999</v>
      </c>
      <c r="G1219" s="76" t="s">
        <v>320</v>
      </c>
      <c r="H1219" s="70" t="s">
        <v>418</v>
      </c>
      <c r="I1219" s="76" t="s">
        <v>176</v>
      </c>
      <c r="J1219" s="191" t="s">
        <v>400</v>
      </c>
      <c r="K1219" s="106"/>
      <c r="L1219" s="112"/>
      <c r="M1219" s="112"/>
      <c r="N1219" s="70"/>
      <c r="O1219" s="76" t="s">
        <v>36</v>
      </c>
      <c r="P1219" s="70"/>
      <c r="Q1219" s="70" t="s">
        <v>13</v>
      </c>
      <c r="R1219" s="70"/>
      <c r="S1219" s="70"/>
      <c r="T1219" s="128">
        <v>35.53</v>
      </c>
      <c r="U1219" s="128">
        <v>30.94</v>
      </c>
      <c r="V1219" s="76"/>
      <c r="W1219" s="197"/>
      <c r="X1219" s="105"/>
      <c r="Y1219" s="76"/>
      <c r="Z1219" s="76"/>
      <c r="AA1219" s="54"/>
      <c r="AB1219" s="54" t="s">
        <v>1299</v>
      </c>
      <c r="AC1219" s="54"/>
      <c r="AD1219" s="196"/>
      <c r="AE1219" s="196"/>
    </row>
    <row r="1220" spans="1:31" s="80" customFormat="1" ht="24">
      <c r="A1220" s="76" t="s">
        <v>308</v>
      </c>
      <c r="B1220" s="76" t="s">
        <v>490</v>
      </c>
      <c r="C1220" s="113" t="s">
        <v>10</v>
      </c>
      <c r="D1220" s="113" t="s">
        <v>460</v>
      </c>
      <c r="E1220" s="76" t="s">
        <v>1546</v>
      </c>
      <c r="F1220" s="70">
        <v>-999</v>
      </c>
      <c r="G1220" s="76" t="s">
        <v>320</v>
      </c>
      <c r="H1220" s="70" t="s">
        <v>418</v>
      </c>
      <c r="I1220" s="76" t="s">
        <v>176</v>
      </c>
      <c r="J1220" s="191" t="s">
        <v>400</v>
      </c>
      <c r="K1220" s="106"/>
      <c r="L1220" s="112"/>
      <c r="M1220" s="112"/>
      <c r="N1220" s="70"/>
      <c r="O1220" s="76" t="s">
        <v>36</v>
      </c>
      <c r="P1220" s="70"/>
      <c r="Q1220" s="70" t="s">
        <v>13</v>
      </c>
      <c r="R1220" s="70"/>
      <c r="S1220" s="70"/>
      <c r="T1220" s="128">
        <v>32.61</v>
      </c>
      <c r="U1220" s="128">
        <v>28.34</v>
      </c>
      <c r="V1220" s="76"/>
      <c r="W1220" s="197"/>
      <c r="X1220" s="105"/>
      <c r="Y1220" s="76"/>
      <c r="Z1220" s="76"/>
      <c r="AA1220" s="54"/>
      <c r="AB1220" s="54"/>
      <c r="AC1220" s="54"/>
      <c r="AD1220" s="196"/>
      <c r="AE1220" s="196"/>
    </row>
    <row r="1221" spans="1:31" s="80" customFormat="1" ht="24">
      <c r="A1221" s="76" t="s">
        <v>308</v>
      </c>
      <c r="B1221" s="76" t="s">
        <v>490</v>
      </c>
      <c r="C1221" s="113" t="s">
        <v>10</v>
      </c>
      <c r="D1221" s="113" t="s">
        <v>460</v>
      </c>
      <c r="E1221" s="76" t="s">
        <v>1546</v>
      </c>
      <c r="F1221" s="70">
        <v>-999</v>
      </c>
      <c r="G1221" s="76" t="s">
        <v>320</v>
      </c>
      <c r="H1221" s="70" t="s">
        <v>418</v>
      </c>
      <c r="I1221" s="76" t="s">
        <v>176</v>
      </c>
      <c r="J1221" s="191" t="s">
        <v>400</v>
      </c>
      <c r="K1221" s="106"/>
      <c r="L1221" s="112"/>
      <c r="M1221" s="112"/>
      <c r="N1221" s="70"/>
      <c r="O1221" s="76" t="s">
        <v>36</v>
      </c>
      <c r="P1221" s="70"/>
      <c r="Q1221" s="70" t="s">
        <v>13</v>
      </c>
      <c r="R1221" s="70"/>
      <c r="S1221" s="70"/>
      <c r="T1221" s="128">
        <v>26.87</v>
      </c>
      <c r="U1221" s="128">
        <v>29.63</v>
      </c>
      <c r="V1221" s="76"/>
      <c r="W1221" s="197"/>
      <c r="X1221" s="105"/>
      <c r="Y1221" s="76"/>
      <c r="Z1221" s="76"/>
      <c r="AA1221" s="54"/>
      <c r="AB1221" s="54" t="s">
        <v>1299</v>
      </c>
      <c r="AC1221" s="54"/>
      <c r="AD1221" s="196"/>
      <c r="AE1221" s="196"/>
    </row>
    <row r="1222" spans="1:31" s="80" customFormat="1" ht="24">
      <c r="A1222" s="76" t="s">
        <v>308</v>
      </c>
      <c r="B1222" s="76" t="s">
        <v>490</v>
      </c>
      <c r="C1222" s="113" t="s">
        <v>10</v>
      </c>
      <c r="D1222" s="113" t="s">
        <v>460</v>
      </c>
      <c r="E1222" s="76" t="s">
        <v>1546</v>
      </c>
      <c r="F1222" s="70">
        <v>-999</v>
      </c>
      <c r="G1222" s="76" t="s">
        <v>320</v>
      </c>
      <c r="H1222" s="70" t="s">
        <v>418</v>
      </c>
      <c r="I1222" s="76" t="s">
        <v>176</v>
      </c>
      <c r="J1222" s="191" t="s">
        <v>400</v>
      </c>
      <c r="K1222" s="106"/>
      <c r="L1222" s="112"/>
      <c r="M1222" s="112"/>
      <c r="N1222" s="70"/>
      <c r="O1222" s="76" t="s">
        <v>36</v>
      </c>
      <c r="P1222" s="70"/>
      <c r="Q1222" s="70" t="s">
        <v>13</v>
      </c>
      <c r="R1222" s="70"/>
      <c r="S1222" s="70"/>
      <c r="T1222" s="128">
        <v>34.590000000000003</v>
      </c>
      <c r="U1222" s="128">
        <v>30.51</v>
      </c>
      <c r="V1222" s="76"/>
      <c r="W1222" s="197"/>
      <c r="X1222" s="105"/>
      <c r="Y1222" s="76"/>
      <c r="Z1222" s="76"/>
      <c r="AA1222" s="54"/>
      <c r="AB1222" s="54"/>
      <c r="AC1222" s="54"/>
      <c r="AD1222" s="196"/>
      <c r="AE1222" s="196"/>
    </row>
    <row r="1223" spans="1:31" s="80" customFormat="1" ht="24">
      <c r="A1223" s="76" t="s">
        <v>308</v>
      </c>
      <c r="B1223" s="76" t="s">
        <v>490</v>
      </c>
      <c r="C1223" s="113" t="s">
        <v>10</v>
      </c>
      <c r="D1223" s="113" t="s">
        <v>460</v>
      </c>
      <c r="E1223" s="76" t="s">
        <v>1546</v>
      </c>
      <c r="F1223" s="70">
        <v>-999</v>
      </c>
      <c r="G1223" s="76" t="s">
        <v>320</v>
      </c>
      <c r="H1223" s="70" t="s">
        <v>418</v>
      </c>
      <c r="I1223" s="76" t="s">
        <v>176</v>
      </c>
      <c r="J1223" s="191" t="s">
        <v>400</v>
      </c>
      <c r="K1223" s="106"/>
      <c r="L1223" s="112"/>
      <c r="M1223" s="112"/>
      <c r="N1223" s="70"/>
      <c r="O1223" s="76" t="s">
        <v>36</v>
      </c>
      <c r="P1223" s="70"/>
      <c r="Q1223" s="70" t="s">
        <v>13</v>
      </c>
      <c r="R1223" s="70"/>
      <c r="S1223" s="70"/>
      <c r="T1223" s="128">
        <v>29.68</v>
      </c>
      <c r="U1223" s="128">
        <v>31.62</v>
      </c>
      <c r="V1223" s="76"/>
      <c r="W1223" s="197"/>
      <c r="X1223" s="105"/>
      <c r="Y1223" s="76"/>
      <c r="Z1223" s="76"/>
      <c r="AA1223" s="54"/>
      <c r="AB1223" s="54"/>
      <c r="AC1223" s="54"/>
      <c r="AD1223" s="196"/>
      <c r="AE1223" s="196"/>
    </row>
    <row r="1224" spans="1:31" s="80" customFormat="1" ht="24">
      <c r="A1224" s="76" t="s">
        <v>308</v>
      </c>
      <c r="B1224" s="76" t="s">
        <v>490</v>
      </c>
      <c r="C1224" s="113" t="s">
        <v>10</v>
      </c>
      <c r="D1224" s="113" t="s">
        <v>460</v>
      </c>
      <c r="E1224" s="76" t="s">
        <v>1546</v>
      </c>
      <c r="F1224" s="70">
        <v>-999</v>
      </c>
      <c r="G1224" s="76" t="s">
        <v>320</v>
      </c>
      <c r="H1224" s="70" t="s">
        <v>418</v>
      </c>
      <c r="I1224" s="76" t="s">
        <v>176</v>
      </c>
      <c r="J1224" s="191" t="s">
        <v>400</v>
      </c>
      <c r="K1224" s="106"/>
      <c r="L1224" s="112"/>
      <c r="M1224" s="112"/>
      <c r="N1224" s="70"/>
      <c r="O1224" s="76" t="s">
        <v>36</v>
      </c>
      <c r="P1224" s="70"/>
      <c r="Q1224" s="70" t="s">
        <v>13</v>
      </c>
      <c r="R1224" s="70"/>
      <c r="S1224" s="70"/>
      <c r="T1224" s="128">
        <v>31.02</v>
      </c>
      <c r="U1224" s="128">
        <v>30.6</v>
      </c>
      <c r="V1224" s="76"/>
      <c r="W1224" s="197"/>
      <c r="X1224" s="105"/>
      <c r="Y1224" s="76"/>
      <c r="Z1224" s="76"/>
      <c r="AA1224" s="54"/>
      <c r="AB1224" s="54"/>
      <c r="AC1224" s="54"/>
      <c r="AD1224" s="196"/>
      <c r="AE1224" s="196"/>
    </row>
    <row r="1225" spans="1:31" s="80" customFormat="1" ht="24">
      <c r="A1225" s="76" t="s">
        <v>308</v>
      </c>
      <c r="B1225" s="76" t="s">
        <v>490</v>
      </c>
      <c r="C1225" s="113" t="s">
        <v>10</v>
      </c>
      <c r="D1225" s="113" t="s">
        <v>460</v>
      </c>
      <c r="E1225" s="76" t="s">
        <v>1546</v>
      </c>
      <c r="F1225" s="70">
        <v>-999</v>
      </c>
      <c r="G1225" s="76" t="s">
        <v>320</v>
      </c>
      <c r="H1225" s="70" t="s">
        <v>418</v>
      </c>
      <c r="I1225" s="76" t="s">
        <v>176</v>
      </c>
      <c r="J1225" s="191" t="s">
        <v>400</v>
      </c>
      <c r="K1225" s="106"/>
      <c r="L1225" s="112"/>
      <c r="M1225" s="112"/>
      <c r="N1225" s="70"/>
      <c r="O1225" s="76" t="s">
        <v>36</v>
      </c>
      <c r="P1225" s="70"/>
      <c r="Q1225" s="70" t="s">
        <v>13</v>
      </c>
      <c r="R1225" s="70"/>
      <c r="S1225" s="70"/>
      <c r="T1225" s="128">
        <v>29.49</v>
      </c>
      <c r="U1225" s="128">
        <v>30.99</v>
      </c>
      <c r="V1225" s="76"/>
      <c r="W1225" s="197"/>
      <c r="X1225" s="105"/>
      <c r="Y1225" s="76"/>
      <c r="Z1225" s="76"/>
      <c r="AA1225" s="54"/>
      <c r="AB1225" s="54"/>
      <c r="AC1225" s="54"/>
      <c r="AD1225" s="196"/>
      <c r="AE1225" s="196"/>
    </row>
    <row r="1226" spans="1:31" s="80" customFormat="1" ht="46.5">
      <c r="A1226" s="76" t="s">
        <v>308</v>
      </c>
      <c r="B1226" s="76" t="s">
        <v>490</v>
      </c>
      <c r="C1226" s="113" t="s">
        <v>10</v>
      </c>
      <c r="D1226" s="113" t="s">
        <v>460</v>
      </c>
      <c r="E1226" s="76" t="s">
        <v>1546</v>
      </c>
      <c r="F1226" s="70">
        <v>-999</v>
      </c>
      <c r="G1226" s="76" t="s">
        <v>320</v>
      </c>
      <c r="H1226" s="70" t="s">
        <v>418</v>
      </c>
      <c r="I1226" s="76" t="s">
        <v>176</v>
      </c>
      <c r="J1226" s="191" t="s">
        <v>400</v>
      </c>
      <c r="K1226" s="106"/>
      <c r="L1226" s="112"/>
      <c r="M1226" s="112"/>
      <c r="N1226" s="70"/>
      <c r="O1226" s="76" t="s">
        <v>36</v>
      </c>
      <c r="P1226" s="70"/>
      <c r="Q1226" s="70" t="s">
        <v>13</v>
      </c>
      <c r="R1226" s="70"/>
      <c r="S1226" s="70"/>
      <c r="T1226" s="128">
        <v>30.6</v>
      </c>
      <c r="U1226" s="128">
        <v>28.1</v>
      </c>
      <c r="V1226" s="76"/>
      <c r="W1226" s="197"/>
      <c r="X1226" s="105"/>
      <c r="Y1226" s="76"/>
      <c r="Z1226" s="76"/>
      <c r="AA1226" s="54"/>
      <c r="AB1226" s="54" t="s">
        <v>1299</v>
      </c>
      <c r="AC1226" s="54" t="s">
        <v>1444</v>
      </c>
      <c r="AD1226" s="196"/>
      <c r="AE1226" s="196"/>
    </row>
    <row r="1227" spans="1:31" s="80" customFormat="1" ht="77.5">
      <c r="A1227" s="76" t="s">
        <v>308</v>
      </c>
      <c r="B1227" s="76" t="s">
        <v>490</v>
      </c>
      <c r="C1227" s="113" t="s">
        <v>10</v>
      </c>
      <c r="D1227" s="113" t="s">
        <v>460</v>
      </c>
      <c r="E1227" s="76" t="s">
        <v>1546</v>
      </c>
      <c r="F1227" s="70">
        <v>-999</v>
      </c>
      <c r="G1227" s="76" t="s">
        <v>320</v>
      </c>
      <c r="H1227" s="70" t="s">
        <v>418</v>
      </c>
      <c r="I1227" s="76" t="s">
        <v>176</v>
      </c>
      <c r="J1227" s="191" t="s">
        <v>400</v>
      </c>
      <c r="K1227" s="106"/>
      <c r="L1227" s="112"/>
      <c r="M1227" s="112"/>
      <c r="N1227" s="70"/>
      <c r="O1227" s="76" t="s">
        <v>36</v>
      </c>
      <c r="P1227" s="70"/>
      <c r="Q1227" s="70" t="s">
        <v>13</v>
      </c>
      <c r="R1227" s="70"/>
      <c r="S1227" s="70"/>
      <c r="T1227" s="128">
        <v>31.94</v>
      </c>
      <c r="U1227" s="128">
        <v>30.13</v>
      </c>
      <c r="V1227" s="76"/>
      <c r="W1227" s="197"/>
      <c r="X1227" s="105"/>
      <c r="Y1227" s="76"/>
      <c r="Z1227" s="76" t="s">
        <v>1212</v>
      </c>
      <c r="AA1227" s="54"/>
      <c r="AB1227" s="54"/>
      <c r="AC1227" s="54"/>
      <c r="AD1227" s="196"/>
      <c r="AE1227" s="196"/>
    </row>
    <row r="1228" spans="1:31" s="80" customFormat="1" ht="24">
      <c r="A1228" s="76" t="s">
        <v>308</v>
      </c>
      <c r="B1228" s="76" t="s">
        <v>490</v>
      </c>
      <c r="C1228" s="113" t="s">
        <v>10</v>
      </c>
      <c r="D1228" s="113" t="s">
        <v>460</v>
      </c>
      <c r="E1228" s="76" t="s">
        <v>1546</v>
      </c>
      <c r="F1228" s="70">
        <v>-999</v>
      </c>
      <c r="G1228" s="76" t="s">
        <v>320</v>
      </c>
      <c r="H1228" s="70" t="s">
        <v>418</v>
      </c>
      <c r="I1228" s="76" t="s">
        <v>176</v>
      </c>
      <c r="J1228" s="191" t="s">
        <v>400</v>
      </c>
      <c r="K1228" s="106"/>
      <c r="L1228" s="112"/>
      <c r="M1228" s="112"/>
      <c r="N1228" s="70"/>
      <c r="O1228" s="76" t="s">
        <v>36</v>
      </c>
      <c r="P1228" s="70"/>
      <c r="Q1228" s="70" t="s">
        <v>13</v>
      </c>
      <c r="R1228" s="70"/>
      <c r="S1228" s="70"/>
      <c r="T1228" s="128">
        <v>29.8</v>
      </c>
      <c r="U1228" s="128">
        <v>30.32</v>
      </c>
      <c r="V1228" s="76"/>
      <c r="W1228" s="197"/>
      <c r="X1228" s="105"/>
      <c r="Y1228" s="76"/>
      <c r="Z1228" s="76"/>
      <c r="AA1228" s="54"/>
      <c r="AB1228" s="54" t="s">
        <v>1299</v>
      </c>
      <c r="AC1228" s="54"/>
      <c r="AD1228" s="196"/>
      <c r="AE1228" s="196"/>
    </row>
    <row r="1229" spans="1:31" s="80" customFormat="1" ht="31">
      <c r="A1229" s="76" t="s">
        <v>308</v>
      </c>
      <c r="B1229" s="76" t="s">
        <v>490</v>
      </c>
      <c r="C1229" s="113" t="s">
        <v>10</v>
      </c>
      <c r="D1229" s="113" t="s">
        <v>460</v>
      </c>
      <c r="E1229" s="76" t="s">
        <v>1546</v>
      </c>
      <c r="F1229" s="70">
        <v>-999</v>
      </c>
      <c r="G1229" s="76" t="s">
        <v>320</v>
      </c>
      <c r="H1229" s="70" t="s">
        <v>418</v>
      </c>
      <c r="I1229" s="76" t="s">
        <v>176</v>
      </c>
      <c r="J1229" s="191" t="s">
        <v>400</v>
      </c>
      <c r="K1229" s="106"/>
      <c r="L1229" s="112"/>
      <c r="M1229" s="112"/>
      <c r="N1229" s="70"/>
      <c r="O1229" s="76" t="s">
        <v>36</v>
      </c>
      <c r="P1229" s="70"/>
      <c r="Q1229" s="70" t="s">
        <v>13</v>
      </c>
      <c r="R1229" s="70"/>
      <c r="S1229" s="70"/>
      <c r="T1229" s="128">
        <v>28.7</v>
      </c>
      <c r="U1229" s="128">
        <v>29.78</v>
      </c>
      <c r="V1229" s="76"/>
      <c r="W1229" s="197"/>
      <c r="X1229" s="105"/>
      <c r="Y1229" s="76"/>
      <c r="Z1229" s="76"/>
      <c r="AA1229" s="54"/>
      <c r="AB1229" s="54" t="s">
        <v>176</v>
      </c>
      <c r="AC1229" s="54" t="s">
        <v>1477</v>
      </c>
      <c r="AD1229" s="196"/>
      <c r="AE1229" s="196"/>
    </row>
    <row r="1230" spans="1:31" s="80" customFormat="1" ht="24">
      <c r="A1230" s="76" t="s">
        <v>308</v>
      </c>
      <c r="B1230" s="76" t="s">
        <v>490</v>
      </c>
      <c r="C1230" s="113" t="s">
        <v>10</v>
      </c>
      <c r="D1230" s="113" t="s">
        <v>460</v>
      </c>
      <c r="E1230" s="76" t="s">
        <v>1546</v>
      </c>
      <c r="F1230" s="70">
        <v>-999</v>
      </c>
      <c r="G1230" s="76" t="s">
        <v>320</v>
      </c>
      <c r="H1230" s="70" t="s">
        <v>418</v>
      </c>
      <c r="I1230" s="76" t="s">
        <v>176</v>
      </c>
      <c r="J1230" s="191" t="s">
        <v>400</v>
      </c>
      <c r="K1230" s="106"/>
      <c r="L1230" s="112"/>
      <c r="M1230" s="112"/>
      <c r="N1230" s="70"/>
      <c r="O1230" s="76" t="s">
        <v>36</v>
      </c>
      <c r="P1230" s="70"/>
      <c r="Q1230" s="70" t="s">
        <v>13</v>
      </c>
      <c r="R1230" s="70"/>
      <c r="S1230" s="70"/>
      <c r="T1230" s="128">
        <v>34.6</v>
      </c>
      <c r="U1230" s="128">
        <v>31.33</v>
      </c>
      <c r="V1230" s="76"/>
      <c r="W1230" s="197"/>
      <c r="X1230" s="105"/>
      <c r="Y1230" s="76"/>
      <c r="Z1230" s="76"/>
      <c r="AA1230" s="54"/>
      <c r="AB1230" s="54" t="s">
        <v>1267</v>
      </c>
      <c r="AC1230" s="54"/>
      <c r="AD1230" s="196"/>
      <c r="AE1230" s="196"/>
    </row>
    <row r="1231" spans="1:31" s="80" customFormat="1" ht="24">
      <c r="A1231" s="76" t="s">
        <v>308</v>
      </c>
      <c r="B1231" s="76" t="s">
        <v>490</v>
      </c>
      <c r="C1231" s="113" t="s">
        <v>10</v>
      </c>
      <c r="D1231" s="113" t="s">
        <v>460</v>
      </c>
      <c r="E1231" s="76" t="s">
        <v>1546</v>
      </c>
      <c r="F1231" s="70">
        <v>-999</v>
      </c>
      <c r="G1231" s="76" t="s">
        <v>320</v>
      </c>
      <c r="H1231" s="70" t="s">
        <v>418</v>
      </c>
      <c r="I1231" s="76" t="s">
        <v>176</v>
      </c>
      <c r="J1231" s="191" t="s">
        <v>400</v>
      </c>
      <c r="K1231" s="106"/>
      <c r="L1231" s="112"/>
      <c r="M1231" s="112"/>
      <c r="N1231" s="70"/>
      <c r="O1231" s="76" t="s">
        <v>36</v>
      </c>
      <c r="P1231" s="70"/>
      <c r="Q1231" s="70" t="s">
        <v>13</v>
      </c>
      <c r="R1231" s="70"/>
      <c r="S1231" s="70"/>
      <c r="T1231" s="128">
        <v>31.23</v>
      </c>
      <c r="U1231" s="128">
        <v>27.5</v>
      </c>
      <c r="V1231" s="76"/>
      <c r="W1231" s="197"/>
      <c r="X1231" s="105"/>
      <c r="Y1231" s="76"/>
      <c r="Z1231" s="76"/>
      <c r="AA1231" s="54"/>
      <c r="AB1231" s="54" t="s">
        <v>1267</v>
      </c>
      <c r="AC1231" s="54"/>
      <c r="AD1231" s="196"/>
      <c r="AE1231" s="196"/>
    </row>
    <row r="1232" spans="1:31" s="80" customFormat="1" ht="24">
      <c r="A1232" s="76" t="s">
        <v>308</v>
      </c>
      <c r="B1232" s="76" t="s">
        <v>490</v>
      </c>
      <c r="C1232" s="113" t="s">
        <v>10</v>
      </c>
      <c r="D1232" s="113" t="s">
        <v>460</v>
      </c>
      <c r="E1232" s="76" t="s">
        <v>1546</v>
      </c>
      <c r="F1232" s="70">
        <v>-999</v>
      </c>
      <c r="G1232" s="76" t="s">
        <v>320</v>
      </c>
      <c r="H1232" s="70" t="s">
        <v>418</v>
      </c>
      <c r="I1232" s="76" t="s">
        <v>176</v>
      </c>
      <c r="J1232" s="191" t="s">
        <v>400</v>
      </c>
      <c r="K1232" s="106"/>
      <c r="L1232" s="112"/>
      <c r="M1232" s="112"/>
      <c r="N1232" s="70"/>
      <c r="O1232" s="76" t="s">
        <v>36</v>
      </c>
      <c r="P1232" s="70"/>
      <c r="Q1232" s="70" t="s">
        <v>13</v>
      </c>
      <c r="R1232" s="70"/>
      <c r="S1232" s="70"/>
      <c r="T1232" s="128">
        <v>27.11</v>
      </c>
      <c r="U1232" s="128">
        <v>33.020000000000003</v>
      </c>
      <c r="V1232" s="76"/>
      <c r="W1232" s="197"/>
      <c r="X1232" s="105"/>
      <c r="Y1232" s="76"/>
      <c r="Z1232" s="76"/>
      <c r="AA1232" s="54"/>
      <c r="AB1232" s="54" t="s">
        <v>1267</v>
      </c>
      <c r="AC1232" s="54"/>
      <c r="AD1232" s="196"/>
      <c r="AE1232" s="196"/>
    </row>
    <row r="1233" spans="1:31" s="80" customFormat="1" ht="24">
      <c r="A1233" s="76" t="s">
        <v>308</v>
      </c>
      <c r="B1233" s="76" t="s">
        <v>490</v>
      </c>
      <c r="C1233" s="113" t="s">
        <v>10</v>
      </c>
      <c r="D1233" s="113" t="s">
        <v>460</v>
      </c>
      <c r="E1233" s="76" t="s">
        <v>1546</v>
      </c>
      <c r="F1233" s="70">
        <v>-999</v>
      </c>
      <c r="G1233" s="76" t="s">
        <v>320</v>
      </c>
      <c r="H1233" s="70" t="s">
        <v>418</v>
      </c>
      <c r="I1233" s="76" t="s">
        <v>176</v>
      </c>
      <c r="J1233" s="191" t="s">
        <v>400</v>
      </c>
      <c r="K1233" s="106"/>
      <c r="L1233" s="112"/>
      <c r="M1233" s="112"/>
      <c r="N1233" s="70"/>
      <c r="O1233" s="76" t="s">
        <v>36</v>
      </c>
      <c r="P1233" s="70"/>
      <c r="Q1233" s="70" t="s">
        <v>13</v>
      </c>
      <c r="R1233" s="70"/>
      <c r="S1233" s="70"/>
      <c r="T1233" s="128">
        <v>30</v>
      </c>
      <c r="U1233" s="128">
        <v>29.76</v>
      </c>
      <c r="V1233" s="76"/>
      <c r="W1233" s="197"/>
      <c r="X1233" s="105"/>
      <c r="Y1233" s="76"/>
      <c r="Z1233" s="76"/>
      <c r="AA1233" s="54"/>
      <c r="AB1233" s="54"/>
      <c r="AC1233" s="54"/>
      <c r="AD1233" s="196"/>
      <c r="AE1233" s="196"/>
    </row>
    <row r="1234" spans="1:31" s="80" customFormat="1" ht="24">
      <c r="A1234" s="76" t="s">
        <v>308</v>
      </c>
      <c r="B1234" s="76" t="s">
        <v>490</v>
      </c>
      <c r="C1234" s="113" t="s">
        <v>10</v>
      </c>
      <c r="D1234" s="113" t="s">
        <v>460</v>
      </c>
      <c r="E1234" s="76" t="s">
        <v>1546</v>
      </c>
      <c r="F1234" s="70">
        <v>-999</v>
      </c>
      <c r="G1234" s="76" t="s">
        <v>320</v>
      </c>
      <c r="H1234" s="70" t="s">
        <v>418</v>
      </c>
      <c r="I1234" s="76" t="s">
        <v>176</v>
      </c>
      <c r="J1234" s="191" t="s">
        <v>400</v>
      </c>
      <c r="K1234" s="106"/>
      <c r="L1234" s="112"/>
      <c r="M1234" s="112"/>
      <c r="N1234" s="70"/>
      <c r="O1234" s="76" t="s">
        <v>36</v>
      </c>
      <c r="P1234" s="70"/>
      <c r="Q1234" s="70" t="s">
        <v>13</v>
      </c>
      <c r="R1234" s="70"/>
      <c r="S1234" s="70"/>
      <c r="T1234" s="128">
        <v>32.130000000000003</v>
      </c>
      <c r="U1234" s="128">
        <v>34.549999999999997</v>
      </c>
      <c r="V1234" s="76"/>
      <c r="W1234" s="197"/>
      <c r="X1234" s="105"/>
      <c r="Y1234" s="76"/>
      <c r="Z1234" s="76"/>
      <c r="AA1234" s="54"/>
      <c r="AB1234" s="54" t="s">
        <v>1267</v>
      </c>
      <c r="AC1234" s="54"/>
      <c r="AD1234" s="196"/>
      <c r="AE1234" s="196"/>
    </row>
    <row r="1235" spans="1:31" s="80" customFormat="1" ht="24">
      <c r="A1235" s="76" t="s">
        <v>308</v>
      </c>
      <c r="B1235" s="76" t="s">
        <v>490</v>
      </c>
      <c r="C1235" s="113" t="s">
        <v>10</v>
      </c>
      <c r="D1235" s="113" t="s">
        <v>460</v>
      </c>
      <c r="E1235" s="76" t="s">
        <v>1546</v>
      </c>
      <c r="F1235" s="70">
        <v>-999</v>
      </c>
      <c r="G1235" s="76" t="s">
        <v>320</v>
      </c>
      <c r="H1235" s="70" t="s">
        <v>418</v>
      </c>
      <c r="I1235" s="76" t="s">
        <v>176</v>
      </c>
      <c r="J1235" s="191" t="s">
        <v>400</v>
      </c>
      <c r="K1235" s="106"/>
      <c r="L1235" s="112"/>
      <c r="M1235" s="112"/>
      <c r="N1235" s="70"/>
      <c r="O1235" s="76" t="s">
        <v>36</v>
      </c>
      <c r="P1235" s="70"/>
      <c r="Q1235" s="70" t="s">
        <v>13</v>
      </c>
      <c r="R1235" s="70"/>
      <c r="S1235" s="70"/>
      <c r="T1235" s="128">
        <v>28.09</v>
      </c>
      <c r="U1235" s="128">
        <v>30.3</v>
      </c>
      <c r="V1235" s="76"/>
      <c r="W1235" s="197"/>
      <c r="X1235" s="105"/>
      <c r="Y1235" s="76"/>
      <c r="Z1235" s="76"/>
      <c r="AA1235" s="54"/>
      <c r="AB1235" s="54"/>
      <c r="AC1235" s="54" t="s">
        <v>1412</v>
      </c>
      <c r="AD1235" s="196"/>
      <c r="AE1235" s="196"/>
    </row>
    <row r="1236" spans="1:31" s="80" customFormat="1" ht="24">
      <c r="A1236" s="76" t="s">
        <v>308</v>
      </c>
      <c r="B1236" s="76" t="s">
        <v>490</v>
      </c>
      <c r="C1236" s="113" t="s">
        <v>10</v>
      </c>
      <c r="D1236" s="113" t="s">
        <v>460</v>
      </c>
      <c r="E1236" s="76" t="s">
        <v>1546</v>
      </c>
      <c r="F1236" s="70">
        <v>-999</v>
      </c>
      <c r="G1236" s="76" t="s">
        <v>320</v>
      </c>
      <c r="H1236" s="70" t="s">
        <v>418</v>
      </c>
      <c r="I1236" s="76" t="s">
        <v>176</v>
      </c>
      <c r="J1236" s="191" t="s">
        <v>400</v>
      </c>
      <c r="K1236" s="106"/>
      <c r="L1236" s="112"/>
      <c r="M1236" s="112"/>
      <c r="N1236" s="70"/>
      <c r="O1236" s="76" t="s">
        <v>36</v>
      </c>
      <c r="P1236" s="70"/>
      <c r="Q1236" s="70" t="s">
        <v>13</v>
      </c>
      <c r="R1236" s="70"/>
      <c r="S1236" s="70"/>
      <c r="T1236" s="128">
        <v>28.54</v>
      </c>
      <c r="U1236" s="128">
        <v>29.5</v>
      </c>
      <c r="V1236" s="76"/>
      <c r="W1236" s="197"/>
      <c r="X1236" s="105"/>
      <c r="Y1236" s="76"/>
      <c r="Z1236" s="76"/>
      <c r="AA1236" s="54"/>
      <c r="AB1236" s="54" t="s">
        <v>1498</v>
      </c>
      <c r="AC1236" s="54"/>
      <c r="AD1236" s="196"/>
      <c r="AE1236" s="196"/>
    </row>
    <row r="1237" spans="1:31" s="80" customFormat="1" ht="31">
      <c r="A1237" s="76" t="s">
        <v>308</v>
      </c>
      <c r="B1237" s="76" t="s">
        <v>490</v>
      </c>
      <c r="C1237" s="113" t="s">
        <v>10</v>
      </c>
      <c r="D1237" s="113" t="s">
        <v>460</v>
      </c>
      <c r="E1237" s="76" t="s">
        <v>1546</v>
      </c>
      <c r="F1237" s="70">
        <v>-999</v>
      </c>
      <c r="G1237" s="76" t="s">
        <v>320</v>
      </c>
      <c r="H1237" s="70" t="s">
        <v>418</v>
      </c>
      <c r="I1237" s="76" t="s">
        <v>176</v>
      </c>
      <c r="J1237" s="191" t="s">
        <v>400</v>
      </c>
      <c r="K1237" s="106"/>
      <c r="L1237" s="112"/>
      <c r="M1237" s="112"/>
      <c r="N1237" s="70"/>
      <c r="O1237" s="76" t="s">
        <v>36</v>
      </c>
      <c r="P1237" s="70"/>
      <c r="Q1237" s="70" t="s">
        <v>13</v>
      </c>
      <c r="R1237" s="70"/>
      <c r="S1237" s="70"/>
      <c r="T1237" s="128">
        <v>28.23</v>
      </c>
      <c r="U1237" s="128">
        <v>26.11</v>
      </c>
      <c r="V1237" s="76"/>
      <c r="W1237" s="197"/>
      <c r="X1237" s="105"/>
      <c r="Y1237" s="76"/>
      <c r="Z1237" s="76"/>
      <c r="AA1237" s="54"/>
      <c r="AB1237" s="54" t="s">
        <v>1267</v>
      </c>
      <c r="AC1237" s="54" t="s">
        <v>1510</v>
      </c>
      <c r="AD1237" s="196"/>
      <c r="AE1237" s="196"/>
    </row>
    <row r="1238" spans="1:31" s="80" customFormat="1" ht="24">
      <c r="A1238" s="76" t="s">
        <v>308</v>
      </c>
      <c r="B1238" s="76" t="s">
        <v>490</v>
      </c>
      <c r="C1238" s="113" t="s">
        <v>10</v>
      </c>
      <c r="D1238" s="113" t="s">
        <v>460</v>
      </c>
      <c r="E1238" s="76" t="s">
        <v>1546</v>
      </c>
      <c r="F1238" s="70">
        <v>-999</v>
      </c>
      <c r="G1238" s="76" t="s">
        <v>320</v>
      </c>
      <c r="H1238" s="70" t="s">
        <v>418</v>
      </c>
      <c r="I1238" s="76" t="s">
        <v>176</v>
      </c>
      <c r="J1238" s="191" t="s">
        <v>400</v>
      </c>
      <c r="K1238" s="106"/>
      <c r="L1238" s="112"/>
      <c r="M1238" s="112"/>
      <c r="N1238" s="70"/>
      <c r="O1238" s="76" t="s">
        <v>36</v>
      </c>
      <c r="P1238" s="70"/>
      <c r="Q1238" s="70" t="s">
        <v>13</v>
      </c>
      <c r="R1238" s="70"/>
      <c r="S1238" s="70"/>
      <c r="T1238" s="128">
        <v>30</v>
      </c>
      <c r="U1238" s="128">
        <v>30.3</v>
      </c>
      <c r="V1238" s="76"/>
      <c r="W1238" s="197"/>
      <c r="X1238" s="105"/>
      <c r="Y1238" s="76"/>
      <c r="Z1238" s="76"/>
      <c r="AA1238" s="54"/>
      <c r="AB1238" s="54" t="s">
        <v>1267</v>
      </c>
      <c r="AC1238" s="54"/>
      <c r="AD1238" s="196"/>
      <c r="AE1238" s="196"/>
    </row>
    <row r="1239" spans="1:31" s="80" customFormat="1" ht="31">
      <c r="A1239" s="76" t="s">
        <v>308</v>
      </c>
      <c r="B1239" s="76" t="s">
        <v>490</v>
      </c>
      <c r="C1239" s="113" t="s">
        <v>10</v>
      </c>
      <c r="D1239" s="113" t="s">
        <v>460</v>
      </c>
      <c r="E1239" s="58" t="s">
        <v>1978</v>
      </c>
      <c r="F1239" s="57">
        <v>3</v>
      </c>
      <c r="G1239" s="76" t="s">
        <v>1213</v>
      </c>
      <c r="H1239" s="57" t="s">
        <v>401</v>
      </c>
      <c r="I1239" s="76" t="s">
        <v>176</v>
      </c>
      <c r="J1239" s="191"/>
      <c r="K1239" s="143"/>
      <c r="L1239" s="115"/>
      <c r="M1239" s="115"/>
      <c r="N1239" s="57"/>
      <c r="O1239" s="58" t="s">
        <v>31</v>
      </c>
      <c r="P1239" s="57" t="s">
        <v>172</v>
      </c>
      <c r="Q1239" s="57" t="s">
        <v>13</v>
      </c>
      <c r="R1239" s="57"/>
      <c r="S1239" s="57"/>
      <c r="T1239" s="117">
        <v>31.43</v>
      </c>
      <c r="U1239" s="117">
        <v>31.55</v>
      </c>
      <c r="V1239" s="58"/>
      <c r="W1239" s="197"/>
      <c r="X1239" s="198"/>
      <c r="Y1239" s="58"/>
      <c r="Z1239" s="58" t="s">
        <v>458</v>
      </c>
      <c r="AA1239" s="54"/>
      <c r="AB1239" s="54"/>
      <c r="AC1239" s="54"/>
      <c r="AD1239" s="196"/>
      <c r="AE1239" s="196"/>
    </row>
    <row r="1240" spans="1:31" s="80" customFormat="1" ht="31">
      <c r="A1240" s="76" t="s">
        <v>308</v>
      </c>
      <c r="B1240" s="76" t="s">
        <v>490</v>
      </c>
      <c r="C1240" s="113" t="s">
        <v>10</v>
      </c>
      <c r="D1240" s="113" t="s">
        <v>460</v>
      </c>
      <c r="E1240" s="58" t="s">
        <v>1978</v>
      </c>
      <c r="F1240" s="57">
        <v>4</v>
      </c>
      <c r="G1240" s="76" t="s">
        <v>1213</v>
      </c>
      <c r="H1240" s="57" t="s">
        <v>401</v>
      </c>
      <c r="I1240" s="76" t="s">
        <v>176</v>
      </c>
      <c r="J1240" s="191"/>
      <c r="K1240" s="143"/>
      <c r="L1240" s="115"/>
      <c r="M1240" s="115"/>
      <c r="N1240" s="57"/>
      <c r="O1240" s="58" t="s">
        <v>36</v>
      </c>
      <c r="P1240" s="57" t="s">
        <v>167</v>
      </c>
      <c r="Q1240" s="57" t="s">
        <v>13</v>
      </c>
      <c r="R1240" s="57"/>
      <c r="S1240" s="57"/>
      <c r="T1240" s="117">
        <v>24.75</v>
      </c>
      <c r="U1240" s="117">
        <v>27.07</v>
      </c>
      <c r="V1240" s="58"/>
      <c r="W1240" s="197"/>
      <c r="X1240" s="198"/>
      <c r="Y1240" s="58"/>
      <c r="Z1240" s="58" t="s">
        <v>457</v>
      </c>
      <c r="AA1240" s="54"/>
      <c r="AB1240" s="54"/>
      <c r="AC1240" s="54"/>
      <c r="AD1240" s="196"/>
      <c r="AE1240" s="196"/>
    </row>
    <row r="1241" spans="1:31" s="80" customFormat="1" ht="31">
      <c r="A1241" s="76" t="s">
        <v>308</v>
      </c>
      <c r="B1241" s="76" t="s">
        <v>490</v>
      </c>
      <c r="C1241" s="113" t="s">
        <v>10</v>
      </c>
      <c r="D1241" s="113" t="s">
        <v>460</v>
      </c>
      <c r="E1241" s="58" t="s">
        <v>1978</v>
      </c>
      <c r="F1241" s="57">
        <v>11</v>
      </c>
      <c r="G1241" s="76" t="s">
        <v>1213</v>
      </c>
      <c r="H1241" s="57" t="s">
        <v>401</v>
      </c>
      <c r="I1241" s="76" t="s">
        <v>176</v>
      </c>
      <c r="J1241" s="191"/>
      <c r="K1241" s="143"/>
      <c r="L1241" s="115"/>
      <c r="M1241" s="115"/>
      <c r="N1241" s="57"/>
      <c r="O1241" s="58" t="s">
        <v>36</v>
      </c>
      <c r="P1241" s="57" t="s">
        <v>167</v>
      </c>
      <c r="Q1241" s="57" t="s">
        <v>13</v>
      </c>
      <c r="R1241" s="57"/>
      <c r="S1241" s="57"/>
      <c r="T1241" s="117">
        <v>30.47</v>
      </c>
      <c r="U1241" s="117">
        <v>28.44</v>
      </c>
      <c r="V1241" s="58"/>
      <c r="W1241" s="197"/>
      <c r="X1241" s="198"/>
      <c r="Y1241" s="58"/>
      <c r="Z1241" s="58" t="s">
        <v>457</v>
      </c>
      <c r="AA1241" s="54"/>
      <c r="AB1241" s="54"/>
      <c r="AC1241" s="54"/>
      <c r="AD1241" s="196"/>
      <c r="AE1241" s="196"/>
    </row>
    <row r="1242" spans="1:31" s="80" customFormat="1" ht="31">
      <c r="A1242" s="76" t="s">
        <v>308</v>
      </c>
      <c r="B1242" s="76" t="s">
        <v>490</v>
      </c>
      <c r="C1242" s="113" t="s">
        <v>10</v>
      </c>
      <c r="D1242" s="113" t="s">
        <v>460</v>
      </c>
      <c r="E1242" s="76" t="s">
        <v>1545</v>
      </c>
      <c r="F1242" s="70"/>
      <c r="G1242" s="76" t="s">
        <v>1213</v>
      </c>
      <c r="H1242" s="70" t="s">
        <v>401</v>
      </c>
      <c r="I1242" s="76" t="s">
        <v>176</v>
      </c>
      <c r="J1242" s="191"/>
      <c r="K1242" s="143"/>
      <c r="L1242" s="112"/>
      <c r="M1242" s="112"/>
      <c r="N1242" s="70"/>
      <c r="O1242" s="76" t="s">
        <v>36</v>
      </c>
      <c r="P1242" s="70"/>
      <c r="Q1242" s="70" t="s">
        <v>13</v>
      </c>
      <c r="R1242" s="70"/>
      <c r="S1242" s="70"/>
      <c r="T1242" s="128">
        <v>27.9</v>
      </c>
      <c r="U1242" s="128">
        <v>27.14</v>
      </c>
      <c r="V1242" s="76"/>
      <c r="W1242" s="197"/>
      <c r="X1242" s="105"/>
      <c r="Y1242" s="76"/>
      <c r="Z1242" s="76"/>
      <c r="AA1242" s="54"/>
      <c r="AB1242" s="54"/>
      <c r="AC1242" s="54"/>
      <c r="AD1242" s="196"/>
      <c r="AE1242" s="196"/>
    </row>
    <row r="1243" spans="1:31" s="80" customFormat="1" ht="31">
      <c r="A1243" s="76" t="s">
        <v>308</v>
      </c>
      <c r="B1243" s="76" t="s">
        <v>490</v>
      </c>
      <c r="C1243" s="113" t="s">
        <v>10</v>
      </c>
      <c r="D1243" s="113" t="s">
        <v>460</v>
      </c>
      <c r="E1243" s="76" t="s">
        <v>1544</v>
      </c>
      <c r="F1243" s="70"/>
      <c r="G1243" s="76" t="s">
        <v>1213</v>
      </c>
      <c r="H1243" s="70" t="s">
        <v>401</v>
      </c>
      <c r="I1243" s="76" t="s">
        <v>176</v>
      </c>
      <c r="J1243" s="191"/>
      <c r="K1243" s="143"/>
      <c r="L1243" s="112"/>
      <c r="M1243" s="112"/>
      <c r="N1243" s="70"/>
      <c r="O1243" s="76" t="s">
        <v>36</v>
      </c>
      <c r="P1243" s="70"/>
      <c r="Q1243" s="70" t="s">
        <v>13</v>
      </c>
      <c r="R1243" s="70"/>
      <c r="S1243" s="70"/>
      <c r="T1243" s="128">
        <v>33.700000000000003</v>
      </c>
      <c r="U1243" s="128">
        <v>29.62</v>
      </c>
      <c r="V1243" s="76"/>
      <c r="W1243" s="197"/>
      <c r="X1243" s="105"/>
      <c r="Y1243" s="76"/>
      <c r="Z1243" s="76"/>
      <c r="AA1243" s="54"/>
      <c r="AB1243" s="54"/>
      <c r="AC1243" s="54"/>
      <c r="AD1243" s="196"/>
      <c r="AE1243" s="196"/>
    </row>
    <row r="1244" spans="1:31" s="80" customFormat="1">
      <c r="A1244" s="76" t="s">
        <v>308</v>
      </c>
      <c r="B1244" s="76" t="s">
        <v>490</v>
      </c>
      <c r="C1244" s="113" t="s">
        <v>10</v>
      </c>
      <c r="D1244" s="113" t="s">
        <v>460</v>
      </c>
      <c r="E1244" s="58"/>
      <c r="F1244" s="57">
        <v>-999</v>
      </c>
      <c r="G1244" s="58" t="s">
        <v>302</v>
      </c>
      <c r="H1244" s="57" t="s">
        <v>401</v>
      </c>
      <c r="I1244" s="76" t="s">
        <v>176</v>
      </c>
      <c r="J1244" s="191"/>
      <c r="K1244" s="143"/>
      <c r="L1244" s="115"/>
      <c r="M1244" s="115"/>
      <c r="N1244" s="57"/>
      <c r="O1244" s="58" t="s">
        <v>36</v>
      </c>
      <c r="P1244" s="57"/>
      <c r="Q1244" s="57" t="s">
        <v>13</v>
      </c>
      <c r="R1244" s="57"/>
      <c r="S1244" s="57"/>
      <c r="T1244" s="117">
        <v>29.53</v>
      </c>
      <c r="U1244" s="117">
        <v>27.71</v>
      </c>
      <c r="V1244" s="58"/>
      <c r="W1244" s="197"/>
      <c r="X1244" s="198"/>
      <c r="Y1244" s="58"/>
      <c r="Z1244" s="58" t="s">
        <v>95</v>
      </c>
      <c r="AA1244" s="54"/>
      <c r="AB1244" s="54"/>
      <c r="AC1244" s="54"/>
      <c r="AD1244" s="196"/>
      <c r="AE1244" s="196"/>
    </row>
    <row r="1245" spans="1:31" s="80" customFormat="1">
      <c r="A1245" s="76" t="s">
        <v>308</v>
      </c>
      <c r="B1245" s="76" t="s">
        <v>490</v>
      </c>
      <c r="C1245" s="113" t="s">
        <v>10</v>
      </c>
      <c r="D1245" s="113" t="s">
        <v>460</v>
      </c>
      <c r="E1245" s="58"/>
      <c r="F1245" s="57">
        <v>-999</v>
      </c>
      <c r="G1245" s="58" t="s">
        <v>302</v>
      </c>
      <c r="H1245" s="57" t="s">
        <v>401</v>
      </c>
      <c r="I1245" s="76" t="s">
        <v>176</v>
      </c>
      <c r="J1245" s="191"/>
      <c r="K1245" s="143"/>
      <c r="L1245" s="115"/>
      <c r="M1245" s="115"/>
      <c r="N1245" s="57"/>
      <c r="O1245" s="58" t="s">
        <v>36</v>
      </c>
      <c r="P1245" s="57"/>
      <c r="Q1245" s="57" t="s">
        <v>13</v>
      </c>
      <c r="R1245" s="57"/>
      <c r="S1245" s="57"/>
      <c r="T1245" s="117">
        <v>29.93</v>
      </c>
      <c r="U1245" s="117">
        <v>29.82</v>
      </c>
      <c r="V1245" s="58"/>
      <c r="W1245" s="197"/>
      <c r="X1245" s="198"/>
      <c r="Y1245" s="58"/>
      <c r="Z1245" s="58"/>
      <c r="AA1245" s="54"/>
      <c r="AB1245" s="54"/>
      <c r="AC1245" s="54"/>
      <c r="AD1245" s="196"/>
      <c r="AE1245" s="196"/>
    </row>
    <row r="1246" spans="1:31" s="80" customFormat="1" ht="31">
      <c r="A1246" s="76" t="s">
        <v>308</v>
      </c>
      <c r="B1246" s="76" t="s">
        <v>490</v>
      </c>
      <c r="C1246" s="113" t="s">
        <v>10</v>
      </c>
      <c r="D1246" s="113" t="s">
        <v>460</v>
      </c>
      <c r="E1246" s="58"/>
      <c r="F1246" s="57">
        <v>121</v>
      </c>
      <c r="G1246" s="76" t="s">
        <v>1219</v>
      </c>
      <c r="H1246" s="57" t="s">
        <v>401</v>
      </c>
      <c r="I1246" s="76" t="s">
        <v>176</v>
      </c>
      <c r="J1246" s="191"/>
      <c r="K1246" s="143"/>
      <c r="L1246" s="115"/>
      <c r="M1246" s="115"/>
      <c r="N1246" s="57"/>
      <c r="O1246" s="58" t="s">
        <v>36</v>
      </c>
      <c r="P1246" s="57"/>
      <c r="Q1246" s="57" t="s">
        <v>13</v>
      </c>
      <c r="R1246" s="57"/>
      <c r="S1246" s="57"/>
      <c r="T1246" s="117">
        <v>27.52</v>
      </c>
      <c r="U1246" s="117">
        <v>25.93</v>
      </c>
      <c r="V1246" s="58"/>
      <c r="W1246" s="197"/>
      <c r="X1246" s="198"/>
      <c r="Y1246" s="58"/>
      <c r="Z1246" s="58" t="s">
        <v>88</v>
      </c>
      <c r="AA1246" s="54"/>
      <c r="AB1246" s="54"/>
      <c r="AC1246" s="54"/>
      <c r="AD1246" s="196"/>
      <c r="AE1246" s="196"/>
    </row>
    <row r="1247" spans="1:31" s="80" customFormat="1" ht="31">
      <c r="A1247" s="76" t="s">
        <v>308</v>
      </c>
      <c r="B1247" s="76" t="s">
        <v>490</v>
      </c>
      <c r="C1247" s="113" t="s">
        <v>10</v>
      </c>
      <c r="D1247" s="113" t="s">
        <v>460</v>
      </c>
      <c r="E1247" s="58"/>
      <c r="F1247" s="57">
        <v>122</v>
      </c>
      <c r="G1247" s="76" t="s">
        <v>1219</v>
      </c>
      <c r="H1247" s="57" t="s">
        <v>401</v>
      </c>
      <c r="I1247" s="76" t="s">
        <v>176</v>
      </c>
      <c r="J1247" s="191"/>
      <c r="K1247" s="143"/>
      <c r="L1247" s="115"/>
      <c r="M1247" s="115"/>
      <c r="N1247" s="57"/>
      <c r="O1247" s="58" t="s">
        <v>31</v>
      </c>
      <c r="P1247" s="57"/>
      <c r="Q1247" s="57" t="s">
        <v>13</v>
      </c>
      <c r="R1247" s="57"/>
      <c r="S1247" s="57"/>
      <c r="T1247" s="117">
        <v>28.44</v>
      </c>
      <c r="U1247" s="117">
        <v>28.59</v>
      </c>
      <c r="V1247" s="58"/>
      <c r="W1247" s="197"/>
      <c r="X1247" s="198"/>
      <c r="Y1247" s="58"/>
      <c r="Z1247" s="58" t="s">
        <v>1830</v>
      </c>
      <c r="AA1247" s="54"/>
      <c r="AB1247" s="54"/>
      <c r="AC1247" s="54"/>
      <c r="AD1247" s="196"/>
      <c r="AE1247" s="196"/>
    </row>
    <row r="1248" spans="1:31" s="80" customFormat="1" ht="31">
      <c r="A1248" s="76" t="s">
        <v>308</v>
      </c>
      <c r="B1248" s="76" t="s">
        <v>490</v>
      </c>
      <c r="C1248" s="113" t="s">
        <v>10</v>
      </c>
      <c r="D1248" s="113" t="s">
        <v>460</v>
      </c>
      <c r="E1248" s="58"/>
      <c r="F1248" s="57" t="s">
        <v>91</v>
      </c>
      <c r="G1248" s="76" t="s">
        <v>1219</v>
      </c>
      <c r="H1248" s="57" t="s">
        <v>401</v>
      </c>
      <c r="I1248" s="76" t="s">
        <v>176</v>
      </c>
      <c r="J1248" s="191"/>
      <c r="K1248" s="143"/>
      <c r="L1248" s="115"/>
      <c r="M1248" s="115"/>
      <c r="N1248" s="57"/>
      <c r="O1248" s="58" t="s">
        <v>36</v>
      </c>
      <c r="P1248" s="57"/>
      <c r="Q1248" s="57" t="s">
        <v>13</v>
      </c>
      <c r="R1248" s="57"/>
      <c r="S1248" s="57"/>
      <c r="T1248" s="117">
        <v>27.53</v>
      </c>
      <c r="U1248" s="117">
        <v>27.04</v>
      </c>
      <c r="V1248" s="58"/>
      <c r="W1248" s="197"/>
      <c r="X1248" s="198"/>
      <c r="Y1248" s="58"/>
      <c r="Z1248" s="58" t="s">
        <v>88</v>
      </c>
      <c r="AA1248" s="54"/>
      <c r="AB1248" s="54"/>
      <c r="AC1248" s="54"/>
      <c r="AD1248" s="196"/>
      <c r="AE1248" s="196"/>
    </row>
    <row r="1249" spans="1:31" s="80" customFormat="1" ht="31">
      <c r="A1249" s="76" t="s">
        <v>308</v>
      </c>
      <c r="B1249" s="76" t="s">
        <v>490</v>
      </c>
      <c r="C1249" s="113" t="s">
        <v>10</v>
      </c>
      <c r="D1249" s="113" t="s">
        <v>460</v>
      </c>
      <c r="E1249" s="58"/>
      <c r="F1249" s="57" t="s">
        <v>92</v>
      </c>
      <c r="G1249" s="76" t="s">
        <v>1219</v>
      </c>
      <c r="H1249" s="57" t="s">
        <v>401</v>
      </c>
      <c r="I1249" s="76" t="s">
        <v>176</v>
      </c>
      <c r="J1249" s="191"/>
      <c r="K1249" s="143"/>
      <c r="L1249" s="115"/>
      <c r="M1249" s="115"/>
      <c r="N1249" s="57"/>
      <c r="O1249" s="58" t="s">
        <v>36</v>
      </c>
      <c r="P1249" s="57"/>
      <c r="Q1249" s="57" t="s">
        <v>13</v>
      </c>
      <c r="R1249" s="57"/>
      <c r="S1249" s="57"/>
      <c r="T1249" s="117">
        <v>25.8</v>
      </c>
      <c r="U1249" s="117">
        <v>22.93</v>
      </c>
      <c r="V1249" s="58"/>
      <c r="W1249" s="197"/>
      <c r="X1249" s="198"/>
      <c r="Y1249" s="58"/>
      <c r="Z1249" s="58" t="s">
        <v>94</v>
      </c>
      <c r="AA1249" s="54"/>
      <c r="AB1249" s="54"/>
      <c r="AC1249" s="54"/>
      <c r="AD1249" s="196"/>
      <c r="AE1249" s="196"/>
    </row>
    <row r="1250" spans="1:31" s="80" customFormat="1">
      <c r="A1250" s="14" t="s">
        <v>308</v>
      </c>
      <c r="B1250" s="76" t="s">
        <v>490</v>
      </c>
      <c r="C1250" s="2" t="s">
        <v>10</v>
      </c>
      <c r="D1250" s="2" t="s">
        <v>460</v>
      </c>
      <c r="E1250" s="14">
        <v>3</v>
      </c>
      <c r="F1250" s="13">
        <v>2352</v>
      </c>
      <c r="G1250" s="14" t="s">
        <v>27</v>
      </c>
      <c r="H1250" s="13" t="s">
        <v>402</v>
      </c>
      <c r="I1250" s="76" t="s">
        <v>176</v>
      </c>
      <c r="J1250" s="191"/>
      <c r="K1250" s="143"/>
      <c r="L1250" s="112"/>
      <c r="M1250" s="112"/>
      <c r="N1250" s="70"/>
      <c r="O1250" s="76" t="s">
        <v>36</v>
      </c>
      <c r="P1250" s="70"/>
      <c r="Q1250" s="70" t="s">
        <v>13</v>
      </c>
      <c r="R1250" s="70"/>
      <c r="S1250" s="70"/>
      <c r="T1250" s="128">
        <v>31.52</v>
      </c>
      <c r="U1250" s="128">
        <v>26.18</v>
      </c>
      <c r="V1250" s="76"/>
      <c r="W1250" s="195"/>
      <c r="X1250" s="105"/>
      <c r="Y1250" s="14"/>
      <c r="Z1250" s="14"/>
      <c r="AA1250" s="54"/>
      <c r="AB1250" s="54"/>
      <c r="AC1250" s="54"/>
      <c r="AD1250" s="196"/>
      <c r="AE1250" s="196"/>
    </row>
    <row r="1251" spans="1:31" s="80" customFormat="1">
      <c r="A1251" s="14" t="s">
        <v>308</v>
      </c>
      <c r="B1251" s="76" t="s">
        <v>490</v>
      </c>
      <c r="C1251" s="2" t="s">
        <v>10</v>
      </c>
      <c r="D1251" s="2" t="s">
        <v>460</v>
      </c>
      <c r="E1251" s="8">
        <v>3</v>
      </c>
      <c r="F1251" s="7">
        <v>2352</v>
      </c>
      <c r="G1251" s="8" t="s">
        <v>27</v>
      </c>
      <c r="H1251" s="7" t="s">
        <v>402</v>
      </c>
      <c r="I1251" s="76" t="s">
        <v>176</v>
      </c>
      <c r="J1251" s="191"/>
      <c r="K1251" s="143"/>
      <c r="L1251" s="115"/>
      <c r="M1251" s="115"/>
      <c r="N1251" s="57"/>
      <c r="O1251" s="58" t="s">
        <v>36</v>
      </c>
      <c r="P1251" s="57"/>
      <c r="Q1251" s="57" t="s">
        <v>13</v>
      </c>
      <c r="R1251" s="57"/>
      <c r="S1251" s="57"/>
      <c r="T1251" s="117">
        <v>33.42</v>
      </c>
      <c r="U1251" s="117">
        <v>27.98</v>
      </c>
      <c r="V1251" s="58"/>
      <c r="W1251" s="195"/>
      <c r="X1251" s="198"/>
      <c r="Y1251" s="8"/>
      <c r="Z1251" s="8"/>
      <c r="AA1251" s="54"/>
      <c r="AB1251" s="54"/>
      <c r="AC1251" s="54"/>
      <c r="AD1251" s="196"/>
      <c r="AE1251" s="196"/>
    </row>
    <row r="1252" spans="1:31" s="80" customFormat="1">
      <c r="A1252" s="14" t="s">
        <v>308</v>
      </c>
      <c r="B1252" s="76" t="s">
        <v>490</v>
      </c>
      <c r="C1252" s="2" t="s">
        <v>10</v>
      </c>
      <c r="D1252" s="2" t="s">
        <v>460</v>
      </c>
      <c r="E1252" s="8">
        <v>3</v>
      </c>
      <c r="F1252" s="7">
        <v>2352</v>
      </c>
      <c r="G1252" s="8" t="s">
        <v>27</v>
      </c>
      <c r="H1252" s="7" t="s">
        <v>402</v>
      </c>
      <c r="I1252" s="76" t="s">
        <v>176</v>
      </c>
      <c r="J1252" s="191"/>
      <c r="K1252" s="143"/>
      <c r="L1252" s="115"/>
      <c r="M1252" s="115"/>
      <c r="N1252" s="57"/>
      <c r="O1252" s="58" t="s">
        <v>36</v>
      </c>
      <c r="P1252" s="57"/>
      <c r="Q1252" s="57" t="s">
        <v>13</v>
      </c>
      <c r="R1252" s="57"/>
      <c r="S1252" s="57"/>
      <c r="T1252" s="117">
        <v>32.76</v>
      </c>
      <c r="U1252" s="117">
        <v>25.05</v>
      </c>
      <c r="V1252" s="58"/>
      <c r="W1252" s="195"/>
      <c r="X1252" s="198"/>
      <c r="Y1252" s="8"/>
      <c r="Z1252" s="8"/>
      <c r="AA1252" s="54"/>
      <c r="AB1252" s="54"/>
      <c r="AC1252" s="54"/>
      <c r="AD1252" s="196"/>
      <c r="AE1252" s="196"/>
    </row>
    <row r="1253" spans="1:31" s="80" customFormat="1">
      <c r="A1253" s="14" t="s">
        <v>308</v>
      </c>
      <c r="B1253" s="76" t="s">
        <v>490</v>
      </c>
      <c r="C1253" s="2" t="s">
        <v>10</v>
      </c>
      <c r="D1253" s="2" t="s">
        <v>460</v>
      </c>
      <c r="E1253" s="8">
        <v>3</v>
      </c>
      <c r="F1253" s="7">
        <v>2352</v>
      </c>
      <c r="G1253" s="8" t="s">
        <v>27</v>
      </c>
      <c r="H1253" s="7" t="s">
        <v>402</v>
      </c>
      <c r="I1253" s="76" t="s">
        <v>176</v>
      </c>
      <c r="J1253" s="191"/>
      <c r="K1253" s="143"/>
      <c r="L1253" s="115"/>
      <c r="M1253" s="115"/>
      <c r="N1253" s="57"/>
      <c r="O1253" s="58" t="s">
        <v>36</v>
      </c>
      <c r="P1253" s="57"/>
      <c r="Q1253" s="57" t="s">
        <v>13</v>
      </c>
      <c r="R1253" s="57"/>
      <c r="S1253" s="57"/>
      <c r="T1253" s="117">
        <v>29.14</v>
      </c>
      <c r="U1253" s="117">
        <v>27.86</v>
      </c>
      <c r="V1253" s="58"/>
      <c r="W1253" s="195"/>
      <c r="X1253" s="198"/>
      <c r="Y1253" s="8"/>
      <c r="Z1253" s="8" t="s">
        <v>85</v>
      </c>
      <c r="AA1253" s="54"/>
      <c r="AB1253" s="54"/>
      <c r="AC1253" s="54"/>
      <c r="AD1253" s="196"/>
      <c r="AE1253" s="196"/>
    </row>
    <row r="1254" spans="1:31" s="80" customFormat="1">
      <c r="A1254" s="14" t="s">
        <v>308</v>
      </c>
      <c r="B1254" s="76" t="s">
        <v>490</v>
      </c>
      <c r="C1254" s="2" t="s">
        <v>10</v>
      </c>
      <c r="D1254" s="2" t="s">
        <v>460</v>
      </c>
      <c r="E1254" s="8">
        <v>3</v>
      </c>
      <c r="F1254" s="7">
        <v>2352</v>
      </c>
      <c r="G1254" s="8" t="s">
        <v>27</v>
      </c>
      <c r="H1254" s="7" t="s">
        <v>402</v>
      </c>
      <c r="I1254" s="76" t="s">
        <v>176</v>
      </c>
      <c r="J1254" s="191"/>
      <c r="K1254" s="143"/>
      <c r="L1254" s="115"/>
      <c r="M1254" s="115"/>
      <c r="N1254" s="57"/>
      <c r="O1254" s="58" t="s">
        <v>36</v>
      </c>
      <c r="P1254" s="57"/>
      <c r="Q1254" s="57" t="s">
        <v>13</v>
      </c>
      <c r="R1254" s="57"/>
      <c r="S1254" s="57"/>
      <c r="T1254" s="117">
        <v>27.56</v>
      </c>
      <c r="U1254" s="117">
        <v>29.3</v>
      </c>
      <c r="V1254" s="58"/>
      <c r="W1254" s="195"/>
      <c r="X1254" s="198"/>
      <c r="Y1254" s="8"/>
      <c r="Z1254" s="8" t="s">
        <v>86</v>
      </c>
      <c r="AA1254" s="54"/>
      <c r="AB1254" s="54"/>
      <c r="AC1254" s="54"/>
      <c r="AD1254" s="196"/>
      <c r="AE1254" s="196"/>
    </row>
    <row r="1255" spans="1:31" s="80" customFormat="1">
      <c r="A1255" s="14" t="s">
        <v>308</v>
      </c>
      <c r="B1255" s="76" t="s">
        <v>490</v>
      </c>
      <c r="C1255" s="2" t="s">
        <v>10</v>
      </c>
      <c r="D1255" s="2" t="s">
        <v>460</v>
      </c>
      <c r="E1255" s="8">
        <v>3</v>
      </c>
      <c r="F1255" s="7">
        <v>2352</v>
      </c>
      <c r="G1255" s="8" t="s">
        <v>27</v>
      </c>
      <c r="H1255" s="7" t="s">
        <v>402</v>
      </c>
      <c r="I1255" s="76" t="s">
        <v>176</v>
      </c>
      <c r="J1255" s="191"/>
      <c r="K1255" s="143"/>
      <c r="L1255" s="115"/>
      <c r="M1255" s="115"/>
      <c r="N1255" s="57"/>
      <c r="O1255" s="58" t="s">
        <v>36</v>
      </c>
      <c r="P1255" s="57"/>
      <c r="Q1255" s="57" t="s">
        <v>13</v>
      </c>
      <c r="R1255" s="57"/>
      <c r="S1255" s="57"/>
      <c r="T1255" s="117">
        <v>26.18</v>
      </c>
      <c r="U1255" s="117">
        <v>31.55</v>
      </c>
      <c r="V1255" s="58"/>
      <c r="W1255" s="195"/>
      <c r="X1255" s="198"/>
      <c r="Y1255" s="8"/>
      <c r="Z1255" s="8"/>
      <c r="AA1255" s="54"/>
      <c r="AB1255" s="54"/>
      <c r="AC1255" s="54"/>
      <c r="AD1255" s="196"/>
      <c r="AE1255" s="196"/>
    </row>
    <row r="1256" spans="1:31" s="80" customFormat="1">
      <c r="A1256" s="14" t="s">
        <v>308</v>
      </c>
      <c r="B1256" s="76" t="s">
        <v>490</v>
      </c>
      <c r="C1256" s="2" t="s">
        <v>10</v>
      </c>
      <c r="D1256" s="2" t="s">
        <v>460</v>
      </c>
      <c r="E1256" s="8">
        <v>3</v>
      </c>
      <c r="F1256" s="7">
        <v>2352</v>
      </c>
      <c r="G1256" s="8" t="s">
        <v>27</v>
      </c>
      <c r="H1256" s="7" t="s">
        <v>402</v>
      </c>
      <c r="I1256" s="76" t="s">
        <v>176</v>
      </c>
      <c r="J1256" s="191"/>
      <c r="K1256" s="143"/>
      <c r="L1256" s="115"/>
      <c r="M1256" s="115"/>
      <c r="N1256" s="57"/>
      <c r="O1256" s="58" t="s">
        <v>36</v>
      </c>
      <c r="P1256" s="57"/>
      <c r="Q1256" s="57" t="s">
        <v>13</v>
      </c>
      <c r="R1256" s="57"/>
      <c r="S1256" s="57"/>
      <c r="T1256" s="117">
        <v>31.4</v>
      </c>
      <c r="U1256" s="117">
        <v>27.6</v>
      </c>
      <c r="V1256" s="58"/>
      <c r="W1256" s="195"/>
      <c r="X1256" s="198"/>
      <c r="Y1256" s="8"/>
      <c r="Z1256" s="8"/>
      <c r="AA1256" s="54"/>
      <c r="AB1256" s="54"/>
      <c r="AC1256" s="54"/>
      <c r="AD1256" s="196"/>
      <c r="AE1256" s="196"/>
    </row>
    <row r="1257" spans="1:31" s="80" customFormat="1" ht="46.5">
      <c r="A1257" s="14" t="s">
        <v>308</v>
      </c>
      <c r="B1257" s="76" t="s">
        <v>490</v>
      </c>
      <c r="C1257" s="2" t="s">
        <v>10</v>
      </c>
      <c r="D1257" s="2" t="s">
        <v>460</v>
      </c>
      <c r="E1257" s="8">
        <v>3</v>
      </c>
      <c r="F1257" s="7">
        <v>2352</v>
      </c>
      <c r="G1257" s="8" t="s">
        <v>27</v>
      </c>
      <c r="H1257" s="7" t="s">
        <v>402</v>
      </c>
      <c r="I1257" s="76" t="s">
        <v>176</v>
      </c>
      <c r="J1257" s="191"/>
      <c r="K1257" s="143"/>
      <c r="L1257" s="115"/>
      <c r="M1257" s="115"/>
      <c r="N1257" s="57"/>
      <c r="O1257" s="58" t="s">
        <v>36</v>
      </c>
      <c r="P1257" s="57"/>
      <c r="Q1257" s="57" t="s">
        <v>13</v>
      </c>
      <c r="R1257" s="57"/>
      <c r="S1257" s="57"/>
      <c r="T1257" s="117">
        <v>32.729999999999997</v>
      </c>
      <c r="U1257" s="117">
        <v>25.16</v>
      </c>
      <c r="V1257" s="58"/>
      <c r="W1257" s="195"/>
      <c r="X1257" s="198"/>
      <c r="Y1257" s="8"/>
      <c r="Z1257" s="8"/>
      <c r="AA1257" s="54"/>
      <c r="AB1257" s="54" t="s">
        <v>1299</v>
      </c>
      <c r="AC1257" s="54" t="s">
        <v>1303</v>
      </c>
      <c r="AD1257" s="196"/>
      <c r="AE1257" s="196"/>
    </row>
    <row r="1258" spans="1:31" s="80" customFormat="1">
      <c r="A1258" s="14" t="s">
        <v>308</v>
      </c>
      <c r="B1258" s="76" t="s">
        <v>490</v>
      </c>
      <c r="C1258" s="2" t="s">
        <v>10</v>
      </c>
      <c r="D1258" s="2" t="s">
        <v>460</v>
      </c>
      <c r="E1258" s="8">
        <v>3</v>
      </c>
      <c r="F1258" s="7">
        <v>2352</v>
      </c>
      <c r="G1258" s="8" t="s">
        <v>27</v>
      </c>
      <c r="H1258" s="7" t="s">
        <v>402</v>
      </c>
      <c r="I1258" s="76" t="s">
        <v>176</v>
      </c>
      <c r="J1258" s="191"/>
      <c r="K1258" s="143"/>
      <c r="L1258" s="115"/>
      <c r="M1258" s="115"/>
      <c r="N1258" s="57"/>
      <c r="O1258" s="58" t="s">
        <v>36</v>
      </c>
      <c r="P1258" s="57"/>
      <c r="Q1258" s="57" t="s">
        <v>13</v>
      </c>
      <c r="R1258" s="57"/>
      <c r="S1258" s="57"/>
      <c r="T1258" s="117">
        <v>33.049999999999997</v>
      </c>
      <c r="U1258" s="117">
        <v>27.87</v>
      </c>
      <c r="V1258" s="58"/>
      <c r="W1258" s="195"/>
      <c r="X1258" s="198"/>
      <c r="Y1258" s="8"/>
      <c r="Z1258" s="8"/>
      <c r="AA1258" s="54"/>
      <c r="AB1258" s="54" t="s">
        <v>1299</v>
      </c>
      <c r="AC1258" s="54"/>
      <c r="AD1258" s="196"/>
      <c r="AE1258" s="196"/>
    </row>
    <row r="1259" spans="1:31" s="80" customFormat="1">
      <c r="A1259" s="14" t="s">
        <v>308</v>
      </c>
      <c r="B1259" s="76" t="s">
        <v>490</v>
      </c>
      <c r="C1259" s="2" t="s">
        <v>10</v>
      </c>
      <c r="D1259" s="2" t="s">
        <v>460</v>
      </c>
      <c r="E1259" s="8">
        <v>3</v>
      </c>
      <c r="F1259" s="7">
        <v>2352</v>
      </c>
      <c r="G1259" s="8" t="s">
        <v>27</v>
      </c>
      <c r="H1259" s="7" t="s">
        <v>402</v>
      </c>
      <c r="I1259" s="76" t="s">
        <v>176</v>
      </c>
      <c r="J1259" s="191"/>
      <c r="K1259" s="143"/>
      <c r="L1259" s="115"/>
      <c r="M1259" s="115"/>
      <c r="N1259" s="57"/>
      <c r="O1259" s="58" t="s">
        <v>36</v>
      </c>
      <c r="P1259" s="57"/>
      <c r="Q1259" s="57" t="s">
        <v>13</v>
      </c>
      <c r="R1259" s="57"/>
      <c r="S1259" s="57"/>
      <c r="T1259" s="117">
        <v>28.5</v>
      </c>
      <c r="U1259" s="117">
        <v>24.8</v>
      </c>
      <c r="V1259" s="58"/>
      <c r="W1259" s="195"/>
      <c r="X1259" s="198"/>
      <c r="Y1259" s="8"/>
      <c r="Z1259" s="8"/>
      <c r="AA1259" s="54"/>
      <c r="AB1259" s="54" t="s">
        <v>1299</v>
      </c>
      <c r="AC1259" s="54"/>
      <c r="AD1259" s="196"/>
      <c r="AE1259" s="196"/>
    </row>
    <row r="1260" spans="1:31" s="80" customFormat="1">
      <c r="A1260" s="14" t="s">
        <v>308</v>
      </c>
      <c r="B1260" s="76" t="s">
        <v>490</v>
      </c>
      <c r="C1260" s="2" t="s">
        <v>10</v>
      </c>
      <c r="D1260" s="2" t="s">
        <v>460</v>
      </c>
      <c r="E1260" s="8">
        <v>3</v>
      </c>
      <c r="F1260" s="7">
        <v>2352</v>
      </c>
      <c r="G1260" s="8" t="s">
        <v>27</v>
      </c>
      <c r="H1260" s="7" t="s">
        <v>402</v>
      </c>
      <c r="I1260" s="76" t="s">
        <v>176</v>
      </c>
      <c r="J1260" s="191"/>
      <c r="K1260" s="143"/>
      <c r="L1260" s="115"/>
      <c r="M1260" s="115"/>
      <c r="N1260" s="57"/>
      <c r="O1260" s="58" t="s">
        <v>38</v>
      </c>
      <c r="P1260" s="57"/>
      <c r="Q1260" s="57" t="s">
        <v>13</v>
      </c>
      <c r="R1260" s="57"/>
      <c r="S1260" s="57"/>
      <c r="T1260" s="117">
        <v>36.25</v>
      </c>
      <c r="U1260" s="117">
        <v>25.66</v>
      </c>
      <c r="V1260" s="58"/>
      <c r="W1260" s="195"/>
      <c r="X1260" s="198"/>
      <c r="Y1260" s="8"/>
      <c r="Z1260" s="8"/>
      <c r="AA1260" s="54"/>
      <c r="AB1260" s="54" t="s">
        <v>1299</v>
      </c>
      <c r="AC1260" s="54"/>
      <c r="AD1260" s="196"/>
      <c r="AE1260" s="196"/>
    </row>
    <row r="1261" spans="1:31" s="80" customFormat="1" ht="31">
      <c r="A1261" s="14" t="s">
        <v>308</v>
      </c>
      <c r="B1261" s="76" t="s">
        <v>490</v>
      </c>
      <c r="C1261" s="2" t="s">
        <v>10</v>
      </c>
      <c r="D1261" s="2" t="s">
        <v>460</v>
      </c>
      <c r="E1261" s="8">
        <v>3</v>
      </c>
      <c r="F1261" s="7">
        <v>2352</v>
      </c>
      <c r="G1261" s="8" t="s">
        <v>27</v>
      </c>
      <c r="H1261" s="7" t="s">
        <v>402</v>
      </c>
      <c r="I1261" s="76" t="s">
        <v>176</v>
      </c>
      <c r="J1261" s="191"/>
      <c r="K1261" s="143"/>
      <c r="L1261" s="115"/>
      <c r="M1261" s="115"/>
      <c r="N1261" s="57"/>
      <c r="O1261" s="58" t="s">
        <v>38</v>
      </c>
      <c r="P1261" s="57"/>
      <c r="Q1261" s="57" t="s">
        <v>13</v>
      </c>
      <c r="R1261" s="57"/>
      <c r="S1261" s="57"/>
      <c r="T1261" s="117">
        <v>41.16</v>
      </c>
      <c r="U1261" s="117">
        <v>27</v>
      </c>
      <c r="V1261" s="58"/>
      <c r="W1261" s="195"/>
      <c r="X1261" s="198"/>
      <c r="Y1261" s="8"/>
      <c r="Z1261" s="8"/>
      <c r="AA1261" s="54"/>
      <c r="AB1261" s="54" t="s">
        <v>1299</v>
      </c>
      <c r="AC1261" s="54" t="s">
        <v>1310</v>
      </c>
      <c r="AD1261" s="196"/>
      <c r="AE1261" s="196"/>
    </row>
    <row r="1262" spans="1:31" s="80" customFormat="1" ht="31">
      <c r="A1262" s="14" t="s">
        <v>308</v>
      </c>
      <c r="B1262" s="76" t="s">
        <v>490</v>
      </c>
      <c r="C1262" s="2" t="s">
        <v>10</v>
      </c>
      <c r="D1262" s="2" t="s">
        <v>460</v>
      </c>
      <c r="E1262" s="8">
        <v>3</v>
      </c>
      <c r="F1262" s="7">
        <v>2352</v>
      </c>
      <c r="G1262" s="8" t="s">
        <v>27</v>
      </c>
      <c r="H1262" s="7" t="s">
        <v>402</v>
      </c>
      <c r="I1262" s="76" t="s">
        <v>176</v>
      </c>
      <c r="J1262" s="191"/>
      <c r="K1262" s="143"/>
      <c r="L1262" s="115"/>
      <c r="M1262" s="115"/>
      <c r="N1262" s="57"/>
      <c r="O1262" s="58" t="s">
        <v>36</v>
      </c>
      <c r="P1262" s="57"/>
      <c r="Q1262" s="57" t="s">
        <v>13</v>
      </c>
      <c r="R1262" s="57"/>
      <c r="S1262" s="57"/>
      <c r="T1262" s="117">
        <v>29.85</v>
      </c>
      <c r="U1262" s="117">
        <v>27.59</v>
      </c>
      <c r="V1262" s="58"/>
      <c r="W1262" s="195"/>
      <c r="X1262" s="198"/>
      <c r="Y1262" s="8"/>
      <c r="Z1262" s="8"/>
      <c r="AA1262" s="54"/>
      <c r="AB1262" s="54" t="s">
        <v>1299</v>
      </c>
      <c r="AC1262" s="54" t="s">
        <v>1312</v>
      </c>
      <c r="AD1262" s="196"/>
      <c r="AE1262" s="196"/>
    </row>
    <row r="1263" spans="1:31" s="80" customFormat="1">
      <c r="A1263" s="14"/>
      <c r="B1263" s="76" t="s">
        <v>490</v>
      </c>
      <c r="C1263" s="2" t="s">
        <v>10</v>
      </c>
      <c r="D1263" s="2" t="s">
        <v>460</v>
      </c>
      <c r="E1263" s="8">
        <v>892</v>
      </c>
      <c r="F1263" s="7">
        <v>223</v>
      </c>
      <c r="G1263" s="8" t="s">
        <v>273</v>
      </c>
      <c r="H1263" s="7" t="s">
        <v>214</v>
      </c>
      <c r="I1263" s="76" t="s">
        <v>176</v>
      </c>
      <c r="J1263" s="191"/>
      <c r="K1263" s="106"/>
      <c r="L1263" s="115"/>
      <c r="M1263" s="115"/>
      <c r="N1263" s="57"/>
      <c r="O1263" s="58" t="s">
        <v>16</v>
      </c>
      <c r="P1263" s="57" t="s">
        <v>167</v>
      </c>
      <c r="Q1263" s="57" t="s">
        <v>13</v>
      </c>
      <c r="R1263" s="57"/>
      <c r="S1263" s="57"/>
      <c r="T1263" s="117">
        <v>32.75</v>
      </c>
      <c r="U1263" s="117">
        <v>21.19</v>
      </c>
      <c r="V1263" s="58"/>
      <c r="W1263" s="195"/>
      <c r="X1263" s="198"/>
      <c r="Y1263" s="8"/>
      <c r="Z1263" s="8" t="s">
        <v>337</v>
      </c>
      <c r="AA1263" s="54"/>
      <c r="AB1263" s="54" t="s">
        <v>1299</v>
      </c>
      <c r="AC1263" s="54"/>
      <c r="AD1263" s="196"/>
      <c r="AE1263" s="196"/>
    </row>
    <row r="1264" spans="1:31" s="80" customFormat="1">
      <c r="A1264" s="14"/>
      <c r="B1264" s="76" t="s">
        <v>490</v>
      </c>
      <c r="C1264" s="2" t="s">
        <v>10</v>
      </c>
      <c r="D1264" s="2" t="s">
        <v>460</v>
      </c>
      <c r="E1264" s="8">
        <v>892</v>
      </c>
      <c r="F1264" s="7">
        <v>223</v>
      </c>
      <c r="G1264" s="8" t="s">
        <v>273</v>
      </c>
      <c r="H1264" s="7" t="s">
        <v>214</v>
      </c>
      <c r="I1264" s="76" t="s">
        <v>176</v>
      </c>
      <c r="J1264" s="191"/>
      <c r="K1264" s="106"/>
      <c r="L1264" s="115"/>
      <c r="M1264" s="115"/>
      <c r="N1264" s="57"/>
      <c r="O1264" s="58" t="s">
        <v>31</v>
      </c>
      <c r="P1264" s="57" t="s">
        <v>167</v>
      </c>
      <c r="Q1264" s="57" t="s">
        <v>13</v>
      </c>
      <c r="R1264" s="57"/>
      <c r="S1264" s="57"/>
      <c r="T1264" s="117">
        <v>29.31</v>
      </c>
      <c r="U1264" s="117">
        <v>20.8</v>
      </c>
      <c r="V1264" s="58"/>
      <c r="W1264" s="195"/>
      <c r="X1264" s="198"/>
      <c r="Y1264" s="8"/>
      <c r="Z1264" s="8" t="s">
        <v>337</v>
      </c>
      <c r="AA1264" s="54"/>
      <c r="AB1264" s="54"/>
      <c r="AC1264" s="54"/>
      <c r="AD1264" s="196"/>
      <c r="AE1264" s="196"/>
    </row>
    <row r="1265" spans="1:31" s="80" customFormat="1">
      <c r="A1265" s="14"/>
      <c r="B1265" s="76" t="s">
        <v>490</v>
      </c>
      <c r="C1265" s="2" t="s">
        <v>10</v>
      </c>
      <c r="D1265" s="2" t="s">
        <v>460</v>
      </c>
      <c r="E1265" s="8">
        <v>892</v>
      </c>
      <c r="F1265" s="7">
        <v>223</v>
      </c>
      <c r="G1265" s="8" t="s">
        <v>273</v>
      </c>
      <c r="H1265" s="7" t="s">
        <v>214</v>
      </c>
      <c r="I1265" s="76" t="s">
        <v>176</v>
      </c>
      <c r="J1265" s="191"/>
      <c r="K1265" s="106"/>
      <c r="L1265" s="115"/>
      <c r="M1265" s="115"/>
      <c r="N1265" s="57"/>
      <c r="O1265" s="58" t="s">
        <v>24</v>
      </c>
      <c r="P1265" s="57" t="s">
        <v>167</v>
      </c>
      <c r="Q1265" s="57" t="s">
        <v>13</v>
      </c>
      <c r="R1265" s="57"/>
      <c r="S1265" s="57"/>
      <c r="T1265" s="117">
        <v>37.9</v>
      </c>
      <c r="U1265" s="117">
        <v>18.72</v>
      </c>
      <c r="V1265" s="58"/>
      <c r="W1265" s="195"/>
      <c r="X1265" s="198"/>
      <c r="Y1265" s="8"/>
      <c r="Z1265" s="8" t="s">
        <v>337</v>
      </c>
      <c r="AA1265" s="54"/>
      <c r="AB1265" s="54"/>
      <c r="AC1265" s="54"/>
      <c r="AD1265" s="196"/>
      <c r="AE1265" s="196"/>
    </row>
    <row r="1266" spans="1:31" s="80" customFormat="1">
      <c r="A1266" s="14"/>
      <c r="B1266" s="76" t="s">
        <v>490</v>
      </c>
      <c r="C1266" s="2" t="s">
        <v>10</v>
      </c>
      <c r="D1266" s="2" t="s">
        <v>460</v>
      </c>
      <c r="E1266" s="8">
        <v>892</v>
      </c>
      <c r="F1266" s="7">
        <v>457</v>
      </c>
      <c r="G1266" s="8" t="s">
        <v>273</v>
      </c>
      <c r="H1266" s="7" t="s">
        <v>214</v>
      </c>
      <c r="I1266" s="76" t="s">
        <v>176</v>
      </c>
      <c r="J1266" s="191"/>
      <c r="K1266" s="106"/>
      <c r="L1266" s="115"/>
      <c r="M1266" s="115"/>
      <c r="N1266" s="57"/>
      <c r="O1266" s="58" t="s">
        <v>36</v>
      </c>
      <c r="P1266" s="57" t="s">
        <v>172</v>
      </c>
      <c r="Q1266" s="57" t="s">
        <v>13</v>
      </c>
      <c r="R1266" s="57"/>
      <c r="S1266" s="57"/>
      <c r="T1266" s="117">
        <v>23.6</v>
      </c>
      <c r="U1266" s="117">
        <v>23.6</v>
      </c>
      <c r="V1266" s="58"/>
      <c r="W1266" s="195"/>
      <c r="X1266" s="198"/>
      <c r="Y1266" s="8"/>
      <c r="Z1266" s="8" t="s">
        <v>338</v>
      </c>
      <c r="AA1266" s="54"/>
      <c r="AB1266" s="54"/>
      <c r="AC1266" s="54"/>
      <c r="AD1266" s="196"/>
      <c r="AE1266" s="196"/>
    </row>
    <row r="1267" spans="1:31" s="80" customFormat="1">
      <c r="A1267" s="14"/>
      <c r="B1267" s="76" t="s">
        <v>490</v>
      </c>
      <c r="C1267" s="2" t="s">
        <v>10</v>
      </c>
      <c r="D1267" s="2" t="s">
        <v>460</v>
      </c>
      <c r="E1267" s="8">
        <v>892</v>
      </c>
      <c r="F1267" s="7">
        <v>458</v>
      </c>
      <c r="G1267" s="8" t="s">
        <v>273</v>
      </c>
      <c r="H1267" s="7" t="s">
        <v>214</v>
      </c>
      <c r="I1267" s="76" t="s">
        <v>176</v>
      </c>
      <c r="J1267" s="191"/>
      <c r="K1267" s="106"/>
      <c r="L1267" s="115"/>
      <c r="M1267" s="115"/>
      <c r="N1267" s="57"/>
      <c r="O1267" s="58" t="s">
        <v>185</v>
      </c>
      <c r="P1267" s="57" t="s">
        <v>172</v>
      </c>
      <c r="Q1267" s="57" t="s">
        <v>13</v>
      </c>
      <c r="R1267" s="57"/>
      <c r="S1267" s="57"/>
      <c r="T1267" s="117">
        <v>23.27</v>
      </c>
      <c r="U1267" s="117">
        <v>21.4</v>
      </c>
      <c r="V1267" s="58"/>
      <c r="W1267" s="195"/>
      <c r="X1267" s="198"/>
      <c r="Y1267" s="8"/>
      <c r="Z1267" s="8"/>
      <c r="AA1267" s="54"/>
      <c r="AB1267" s="54"/>
      <c r="AC1267" s="54"/>
      <c r="AD1267" s="196"/>
      <c r="AE1267" s="196"/>
    </row>
    <row r="1268" spans="1:31" s="80" customFormat="1">
      <c r="A1268" s="14"/>
      <c r="B1268" s="76" t="s">
        <v>490</v>
      </c>
      <c r="C1268" s="2" t="s">
        <v>10</v>
      </c>
      <c r="D1268" s="2" t="s">
        <v>460</v>
      </c>
      <c r="E1268" s="14">
        <v>908</v>
      </c>
      <c r="F1268" s="13">
        <v>2295</v>
      </c>
      <c r="G1268" s="14" t="s">
        <v>101</v>
      </c>
      <c r="H1268" s="13" t="s">
        <v>395</v>
      </c>
      <c r="I1268" s="76" t="s">
        <v>176</v>
      </c>
      <c r="J1268" s="191" t="s">
        <v>128</v>
      </c>
      <c r="K1268" s="106"/>
      <c r="L1268" s="112"/>
      <c r="M1268" s="112"/>
      <c r="N1268" s="70"/>
      <c r="O1268" s="76" t="s">
        <v>208</v>
      </c>
      <c r="P1268" s="70" t="s">
        <v>167</v>
      </c>
      <c r="Q1268" s="70" t="s">
        <v>13</v>
      </c>
      <c r="R1268" s="70"/>
      <c r="S1268" s="70"/>
      <c r="T1268" s="128">
        <v>32.6</v>
      </c>
      <c r="U1268" s="128">
        <v>20.61</v>
      </c>
      <c r="V1268" s="76"/>
      <c r="W1268" s="195"/>
      <c r="X1268" s="105"/>
      <c r="Y1268" s="14"/>
      <c r="Z1268" s="14" t="s">
        <v>133</v>
      </c>
      <c r="AA1268" s="54"/>
      <c r="AB1268" s="54"/>
      <c r="AC1268" s="54"/>
      <c r="AD1268" s="196"/>
      <c r="AE1268" s="196"/>
    </row>
    <row r="1269" spans="1:31" s="80" customFormat="1" ht="31">
      <c r="A1269" s="14"/>
      <c r="B1269" s="76" t="s">
        <v>490</v>
      </c>
      <c r="C1269" s="2" t="s">
        <v>10</v>
      </c>
      <c r="D1269" s="2" t="s">
        <v>460</v>
      </c>
      <c r="E1269" s="14">
        <v>908</v>
      </c>
      <c r="F1269" s="13">
        <v>2297</v>
      </c>
      <c r="G1269" s="14" t="s">
        <v>101</v>
      </c>
      <c r="H1269" s="13" t="s">
        <v>395</v>
      </c>
      <c r="I1269" s="76" t="s">
        <v>176</v>
      </c>
      <c r="J1269" s="191" t="s">
        <v>128</v>
      </c>
      <c r="K1269" s="106"/>
      <c r="L1269" s="112"/>
      <c r="M1269" s="112"/>
      <c r="N1269" s="70"/>
      <c r="O1269" s="76" t="s">
        <v>211</v>
      </c>
      <c r="P1269" s="70" t="s">
        <v>167</v>
      </c>
      <c r="Q1269" s="70" t="s">
        <v>13</v>
      </c>
      <c r="R1269" s="70"/>
      <c r="S1269" s="70"/>
      <c r="T1269" s="128">
        <v>40.840000000000003</v>
      </c>
      <c r="U1269" s="128">
        <v>24.23</v>
      </c>
      <c r="V1269" s="76"/>
      <c r="W1269" s="195"/>
      <c r="X1269" s="105"/>
      <c r="Y1269" s="14"/>
      <c r="Z1269" s="14" t="s">
        <v>132</v>
      </c>
      <c r="AA1269" s="54"/>
      <c r="AB1269" s="54"/>
      <c r="AC1269" s="54"/>
      <c r="AD1269" s="196"/>
      <c r="AE1269" s="196"/>
    </row>
    <row r="1270" spans="1:31" s="80" customFormat="1">
      <c r="A1270" s="14"/>
      <c r="B1270" s="76" t="s">
        <v>490</v>
      </c>
      <c r="C1270" s="2" t="s">
        <v>10</v>
      </c>
      <c r="D1270" s="2" t="s">
        <v>460</v>
      </c>
      <c r="E1270" s="14">
        <v>908</v>
      </c>
      <c r="F1270" s="13">
        <v>2319</v>
      </c>
      <c r="G1270" s="14" t="s">
        <v>101</v>
      </c>
      <c r="H1270" s="13" t="s">
        <v>395</v>
      </c>
      <c r="I1270" s="76" t="s">
        <v>176</v>
      </c>
      <c r="J1270" s="191" t="s">
        <v>128</v>
      </c>
      <c r="K1270" s="106"/>
      <c r="L1270" s="112"/>
      <c r="M1270" s="112"/>
      <c r="N1270" s="70"/>
      <c r="O1270" s="76" t="s">
        <v>386</v>
      </c>
      <c r="P1270" s="70" t="s">
        <v>167</v>
      </c>
      <c r="Q1270" s="70" t="s">
        <v>13</v>
      </c>
      <c r="R1270" s="70"/>
      <c r="S1270" s="70"/>
      <c r="T1270" s="128">
        <v>27</v>
      </c>
      <c r="U1270" s="128">
        <v>24.2</v>
      </c>
      <c r="V1270" s="76"/>
      <c r="W1270" s="195"/>
      <c r="X1270" s="105"/>
      <c r="Y1270" s="14"/>
      <c r="Z1270" s="14"/>
      <c r="AA1270" s="54"/>
      <c r="AB1270" s="54"/>
      <c r="AC1270" s="54"/>
      <c r="AD1270" s="196"/>
      <c r="AE1270" s="196"/>
    </row>
    <row r="1271" spans="1:31" s="80" customFormat="1">
      <c r="A1271" s="14"/>
      <c r="B1271" s="76" t="s">
        <v>490</v>
      </c>
      <c r="C1271" s="2" t="s">
        <v>10</v>
      </c>
      <c r="D1271" s="2" t="s">
        <v>460</v>
      </c>
      <c r="E1271" s="14">
        <v>908</v>
      </c>
      <c r="F1271" s="13">
        <v>2436</v>
      </c>
      <c r="G1271" s="14" t="s">
        <v>101</v>
      </c>
      <c r="H1271" s="13" t="s">
        <v>395</v>
      </c>
      <c r="I1271" s="76" t="s">
        <v>176</v>
      </c>
      <c r="J1271" s="191" t="s">
        <v>128</v>
      </c>
      <c r="K1271" s="106"/>
      <c r="L1271" s="112"/>
      <c r="M1271" s="112"/>
      <c r="N1271" s="70"/>
      <c r="O1271" s="76" t="s">
        <v>185</v>
      </c>
      <c r="P1271" s="70" t="s">
        <v>167</v>
      </c>
      <c r="Q1271" s="70" t="s">
        <v>13</v>
      </c>
      <c r="R1271" s="70"/>
      <c r="S1271" s="70"/>
      <c r="T1271" s="128">
        <v>26.12</v>
      </c>
      <c r="U1271" s="128">
        <v>21.27</v>
      </c>
      <c r="V1271" s="76"/>
      <c r="W1271" s="195"/>
      <c r="X1271" s="105"/>
      <c r="Y1271" s="14"/>
      <c r="Z1271" s="14"/>
      <c r="AA1271" s="54"/>
      <c r="AB1271" s="54"/>
      <c r="AC1271" s="54"/>
      <c r="AD1271" s="196"/>
      <c r="AE1271" s="196"/>
    </row>
    <row r="1272" spans="1:31" s="80" customFormat="1">
      <c r="A1272" s="76" t="s">
        <v>1775</v>
      </c>
      <c r="B1272" s="76" t="s">
        <v>490</v>
      </c>
      <c r="C1272" s="113" t="s">
        <v>10</v>
      </c>
      <c r="D1272" s="113" t="s">
        <v>460</v>
      </c>
      <c r="E1272" s="76">
        <v>40279</v>
      </c>
      <c r="F1272" s="13">
        <v>107</v>
      </c>
      <c r="G1272" s="76" t="s">
        <v>1017</v>
      </c>
      <c r="H1272" s="70" t="s">
        <v>637</v>
      </c>
      <c r="I1272" s="76" t="s">
        <v>176</v>
      </c>
      <c r="J1272" s="191"/>
      <c r="K1272" s="143"/>
      <c r="L1272" s="68">
        <v>30.62</v>
      </c>
      <c r="M1272" s="68">
        <v>-98.25</v>
      </c>
      <c r="N1272" s="106">
        <v>135.36553508089301</v>
      </c>
      <c r="O1272" s="76" t="s">
        <v>186</v>
      </c>
      <c r="P1272" s="70" t="s">
        <v>167</v>
      </c>
      <c r="Q1272" s="70" t="s">
        <v>13</v>
      </c>
      <c r="R1272" s="70"/>
      <c r="S1272" s="70"/>
      <c r="T1272" s="128">
        <v>33.950000000000003</v>
      </c>
      <c r="U1272" s="128">
        <v>31.28</v>
      </c>
      <c r="V1272" s="76"/>
      <c r="W1272" s="195"/>
      <c r="X1272" s="105"/>
      <c r="Y1272" s="14"/>
      <c r="Z1272" s="14" t="s">
        <v>1776</v>
      </c>
      <c r="AA1272" s="54"/>
      <c r="AB1272" s="54"/>
      <c r="AC1272" s="54"/>
      <c r="AD1272" s="196"/>
      <c r="AE1272" s="196"/>
    </row>
    <row r="1273" spans="1:31" s="80" customFormat="1" ht="31">
      <c r="A1273" s="76" t="s">
        <v>308</v>
      </c>
      <c r="B1273" s="76" t="s">
        <v>490</v>
      </c>
      <c r="C1273" s="113" t="s">
        <v>10</v>
      </c>
      <c r="D1273" s="113" t="s">
        <v>1218</v>
      </c>
      <c r="E1273" s="76">
        <v>5</v>
      </c>
      <c r="F1273" s="57" t="s">
        <v>91</v>
      </c>
      <c r="G1273" s="76" t="s">
        <v>1217</v>
      </c>
      <c r="H1273" s="57" t="s">
        <v>401</v>
      </c>
      <c r="I1273" s="76" t="s">
        <v>176</v>
      </c>
      <c r="J1273" s="191"/>
      <c r="K1273" s="143"/>
      <c r="L1273" s="115"/>
      <c r="M1273" s="115"/>
      <c r="N1273" s="57"/>
      <c r="O1273" s="58" t="s">
        <v>36</v>
      </c>
      <c r="P1273" s="57"/>
      <c r="Q1273" s="57" t="s">
        <v>13</v>
      </c>
      <c r="R1273" s="57"/>
      <c r="S1273" s="57"/>
      <c r="T1273" s="117">
        <v>22.6</v>
      </c>
      <c r="U1273" s="117">
        <v>23.91</v>
      </c>
      <c r="V1273" s="58"/>
      <c r="W1273" s="197"/>
      <c r="X1273" s="198"/>
      <c r="Y1273" s="58"/>
      <c r="Z1273" s="58" t="s">
        <v>454</v>
      </c>
      <c r="AA1273" s="54"/>
      <c r="AB1273" s="54" t="s">
        <v>1394</v>
      </c>
      <c r="AC1273" s="54" t="s">
        <v>1395</v>
      </c>
      <c r="AD1273" s="196"/>
      <c r="AE1273" s="196"/>
    </row>
    <row r="1274" spans="1:31" s="80" customFormat="1" ht="46.5">
      <c r="A1274" s="76" t="s">
        <v>1726</v>
      </c>
      <c r="B1274" s="76" t="s">
        <v>490</v>
      </c>
      <c r="C1274" s="113" t="s">
        <v>29</v>
      </c>
      <c r="D1274" s="113" t="s">
        <v>15</v>
      </c>
      <c r="E1274" s="76">
        <v>40449</v>
      </c>
      <c r="F1274" s="76">
        <v>134</v>
      </c>
      <c r="G1274" s="76" t="s">
        <v>1472</v>
      </c>
      <c r="H1274" s="70" t="s">
        <v>246</v>
      </c>
      <c r="I1274" s="76" t="s">
        <v>176</v>
      </c>
      <c r="J1274" s="191"/>
      <c r="K1274" s="106"/>
      <c r="L1274" s="114"/>
      <c r="M1274" s="114"/>
      <c r="N1274" s="76"/>
      <c r="O1274" s="76" t="s">
        <v>211</v>
      </c>
      <c r="P1274" s="76" t="s">
        <v>172</v>
      </c>
      <c r="Q1274" s="70" t="s">
        <v>13</v>
      </c>
      <c r="R1274" s="70"/>
      <c r="S1274" s="112"/>
      <c r="T1274" s="68">
        <v>23.04</v>
      </c>
      <c r="U1274" s="68">
        <v>19.559999999999999</v>
      </c>
      <c r="V1274" s="70"/>
      <c r="W1274" s="184"/>
      <c r="X1274" s="148"/>
      <c r="Y1274" s="112"/>
      <c r="Z1274" s="54" t="s">
        <v>1727</v>
      </c>
      <c r="AA1274" s="54"/>
      <c r="AB1274" s="54" t="s">
        <v>1400</v>
      </c>
      <c r="AC1274" s="54" t="s">
        <v>1401</v>
      </c>
      <c r="AD1274" s="196"/>
      <c r="AE1274" s="196"/>
    </row>
    <row r="1275" spans="1:31" s="80" customFormat="1" ht="62">
      <c r="A1275" s="76" t="s">
        <v>1726</v>
      </c>
      <c r="B1275" s="76" t="s">
        <v>490</v>
      </c>
      <c r="C1275" s="113" t="s">
        <v>29</v>
      </c>
      <c r="D1275" s="113" t="s">
        <v>15</v>
      </c>
      <c r="E1275" s="76">
        <v>40449</v>
      </c>
      <c r="F1275" s="76">
        <v>460</v>
      </c>
      <c r="G1275" s="76" t="s">
        <v>1472</v>
      </c>
      <c r="H1275" s="70" t="s">
        <v>246</v>
      </c>
      <c r="I1275" s="76" t="s">
        <v>176</v>
      </c>
      <c r="J1275" s="191"/>
      <c r="K1275" s="106"/>
      <c r="L1275" s="114"/>
      <c r="M1275" s="114"/>
      <c r="N1275" s="76"/>
      <c r="O1275" s="76" t="s">
        <v>211</v>
      </c>
      <c r="P1275" s="76" t="s">
        <v>167</v>
      </c>
      <c r="Q1275" s="70" t="s">
        <v>13</v>
      </c>
      <c r="R1275" s="70"/>
      <c r="S1275" s="112"/>
      <c r="T1275" s="68">
        <v>22.15</v>
      </c>
      <c r="U1275" s="68">
        <v>20.77</v>
      </c>
      <c r="V1275" s="70"/>
      <c r="W1275" s="184"/>
      <c r="X1275" s="148"/>
      <c r="Y1275" s="112"/>
      <c r="Z1275" s="54" t="s">
        <v>1728</v>
      </c>
      <c r="AA1275" s="54"/>
      <c r="AB1275" s="54" t="s">
        <v>1394</v>
      </c>
      <c r="AC1275" s="54" t="s">
        <v>1403</v>
      </c>
      <c r="AD1275" s="196"/>
      <c r="AE1275" s="196"/>
    </row>
    <row r="1276" spans="1:31" s="80" customFormat="1" ht="62">
      <c r="A1276" s="76"/>
      <c r="B1276" s="76" t="s">
        <v>490</v>
      </c>
      <c r="C1276" s="113" t="s">
        <v>29</v>
      </c>
      <c r="D1276" s="113" t="s">
        <v>15</v>
      </c>
      <c r="E1276" s="58">
        <v>804</v>
      </c>
      <c r="F1276" s="57">
        <v>83</v>
      </c>
      <c r="G1276" s="58" t="s">
        <v>65</v>
      </c>
      <c r="H1276" s="57" t="s">
        <v>395</v>
      </c>
      <c r="I1276" s="76"/>
      <c r="J1276" s="191"/>
      <c r="K1276" s="143"/>
      <c r="L1276" s="115"/>
      <c r="M1276" s="115"/>
      <c r="N1276" s="57"/>
      <c r="O1276" s="58" t="s">
        <v>36</v>
      </c>
      <c r="P1276" s="57"/>
      <c r="Q1276" s="57" t="s">
        <v>13</v>
      </c>
      <c r="R1276" s="57"/>
      <c r="S1276" s="57"/>
      <c r="T1276" s="117">
        <v>23.71</v>
      </c>
      <c r="U1276" s="117">
        <v>20.27</v>
      </c>
      <c r="V1276" s="58"/>
      <c r="W1276" s="197"/>
      <c r="X1276" s="198"/>
      <c r="Y1276" s="58"/>
      <c r="Z1276" s="58" t="s">
        <v>44</v>
      </c>
      <c r="AA1276" s="54"/>
      <c r="AB1276" s="54" t="s">
        <v>1394</v>
      </c>
      <c r="AC1276" s="54" t="s">
        <v>1403</v>
      </c>
      <c r="AD1276" s="196"/>
      <c r="AE1276" s="196"/>
    </row>
    <row r="1277" spans="1:31" s="80" customFormat="1">
      <c r="A1277" s="76"/>
      <c r="B1277" s="76" t="s">
        <v>490</v>
      </c>
      <c r="C1277" s="113" t="s">
        <v>29</v>
      </c>
      <c r="D1277" s="113" t="s">
        <v>179</v>
      </c>
      <c r="E1277" s="58">
        <v>933</v>
      </c>
      <c r="F1277" s="57">
        <v>973</v>
      </c>
      <c r="G1277" s="58" t="s">
        <v>416</v>
      </c>
      <c r="H1277" s="70" t="s">
        <v>417</v>
      </c>
      <c r="I1277" s="76" t="s">
        <v>176</v>
      </c>
      <c r="J1277" s="191"/>
      <c r="K1277" s="143"/>
      <c r="L1277" s="68">
        <v>29.62</v>
      </c>
      <c r="M1277" s="68">
        <v>-98.37</v>
      </c>
      <c r="N1277" s="106">
        <v>126.402078446346</v>
      </c>
      <c r="O1277" s="58" t="s">
        <v>211</v>
      </c>
      <c r="P1277" s="57" t="s">
        <v>172</v>
      </c>
      <c r="Q1277" s="57" t="s">
        <v>13</v>
      </c>
      <c r="R1277" s="57"/>
      <c r="S1277" s="57"/>
      <c r="T1277" s="117">
        <v>22.09</v>
      </c>
      <c r="U1277" s="117">
        <v>22.65</v>
      </c>
      <c r="V1277" s="58"/>
      <c r="W1277" s="197"/>
      <c r="X1277" s="198"/>
      <c r="Y1277" s="58"/>
      <c r="Z1277" s="58" t="s">
        <v>295</v>
      </c>
      <c r="AA1277" s="54"/>
      <c r="AB1277" s="54" t="s">
        <v>1394</v>
      </c>
      <c r="AC1277" s="54"/>
      <c r="AD1277" s="196"/>
      <c r="AE1277" s="196"/>
    </row>
    <row r="1278" spans="1:31" s="80" customFormat="1" ht="24">
      <c r="A1278" s="76" t="s">
        <v>308</v>
      </c>
      <c r="B1278" s="76" t="s">
        <v>490</v>
      </c>
      <c r="C1278" s="113" t="s">
        <v>29</v>
      </c>
      <c r="D1278" s="113" t="s">
        <v>30</v>
      </c>
      <c r="E1278" s="76">
        <v>3</v>
      </c>
      <c r="F1278" s="70">
        <v>2219</v>
      </c>
      <c r="G1278" s="76" t="s">
        <v>27</v>
      </c>
      <c r="H1278" s="70" t="s">
        <v>402</v>
      </c>
      <c r="I1278" s="76" t="s">
        <v>176</v>
      </c>
      <c r="J1278" s="191" t="s">
        <v>28</v>
      </c>
      <c r="K1278" s="106"/>
      <c r="L1278" s="112"/>
      <c r="M1278" s="112"/>
      <c r="N1278" s="70"/>
      <c r="O1278" s="76" t="s">
        <v>213</v>
      </c>
      <c r="P1278" s="70"/>
      <c r="Q1278" s="70" t="s">
        <v>13</v>
      </c>
      <c r="R1278" s="70"/>
      <c r="S1278" s="70"/>
      <c r="T1278" s="128">
        <v>25.83</v>
      </c>
      <c r="U1278" s="128">
        <v>28.32</v>
      </c>
      <c r="V1278" s="76"/>
      <c r="W1278" s="197"/>
      <c r="X1278" s="105"/>
      <c r="Y1278" s="76"/>
      <c r="Z1278" s="76" t="s">
        <v>32</v>
      </c>
      <c r="AA1278" s="54"/>
      <c r="AB1278" s="54" t="s">
        <v>1299</v>
      </c>
      <c r="AC1278" s="54"/>
      <c r="AD1278" s="196"/>
      <c r="AE1278" s="196"/>
    </row>
    <row r="1279" spans="1:31" s="80" customFormat="1" ht="24">
      <c r="A1279" s="76" t="s">
        <v>308</v>
      </c>
      <c r="B1279" s="76" t="s">
        <v>490</v>
      </c>
      <c r="C1279" s="113" t="s">
        <v>29</v>
      </c>
      <c r="D1279" s="113" t="s">
        <v>30</v>
      </c>
      <c r="E1279" s="76">
        <v>3</v>
      </c>
      <c r="F1279" s="70">
        <v>2219</v>
      </c>
      <c r="G1279" s="76" t="s">
        <v>27</v>
      </c>
      <c r="H1279" s="70" t="s">
        <v>402</v>
      </c>
      <c r="I1279" s="76" t="s">
        <v>176</v>
      </c>
      <c r="J1279" s="191" t="s">
        <v>28</v>
      </c>
      <c r="K1279" s="106"/>
      <c r="L1279" s="112"/>
      <c r="M1279" s="112"/>
      <c r="N1279" s="70"/>
      <c r="O1279" s="76" t="s">
        <v>155</v>
      </c>
      <c r="P1279" s="70"/>
      <c r="Q1279" s="70" t="s">
        <v>13</v>
      </c>
      <c r="R1279" s="70"/>
      <c r="S1279" s="70"/>
      <c r="T1279" s="128">
        <v>23.8</v>
      </c>
      <c r="U1279" s="128">
        <v>25.2</v>
      </c>
      <c r="V1279" s="76"/>
      <c r="W1279" s="197"/>
      <c r="X1279" s="105"/>
      <c r="Y1279" s="76"/>
      <c r="Z1279" s="76" t="s">
        <v>32</v>
      </c>
      <c r="AA1279" s="54"/>
      <c r="AB1279" s="54"/>
      <c r="AC1279" s="54"/>
      <c r="AD1279" s="196"/>
      <c r="AE1279" s="196"/>
    </row>
    <row r="1280" spans="1:31" s="80" customFormat="1" ht="31">
      <c r="A1280" s="76" t="s">
        <v>308</v>
      </c>
      <c r="B1280" s="76" t="s">
        <v>490</v>
      </c>
      <c r="C1280" s="113" t="s">
        <v>29</v>
      </c>
      <c r="D1280" s="113" t="s">
        <v>30</v>
      </c>
      <c r="E1280" s="58">
        <v>3</v>
      </c>
      <c r="F1280" s="57">
        <v>2554</v>
      </c>
      <c r="G1280" s="58" t="s">
        <v>27</v>
      </c>
      <c r="H1280" s="57" t="s">
        <v>402</v>
      </c>
      <c r="I1280" s="76" t="s">
        <v>176</v>
      </c>
      <c r="J1280" s="191" t="s">
        <v>28</v>
      </c>
      <c r="K1280" s="106"/>
      <c r="L1280" s="115"/>
      <c r="M1280" s="115"/>
      <c r="N1280" s="57"/>
      <c r="O1280" s="58" t="s">
        <v>16</v>
      </c>
      <c r="P1280" s="57"/>
      <c r="Q1280" s="57" t="s">
        <v>13</v>
      </c>
      <c r="R1280" s="57"/>
      <c r="S1280" s="57"/>
      <c r="T1280" s="117">
        <v>24.28</v>
      </c>
      <c r="U1280" s="117">
        <v>30.51</v>
      </c>
      <c r="V1280" s="58"/>
      <c r="W1280" s="197"/>
      <c r="X1280" s="198"/>
      <c r="Y1280" s="58"/>
      <c r="Z1280" s="58" t="s">
        <v>33</v>
      </c>
      <c r="AA1280" s="54"/>
      <c r="AB1280" s="54"/>
      <c r="AC1280" s="54" t="s">
        <v>1324</v>
      </c>
      <c r="AD1280" s="196"/>
      <c r="AE1280" s="196"/>
    </row>
    <row r="1281" spans="1:31" s="80" customFormat="1">
      <c r="A1281" s="76" t="s">
        <v>1687</v>
      </c>
      <c r="B1281" s="76" t="s">
        <v>490</v>
      </c>
      <c r="C1281" s="185" t="s">
        <v>1686</v>
      </c>
      <c r="D1281" s="113" t="s">
        <v>30</v>
      </c>
      <c r="E1281" s="76">
        <v>933</v>
      </c>
      <c r="F1281" s="70">
        <v>370</v>
      </c>
      <c r="G1281" s="76" t="s">
        <v>1317</v>
      </c>
      <c r="H1281" s="70" t="s">
        <v>417</v>
      </c>
      <c r="I1281" s="76" t="s">
        <v>176</v>
      </c>
      <c r="J1281" s="191"/>
      <c r="K1281" s="143"/>
      <c r="L1281" s="68">
        <v>29.62</v>
      </c>
      <c r="M1281" s="68">
        <v>-98.37</v>
      </c>
      <c r="N1281" s="106">
        <v>126.402078446346</v>
      </c>
      <c r="O1281" s="76" t="s">
        <v>209</v>
      </c>
      <c r="P1281" s="70" t="s">
        <v>172</v>
      </c>
      <c r="Q1281" s="70" t="s">
        <v>13</v>
      </c>
      <c r="R1281" s="70"/>
      <c r="S1281" s="70"/>
      <c r="T1281" s="70">
        <v>24.66</v>
      </c>
      <c r="U1281" s="128">
        <v>17.41</v>
      </c>
      <c r="V1281" s="76"/>
      <c r="W1281" s="197"/>
      <c r="X1281" s="105"/>
      <c r="Y1281" s="76"/>
      <c r="Z1281" s="76"/>
      <c r="AA1281" s="54"/>
      <c r="AB1281" s="54"/>
      <c r="AC1281" s="54"/>
      <c r="AD1281" s="196"/>
      <c r="AE1281" s="196"/>
    </row>
    <row r="1282" spans="1:31" s="80" customFormat="1" ht="46.5">
      <c r="A1282" s="76" t="s">
        <v>1687</v>
      </c>
      <c r="B1282" s="76" t="s">
        <v>490</v>
      </c>
      <c r="C1282" s="185" t="s">
        <v>1686</v>
      </c>
      <c r="D1282" s="113" t="s">
        <v>30</v>
      </c>
      <c r="E1282" s="76">
        <v>933</v>
      </c>
      <c r="F1282" s="70">
        <v>972</v>
      </c>
      <c r="G1282" s="76" t="s">
        <v>1317</v>
      </c>
      <c r="H1282" s="70" t="s">
        <v>417</v>
      </c>
      <c r="I1282" s="76" t="s">
        <v>176</v>
      </c>
      <c r="J1282" s="191"/>
      <c r="K1282" s="143"/>
      <c r="L1282" s="68">
        <v>29.62</v>
      </c>
      <c r="M1282" s="68">
        <v>-98.37</v>
      </c>
      <c r="N1282" s="106">
        <v>126.402078446346</v>
      </c>
      <c r="O1282" s="76" t="s">
        <v>213</v>
      </c>
      <c r="P1282" s="70" t="s">
        <v>172</v>
      </c>
      <c r="Q1282" s="70" t="s">
        <v>13</v>
      </c>
      <c r="R1282" s="70"/>
      <c r="S1282" s="70"/>
      <c r="T1282" s="128">
        <v>27.96</v>
      </c>
      <c r="U1282" s="128">
        <v>24.01</v>
      </c>
      <c r="V1282" s="76"/>
      <c r="W1282" s="197"/>
      <c r="X1282" s="105"/>
      <c r="Y1282" s="76"/>
      <c r="Z1282" s="76"/>
      <c r="AA1282" s="54"/>
      <c r="AB1282" s="54" t="s">
        <v>1299</v>
      </c>
      <c r="AC1282" s="54" t="s">
        <v>1426</v>
      </c>
      <c r="AD1282" s="196"/>
      <c r="AE1282" s="196"/>
    </row>
    <row r="1283" spans="1:31" s="80" customFormat="1">
      <c r="A1283" s="76" t="s">
        <v>1687</v>
      </c>
      <c r="B1283" s="76" t="s">
        <v>490</v>
      </c>
      <c r="C1283" s="185" t="s">
        <v>1686</v>
      </c>
      <c r="D1283" s="113" t="s">
        <v>30</v>
      </c>
      <c r="E1283" s="76">
        <v>933</v>
      </c>
      <c r="F1283" s="70">
        <v>973</v>
      </c>
      <c r="G1283" s="76" t="s">
        <v>1317</v>
      </c>
      <c r="H1283" s="70" t="s">
        <v>417</v>
      </c>
      <c r="I1283" s="76" t="s">
        <v>176</v>
      </c>
      <c r="J1283" s="191"/>
      <c r="K1283" s="143"/>
      <c r="L1283" s="68">
        <v>29.62</v>
      </c>
      <c r="M1283" s="68">
        <v>-98.37</v>
      </c>
      <c r="N1283" s="106">
        <v>126.402078446346</v>
      </c>
      <c r="O1283" s="76" t="s">
        <v>211</v>
      </c>
      <c r="P1283" s="70" t="s">
        <v>172</v>
      </c>
      <c r="Q1283" s="70" t="s">
        <v>13</v>
      </c>
      <c r="R1283" s="70"/>
      <c r="S1283" s="70"/>
      <c r="T1283" s="128">
        <v>23.08</v>
      </c>
      <c r="U1283" s="128">
        <v>21.97</v>
      </c>
      <c r="V1283" s="76"/>
      <c r="W1283" s="197"/>
      <c r="X1283" s="105"/>
      <c r="Y1283" s="76"/>
      <c r="Z1283" s="76"/>
      <c r="AA1283" s="54"/>
      <c r="AB1283" s="54" t="s">
        <v>1299</v>
      </c>
      <c r="AC1283" s="54"/>
      <c r="AD1283" s="196"/>
      <c r="AE1283" s="196"/>
    </row>
    <row r="1284" spans="1:31" s="80" customFormat="1">
      <c r="A1284" s="76" t="s">
        <v>1634</v>
      </c>
      <c r="B1284" s="70" t="s">
        <v>1635</v>
      </c>
      <c r="C1284" s="113" t="s">
        <v>10</v>
      </c>
      <c r="D1284" s="113" t="s">
        <v>15</v>
      </c>
      <c r="E1284" s="58">
        <v>998</v>
      </c>
      <c r="F1284" s="57">
        <v>1</v>
      </c>
      <c r="G1284" s="58" t="s">
        <v>326</v>
      </c>
      <c r="H1284" s="57" t="s">
        <v>327</v>
      </c>
      <c r="I1284" s="76" t="s">
        <v>176</v>
      </c>
      <c r="J1284" s="191"/>
      <c r="K1284" s="143"/>
      <c r="L1284" s="115"/>
      <c r="M1284" s="115"/>
      <c r="N1284" s="57"/>
      <c r="O1284" s="58" t="s">
        <v>209</v>
      </c>
      <c r="P1284" s="57" t="s">
        <v>167</v>
      </c>
      <c r="Q1284" s="70" t="s">
        <v>13</v>
      </c>
      <c r="R1284" s="70"/>
      <c r="S1284" s="57"/>
      <c r="T1284" s="117">
        <v>31.7</v>
      </c>
      <c r="U1284" s="117">
        <v>20.350000000000001</v>
      </c>
      <c r="V1284" s="58"/>
      <c r="W1284" s="197"/>
      <c r="X1284" s="198"/>
      <c r="Y1284" s="58"/>
      <c r="Z1284" s="58"/>
      <c r="AA1284" s="54"/>
      <c r="AB1284" s="54"/>
      <c r="AC1284" s="54"/>
      <c r="AD1284" s="196"/>
      <c r="AE1284" s="196"/>
    </row>
    <row r="1285" spans="1:31" s="80" customFormat="1">
      <c r="A1285" s="76" t="s">
        <v>308</v>
      </c>
      <c r="B1285" s="70" t="s">
        <v>1693</v>
      </c>
      <c r="C1285" s="113" t="s">
        <v>45</v>
      </c>
      <c r="D1285" s="113" t="s">
        <v>15</v>
      </c>
      <c r="E1285" s="58">
        <v>3</v>
      </c>
      <c r="F1285" s="57">
        <v>4000</v>
      </c>
      <c r="G1285" s="58" t="s">
        <v>27</v>
      </c>
      <c r="H1285" s="57" t="s">
        <v>402</v>
      </c>
      <c r="I1285" s="76" t="s">
        <v>176</v>
      </c>
      <c r="J1285" s="191"/>
      <c r="K1285" s="106"/>
      <c r="L1285" s="115"/>
      <c r="M1285" s="115"/>
      <c r="N1285" s="57"/>
      <c r="O1285" s="58" t="s">
        <v>46</v>
      </c>
      <c r="P1285" s="57"/>
      <c r="Q1285" s="57" t="s">
        <v>13</v>
      </c>
      <c r="R1285" s="57"/>
      <c r="S1285" s="57"/>
      <c r="T1285" s="117">
        <v>42.53</v>
      </c>
      <c r="U1285" s="117">
        <v>36.01</v>
      </c>
      <c r="V1285" s="58"/>
      <c r="W1285" s="197"/>
      <c r="X1285" s="198"/>
      <c r="Y1285" s="58"/>
      <c r="Z1285" s="58" t="s">
        <v>47</v>
      </c>
      <c r="AA1285" s="54"/>
      <c r="AB1285" s="54"/>
      <c r="AC1285" s="54"/>
      <c r="AD1285" s="196"/>
      <c r="AE1285" s="196"/>
    </row>
    <row r="1286" spans="1:31" s="80" customFormat="1">
      <c r="A1286" s="76"/>
      <c r="B1286" s="70" t="s">
        <v>1693</v>
      </c>
      <c r="C1286" s="113" t="s">
        <v>178</v>
      </c>
      <c r="D1286" s="113" t="s">
        <v>15</v>
      </c>
      <c r="E1286" s="58">
        <v>31052</v>
      </c>
      <c r="F1286" s="57">
        <v>11</v>
      </c>
      <c r="G1286" s="58" t="s">
        <v>408</v>
      </c>
      <c r="H1286" s="57" t="s">
        <v>393</v>
      </c>
      <c r="I1286" s="76" t="s">
        <v>176</v>
      </c>
      <c r="J1286" s="191"/>
      <c r="K1286" s="143"/>
      <c r="L1286" s="115"/>
      <c r="M1286" s="115"/>
      <c r="N1286" s="57"/>
      <c r="O1286" s="58" t="s">
        <v>174</v>
      </c>
      <c r="P1286" s="57" t="s">
        <v>172</v>
      </c>
      <c r="Q1286" s="57" t="s">
        <v>13</v>
      </c>
      <c r="R1286" s="57"/>
      <c r="S1286" s="57">
        <v>462</v>
      </c>
      <c r="T1286" s="117"/>
      <c r="U1286" s="117"/>
      <c r="V1286" s="58"/>
      <c r="W1286" s="197"/>
      <c r="X1286" s="198"/>
      <c r="Y1286" s="58"/>
      <c r="Z1286" s="58" t="s">
        <v>175</v>
      </c>
      <c r="AA1286" s="54"/>
      <c r="AB1286" s="54" t="s">
        <v>1299</v>
      </c>
      <c r="AC1286" s="54"/>
      <c r="AD1286" s="196"/>
      <c r="AE1286" s="196"/>
    </row>
    <row r="1287" spans="1:31" s="80" customFormat="1">
      <c r="A1287" s="76"/>
      <c r="B1287" s="76" t="s">
        <v>1693</v>
      </c>
      <c r="C1287" s="113" t="s">
        <v>177</v>
      </c>
      <c r="D1287" s="113" t="s">
        <v>15</v>
      </c>
      <c r="E1287" s="58">
        <v>31052</v>
      </c>
      <c r="F1287" s="57">
        <v>3</v>
      </c>
      <c r="G1287" s="58" t="s">
        <v>408</v>
      </c>
      <c r="H1287" s="57" t="s">
        <v>393</v>
      </c>
      <c r="I1287" s="76" t="s">
        <v>176</v>
      </c>
      <c r="J1287" s="191"/>
      <c r="K1287" s="143"/>
      <c r="L1287" s="115"/>
      <c r="M1287" s="115"/>
      <c r="N1287" s="57"/>
      <c r="O1287" s="58" t="s">
        <v>171</v>
      </c>
      <c r="P1287" s="57" t="s">
        <v>167</v>
      </c>
      <c r="Q1287" s="57" t="s">
        <v>13</v>
      </c>
      <c r="R1287" s="57"/>
      <c r="S1287" s="57">
        <v>305</v>
      </c>
      <c r="T1287" s="117"/>
      <c r="U1287" s="117"/>
      <c r="V1287" s="58"/>
      <c r="W1287" s="197"/>
      <c r="X1287" s="198"/>
      <c r="Y1287" s="58"/>
      <c r="Z1287" s="58" t="s">
        <v>175</v>
      </c>
      <c r="AA1287" s="54"/>
      <c r="AB1287" s="54"/>
      <c r="AC1287" s="54"/>
      <c r="AD1287" s="196"/>
      <c r="AE1287" s="196"/>
    </row>
    <row r="1288" spans="1:31" s="80" customFormat="1" ht="24">
      <c r="A1288" s="76"/>
      <c r="B1288" s="70" t="s">
        <v>1693</v>
      </c>
      <c r="C1288" s="113" t="s">
        <v>173</v>
      </c>
      <c r="D1288" s="113" t="s">
        <v>15</v>
      </c>
      <c r="E1288" s="58">
        <v>31041</v>
      </c>
      <c r="F1288" s="57">
        <v>76</v>
      </c>
      <c r="G1288" s="58" t="s">
        <v>408</v>
      </c>
      <c r="H1288" s="57" t="s">
        <v>393</v>
      </c>
      <c r="I1288" s="76" t="s">
        <v>176</v>
      </c>
      <c r="J1288" s="191" t="s">
        <v>181</v>
      </c>
      <c r="K1288" s="106"/>
      <c r="L1288" s="115"/>
      <c r="M1288" s="115"/>
      <c r="N1288" s="57"/>
      <c r="O1288" s="58" t="s">
        <v>174</v>
      </c>
      <c r="P1288" s="57"/>
      <c r="Q1288" s="57" t="s">
        <v>13</v>
      </c>
      <c r="R1288" s="57"/>
      <c r="S1288" s="57">
        <v>203</v>
      </c>
      <c r="T1288" s="117"/>
      <c r="U1288" s="117"/>
      <c r="V1288" s="58"/>
      <c r="W1288" s="197"/>
      <c r="X1288" s="198"/>
      <c r="Y1288" s="58"/>
      <c r="Z1288" s="58"/>
      <c r="AA1288" s="54"/>
      <c r="AB1288" s="54" t="s">
        <v>1299</v>
      </c>
      <c r="AC1288" s="54"/>
      <c r="AD1288" s="196"/>
      <c r="AE1288" s="196"/>
    </row>
    <row r="1289" spans="1:31" s="80" customFormat="1" ht="31">
      <c r="A1289" s="76" t="s">
        <v>308</v>
      </c>
      <c r="B1289" s="144" t="s">
        <v>1729</v>
      </c>
      <c r="C1289" s="113" t="s">
        <v>50</v>
      </c>
      <c r="D1289" s="113" t="s">
        <v>56</v>
      </c>
      <c r="E1289" s="58">
        <v>200</v>
      </c>
      <c r="F1289" s="57">
        <v>2193</v>
      </c>
      <c r="G1289" s="58" t="s">
        <v>410</v>
      </c>
      <c r="H1289" s="57" t="s">
        <v>420</v>
      </c>
      <c r="I1289" s="76" t="s">
        <v>176</v>
      </c>
      <c r="J1289" s="191"/>
      <c r="K1289" s="143"/>
      <c r="L1289" s="115"/>
      <c r="M1289" s="115"/>
      <c r="N1289" s="57"/>
      <c r="O1289" s="58" t="s">
        <v>316</v>
      </c>
      <c r="P1289" s="57"/>
      <c r="Q1289" s="57" t="s">
        <v>13</v>
      </c>
      <c r="R1289" s="57"/>
      <c r="S1289" s="57"/>
      <c r="T1289" s="117">
        <v>118.21</v>
      </c>
      <c r="U1289" s="117">
        <v>85.68</v>
      </c>
      <c r="V1289" s="58"/>
      <c r="W1289" s="197"/>
      <c r="X1289" s="198"/>
      <c r="Y1289" s="58"/>
      <c r="Z1289" s="58" t="s">
        <v>419</v>
      </c>
      <c r="AA1289" s="54"/>
      <c r="AB1289" s="54" t="s">
        <v>1299</v>
      </c>
      <c r="AC1289" s="54"/>
      <c r="AD1289" s="196"/>
      <c r="AE1289" s="196"/>
    </row>
    <row r="1290" spans="1:31" s="80" customFormat="1" ht="31">
      <c r="A1290" s="76" t="s">
        <v>308</v>
      </c>
      <c r="B1290" s="144" t="s">
        <v>1729</v>
      </c>
      <c r="C1290" s="113" t="s">
        <v>50</v>
      </c>
      <c r="D1290" s="113" t="s">
        <v>396</v>
      </c>
      <c r="E1290" s="58">
        <v>14</v>
      </c>
      <c r="F1290" s="57">
        <v>2178</v>
      </c>
      <c r="G1290" s="58" t="s">
        <v>453</v>
      </c>
      <c r="H1290" s="57" t="s">
        <v>418</v>
      </c>
      <c r="I1290" s="76" t="s">
        <v>176</v>
      </c>
      <c r="J1290" s="191"/>
      <c r="K1290" s="143"/>
      <c r="L1290" s="115"/>
      <c r="M1290" s="115"/>
      <c r="N1290" s="57"/>
      <c r="O1290" s="58" t="s">
        <v>315</v>
      </c>
      <c r="P1290" s="57"/>
      <c r="Q1290" s="57" t="s">
        <v>13</v>
      </c>
      <c r="R1290" s="57"/>
      <c r="S1290" s="57"/>
      <c r="T1290" s="117">
        <v>164.77</v>
      </c>
      <c r="U1290" s="117">
        <v>94.61</v>
      </c>
      <c r="V1290" s="58"/>
      <c r="W1290" s="197"/>
      <c r="X1290" s="198"/>
      <c r="Y1290" s="58"/>
      <c r="Z1290" s="58" t="s">
        <v>452</v>
      </c>
      <c r="AA1290" s="54"/>
      <c r="AB1290" s="54"/>
      <c r="AC1290" s="54"/>
      <c r="AD1290" s="196"/>
      <c r="AE1290" s="196"/>
    </row>
    <row r="1291" spans="1:31" s="80" customFormat="1" ht="31">
      <c r="A1291" s="76" t="s">
        <v>308</v>
      </c>
      <c r="B1291" s="144" t="s">
        <v>1729</v>
      </c>
      <c r="C1291" s="113" t="s">
        <v>50</v>
      </c>
      <c r="D1291" s="113" t="s">
        <v>396</v>
      </c>
      <c r="E1291" s="58">
        <v>14</v>
      </c>
      <c r="F1291" s="57">
        <v>2179</v>
      </c>
      <c r="G1291" s="58" t="s">
        <v>453</v>
      </c>
      <c r="H1291" s="57" t="s">
        <v>418</v>
      </c>
      <c r="I1291" s="76" t="s">
        <v>176</v>
      </c>
      <c r="J1291" s="191"/>
      <c r="K1291" s="143"/>
      <c r="L1291" s="115"/>
      <c r="M1291" s="115"/>
      <c r="N1291" s="57"/>
      <c r="O1291" s="58" t="s">
        <v>316</v>
      </c>
      <c r="P1291" s="57"/>
      <c r="Q1291" s="57" t="s">
        <v>13</v>
      </c>
      <c r="R1291" s="57"/>
      <c r="S1291" s="57"/>
      <c r="T1291" s="117">
        <v>89.02</v>
      </c>
      <c r="U1291" s="117">
        <v>74.5</v>
      </c>
      <c r="V1291" s="58"/>
      <c r="W1291" s="197"/>
      <c r="X1291" s="198"/>
      <c r="Y1291" s="58"/>
      <c r="Z1291" s="58" t="s">
        <v>53</v>
      </c>
      <c r="AA1291" s="54"/>
      <c r="AB1291" s="54" t="s">
        <v>1299</v>
      </c>
      <c r="AC1291" s="54"/>
      <c r="AD1291" s="196"/>
      <c r="AE1291" s="196"/>
    </row>
    <row r="1292" spans="1:31" s="80" customFormat="1" ht="31">
      <c r="A1292" s="76" t="s">
        <v>308</v>
      </c>
      <c r="B1292" s="144" t="s">
        <v>1729</v>
      </c>
      <c r="C1292" s="113" t="s">
        <v>50</v>
      </c>
      <c r="D1292" s="113" t="s">
        <v>396</v>
      </c>
      <c r="E1292" s="58">
        <v>14</v>
      </c>
      <c r="F1292" s="57" t="s">
        <v>54</v>
      </c>
      <c r="G1292" s="58" t="s">
        <v>453</v>
      </c>
      <c r="H1292" s="57" t="s">
        <v>418</v>
      </c>
      <c r="I1292" s="76" t="s">
        <v>176</v>
      </c>
      <c r="J1292" s="191"/>
      <c r="K1292" s="143"/>
      <c r="L1292" s="115"/>
      <c r="M1292" s="115"/>
      <c r="N1292" s="57"/>
      <c r="O1292" s="58" t="s">
        <v>315</v>
      </c>
      <c r="P1292" s="57"/>
      <c r="Q1292" s="57" t="s">
        <v>13</v>
      </c>
      <c r="R1292" s="57"/>
      <c r="S1292" s="57"/>
      <c r="T1292" s="117">
        <v>183.62</v>
      </c>
      <c r="U1292" s="117">
        <v>101.55</v>
      </c>
      <c r="V1292" s="58"/>
      <c r="W1292" s="197"/>
      <c r="X1292" s="198"/>
      <c r="Y1292" s="58"/>
      <c r="Z1292" s="58"/>
      <c r="AA1292" s="54"/>
      <c r="AB1292" s="54" t="s">
        <v>1299</v>
      </c>
      <c r="AC1292" s="54"/>
      <c r="AD1292" s="196"/>
      <c r="AE1292" s="196"/>
    </row>
    <row r="1293" spans="1:31" s="80" customFormat="1" ht="31">
      <c r="A1293" s="76" t="s">
        <v>308</v>
      </c>
      <c r="B1293" s="144" t="s">
        <v>1729</v>
      </c>
      <c r="C1293" s="113" t="s">
        <v>50</v>
      </c>
      <c r="D1293" s="113" t="s">
        <v>396</v>
      </c>
      <c r="E1293" s="58">
        <v>15</v>
      </c>
      <c r="F1293" s="57">
        <v>2158</v>
      </c>
      <c r="G1293" s="58" t="s">
        <v>449</v>
      </c>
      <c r="H1293" s="57" t="s">
        <v>388</v>
      </c>
      <c r="I1293" s="76" t="s">
        <v>176</v>
      </c>
      <c r="J1293" s="191"/>
      <c r="K1293" s="143"/>
      <c r="L1293" s="115"/>
      <c r="M1293" s="115"/>
      <c r="N1293" s="57"/>
      <c r="O1293" s="58" t="s">
        <v>316</v>
      </c>
      <c r="P1293" s="57"/>
      <c r="Q1293" s="57" t="s">
        <v>13</v>
      </c>
      <c r="R1293" s="57"/>
      <c r="S1293" s="57"/>
      <c r="T1293" s="117">
        <v>120.63</v>
      </c>
      <c r="U1293" s="117">
        <v>86.5</v>
      </c>
      <c r="V1293" s="58"/>
      <c r="W1293" s="197"/>
      <c r="X1293" s="198"/>
      <c r="Y1293" s="58"/>
      <c r="Z1293" s="58" t="s">
        <v>319</v>
      </c>
      <c r="AA1293" s="54"/>
      <c r="AB1293" s="54"/>
      <c r="AC1293" s="54"/>
      <c r="AD1293" s="196"/>
      <c r="AE1293" s="196"/>
    </row>
    <row r="1294" spans="1:31" s="80" customFormat="1">
      <c r="A1294" s="76" t="s">
        <v>308</v>
      </c>
      <c r="B1294" s="70" t="s">
        <v>1729</v>
      </c>
      <c r="C1294" s="113" t="s">
        <v>50</v>
      </c>
      <c r="D1294" s="113" t="s">
        <v>396</v>
      </c>
      <c r="E1294" s="58">
        <v>16</v>
      </c>
      <c r="F1294" s="57">
        <v>2138</v>
      </c>
      <c r="G1294" s="58" t="s">
        <v>444</v>
      </c>
      <c r="H1294" s="57" t="s">
        <v>388</v>
      </c>
      <c r="I1294" s="76" t="s">
        <v>176</v>
      </c>
      <c r="J1294" s="191"/>
      <c r="K1294" s="143"/>
      <c r="L1294" s="115"/>
      <c r="M1294" s="115"/>
      <c r="N1294" s="57"/>
      <c r="O1294" s="58" t="s">
        <v>315</v>
      </c>
      <c r="P1294" s="57"/>
      <c r="Q1294" s="57" t="s">
        <v>13</v>
      </c>
      <c r="R1294" s="57"/>
      <c r="S1294" s="57"/>
      <c r="T1294" s="117">
        <v>162.125</v>
      </c>
      <c r="U1294" s="117">
        <v>84.5</v>
      </c>
      <c r="V1294" s="58"/>
      <c r="W1294" s="197"/>
      <c r="X1294" s="198"/>
      <c r="Y1294" s="58"/>
      <c r="Z1294" s="58"/>
      <c r="AA1294" s="54"/>
      <c r="AB1294" s="54" t="s">
        <v>1299</v>
      </c>
      <c r="AC1294" s="54"/>
      <c r="AD1294" s="196"/>
      <c r="AE1294" s="196"/>
    </row>
    <row r="1295" spans="1:31" s="80" customFormat="1">
      <c r="A1295" s="76" t="s">
        <v>308</v>
      </c>
      <c r="B1295" s="144" t="s">
        <v>1729</v>
      </c>
      <c r="C1295" s="113" t="s">
        <v>50</v>
      </c>
      <c r="D1295" s="113" t="s">
        <v>396</v>
      </c>
      <c r="E1295" s="58">
        <v>137</v>
      </c>
      <c r="F1295" s="57">
        <v>-999</v>
      </c>
      <c r="G1295" s="58" t="s">
        <v>324</v>
      </c>
      <c r="H1295" s="57" t="s">
        <v>429</v>
      </c>
      <c r="I1295" s="76" t="s">
        <v>176</v>
      </c>
      <c r="J1295" s="191"/>
      <c r="K1295" s="143"/>
      <c r="L1295" s="115"/>
      <c r="M1295" s="115"/>
      <c r="N1295" s="57"/>
      <c r="O1295" s="58" t="s">
        <v>316</v>
      </c>
      <c r="P1295" s="57"/>
      <c r="Q1295" s="57" t="s">
        <v>13</v>
      </c>
      <c r="R1295" s="57"/>
      <c r="S1295" s="57"/>
      <c r="T1295" s="117">
        <v>120</v>
      </c>
      <c r="U1295" s="117">
        <v>81</v>
      </c>
      <c r="V1295" s="58"/>
      <c r="W1295" s="197"/>
      <c r="X1295" s="198"/>
      <c r="Y1295" s="58"/>
      <c r="Z1295" s="58" t="s">
        <v>319</v>
      </c>
      <c r="AA1295" s="54"/>
      <c r="AB1295" s="54" t="s">
        <v>1299</v>
      </c>
      <c r="AC1295" s="54"/>
      <c r="AD1295" s="196"/>
      <c r="AE1295" s="196"/>
    </row>
    <row r="1296" spans="1:31" s="80" customFormat="1">
      <c r="A1296" s="76" t="s">
        <v>308</v>
      </c>
      <c r="B1296" s="144" t="s">
        <v>1729</v>
      </c>
      <c r="C1296" s="113" t="s">
        <v>50</v>
      </c>
      <c r="D1296" s="113" t="s">
        <v>396</v>
      </c>
      <c r="E1296" s="58">
        <v>137</v>
      </c>
      <c r="F1296" s="57">
        <v>2147</v>
      </c>
      <c r="G1296" s="58" t="s">
        <v>324</v>
      </c>
      <c r="H1296" s="57" t="s">
        <v>429</v>
      </c>
      <c r="I1296" s="76" t="s">
        <v>176</v>
      </c>
      <c r="J1296" s="191"/>
      <c r="K1296" s="143"/>
      <c r="L1296" s="115"/>
      <c r="M1296" s="115"/>
      <c r="N1296" s="57"/>
      <c r="O1296" s="58" t="s">
        <v>316</v>
      </c>
      <c r="P1296" s="57"/>
      <c r="Q1296" s="57" t="s">
        <v>13</v>
      </c>
      <c r="R1296" s="57"/>
      <c r="S1296" s="57"/>
      <c r="T1296" s="117">
        <v>96.01</v>
      </c>
      <c r="U1296" s="117">
        <v>71.5</v>
      </c>
      <c r="V1296" s="58"/>
      <c r="W1296" s="197"/>
      <c r="X1296" s="198"/>
      <c r="Y1296" s="58"/>
      <c r="Z1296" s="58"/>
      <c r="AA1296" s="54"/>
      <c r="AB1296" s="54"/>
      <c r="AC1296" s="54"/>
      <c r="AD1296" s="196"/>
      <c r="AE1296" s="196"/>
    </row>
    <row r="1297" spans="1:31" s="80" customFormat="1" ht="31">
      <c r="A1297" s="76" t="s">
        <v>308</v>
      </c>
      <c r="B1297" s="144" t="s">
        <v>1729</v>
      </c>
      <c r="C1297" s="113" t="s">
        <v>50</v>
      </c>
      <c r="D1297" s="113" t="s">
        <v>396</v>
      </c>
      <c r="E1297" s="58">
        <v>137</v>
      </c>
      <c r="F1297" s="57">
        <v>2149</v>
      </c>
      <c r="G1297" s="58" t="s">
        <v>324</v>
      </c>
      <c r="H1297" s="57" t="s">
        <v>429</v>
      </c>
      <c r="I1297" s="76" t="s">
        <v>176</v>
      </c>
      <c r="J1297" s="191"/>
      <c r="K1297" s="143"/>
      <c r="L1297" s="115"/>
      <c r="M1297" s="115"/>
      <c r="N1297" s="57"/>
      <c r="O1297" s="58" t="s">
        <v>315</v>
      </c>
      <c r="P1297" s="57"/>
      <c r="Q1297" s="57" t="s">
        <v>13</v>
      </c>
      <c r="R1297" s="57"/>
      <c r="S1297" s="57"/>
      <c r="T1297" s="117">
        <v>171</v>
      </c>
      <c r="U1297" s="117">
        <v>90</v>
      </c>
      <c r="V1297" s="58"/>
      <c r="W1297" s="197"/>
      <c r="X1297" s="198"/>
      <c r="Y1297" s="58"/>
      <c r="Z1297" s="58" t="s">
        <v>323</v>
      </c>
      <c r="AA1297" s="54"/>
      <c r="AB1297" s="54" t="s">
        <v>1299</v>
      </c>
      <c r="AC1297" s="54" t="s">
        <v>1452</v>
      </c>
      <c r="AD1297" s="196"/>
      <c r="AE1297" s="196"/>
    </row>
    <row r="1298" spans="1:31" s="80" customFormat="1">
      <c r="A1298" s="76" t="s">
        <v>308</v>
      </c>
      <c r="B1298" s="144" t="s">
        <v>1729</v>
      </c>
      <c r="C1298" s="113" t="s">
        <v>50</v>
      </c>
      <c r="D1298" s="113" t="s">
        <v>396</v>
      </c>
      <c r="E1298" s="58">
        <v>137</v>
      </c>
      <c r="F1298" s="57">
        <v>2154</v>
      </c>
      <c r="G1298" s="58" t="s">
        <v>324</v>
      </c>
      <c r="H1298" s="57" t="s">
        <v>429</v>
      </c>
      <c r="I1298" s="76" t="s">
        <v>176</v>
      </c>
      <c r="J1298" s="191"/>
      <c r="K1298" s="143"/>
      <c r="L1298" s="115"/>
      <c r="M1298" s="115"/>
      <c r="N1298" s="57"/>
      <c r="O1298" s="58" t="s">
        <v>315</v>
      </c>
      <c r="P1298" s="57"/>
      <c r="Q1298" s="57" t="s">
        <v>13</v>
      </c>
      <c r="R1298" s="57"/>
      <c r="S1298" s="57"/>
      <c r="T1298" s="117">
        <v>206</v>
      </c>
      <c r="U1298" s="117">
        <v>105</v>
      </c>
      <c r="V1298" s="58"/>
      <c r="W1298" s="197"/>
      <c r="X1298" s="198"/>
      <c r="Y1298" s="58"/>
      <c r="Z1298" s="58"/>
      <c r="AA1298" s="54"/>
      <c r="AB1298" s="54"/>
      <c r="AC1298" s="54"/>
      <c r="AD1298" s="196"/>
      <c r="AE1298" s="196"/>
    </row>
    <row r="1299" spans="1:31" s="80" customFormat="1" ht="31">
      <c r="A1299" s="76" t="s">
        <v>308</v>
      </c>
      <c r="B1299" s="144" t="s">
        <v>1729</v>
      </c>
      <c r="C1299" s="113" t="s">
        <v>50</v>
      </c>
      <c r="D1299" s="113" t="s">
        <v>396</v>
      </c>
      <c r="E1299" s="58">
        <v>137</v>
      </c>
      <c r="F1299" s="57">
        <v>2154</v>
      </c>
      <c r="G1299" s="58" t="s">
        <v>324</v>
      </c>
      <c r="H1299" s="57" t="s">
        <v>429</v>
      </c>
      <c r="I1299" s="76" t="s">
        <v>176</v>
      </c>
      <c r="J1299" s="191"/>
      <c r="K1299" s="143"/>
      <c r="L1299" s="115"/>
      <c r="M1299" s="115"/>
      <c r="N1299" s="57"/>
      <c r="O1299" s="58" t="s">
        <v>316</v>
      </c>
      <c r="P1299" s="57"/>
      <c r="Q1299" s="57" t="s">
        <v>13</v>
      </c>
      <c r="R1299" s="57"/>
      <c r="S1299" s="57"/>
      <c r="T1299" s="117">
        <v>94.8</v>
      </c>
      <c r="U1299" s="117">
        <v>71.900000000000006</v>
      </c>
      <c r="V1299" s="58"/>
      <c r="W1299" s="197"/>
      <c r="X1299" s="198"/>
      <c r="Y1299" s="58"/>
      <c r="Z1299" s="58" t="s">
        <v>319</v>
      </c>
      <c r="AA1299" s="54"/>
      <c r="AB1299" s="54" t="s">
        <v>1299</v>
      </c>
      <c r="AC1299" s="54" t="s">
        <v>1324</v>
      </c>
      <c r="AD1299" s="196"/>
      <c r="AE1299" s="196"/>
    </row>
    <row r="1300" spans="1:31" s="80" customFormat="1">
      <c r="A1300" s="76" t="s">
        <v>308</v>
      </c>
      <c r="B1300" s="144" t="s">
        <v>1729</v>
      </c>
      <c r="C1300" s="113" t="s">
        <v>50</v>
      </c>
      <c r="D1300" s="113" t="s">
        <v>396</v>
      </c>
      <c r="E1300" s="58">
        <v>137</v>
      </c>
      <c r="F1300" s="57">
        <v>2231</v>
      </c>
      <c r="G1300" s="58" t="s">
        <v>324</v>
      </c>
      <c r="H1300" s="57" t="s">
        <v>429</v>
      </c>
      <c r="I1300" s="76" t="s">
        <v>176</v>
      </c>
      <c r="J1300" s="191"/>
      <c r="K1300" s="143"/>
      <c r="L1300" s="115"/>
      <c r="M1300" s="115"/>
      <c r="N1300" s="57"/>
      <c r="O1300" s="58" t="s">
        <v>316</v>
      </c>
      <c r="P1300" s="57"/>
      <c r="Q1300" s="57" t="s">
        <v>13</v>
      </c>
      <c r="R1300" s="57"/>
      <c r="S1300" s="57"/>
      <c r="T1300" s="117">
        <v>116.4</v>
      </c>
      <c r="U1300" s="117">
        <v>86.7</v>
      </c>
      <c r="V1300" s="58"/>
      <c r="W1300" s="197"/>
      <c r="X1300" s="198"/>
      <c r="Y1300" s="58"/>
      <c r="Z1300" s="58" t="s">
        <v>319</v>
      </c>
      <c r="AA1300" s="54"/>
      <c r="AB1300" s="54"/>
      <c r="AC1300" s="54"/>
      <c r="AD1300" s="196"/>
      <c r="AE1300" s="196"/>
    </row>
    <row r="1301" spans="1:31" s="80" customFormat="1">
      <c r="A1301" s="76" t="s">
        <v>308</v>
      </c>
      <c r="B1301" s="144" t="s">
        <v>1729</v>
      </c>
      <c r="C1301" s="113" t="s">
        <v>50</v>
      </c>
      <c r="D1301" s="113" t="s">
        <v>396</v>
      </c>
      <c r="E1301" s="58">
        <v>157</v>
      </c>
      <c r="F1301" s="57">
        <v>2159</v>
      </c>
      <c r="G1301" s="58" t="s">
        <v>450</v>
      </c>
      <c r="H1301" s="57" t="s">
        <v>451</v>
      </c>
      <c r="I1301" s="76" t="s">
        <v>176</v>
      </c>
      <c r="J1301" s="191"/>
      <c r="K1301" s="143"/>
      <c r="L1301" s="115"/>
      <c r="M1301" s="115"/>
      <c r="N1301" s="57"/>
      <c r="O1301" s="58" t="s">
        <v>316</v>
      </c>
      <c r="P1301" s="57"/>
      <c r="Q1301" s="57" t="s">
        <v>13</v>
      </c>
      <c r="R1301" s="57"/>
      <c r="S1301" s="57"/>
      <c r="T1301" s="117">
        <v>98.29</v>
      </c>
      <c r="U1301" s="117">
        <v>74.040000000000006</v>
      </c>
      <c r="V1301" s="58"/>
      <c r="W1301" s="197"/>
      <c r="X1301" s="198"/>
      <c r="Y1301" s="58"/>
      <c r="Z1301" s="58"/>
      <c r="AA1301" s="54"/>
      <c r="AB1301" s="54"/>
      <c r="AC1301" s="54"/>
      <c r="AD1301" s="196"/>
      <c r="AE1301" s="196"/>
    </row>
    <row r="1302" spans="1:31" s="80" customFormat="1" ht="31">
      <c r="A1302" s="76" t="s">
        <v>308</v>
      </c>
      <c r="B1302" s="144" t="s">
        <v>1729</v>
      </c>
      <c r="C1302" s="113" t="s">
        <v>50</v>
      </c>
      <c r="D1302" s="113" t="s">
        <v>396</v>
      </c>
      <c r="E1302" s="58">
        <v>2271</v>
      </c>
      <c r="F1302" s="57">
        <v>2143</v>
      </c>
      <c r="G1302" s="76" t="s">
        <v>1213</v>
      </c>
      <c r="H1302" s="57" t="s">
        <v>401</v>
      </c>
      <c r="I1302" s="76" t="s">
        <v>176</v>
      </c>
      <c r="J1302" s="191"/>
      <c r="K1302" s="143"/>
      <c r="L1302" s="115"/>
      <c r="M1302" s="115"/>
      <c r="N1302" s="57"/>
      <c r="O1302" s="58" t="s">
        <v>316</v>
      </c>
      <c r="P1302" s="57"/>
      <c r="Q1302" s="57" t="s">
        <v>13</v>
      </c>
      <c r="R1302" s="57"/>
      <c r="S1302" s="57"/>
      <c r="T1302" s="117">
        <v>124</v>
      </c>
      <c r="U1302" s="117">
        <v>94</v>
      </c>
      <c r="V1302" s="58"/>
      <c r="W1302" s="197"/>
      <c r="X1302" s="198"/>
      <c r="Y1302" s="58"/>
      <c r="Z1302" s="58" t="s">
        <v>312</v>
      </c>
      <c r="AA1302" s="54"/>
      <c r="AB1302" s="54" t="s">
        <v>1299</v>
      </c>
      <c r="AC1302" s="54"/>
      <c r="AD1302" s="196"/>
      <c r="AE1302" s="196"/>
    </row>
    <row r="1303" spans="1:31" s="80" customFormat="1" ht="31">
      <c r="A1303" s="76" t="s">
        <v>308</v>
      </c>
      <c r="B1303" s="144" t="s">
        <v>1729</v>
      </c>
      <c r="C1303" s="113" t="s">
        <v>50</v>
      </c>
      <c r="D1303" s="113" t="s">
        <v>396</v>
      </c>
      <c r="E1303" s="58">
        <v>2271</v>
      </c>
      <c r="F1303" s="57" t="s">
        <v>310</v>
      </c>
      <c r="G1303" s="76" t="s">
        <v>1213</v>
      </c>
      <c r="H1303" s="57" t="s">
        <v>401</v>
      </c>
      <c r="I1303" s="76" t="s">
        <v>176</v>
      </c>
      <c r="J1303" s="191"/>
      <c r="K1303" s="143"/>
      <c r="L1303" s="115"/>
      <c r="M1303" s="115"/>
      <c r="N1303" s="57"/>
      <c r="O1303" s="58" t="s">
        <v>315</v>
      </c>
      <c r="P1303" s="57"/>
      <c r="Q1303" s="57" t="s">
        <v>13</v>
      </c>
      <c r="R1303" s="57"/>
      <c r="S1303" s="57"/>
      <c r="T1303" s="117">
        <v>176.5</v>
      </c>
      <c r="U1303" s="117">
        <v>94.3</v>
      </c>
      <c r="V1303" s="58"/>
      <c r="W1303" s="197"/>
      <c r="X1303" s="198"/>
      <c r="Y1303" s="58"/>
      <c r="Z1303" s="58" t="s">
        <v>313</v>
      </c>
      <c r="AA1303" s="54"/>
      <c r="AB1303" s="54" t="s">
        <v>1299</v>
      </c>
      <c r="AC1303" s="54"/>
      <c r="AD1303" s="196"/>
      <c r="AE1303" s="196"/>
    </row>
    <row r="1304" spans="1:31" s="80" customFormat="1" ht="31">
      <c r="A1304" s="76" t="s">
        <v>308</v>
      </c>
      <c r="B1304" s="144" t="s">
        <v>1729</v>
      </c>
      <c r="C1304" s="113" t="s">
        <v>50</v>
      </c>
      <c r="D1304" s="113" t="s">
        <v>396</v>
      </c>
      <c r="E1304" s="58">
        <v>2271</v>
      </c>
      <c r="F1304" s="57" t="s">
        <v>311</v>
      </c>
      <c r="G1304" s="76" t="s">
        <v>1213</v>
      </c>
      <c r="H1304" s="57" t="s">
        <v>401</v>
      </c>
      <c r="I1304" s="76" t="s">
        <v>176</v>
      </c>
      <c r="J1304" s="191"/>
      <c r="K1304" s="143"/>
      <c r="L1304" s="115"/>
      <c r="M1304" s="115"/>
      <c r="N1304" s="57"/>
      <c r="O1304" s="58" t="s">
        <v>316</v>
      </c>
      <c r="P1304" s="57"/>
      <c r="Q1304" s="57" t="s">
        <v>13</v>
      </c>
      <c r="R1304" s="57"/>
      <c r="S1304" s="57"/>
      <c r="T1304" s="117">
        <v>131</v>
      </c>
      <c r="U1304" s="117">
        <v>99</v>
      </c>
      <c r="V1304" s="58"/>
      <c r="W1304" s="197"/>
      <c r="X1304" s="198"/>
      <c r="Y1304" s="58"/>
      <c r="Z1304" s="58" t="s">
        <v>314</v>
      </c>
      <c r="AA1304" s="54"/>
      <c r="AB1304" s="54" t="s">
        <v>176</v>
      </c>
      <c r="AC1304" s="54"/>
      <c r="AD1304" s="196"/>
      <c r="AE1304" s="196"/>
    </row>
    <row r="1305" spans="1:31" s="80" customFormat="1" ht="24">
      <c r="A1305" s="76"/>
      <c r="B1305" s="144" t="s">
        <v>1729</v>
      </c>
      <c r="C1305" s="113" t="s">
        <v>50</v>
      </c>
      <c r="D1305" s="113" t="s">
        <v>396</v>
      </c>
      <c r="E1305" s="58">
        <v>30967</v>
      </c>
      <c r="F1305" s="57">
        <v>338</v>
      </c>
      <c r="G1305" s="58" t="s">
        <v>251</v>
      </c>
      <c r="H1305" s="57" t="s">
        <v>243</v>
      </c>
      <c r="I1305" s="76" t="s">
        <v>176</v>
      </c>
      <c r="J1305" s="191" t="s">
        <v>400</v>
      </c>
      <c r="K1305" s="143">
        <v>30</v>
      </c>
      <c r="L1305" s="68">
        <v>29.62</v>
      </c>
      <c r="M1305" s="68">
        <v>-98.37</v>
      </c>
      <c r="N1305" s="106">
        <v>126.402078446346</v>
      </c>
      <c r="O1305" s="58" t="s">
        <v>24</v>
      </c>
      <c r="P1305" s="57" t="s">
        <v>172</v>
      </c>
      <c r="Q1305" s="57" t="s">
        <v>13</v>
      </c>
      <c r="R1305" s="57"/>
      <c r="S1305" s="57"/>
      <c r="T1305" s="117">
        <v>166.9</v>
      </c>
      <c r="U1305" s="117">
        <v>106.9</v>
      </c>
      <c r="V1305" s="58"/>
      <c r="W1305" s="197"/>
      <c r="X1305" s="198"/>
      <c r="Y1305" s="58"/>
      <c r="Z1305" s="58"/>
      <c r="AA1305" s="54"/>
      <c r="AB1305" s="54"/>
      <c r="AC1305" s="54"/>
      <c r="AD1305" s="196"/>
      <c r="AE1305" s="196"/>
    </row>
    <row r="1306" spans="1:31" s="80" customFormat="1" ht="24">
      <c r="A1306" s="76"/>
      <c r="B1306" s="144" t="s">
        <v>1729</v>
      </c>
      <c r="C1306" s="113" t="s">
        <v>50</v>
      </c>
      <c r="D1306" s="113" t="s">
        <v>396</v>
      </c>
      <c r="E1306" s="58">
        <v>30967</v>
      </c>
      <c r="F1306" s="57">
        <v>591</v>
      </c>
      <c r="G1306" s="58" t="s">
        <v>251</v>
      </c>
      <c r="H1306" s="57" t="s">
        <v>243</v>
      </c>
      <c r="I1306" s="76" t="s">
        <v>176</v>
      </c>
      <c r="J1306" s="191" t="s">
        <v>400</v>
      </c>
      <c r="K1306" s="143">
        <v>30</v>
      </c>
      <c r="L1306" s="68">
        <v>29.62</v>
      </c>
      <c r="M1306" s="68">
        <v>-98.37</v>
      </c>
      <c r="N1306" s="106">
        <v>126.402078446346</v>
      </c>
      <c r="O1306" s="58" t="s">
        <v>24</v>
      </c>
      <c r="P1306" s="57" t="s">
        <v>172</v>
      </c>
      <c r="Q1306" s="57" t="s">
        <v>13</v>
      </c>
      <c r="R1306" s="57"/>
      <c r="S1306" s="57"/>
      <c r="T1306" s="117">
        <v>200</v>
      </c>
      <c r="U1306" s="117">
        <v>110</v>
      </c>
      <c r="V1306" s="58"/>
      <c r="W1306" s="197"/>
      <c r="X1306" s="198"/>
      <c r="Y1306" s="58"/>
      <c r="Z1306" s="58" t="s">
        <v>200</v>
      </c>
      <c r="AA1306" s="54"/>
      <c r="AB1306" s="54" t="s">
        <v>176</v>
      </c>
      <c r="AC1306" s="54" t="s">
        <v>1526</v>
      </c>
      <c r="AD1306" s="196"/>
      <c r="AE1306" s="196"/>
    </row>
    <row r="1307" spans="1:31" s="80" customFormat="1" ht="24">
      <c r="A1307" s="76"/>
      <c r="B1307" s="144" t="s">
        <v>1729</v>
      </c>
      <c r="C1307" s="113" t="s">
        <v>50</v>
      </c>
      <c r="D1307" s="113" t="s">
        <v>396</v>
      </c>
      <c r="E1307" s="58">
        <v>30967</v>
      </c>
      <c r="F1307" s="57">
        <v>728</v>
      </c>
      <c r="G1307" s="58" t="s">
        <v>251</v>
      </c>
      <c r="H1307" s="57" t="s">
        <v>243</v>
      </c>
      <c r="I1307" s="76" t="s">
        <v>176</v>
      </c>
      <c r="J1307" s="191" t="s">
        <v>400</v>
      </c>
      <c r="K1307" s="143">
        <v>30</v>
      </c>
      <c r="L1307" s="68">
        <v>29.62</v>
      </c>
      <c r="M1307" s="68">
        <v>-98.37</v>
      </c>
      <c r="N1307" s="106">
        <v>126.402078446346</v>
      </c>
      <c r="O1307" s="58" t="s">
        <v>24</v>
      </c>
      <c r="P1307" s="57" t="s">
        <v>172</v>
      </c>
      <c r="Q1307" s="57" t="s">
        <v>13</v>
      </c>
      <c r="R1307" s="57"/>
      <c r="S1307" s="57"/>
      <c r="T1307" s="117">
        <v>190.9</v>
      </c>
      <c r="U1307" s="117">
        <v>100</v>
      </c>
      <c r="V1307" s="58"/>
      <c r="W1307" s="197"/>
      <c r="X1307" s="198"/>
      <c r="Y1307" s="58"/>
      <c r="Z1307" s="58" t="s">
        <v>267</v>
      </c>
      <c r="AA1307" s="54"/>
      <c r="AB1307" s="54"/>
      <c r="AC1307" s="54"/>
      <c r="AD1307" s="196"/>
      <c r="AE1307" s="196"/>
    </row>
    <row r="1308" spans="1:31" s="80" customFormat="1" ht="31">
      <c r="A1308" s="76"/>
      <c r="B1308" s="144" t="s">
        <v>1729</v>
      </c>
      <c r="C1308" s="113" t="s">
        <v>50</v>
      </c>
      <c r="D1308" s="113" t="s">
        <v>396</v>
      </c>
      <c r="E1308" s="58">
        <v>30967</v>
      </c>
      <c r="F1308" s="57">
        <v>793</v>
      </c>
      <c r="G1308" s="58" t="s">
        <v>251</v>
      </c>
      <c r="H1308" s="57" t="s">
        <v>243</v>
      </c>
      <c r="I1308" s="76" t="s">
        <v>176</v>
      </c>
      <c r="J1308" s="191" t="s">
        <v>400</v>
      </c>
      <c r="K1308" s="143">
        <v>30</v>
      </c>
      <c r="L1308" s="68">
        <v>29.62</v>
      </c>
      <c r="M1308" s="68">
        <v>-98.37</v>
      </c>
      <c r="N1308" s="106">
        <v>126.402078446346</v>
      </c>
      <c r="O1308" s="58" t="s">
        <v>36</v>
      </c>
      <c r="P1308" s="57"/>
      <c r="Q1308" s="57" t="s">
        <v>13</v>
      </c>
      <c r="R1308" s="57"/>
      <c r="S1308" s="57"/>
      <c r="T1308" s="117">
        <v>158</v>
      </c>
      <c r="U1308" s="117">
        <v>87</v>
      </c>
      <c r="V1308" s="58"/>
      <c r="W1308" s="197"/>
      <c r="X1308" s="198"/>
      <c r="Y1308" s="58"/>
      <c r="Z1308" s="58" t="s">
        <v>464</v>
      </c>
      <c r="AA1308" s="54"/>
      <c r="AB1308" s="54"/>
      <c r="AC1308" s="54"/>
      <c r="AD1308" s="196"/>
      <c r="AE1308" s="196"/>
    </row>
    <row r="1309" spans="1:31" s="80" customFormat="1" ht="31">
      <c r="A1309" s="76" t="s">
        <v>1808</v>
      </c>
      <c r="B1309" s="144" t="s">
        <v>1729</v>
      </c>
      <c r="C1309" s="113" t="s">
        <v>50</v>
      </c>
      <c r="D1309" s="113" t="s">
        <v>396</v>
      </c>
      <c r="E1309" s="58">
        <v>31141</v>
      </c>
      <c r="F1309" s="57">
        <v>66</v>
      </c>
      <c r="G1309" s="58" t="s">
        <v>242</v>
      </c>
      <c r="H1309" s="57" t="s">
        <v>243</v>
      </c>
      <c r="I1309" s="76" t="s">
        <v>176</v>
      </c>
      <c r="J1309" s="191"/>
      <c r="K1309" s="143"/>
      <c r="L1309" s="115"/>
      <c r="M1309" s="115"/>
      <c r="N1309" s="57"/>
      <c r="O1309" s="58" t="s">
        <v>174</v>
      </c>
      <c r="P1309" s="57"/>
      <c r="Q1309" s="57" t="s">
        <v>13</v>
      </c>
      <c r="R1309" s="57"/>
      <c r="S1309" s="57">
        <v>355</v>
      </c>
      <c r="T1309" s="117"/>
      <c r="U1309" s="117"/>
      <c r="V1309" s="58"/>
      <c r="W1309" s="197"/>
      <c r="X1309" s="198"/>
      <c r="Y1309" s="58"/>
      <c r="Z1309" s="58" t="s">
        <v>1198</v>
      </c>
      <c r="AA1309" s="54"/>
      <c r="AB1309" s="54" t="s">
        <v>1267</v>
      </c>
      <c r="AC1309" s="54"/>
      <c r="AD1309" s="196"/>
      <c r="AE1309" s="196"/>
    </row>
    <row r="1310" spans="1:31" s="80" customFormat="1">
      <c r="A1310" s="186"/>
      <c r="B1310" s="144" t="s">
        <v>1729</v>
      </c>
      <c r="C1310" s="113" t="s">
        <v>50</v>
      </c>
      <c r="D1310" s="113" t="s">
        <v>396</v>
      </c>
      <c r="E1310" s="58">
        <v>40481</v>
      </c>
      <c r="F1310" s="57">
        <v>1</v>
      </c>
      <c r="G1310" s="58" t="s">
        <v>230</v>
      </c>
      <c r="H1310" s="57" t="s">
        <v>231</v>
      </c>
      <c r="I1310" s="76" t="s">
        <v>176</v>
      </c>
      <c r="J1310" s="191"/>
      <c r="K1310" s="143"/>
      <c r="L1310" s="115"/>
      <c r="M1310" s="115"/>
      <c r="N1310" s="57"/>
      <c r="O1310" s="58" t="s">
        <v>171</v>
      </c>
      <c r="P1310" s="57"/>
      <c r="Q1310" s="57" t="s">
        <v>13</v>
      </c>
      <c r="R1310" s="57"/>
      <c r="S1310" s="57">
        <v>455</v>
      </c>
      <c r="T1310" s="117"/>
      <c r="U1310" s="117"/>
      <c r="V1310" s="58"/>
      <c r="W1310" s="197"/>
      <c r="X1310" s="198"/>
      <c r="Y1310" s="58"/>
      <c r="Z1310" s="58" t="s">
        <v>422</v>
      </c>
      <c r="AA1310" s="54"/>
      <c r="AB1310" s="54" t="s">
        <v>1267</v>
      </c>
      <c r="AC1310" s="54"/>
      <c r="AD1310" s="196"/>
      <c r="AE1310" s="196"/>
    </row>
    <row r="1311" spans="1:31" s="80" customFormat="1" ht="31">
      <c r="A1311" s="76"/>
      <c r="B1311" s="144" t="s">
        <v>1729</v>
      </c>
      <c r="C1311" s="113" t="s">
        <v>50</v>
      </c>
      <c r="D1311" s="113" t="s">
        <v>396</v>
      </c>
      <c r="E1311" s="58">
        <v>43067</v>
      </c>
      <c r="F1311" s="57">
        <v>103</v>
      </c>
      <c r="G1311" s="58" t="s">
        <v>226</v>
      </c>
      <c r="H1311" s="57" t="s">
        <v>246</v>
      </c>
      <c r="I1311" s="76" t="s">
        <v>176</v>
      </c>
      <c r="J1311" s="191"/>
      <c r="K1311" s="143"/>
      <c r="L1311" s="115"/>
      <c r="M1311" s="115"/>
      <c r="N1311" s="57"/>
      <c r="O1311" s="58" t="s">
        <v>399</v>
      </c>
      <c r="P1311" s="57" t="s">
        <v>172</v>
      </c>
      <c r="Q1311" s="57" t="s">
        <v>13</v>
      </c>
      <c r="R1311" s="57"/>
      <c r="S1311" s="57"/>
      <c r="T1311" s="117">
        <v>196</v>
      </c>
      <c r="U1311" s="117">
        <v>95</v>
      </c>
      <c r="V1311" s="58"/>
      <c r="W1311" s="197"/>
      <c r="X1311" s="198"/>
      <c r="Y1311" s="58"/>
      <c r="Z1311" s="58" t="s">
        <v>425</v>
      </c>
      <c r="AA1311" s="54"/>
      <c r="AB1311" s="54"/>
      <c r="AC1311" s="54"/>
      <c r="AD1311" s="196"/>
      <c r="AE1311" s="196"/>
    </row>
    <row r="1312" spans="1:31" s="80" customFormat="1">
      <c r="A1312" s="76"/>
      <c r="B1312" s="144" t="s">
        <v>1729</v>
      </c>
      <c r="C1312" s="113" t="s">
        <v>50</v>
      </c>
      <c r="D1312" s="113" t="s">
        <v>396</v>
      </c>
      <c r="E1312" s="58">
        <v>43067</v>
      </c>
      <c r="F1312" s="57">
        <v>104</v>
      </c>
      <c r="G1312" s="58" t="s">
        <v>226</v>
      </c>
      <c r="H1312" s="57" t="s">
        <v>246</v>
      </c>
      <c r="I1312" s="76" t="s">
        <v>176</v>
      </c>
      <c r="J1312" s="191"/>
      <c r="K1312" s="143"/>
      <c r="L1312" s="115"/>
      <c r="M1312" s="115"/>
      <c r="N1312" s="57"/>
      <c r="O1312" s="58" t="s">
        <v>24</v>
      </c>
      <c r="P1312" s="57" t="s">
        <v>172</v>
      </c>
      <c r="Q1312" s="57" t="s">
        <v>13</v>
      </c>
      <c r="R1312" s="57"/>
      <c r="S1312" s="57"/>
      <c r="T1312" s="117">
        <v>214</v>
      </c>
      <c r="U1312" s="117">
        <v>95</v>
      </c>
      <c r="V1312" s="58"/>
      <c r="W1312" s="197"/>
      <c r="X1312" s="198"/>
      <c r="Y1312" s="58"/>
      <c r="Z1312" s="58" t="s">
        <v>44</v>
      </c>
      <c r="AA1312" s="54"/>
      <c r="AB1312" s="54"/>
      <c r="AC1312" s="54"/>
      <c r="AD1312" s="196"/>
      <c r="AE1312" s="196"/>
    </row>
    <row r="1313" spans="1:31" s="80" customFormat="1">
      <c r="A1313" s="76"/>
      <c r="B1313" s="144" t="s">
        <v>1729</v>
      </c>
      <c r="C1313" s="113" t="s">
        <v>50</v>
      </c>
      <c r="D1313" s="113" t="s">
        <v>396</v>
      </c>
      <c r="E1313" s="58" t="s">
        <v>421</v>
      </c>
      <c r="F1313" s="57">
        <v>2166</v>
      </c>
      <c r="G1313" s="58" t="s">
        <v>409</v>
      </c>
      <c r="H1313" s="57" t="s">
        <v>402</v>
      </c>
      <c r="I1313" s="76" t="s">
        <v>176</v>
      </c>
      <c r="J1313" s="191"/>
      <c r="K1313" s="143"/>
      <c r="L1313" s="115"/>
      <c r="M1313" s="115"/>
      <c r="N1313" s="57"/>
      <c r="O1313" s="58" t="s">
        <v>316</v>
      </c>
      <c r="P1313" s="57"/>
      <c r="Q1313" s="57" t="s">
        <v>13</v>
      </c>
      <c r="R1313" s="57"/>
      <c r="S1313" s="57"/>
      <c r="T1313" s="117">
        <v>113.31</v>
      </c>
      <c r="U1313" s="117">
        <v>87.28</v>
      </c>
      <c r="V1313" s="58"/>
      <c r="W1313" s="197"/>
      <c r="X1313" s="198"/>
      <c r="Y1313" s="58"/>
      <c r="Z1313" s="58" t="s">
        <v>427</v>
      </c>
      <c r="AA1313" s="54"/>
      <c r="AB1313" s="54" t="s">
        <v>1498</v>
      </c>
      <c r="AC1313" s="54"/>
      <c r="AD1313" s="196"/>
      <c r="AE1313" s="196"/>
    </row>
    <row r="1314" spans="1:31" s="80" customFormat="1" ht="31">
      <c r="A1314" s="186"/>
      <c r="B1314" s="144" t="s">
        <v>1729</v>
      </c>
      <c r="C1314" s="113" t="s">
        <v>50</v>
      </c>
      <c r="D1314" s="113" t="s">
        <v>396</v>
      </c>
      <c r="E1314" s="58" t="s">
        <v>421</v>
      </c>
      <c r="F1314" s="57" t="s">
        <v>55</v>
      </c>
      <c r="G1314" s="58" t="s">
        <v>409</v>
      </c>
      <c r="H1314" s="57" t="s">
        <v>402</v>
      </c>
      <c r="I1314" s="76" t="s">
        <v>176</v>
      </c>
      <c r="J1314" s="191"/>
      <c r="K1314" s="143"/>
      <c r="L1314" s="115"/>
      <c r="M1314" s="115"/>
      <c r="N1314" s="57"/>
      <c r="O1314" s="58" t="s">
        <v>315</v>
      </c>
      <c r="P1314" s="57"/>
      <c r="Q1314" s="57" t="s">
        <v>13</v>
      </c>
      <c r="R1314" s="57"/>
      <c r="S1314" s="57"/>
      <c r="T1314" s="117">
        <v>165.51</v>
      </c>
      <c r="U1314" s="117">
        <v>87.8</v>
      </c>
      <c r="V1314" s="58"/>
      <c r="W1314" s="197"/>
      <c r="X1314" s="198"/>
      <c r="Y1314" s="58"/>
      <c r="Z1314" s="58" t="s">
        <v>426</v>
      </c>
      <c r="AA1314" s="54"/>
      <c r="AB1314" s="54" t="s">
        <v>1504</v>
      </c>
      <c r="AC1314" s="54"/>
      <c r="AD1314" s="196"/>
      <c r="AE1314" s="196"/>
    </row>
    <row r="1315" spans="1:31" s="80" customFormat="1">
      <c r="A1315" s="76" t="s">
        <v>308</v>
      </c>
      <c r="B1315" s="144" t="s">
        <v>1729</v>
      </c>
      <c r="C1315" s="113" t="s">
        <v>50</v>
      </c>
      <c r="D1315" s="113" t="s">
        <v>396</v>
      </c>
      <c r="E1315" s="58">
        <v>3</v>
      </c>
      <c r="F1315" s="57">
        <v>2150</v>
      </c>
      <c r="G1315" s="58" t="s">
        <v>27</v>
      </c>
      <c r="H1315" s="57" t="s">
        <v>402</v>
      </c>
      <c r="I1315" s="76" t="s">
        <v>176</v>
      </c>
      <c r="J1315" s="191" t="s">
        <v>428</v>
      </c>
      <c r="K1315" s="106"/>
      <c r="L1315" s="115"/>
      <c r="M1315" s="115"/>
      <c r="N1315" s="57"/>
      <c r="O1315" s="58" t="s">
        <v>315</v>
      </c>
      <c r="P1315" s="57"/>
      <c r="Q1315" s="57" t="s">
        <v>13</v>
      </c>
      <c r="R1315" s="57"/>
      <c r="S1315" s="57"/>
      <c r="T1315" s="117">
        <v>152.01</v>
      </c>
      <c r="U1315" s="117">
        <v>97.12</v>
      </c>
      <c r="V1315" s="58"/>
      <c r="W1315" s="197"/>
      <c r="X1315" s="198"/>
      <c r="Y1315" s="58"/>
      <c r="Z1315" s="58" t="s">
        <v>44</v>
      </c>
      <c r="AA1315" s="54"/>
      <c r="AB1315" s="54" t="s">
        <v>1267</v>
      </c>
      <c r="AC1315" s="54"/>
      <c r="AD1315" s="196"/>
      <c r="AE1315" s="196"/>
    </row>
    <row r="1316" spans="1:31" s="80" customFormat="1" ht="31">
      <c r="A1316" s="76"/>
      <c r="B1316" s="144" t="s">
        <v>1729</v>
      </c>
      <c r="C1316" s="113" t="s">
        <v>50</v>
      </c>
      <c r="D1316" s="113" t="s">
        <v>396</v>
      </c>
      <c r="E1316" s="58">
        <v>999</v>
      </c>
      <c r="F1316" s="57">
        <v>-999</v>
      </c>
      <c r="G1316" s="57">
        <v>-999</v>
      </c>
      <c r="H1316" s="57">
        <v>-999</v>
      </c>
      <c r="I1316" s="76" t="s">
        <v>176</v>
      </c>
      <c r="J1316" s="191"/>
      <c r="K1316" s="143"/>
      <c r="L1316" s="115"/>
      <c r="M1316" s="115"/>
      <c r="N1316" s="57"/>
      <c r="O1316" s="58" t="s">
        <v>220</v>
      </c>
      <c r="P1316" s="57"/>
      <c r="Q1316" s="57" t="s">
        <v>13</v>
      </c>
      <c r="R1316" s="57"/>
      <c r="S1316" s="57"/>
      <c r="T1316" s="117">
        <v>111.2</v>
      </c>
      <c r="U1316" s="117">
        <v>78.8</v>
      </c>
      <c r="V1316" s="58"/>
      <c r="W1316" s="197"/>
      <c r="X1316" s="198"/>
      <c r="Y1316" s="58"/>
      <c r="Z1316" s="58" t="s">
        <v>219</v>
      </c>
      <c r="AA1316" s="54"/>
      <c r="AB1316" s="54" t="s">
        <v>1342</v>
      </c>
      <c r="AC1316" s="54"/>
      <c r="AD1316" s="196"/>
      <c r="AE1316" s="196"/>
    </row>
    <row r="1317" spans="1:31" s="80" customFormat="1" ht="31">
      <c r="A1317" s="76"/>
      <c r="B1317" s="144" t="s">
        <v>1729</v>
      </c>
      <c r="C1317" s="113" t="s">
        <v>50</v>
      </c>
      <c r="D1317" s="113" t="s">
        <v>396</v>
      </c>
      <c r="E1317" s="58">
        <v>999</v>
      </c>
      <c r="F1317" s="57">
        <v>-999</v>
      </c>
      <c r="G1317" s="57">
        <v>-999</v>
      </c>
      <c r="H1317" s="57">
        <v>-999</v>
      </c>
      <c r="I1317" s="76" t="s">
        <v>176</v>
      </c>
      <c r="J1317" s="191"/>
      <c r="K1317" s="143"/>
      <c r="L1317" s="115"/>
      <c r="M1317" s="115"/>
      <c r="N1317" s="57"/>
      <c r="O1317" s="58" t="s">
        <v>315</v>
      </c>
      <c r="P1317" s="57" t="s">
        <v>172</v>
      </c>
      <c r="Q1317" s="57" t="s">
        <v>13</v>
      </c>
      <c r="R1317" s="57"/>
      <c r="S1317" s="57"/>
      <c r="T1317" s="117">
        <v>168.6</v>
      </c>
      <c r="U1317" s="117">
        <v>88</v>
      </c>
      <c r="V1317" s="58"/>
      <c r="W1317" s="197"/>
      <c r="X1317" s="198"/>
      <c r="Y1317" s="58"/>
      <c r="Z1317" s="58" t="s">
        <v>1920</v>
      </c>
      <c r="AA1317" s="54"/>
      <c r="AB1317" s="54" t="s">
        <v>1342</v>
      </c>
      <c r="AC1317" s="54"/>
      <c r="AD1317" s="196"/>
      <c r="AE1317" s="196"/>
    </row>
    <row r="1318" spans="1:31" s="80" customFormat="1" ht="31">
      <c r="A1318" s="76"/>
      <c r="B1318" s="144" t="s">
        <v>1729</v>
      </c>
      <c r="C1318" s="113" t="s">
        <v>50</v>
      </c>
      <c r="D1318" s="185" t="s">
        <v>396</v>
      </c>
      <c r="E1318" s="58">
        <v>30901</v>
      </c>
      <c r="F1318" s="57">
        <v>26</v>
      </c>
      <c r="G1318" s="58" t="s">
        <v>227</v>
      </c>
      <c r="H1318" s="57" t="s">
        <v>228</v>
      </c>
      <c r="I1318" s="76" t="s">
        <v>176</v>
      </c>
      <c r="J1318" s="191"/>
      <c r="K1318" s="143"/>
      <c r="L1318" s="115"/>
      <c r="M1318" s="115"/>
      <c r="N1318" s="57"/>
      <c r="O1318" s="58" t="s">
        <v>24</v>
      </c>
      <c r="P1318" s="57" t="s">
        <v>167</v>
      </c>
      <c r="Q1318" s="57" t="s">
        <v>13</v>
      </c>
      <c r="R1318" s="57"/>
      <c r="S1318" s="57"/>
      <c r="T1318" s="117">
        <v>214</v>
      </c>
      <c r="U1318" s="117">
        <v>97</v>
      </c>
      <c r="V1318" s="58"/>
      <c r="W1318" s="197"/>
      <c r="X1318" s="198"/>
      <c r="Y1318" s="58"/>
      <c r="Z1318" s="58" t="s">
        <v>423</v>
      </c>
      <c r="AA1318" s="54"/>
      <c r="AB1318" s="54"/>
      <c r="AC1318" s="54"/>
      <c r="AD1318" s="196"/>
      <c r="AE1318" s="196"/>
    </row>
    <row r="1319" spans="1:31" s="80" customFormat="1" ht="31">
      <c r="A1319" s="76"/>
      <c r="B1319" s="144" t="s">
        <v>1729</v>
      </c>
      <c r="C1319" s="113" t="s">
        <v>50</v>
      </c>
      <c r="D1319" s="185" t="s">
        <v>396</v>
      </c>
      <c r="E1319" s="58">
        <v>30901</v>
      </c>
      <c r="F1319" s="57">
        <v>26</v>
      </c>
      <c r="G1319" s="58" t="s">
        <v>227</v>
      </c>
      <c r="H1319" s="57" t="s">
        <v>228</v>
      </c>
      <c r="I1319" s="76" t="s">
        <v>176</v>
      </c>
      <c r="J1319" s="191"/>
      <c r="K1319" s="143"/>
      <c r="L1319" s="115"/>
      <c r="M1319" s="115"/>
      <c r="N1319" s="57"/>
      <c r="O1319" s="58" t="s">
        <v>24</v>
      </c>
      <c r="P1319" s="57" t="s">
        <v>172</v>
      </c>
      <c r="Q1319" s="57" t="s">
        <v>13</v>
      </c>
      <c r="R1319" s="57"/>
      <c r="S1319" s="57"/>
      <c r="T1319" s="117">
        <v>196</v>
      </c>
      <c r="U1319" s="117">
        <v>95</v>
      </c>
      <c r="V1319" s="58"/>
      <c r="W1319" s="197"/>
      <c r="X1319" s="198"/>
      <c r="Y1319" s="58"/>
      <c r="Z1319" s="58" t="s">
        <v>424</v>
      </c>
      <c r="AA1319" s="54"/>
      <c r="AB1319" s="54" t="s">
        <v>1299</v>
      </c>
      <c r="AC1319" s="54" t="s">
        <v>1420</v>
      </c>
      <c r="AD1319" s="196"/>
      <c r="AE1319" s="196"/>
    </row>
    <row r="1320" spans="1:31" s="80" customFormat="1" ht="62">
      <c r="A1320" s="76"/>
      <c r="B1320" s="144" t="s">
        <v>1729</v>
      </c>
      <c r="C1320" s="113" t="s">
        <v>51</v>
      </c>
      <c r="D1320" s="113" t="s">
        <v>221</v>
      </c>
      <c r="E1320" s="58">
        <v>30924</v>
      </c>
      <c r="F1320" s="57" t="s">
        <v>455</v>
      </c>
      <c r="G1320" s="58" t="s">
        <v>223</v>
      </c>
      <c r="H1320" s="57" t="s">
        <v>222</v>
      </c>
      <c r="I1320" s="76" t="s">
        <v>176</v>
      </c>
      <c r="J1320" s="191" t="s">
        <v>400</v>
      </c>
      <c r="K1320" s="106"/>
      <c r="L1320" s="115"/>
      <c r="M1320" s="115"/>
      <c r="N1320" s="57"/>
      <c r="O1320" s="58" t="s">
        <v>185</v>
      </c>
      <c r="P1320" s="57"/>
      <c r="Q1320" s="57" t="s">
        <v>13</v>
      </c>
      <c r="R1320" s="57"/>
      <c r="S1320" s="57"/>
      <c r="T1320" s="117">
        <v>168</v>
      </c>
      <c r="U1320" s="117">
        <v>89</v>
      </c>
      <c r="V1320" s="58"/>
      <c r="W1320" s="197"/>
      <c r="X1320" s="198"/>
      <c r="Y1320" s="58"/>
      <c r="Z1320" s="58" t="s">
        <v>456</v>
      </c>
      <c r="AA1320" s="54"/>
      <c r="AB1320" s="54" t="s">
        <v>1299</v>
      </c>
      <c r="AC1320" s="54" t="s">
        <v>1437</v>
      </c>
      <c r="AD1320" s="196"/>
      <c r="AE1320" s="196"/>
    </row>
    <row r="1321" spans="1:31" s="80" customFormat="1" ht="31">
      <c r="A1321" s="76"/>
      <c r="B1321" s="144" t="s">
        <v>1729</v>
      </c>
      <c r="C1321" s="113" t="s">
        <v>51</v>
      </c>
      <c r="D1321" s="113" t="s">
        <v>221</v>
      </c>
      <c r="E1321" s="58">
        <v>43067</v>
      </c>
      <c r="F1321" s="57">
        <v>106</v>
      </c>
      <c r="G1321" s="58" t="s">
        <v>226</v>
      </c>
      <c r="H1321" s="57" t="s">
        <v>246</v>
      </c>
      <c r="I1321" s="76" t="s">
        <v>176</v>
      </c>
      <c r="J1321" s="191"/>
      <c r="K1321" s="143"/>
      <c r="L1321" s="115"/>
      <c r="M1321" s="115"/>
      <c r="N1321" s="57"/>
      <c r="O1321" s="58" t="s">
        <v>24</v>
      </c>
      <c r="P1321" s="57" t="s">
        <v>172</v>
      </c>
      <c r="Q1321" s="57" t="s">
        <v>13</v>
      </c>
      <c r="R1321" s="57"/>
      <c r="S1321" s="57"/>
      <c r="T1321" s="117">
        <v>220</v>
      </c>
      <c r="U1321" s="117">
        <v>90</v>
      </c>
      <c r="V1321" s="58"/>
      <c r="W1321" s="197"/>
      <c r="X1321" s="198"/>
      <c r="Y1321" s="58"/>
      <c r="Z1321" s="58" t="s">
        <v>44</v>
      </c>
      <c r="AA1321" s="54"/>
      <c r="AB1321" s="54" t="s">
        <v>1299</v>
      </c>
      <c r="AC1321" s="54" t="s">
        <v>1324</v>
      </c>
      <c r="AD1321" s="196"/>
      <c r="AE1321" s="196"/>
    </row>
    <row r="1322" spans="1:31" s="80" customFormat="1">
      <c r="A1322" s="76"/>
      <c r="B1322" s="144" t="s">
        <v>1729</v>
      </c>
      <c r="C1322" s="113" t="s">
        <v>51</v>
      </c>
      <c r="D1322" s="113" t="s">
        <v>15</v>
      </c>
      <c r="E1322" s="58">
        <v>999</v>
      </c>
      <c r="F1322" s="57">
        <v>-999</v>
      </c>
      <c r="G1322" s="58">
        <v>-999</v>
      </c>
      <c r="H1322" s="57" t="s">
        <v>474</v>
      </c>
      <c r="I1322" s="76" t="s">
        <v>176</v>
      </c>
      <c r="J1322" s="191"/>
      <c r="K1322" s="143"/>
      <c r="L1322" s="115"/>
      <c r="M1322" s="115"/>
      <c r="N1322" s="57"/>
      <c r="O1322" s="58" t="s">
        <v>171</v>
      </c>
      <c r="P1322" s="57"/>
      <c r="Q1322" s="57" t="s">
        <v>13</v>
      </c>
      <c r="R1322" s="57"/>
      <c r="S1322" s="57">
        <v>360</v>
      </c>
      <c r="T1322" s="117"/>
      <c r="U1322" s="117"/>
      <c r="V1322" s="58"/>
      <c r="W1322" s="197"/>
      <c r="X1322" s="198"/>
      <c r="Y1322" s="58"/>
      <c r="Z1322" s="58" t="s">
        <v>201</v>
      </c>
      <c r="AA1322" s="54"/>
      <c r="AB1322" s="54" t="s">
        <v>1299</v>
      </c>
      <c r="AC1322" s="54"/>
      <c r="AD1322" s="196"/>
      <c r="AE1322" s="196"/>
    </row>
    <row r="1323" spans="1:31" s="80" customFormat="1" ht="31">
      <c r="A1323" s="76"/>
      <c r="B1323" s="144" t="s">
        <v>1729</v>
      </c>
      <c r="C1323" s="113" t="s">
        <v>51</v>
      </c>
      <c r="D1323" s="113" t="s">
        <v>15</v>
      </c>
      <c r="E1323" s="58">
        <v>999</v>
      </c>
      <c r="F1323" s="57">
        <v>-999</v>
      </c>
      <c r="G1323" s="58">
        <v>-999</v>
      </c>
      <c r="H1323" s="57">
        <v>-999</v>
      </c>
      <c r="I1323" s="76" t="s">
        <v>176</v>
      </c>
      <c r="J1323" s="191"/>
      <c r="K1323" s="143"/>
      <c r="L1323" s="115"/>
      <c r="M1323" s="115"/>
      <c r="N1323" s="57"/>
      <c r="O1323" s="58" t="s">
        <v>150</v>
      </c>
      <c r="P1323" s="57" t="s">
        <v>167</v>
      </c>
      <c r="Q1323" s="57" t="s">
        <v>13</v>
      </c>
      <c r="R1323" s="57"/>
      <c r="S1323" s="57"/>
      <c r="T1323" s="117">
        <v>220</v>
      </c>
      <c r="U1323" s="117">
        <v>97</v>
      </c>
      <c r="V1323" s="58"/>
      <c r="W1323" s="197"/>
      <c r="X1323" s="198"/>
      <c r="Y1323" s="58"/>
      <c r="Z1323" s="58" t="s">
        <v>224</v>
      </c>
      <c r="AA1323" s="54"/>
      <c r="AB1323" s="54"/>
      <c r="AC1323" s="54"/>
      <c r="AD1323" s="196"/>
      <c r="AE1323" s="196"/>
    </row>
    <row r="1324" spans="1:31" s="80" customFormat="1">
      <c r="A1324" s="76"/>
      <c r="B1324" s="144" t="s">
        <v>1729</v>
      </c>
      <c r="C1324" s="113" t="s">
        <v>51</v>
      </c>
      <c r="D1324" s="113" t="s">
        <v>15</v>
      </c>
      <c r="E1324" s="58">
        <v>999</v>
      </c>
      <c r="F1324" s="57">
        <v>-999</v>
      </c>
      <c r="G1324" s="58">
        <v>-999</v>
      </c>
      <c r="H1324" s="57">
        <v>-999</v>
      </c>
      <c r="I1324" s="76" t="s">
        <v>176</v>
      </c>
      <c r="J1324" s="191"/>
      <c r="K1324" s="143"/>
      <c r="L1324" s="115"/>
      <c r="M1324" s="115"/>
      <c r="N1324" s="57"/>
      <c r="O1324" s="58" t="s">
        <v>150</v>
      </c>
      <c r="P1324" s="57" t="s">
        <v>172</v>
      </c>
      <c r="Q1324" s="57" t="s">
        <v>13</v>
      </c>
      <c r="R1324" s="57"/>
      <c r="S1324" s="57"/>
      <c r="T1324" s="117">
        <v>245</v>
      </c>
      <c r="U1324" s="117">
        <v>100</v>
      </c>
      <c r="V1324" s="58"/>
      <c r="W1324" s="197"/>
      <c r="X1324" s="198"/>
      <c r="Y1324" s="58"/>
      <c r="Z1324" s="58" t="s">
        <v>225</v>
      </c>
      <c r="AA1324" s="54"/>
      <c r="AB1324" s="54"/>
      <c r="AC1324" s="54" t="s">
        <v>1521</v>
      </c>
      <c r="AD1324" s="196"/>
      <c r="AE1324" s="196"/>
    </row>
    <row r="1325" spans="1:31" s="80" customFormat="1">
      <c r="A1325" s="76"/>
      <c r="B1325" s="144" t="s">
        <v>1729</v>
      </c>
      <c r="C1325" s="113" t="s">
        <v>51</v>
      </c>
      <c r="D1325" s="113" t="s">
        <v>15</v>
      </c>
      <c r="E1325" s="58">
        <v>999</v>
      </c>
      <c r="F1325" s="57">
        <v>-999</v>
      </c>
      <c r="G1325" s="58">
        <v>-999</v>
      </c>
      <c r="H1325" s="57">
        <v>-999</v>
      </c>
      <c r="I1325" s="76" t="s">
        <v>176</v>
      </c>
      <c r="J1325" s="191"/>
      <c r="K1325" s="143"/>
      <c r="L1325" s="115"/>
      <c r="M1325" s="115"/>
      <c r="N1325" s="57"/>
      <c r="O1325" s="58" t="s">
        <v>150</v>
      </c>
      <c r="P1325" s="57" t="s">
        <v>167</v>
      </c>
      <c r="Q1325" s="57" t="s">
        <v>13</v>
      </c>
      <c r="R1325" s="57"/>
      <c r="S1325" s="57"/>
      <c r="T1325" s="117">
        <v>259</v>
      </c>
      <c r="U1325" s="117">
        <v>102</v>
      </c>
      <c r="V1325" s="58"/>
      <c r="W1325" s="197"/>
      <c r="X1325" s="198"/>
      <c r="Y1325" s="58"/>
      <c r="Z1325" s="58" t="s">
        <v>225</v>
      </c>
      <c r="AA1325" s="54"/>
      <c r="AB1325" s="54"/>
      <c r="AC1325" s="54" t="s">
        <v>1521</v>
      </c>
      <c r="AD1325" s="196"/>
      <c r="AE1325" s="196"/>
    </row>
    <row r="1326" spans="1:31" s="80" customFormat="1">
      <c r="A1326" s="76"/>
      <c r="B1326" s="144" t="s">
        <v>1729</v>
      </c>
      <c r="C1326" s="113" t="s">
        <v>51</v>
      </c>
      <c r="D1326" s="113" t="s">
        <v>15</v>
      </c>
      <c r="E1326" s="58">
        <v>31055</v>
      </c>
      <c r="F1326" s="57">
        <v>4</v>
      </c>
      <c r="G1326" s="58" t="s">
        <v>241</v>
      </c>
      <c r="H1326" s="57" t="s">
        <v>393</v>
      </c>
      <c r="I1326" s="76" t="s">
        <v>176</v>
      </c>
      <c r="J1326" s="191"/>
      <c r="K1326" s="143"/>
      <c r="L1326" s="115"/>
      <c r="M1326" s="115"/>
      <c r="N1326" s="57"/>
      <c r="O1326" s="58" t="s">
        <v>174</v>
      </c>
      <c r="P1326" s="57"/>
      <c r="Q1326" s="57" t="s">
        <v>13</v>
      </c>
      <c r="R1326" s="57">
        <v>150</v>
      </c>
      <c r="S1326" s="57">
        <v>415</v>
      </c>
      <c r="T1326" s="117"/>
      <c r="U1326" s="117"/>
      <c r="V1326" s="58"/>
      <c r="W1326" s="197"/>
      <c r="X1326" s="198"/>
      <c r="Y1326" s="58"/>
      <c r="Z1326" s="58"/>
      <c r="AA1326" s="54"/>
      <c r="AB1326" s="54"/>
      <c r="AC1326" s="54"/>
      <c r="AD1326" s="196"/>
      <c r="AE1326" s="196"/>
    </row>
    <row r="1327" spans="1:31" s="80" customFormat="1">
      <c r="A1327" s="76"/>
      <c r="B1327" s="144" t="s">
        <v>1729</v>
      </c>
      <c r="C1327" s="113" t="s">
        <v>51</v>
      </c>
      <c r="D1327" s="113" t="s">
        <v>15</v>
      </c>
      <c r="E1327" s="58">
        <v>870</v>
      </c>
      <c r="F1327" s="57">
        <v>2315</v>
      </c>
      <c r="G1327" s="58" t="s">
        <v>1994</v>
      </c>
      <c r="H1327" s="57"/>
      <c r="I1327" s="76" t="s">
        <v>176</v>
      </c>
      <c r="J1327" s="191"/>
      <c r="K1327" s="143"/>
      <c r="L1327" s="115"/>
      <c r="M1327" s="115"/>
      <c r="N1327" s="57"/>
      <c r="O1327" s="58" t="s">
        <v>36</v>
      </c>
      <c r="P1327" s="57"/>
      <c r="Q1327" s="57" t="s">
        <v>13</v>
      </c>
      <c r="R1327" s="57"/>
      <c r="S1327" s="57"/>
      <c r="T1327" s="117">
        <v>101.73</v>
      </c>
      <c r="U1327" s="117">
        <v>40.04</v>
      </c>
      <c r="V1327" s="58"/>
      <c r="W1327" s="197"/>
      <c r="X1327" s="198"/>
      <c r="Y1327" s="58"/>
      <c r="Z1327" s="58" t="s">
        <v>52</v>
      </c>
      <c r="AA1327" s="54"/>
      <c r="AB1327" s="54"/>
      <c r="AC1327" s="54"/>
      <c r="AD1327" s="196"/>
      <c r="AE1327" s="196"/>
    </row>
    <row r="1328" spans="1:31" s="80" customFormat="1" ht="24">
      <c r="A1328" s="76"/>
      <c r="B1328" s="144" t="s">
        <v>1729</v>
      </c>
      <c r="C1328" s="113" t="s">
        <v>51</v>
      </c>
      <c r="D1328" s="113" t="s">
        <v>15</v>
      </c>
      <c r="E1328" s="58">
        <v>30901</v>
      </c>
      <c r="F1328" s="57">
        <v>5</v>
      </c>
      <c r="G1328" s="58" t="s">
        <v>227</v>
      </c>
      <c r="H1328" s="57" t="s">
        <v>228</v>
      </c>
      <c r="I1328" s="76" t="s">
        <v>176</v>
      </c>
      <c r="J1328" s="191" t="s">
        <v>400</v>
      </c>
      <c r="K1328" s="106"/>
      <c r="L1328" s="115"/>
      <c r="M1328" s="115"/>
      <c r="N1328" s="57"/>
      <c r="O1328" s="58" t="s">
        <v>171</v>
      </c>
      <c r="P1328" s="57"/>
      <c r="Q1328" s="57" t="s">
        <v>13</v>
      </c>
      <c r="R1328" s="57"/>
      <c r="S1328" s="57">
        <v>375</v>
      </c>
      <c r="T1328" s="117"/>
      <c r="U1328" s="117"/>
      <c r="V1328" s="58"/>
      <c r="W1328" s="197"/>
      <c r="X1328" s="198"/>
      <c r="Y1328" s="58"/>
      <c r="Z1328" s="58"/>
      <c r="AA1328" s="54"/>
      <c r="AB1328" s="54"/>
      <c r="AC1328" s="54"/>
      <c r="AD1328" s="196"/>
      <c r="AE1328" s="196"/>
    </row>
    <row r="1329" spans="1:31" s="80" customFormat="1">
      <c r="A1329" s="76" t="s">
        <v>1916</v>
      </c>
      <c r="B1329" s="144" t="s">
        <v>1729</v>
      </c>
      <c r="C1329" s="113" t="s">
        <v>51</v>
      </c>
      <c r="D1329" s="113" t="s">
        <v>15</v>
      </c>
      <c r="E1329" s="76">
        <v>30927</v>
      </c>
      <c r="F1329" s="76">
        <v>45</v>
      </c>
      <c r="G1329" s="70" t="s">
        <v>1922</v>
      </c>
      <c r="H1329" s="70"/>
      <c r="I1329" s="76" t="s">
        <v>176</v>
      </c>
      <c r="J1329" s="191"/>
      <c r="K1329" s="143"/>
      <c r="L1329" s="112"/>
      <c r="M1329" s="112"/>
      <c r="N1329" s="70"/>
      <c r="O1329" s="76" t="s">
        <v>1522</v>
      </c>
      <c r="P1329" s="70"/>
      <c r="Q1329" s="70" t="s">
        <v>13</v>
      </c>
      <c r="R1329" s="70">
        <v>172</v>
      </c>
      <c r="S1329" s="70"/>
      <c r="T1329" s="128"/>
      <c r="U1329" s="128"/>
      <c r="V1329" s="76"/>
      <c r="W1329" s="197"/>
      <c r="X1329" s="105"/>
      <c r="Y1329" s="76"/>
      <c r="Z1329" s="76"/>
      <c r="AA1329" s="54"/>
      <c r="AB1329" s="54"/>
      <c r="AC1329" s="54"/>
      <c r="AD1329" s="196"/>
      <c r="AE1329" s="196"/>
    </row>
    <row r="1330" spans="1:31" s="80" customFormat="1">
      <c r="A1330" s="76" t="s">
        <v>1916</v>
      </c>
      <c r="B1330" s="144" t="s">
        <v>1729</v>
      </c>
      <c r="C1330" s="113" t="s">
        <v>51</v>
      </c>
      <c r="D1330" s="113" t="s">
        <v>15</v>
      </c>
      <c r="E1330" s="76">
        <v>31141</v>
      </c>
      <c r="F1330" s="76">
        <v>66</v>
      </c>
      <c r="G1330" s="70"/>
      <c r="H1330" s="70"/>
      <c r="I1330" s="76" t="s">
        <v>176</v>
      </c>
      <c r="J1330" s="191"/>
      <c r="K1330" s="143"/>
      <c r="L1330" s="112"/>
      <c r="M1330" s="112"/>
      <c r="N1330" s="70"/>
      <c r="O1330" s="76" t="s">
        <v>1676</v>
      </c>
      <c r="P1330" s="70"/>
      <c r="Q1330" s="70" t="s">
        <v>13</v>
      </c>
      <c r="R1330" s="70">
        <v>130</v>
      </c>
      <c r="S1330" s="70"/>
      <c r="T1330" s="128"/>
      <c r="U1330" s="128"/>
      <c r="V1330" s="76"/>
      <c r="W1330" s="197"/>
      <c r="X1330" s="105"/>
      <c r="Y1330" s="76"/>
      <c r="Z1330" s="76"/>
      <c r="AA1330" s="54"/>
      <c r="AB1330" s="54" t="s">
        <v>1267</v>
      </c>
      <c r="AC1330" s="54"/>
      <c r="AD1330" s="196"/>
      <c r="AE1330" s="196"/>
    </row>
    <row r="1331" spans="1:31" s="80" customFormat="1">
      <c r="A1331" s="76"/>
      <c r="B1331" s="144" t="s">
        <v>1729</v>
      </c>
      <c r="C1331" s="113" t="s">
        <v>51</v>
      </c>
      <c r="D1331" s="113" t="s">
        <v>179</v>
      </c>
      <c r="E1331" s="58">
        <v>1140</v>
      </c>
      <c r="F1331" s="57">
        <v>1</v>
      </c>
      <c r="G1331" s="58" t="s">
        <v>216</v>
      </c>
      <c r="H1331" s="57" t="s">
        <v>217</v>
      </c>
      <c r="I1331" s="76" t="s">
        <v>176</v>
      </c>
      <c r="J1331" s="191"/>
      <c r="K1331" s="143"/>
      <c r="L1331" s="115"/>
      <c r="M1331" s="115"/>
      <c r="N1331" s="57"/>
      <c r="O1331" s="58" t="s">
        <v>36</v>
      </c>
      <c r="P1331" s="57"/>
      <c r="Q1331" s="57" t="s">
        <v>13</v>
      </c>
      <c r="R1331" s="57"/>
      <c r="S1331" s="57"/>
      <c r="T1331" s="117">
        <v>237</v>
      </c>
      <c r="U1331" s="117">
        <v>110</v>
      </c>
      <c r="V1331" s="58"/>
      <c r="W1331" s="197"/>
      <c r="X1331" s="198"/>
      <c r="Y1331" s="58"/>
      <c r="Z1331" s="58"/>
      <c r="AA1331" s="54"/>
      <c r="AB1331" s="54"/>
      <c r="AC1331" s="54"/>
      <c r="AD1331" s="196"/>
      <c r="AE1331" s="196"/>
    </row>
    <row r="1332" spans="1:31" s="80" customFormat="1">
      <c r="A1332" s="76"/>
      <c r="B1332" s="144" t="s">
        <v>1729</v>
      </c>
      <c r="C1332" s="113" t="s">
        <v>51</v>
      </c>
      <c r="D1332" s="113" t="s">
        <v>179</v>
      </c>
      <c r="E1332" s="58">
        <v>1140</v>
      </c>
      <c r="F1332" s="57">
        <v>3</v>
      </c>
      <c r="G1332" s="58" t="s">
        <v>216</v>
      </c>
      <c r="H1332" s="57" t="s">
        <v>217</v>
      </c>
      <c r="I1332" s="76" t="s">
        <v>176</v>
      </c>
      <c r="J1332" s="191"/>
      <c r="K1332" s="143"/>
      <c r="L1332" s="115"/>
      <c r="M1332" s="115"/>
      <c r="N1332" s="57"/>
      <c r="O1332" s="58" t="s">
        <v>36</v>
      </c>
      <c r="P1332" s="57"/>
      <c r="Q1332" s="57" t="s">
        <v>13</v>
      </c>
      <c r="R1332" s="57"/>
      <c r="S1332" s="57"/>
      <c r="T1332" s="117">
        <v>215</v>
      </c>
      <c r="U1332" s="117">
        <v>115</v>
      </c>
      <c r="V1332" s="58"/>
      <c r="W1332" s="197"/>
      <c r="X1332" s="198"/>
      <c r="Y1332" s="58"/>
      <c r="Z1332" s="58" t="s">
        <v>218</v>
      </c>
      <c r="AA1332" s="54"/>
      <c r="AB1332" s="54"/>
      <c r="AC1332" s="54"/>
      <c r="AD1332" s="196"/>
      <c r="AE1332" s="196"/>
    </row>
    <row r="1333" spans="1:31" s="80" customFormat="1" ht="24">
      <c r="A1333" s="76"/>
      <c r="B1333" s="144" t="s">
        <v>1729</v>
      </c>
      <c r="C1333" s="113" t="s">
        <v>51</v>
      </c>
      <c r="D1333" s="113" t="s">
        <v>179</v>
      </c>
      <c r="E1333" s="58">
        <v>30907</v>
      </c>
      <c r="F1333" s="57">
        <v>1214</v>
      </c>
      <c r="G1333" s="58" t="s">
        <v>251</v>
      </c>
      <c r="H1333" s="57" t="s">
        <v>243</v>
      </c>
      <c r="I1333" s="76" t="s">
        <v>176</v>
      </c>
      <c r="J1333" s="191" t="s">
        <v>400</v>
      </c>
      <c r="K1333" s="143">
        <v>30</v>
      </c>
      <c r="L1333" s="68">
        <v>29.62</v>
      </c>
      <c r="M1333" s="68">
        <v>-98.37</v>
      </c>
      <c r="N1333" s="106">
        <v>126.402078446346</v>
      </c>
      <c r="O1333" s="58" t="s">
        <v>24</v>
      </c>
      <c r="P1333" s="57"/>
      <c r="Q1333" s="57" t="s">
        <v>13</v>
      </c>
      <c r="R1333" s="57"/>
      <c r="S1333" s="57"/>
      <c r="T1333" s="117">
        <v>210</v>
      </c>
      <c r="U1333" s="117">
        <v>101</v>
      </c>
      <c r="V1333" s="58"/>
      <c r="W1333" s="197"/>
      <c r="X1333" s="198"/>
      <c r="Y1333" s="58"/>
      <c r="Z1333" s="58"/>
      <c r="AA1333" s="54"/>
      <c r="AB1333" s="54"/>
      <c r="AC1333" s="54"/>
      <c r="AD1333" s="196"/>
      <c r="AE1333" s="196"/>
    </row>
    <row r="1334" spans="1:31" s="80" customFormat="1" ht="24">
      <c r="A1334" s="76"/>
      <c r="B1334" s="144" t="s">
        <v>1729</v>
      </c>
      <c r="C1334" s="113" t="s">
        <v>51</v>
      </c>
      <c r="D1334" s="113" t="s">
        <v>179</v>
      </c>
      <c r="E1334" s="58">
        <v>30967</v>
      </c>
      <c r="F1334" s="57">
        <v>165</v>
      </c>
      <c r="G1334" s="58" t="s">
        <v>251</v>
      </c>
      <c r="H1334" s="57" t="s">
        <v>243</v>
      </c>
      <c r="I1334" s="76" t="s">
        <v>176</v>
      </c>
      <c r="J1334" s="191" t="s">
        <v>400</v>
      </c>
      <c r="K1334" s="143">
        <v>30</v>
      </c>
      <c r="L1334" s="68">
        <v>29.62</v>
      </c>
      <c r="M1334" s="68">
        <v>-98.37</v>
      </c>
      <c r="N1334" s="106">
        <v>126.402078446346</v>
      </c>
      <c r="O1334" s="58" t="s">
        <v>24</v>
      </c>
      <c r="P1334" s="57"/>
      <c r="Q1334" s="57" t="s">
        <v>13</v>
      </c>
      <c r="R1334" s="57"/>
      <c r="S1334" s="57"/>
      <c r="T1334" s="117">
        <v>216</v>
      </c>
      <c r="U1334" s="117">
        <v>89</v>
      </c>
      <c r="V1334" s="58"/>
      <c r="W1334" s="197"/>
      <c r="X1334" s="198"/>
      <c r="Y1334" s="58"/>
      <c r="Z1334" s="58"/>
      <c r="AA1334" s="54"/>
      <c r="AB1334" s="54"/>
      <c r="AC1334" s="54"/>
      <c r="AD1334" s="196"/>
      <c r="AE1334" s="196"/>
    </row>
    <row r="1335" spans="1:31" s="80" customFormat="1" ht="24">
      <c r="A1335" s="76"/>
      <c r="B1335" s="144" t="s">
        <v>1729</v>
      </c>
      <c r="C1335" s="113" t="s">
        <v>51</v>
      </c>
      <c r="D1335" s="113" t="s">
        <v>179</v>
      </c>
      <c r="E1335" s="58">
        <v>30967</v>
      </c>
      <c r="F1335" s="57">
        <v>181</v>
      </c>
      <c r="G1335" s="58" t="s">
        <v>251</v>
      </c>
      <c r="H1335" s="57" t="s">
        <v>243</v>
      </c>
      <c r="I1335" s="76" t="s">
        <v>176</v>
      </c>
      <c r="J1335" s="191" t="s">
        <v>400</v>
      </c>
      <c r="K1335" s="143">
        <v>30</v>
      </c>
      <c r="L1335" s="68">
        <v>29.62</v>
      </c>
      <c r="M1335" s="68">
        <v>-98.37</v>
      </c>
      <c r="N1335" s="106">
        <v>126.402078446346</v>
      </c>
      <c r="O1335" s="58" t="s">
        <v>465</v>
      </c>
      <c r="P1335" s="57" t="s">
        <v>167</v>
      </c>
      <c r="Q1335" s="57" t="s">
        <v>13</v>
      </c>
      <c r="R1335" s="57"/>
      <c r="S1335" s="57"/>
      <c r="T1335" s="117">
        <v>197</v>
      </c>
      <c r="U1335" s="117">
        <v>77</v>
      </c>
      <c r="V1335" s="58"/>
      <c r="W1335" s="197"/>
      <c r="X1335" s="198"/>
      <c r="Y1335" s="58"/>
      <c r="Z1335" s="58" t="s">
        <v>266</v>
      </c>
      <c r="AA1335" s="54"/>
      <c r="AB1335" s="54"/>
      <c r="AC1335" s="54"/>
      <c r="AD1335" s="196"/>
      <c r="AE1335" s="196"/>
    </row>
    <row r="1336" spans="1:31" s="80" customFormat="1" ht="24">
      <c r="A1336" s="76"/>
      <c r="B1336" s="144" t="s">
        <v>1729</v>
      </c>
      <c r="C1336" s="113" t="s">
        <v>51</v>
      </c>
      <c r="D1336" s="113" t="s">
        <v>179</v>
      </c>
      <c r="E1336" s="58">
        <v>30967</v>
      </c>
      <c r="F1336" s="57">
        <v>213</v>
      </c>
      <c r="G1336" s="58" t="s">
        <v>251</v>
      </c>
      <c r="H1336" s="57" t="s">
        <v>243</v>
      </c>
      <c r="I1336" s="76" t="s">
        <v>176</v>
      </c>
      <c r="J1336" s="191" t="s">
        <v>400</v>
      </c>
      <c r="K1336" s="143">
        <v>30</v>
      </c>
      <c r="L1336" s="68">
        <v>29.62</v>
      </c>
      <c r="M1336" s="68">
        <v>-98.37</v>
      </c>
      <c r="N1336" s="106">
        <v>126.402078446346</v>
      </c>
      <c r="O1336" s="58" t="s">
        <v>87</v>
      </c>
      <c r="P1336" s="57"/>
      <c r="Q1336" s="57" t="s">
        <v>13</v>
      </c>
      <c r="R1336" s="57"/>
      <c r="S1336" s="57"/>
      <c r="T1336" s="117">
        <v>210</v>
      </c>
      <c r="U1336" s="117">
        <v>108</v>
      </c>
      <c r="V1336" s="58"/>
      <c r="W1336" s="197"/>
      <c r="X1336" s="198"/>
      <c r="Y1336" s="58"/>
      <c r="Z1336" s="58"/>
      <c r="AA1336" s="54"/>
      <c r="AB1336" s="54"/>
      <c r="AC1336" s="54"/>
      <c r="AD1336" s="196"/>
      <c r="AE1336" s="196"/>
    </row>
    <row r="1337" spans="1:31" s="80" customFormat="1" ht="24">
      <c r="A1337" s="76"/>
      <c r="B1337" s="144" t="s">
        <v>1729</v>
      </c>
      <c r="C1337" s="113" t="s">
        <v>51</v>
      </c>
      <c r="D1337" s="113" t="s">
        <v>179</v>
      </c>
      <c r="E1337" s="58">
        <v>30967</v>
      </c>
      <c r="F1337" s="57">
        <v>227</v>
      </c>
      <c r="G1337" s="58" t="s">
        <v>251</v>
      </c>
      <c r="H1337" s="57" t="s">
        <v>243</v>
      </c>
      <c r="I1337" s="76" t="s">
        <v>176</v>
      </c>
      <c r="J1337" s="191" t="s">
        <v>400</v>
      </c>
      <c r="K1337" s="143">
        <v>30</v>
      </c>
      <c r="L1337" s="68">
        <v>29.62</v>
      </c>
      <c r="M1337" s="68">
        <v>-98.37</v>
      </c>
      <c r="N1337" s="106">
        <v>126.402078446346</v>
      </c>
      <c r="O1337" s="58" t="s">
        <v>24</v>
      </c>
      <c r="P1337" s="57" t="s">
        <v>167</v>
      </c>
      <c r="Q1337" s="57" t="s">
        <v>13</v>
      </c>
      <c r="R1337" s="57"/>
      <c r="S1337" s="57"/>
      <c r="T1337" s="117">
        <v>235</v>
      </c>
      <c r="U1337" s="117">
        <v>95</v>
      </c>
      <c r="V1337" s="58"/>
      <c r="W1337" s="197"/>
      <c r="X1337" s="198"/>
      <c r="Y1337" s="58"/>
      <c r="Z1337" s="58"/>
      <c r="AA1337" s="54"/>
      <c r="AB1337" s="54"/>
      <c r="AC1337" s="54"/>
      <c r="AD1337" s="196"/>
      <c r="AE1337" s="196"/>
    </row>
    <row r="1338" spans="1:31" s="80" customFormat="1" ht="24">
      <c r="A1338" s="76"/>
      <c r="B1338" s="144" t="s">
        <v>1729</v>
      </c>
      <c r="C1338" s="113" t="s">
        <v>51</v>
      </c>
      <c r="D1338" s="113" t="s">
        <v>179</v>
      </c>
      <c r="E1338" s="58">
        <v>30967</v>
      </c>
      <c r="F1338" s="57">
        <v>462</v>
      </c>
      <c r="G1338" s="58" t="s">
        <v>251</v>
      </c>
      <c r="H1338" s="57" t="s">
        <v>243</v>
      </c>
      <c r="I1338" s="76" t="s">
        <v>176</v>
      </c>
      <c r="J1338" s="191" t="s">
        <v>400</v>
      </c>
      <c r="K1338" s="143">
        <v>30</v>
      </c>
      <c r="L1338" s="68">
        <v>29.62</v>
      </c>
      <c r="M1338" s="68">
        <v>-98.37</v>
      </c>
      <c r="N1338" s="106">
        <v>126.402078446346</v>
      </c>
      <c r="O1338" s="58" t="s">
        <v>31</v>
      </c>
      <c r="P1338" s="57"/>
      <c r="Q1338" s="57" t="s">
        <v>13</v>
      </c>
      <c r="R1338" s="57"/>
      <c r="S1338" s="57"/>
      <c r="T1338" s="117">
        <v>187</v>
      </c>
      <c r="U1338" s="117">
        <v>89</v>
      </c>
      <c r="V1338" s="58"/>
      <c r="W1338" s="197"/>
      <c r="X1338" s="198"/>
      <c r="Y1338" s="58"/>
      <c r="Z1338" s="58" t="s">
        <v>263</v>
      </c>
      <c r="AA1338" s="54"/>
      <c r="AB1338" s="54"/>
      <c r="AC1338" s="54"/>
      <c r="AD1338" s="196"/>
      <c r="AE1338" s="196"/>
    </row>
    <row r="1339" spans="1:31" s="80" customFormat="1" ht="24">
      <c r="A1339" s="76"/>
      <c r="B1339" s="144" t="s">
        <v>1729</v>
      </c>
      <c r="C1339" s="113" t="s">
        <v>51</v>
      </c>
      <c r="D1339" s="113" t="s">
        <v>179</v>
      </c>
      <c r="E1339" s="58">
        <v>30967</v>
      </c>
      <c r="F1339" s="57">
        <v>500</v>
      </c>
      <c r="G1339" s="58" t="s">
        <v>251</v>
      </c>
      <c r="H1339" s="57" t="s">
        <v>243</v>
      </c>
      <c r="I1339" s="76" t="s">
        <v>176</v>
      </c>
      <c r="J1339" s="191" t="s">
        <v>400</v>
      </c>
      <c r="K1339" s="143">
        <v>30</v>
      </c>
      <c r="L1339" s="68">
        <v>29.62</v>
      </c>
      <c r="M1339" s="68">
        <v>-98.37</v>
      </c>
      <c r="N1339" s="106">
        <v>126.402078446346</v>
      </c>
      <c r="O1339" s="58" t="s">
        <v>150</v>
      </c>
      <c r="P1339" s="57" t="s">
        <v>172</v>
      </c>
      <c r="Q1339" s="57" t="s">
        <v>13</v>
      </c>
      <c r="R1339" s="57"/>
      <c r="S1339" s="57"/>
      <c r="T1339" s="117">
        <v>132</v>
      </c>
      <c r="U1339" s="117">
        <v>72</v>
      </c>
      <c r="V1339" s="58"/>
      <c r="W1339" s="197"/>
      <c r="X1339" s="198"/>
      <c r="Y1339" s="58"/>
      <c r="Z1339" s="58" t="s">
        <v>265</v>
      </c>
      <c r="AA1339" s="54"/>
      <c r="AB1339" s="54"/>
      <c r="AC1339" s="54"/>
      <c r="AD1339" s="196"/>
      <c r="AE1339" s="196"/>
    </row>
    <row r="1340" spans="1:31" s="80" customFormat="1" ht="24">
      <c r="A1340" s="76"/>
      <c r="B1340" s="144" t="s">
        <v>1729</v>
      </c>
      <c r="C1340" s="113" t="s">
        <v>51</v>
      </c>
      <c r="D1340" s="113" t="s">
        <v>179</v>
      </c>
      <c r="E1340" s="58">
        <v>30967</v>
      </c>
      <c r="F1340" s="57">
        <v>723</v>
      </c>
      <c r="G1340" s="58" t="s">
        <v>251</v>
      </c>
      <c r="H1340" s="57" t="s">
        <v>243</v>
      </c>
      <c r="I1340" s="76" t="s">
        <v>176</v>
      </c>
      <c r="J1340" s="191" t="s">
        <v>400</v>
      </c>
      <c r="K1340" s="143">
        <v>30</v>
      </c>
      <c r="L1340" s="68">
        <v>29.62</v>
      </c>
      <c r="M1340" s="68">
        <v>-98.37</v>
      </c>
      <c r="N1340" s="106">
        <v>126.402078446346</v>
      </c>
      <c r="O1340" s="58" t="s">
        <v>36</v>
      </c>
      <c r="P1340" s="57"/>
      <c r="Q1340" s="57" t="s">
        <v>13</v>
      </c>
      <c r="R1340" s="57"/>
      <c r="S1340" s="57"/>
      <c r="T1340" s="117">
        <v>135</v>
      </c>
      <c r="U1340" s="117">
        <v>71</v>
      </c>
      <c r="V1340" s="58"/>
      <c r="W1340" s="197"/>
      <c r="X1340" s="198"/>
      <c r="Y1340" s="58"/>
      <c r="Z1340" s="58"/>
      <c r="AA1340" s="54"/>
      <c r="AB1340" s="54"/>
      <c r="AC1340" s="54"/>
      <c r="AD1340" s="196"/>
      <c r="AE1340" s="196"/>
    </row>
    <row r="1341" spans="1:31" s="80" customFormat="1" ht="24">
      <c r="A1341" s="76"/>
      <c r="B1341" s="144" t="s">
        <v>1729</v>
      </c>
      <c r="C1341" s="113" t="s">
        <v>51</v>
      </c>
      <c r="D1341" s="113" t="s">
        <v>179</v>
      </c>
      <c r="E1341" s="58">
        <v>30967</v>
      </c>
      <c r="F1341" s="57">
        <v>1201</v>
      </c>
      <c r="G1341" s="58" t="s">
        <v>251</v>
      </c>
      <c r="H1341" s="57" t="s">
        <v>243</v>
      </c>
      <c r="I1341" s="76" t="s">
        <v>176</v>
      </c>
      <c r="J1341" s="191" t="s">
        <v>400</v>
      </c>
      <c r="K1341" s="143">
        <v>30</v>
      </c>
      <c r="L1341" s="68">
        <v>29.62</v>
      </c>
      <c r="M1341" s="68">
        <v>-98.37</v>
      </c>
      <c r="N1341" s="106">
        <v>126.402078446346</v>
      </c>
      <c r="O1341" s="58" t="s">
        <v>87</v>
      </c>
      <c r="P1341" s="57" t="s">
        <v>172</v>
      </c>
      <c r="Q1341" s="57" t="s">
        <v>13</v>
      </c>
      <c r="R1341" s="57"/>
      <c r="S1341" s="57"/>
      <c r="T1341" s="117">
        <v>224</v>
      </c>
      <c r="U1341" s="117">
        <v>92</v>
      </c>
      <c r="V1341" s="58"/>
      <c r="W1341" s="197"/>
      <c r="X1341" s="198"/>
      <c r="Y1341" s="58"/>
      <c r="Z1341" s="58"/>
      <c r="AA1341" s="54"/>
      <c r="AB1341" s="54"/>
      <c r="AC1341" s="54"/>
      <c r="AD1341" s="196"/>
      <c r="AE1341" s="196"/>
    </row>
    <row r="1342" spans="1:31" s="80" customFormat="1" ht="24">
      <c r="A1342" s="76"/>
      <c r="B1342" s="144" t="s">
        <v>1729</v>
      </c>
      <c r="C1342" s="113" t="s">
        <v>51</v>
      </c>
      <c r="D1342" s="113" t="s">
        <v>179</v>
      </c>
      <c r="E1342" s="58">
        <v>30967</v>
      </c>
      <c r="F1342" s="57">
        <v>1204</v>
      </c>
      <c r="G1342" s="58" t="s">
        <v>251</v>
      </c>
      <c r="H1342" s="57" t="s">
        <v>243</v>
      </c>
      <c r="I1342" s="76" t="s">
        <v>176</v>
      </c>
      <c r="J1342" s="191" t="s">
        <v>400</v>
      </c>
      <c r="K1342" s="143">
        <v>30</v>
      </c>
      <c r="L1342" s="68">
        <v>29.62</v>
      </c>
      <c r="M1342" s="68">
        <v>-98.37</v>
      </c>
      <c r="N1342" s="106">
        <v>126.402078446346</v>
      </c>
      <c r="O1342" s="58" t="s">
        <v>174</v>
      </c>
      <c r="P1342" s="57"/>
      <c r="Q1342" s="57" t="s">
        <v>13</v>
      </c>
      <c r="R1342" s="57"/>
      <c r="S1342" s="57">
        <v>480</v>
      </c>
      <c r="T1342" s="117">
        <v>285</v>
      </c>
      <c r="U1342" s="117">
        <v>270</v>
      </c>
      <c r="V1342" s="58"/>
      <c r="W1342" s="197"/>
      <c r="X1342" s="198"/>
      <c r="Y1342" s="58"/>
      <c r="Z1342" s="58"/>
      <c r="AA1342" s="54"/>
      <c r="AB1342" s="54"/>
      <c r="AC1342" s="54"/>
      <c r="AD1342" s="196"/>
      <c r="AE1342" s="196"/>
    </row>
    <row r="1343" spans="1:31" s="80" customFormat="1" ht="24">
      <c r="A1343" s="76"/>
      <c r="B1343" s="144" t="s">
        <v>1729</v>
      </c>
      <c r="C1343" s="113" t="s">
        <v>51</v>
      </c>
      <c r="D1343" s="113" t="s">
        <v>179</v>
      </c>
      <c r="E1343" s="58">
        <v>30967</v>
      </c>
      <c r="F1343" s="57">
        <v>1468</v>
      </c>
      <c r="G1343" s="58" t="s">
        <v>251</v>
      </c>
      <c r="H1343" s="57" t="s">
        <v>243</v>
      </c>
      <c r="I1343" s="76" t="s">
        <v>176</v>
      </c>
      <c r="J1343" s="191" t="s">
        <v>400</v>
      </c>
      <c r="K1343" s="143">
        <v>30</v>
      </c>
      <c r="L1343" s="68">
        <v>29.62</v>
      </c>
      <c r="M1343" s="68">
        <v>-98.37</v>
      </c>
      <c r="N1343" s="106">
        <v>126.402078446346</v>
      </c>
      <c r="O1343" s="58" t="s">
        <v>171</v>
      </c>
      <c r="P1343" s="57" t="s">
        <v>167</v>
      </c>
      <c r="Q1343" s="57" t="s">
        <v>13</v>
      </c>
      <c r="R1343" s="57">
        <v>195</v>
      </c>
      <c r="S1343" s="57">
        <v>437</v>
      </c>
      <c r="T1343" s="117">
        <v>206</v>
      </c>
      <c r="U1343" s="117">
        <v>163</v>
      </c>
      <c r="V1343" s="58"/>
      <c r="W1343" s="197"/>
      <c r="X1343" s="198"/>
      <c r="Y1343" s="58"/>
      <c r="Z1343" s="58"/>
      <c r="AA1343" s="54"/>
      <c r="AB1343" s="54"/>
      <c r="AC1343" s="54"/>
      <c r="AD1343" s="196"/>
      <c r="AE1343" s="196"/>
    </row>
    <row r="1344" spans="1:31" s="80" customFormat="1" ht="24">
      <c r="A1344" s="76"/>
      <c r="B1344" s="144" t="s">
        <v>1729</v>
      </c>
      <c r="C1344" s="113" t="s">
        <v>51</v>
      </c>
      <c r="D1344" s="113" t="s">
        <v>179</v>
      </c>
      <c r="E1344" s="58">
        <v>30967</v>
      </c>
      <c r="F1344" s="57">
        <v>1486</v>
      </c>
      <c r="G1344" s="58" t="s">
        <v>251</v>
      </c>
      <c r="H1344" s="57" t="s">
        <v>243</v>
      </c>
      <c r="I1344" s="76" t="s">
        <v>176</v>
      </c>
      <c r="J1344" s="191" t="s">
        <v>400</v>
      </c>
      <c r="K1344" s="143">
        <v>30</v>
      </c>
      <c r="L1344" s="68">
        <v>29.62</v>
      </c>
      <c r="M1344" s="68">
        <v>-98.37</v>
      </c>
      <c r="N1344" s="106">
        <v>126.402078446346</v>
      </c>
      <c r="O1344" s="58" t="s">
        <v>174</v>
      </c>
      <c r="P1344" s="57"/>
      <c r="Q1344" s="57" t="s">
        <v>13</v>
      </c>
      <c r="R1344" s="57"/>
      <c r="S1344" s="57">
        <v>446</v>
      </c>
      <c r="T1344" s="117"/>
      <c r="U1344" s="117"/>
      <c r="V1344" s="58"/>
      <c r="W1344" s="197"/>
      <c r="X1344" s="198"/>
      <c r="Y1344" s="58"/>
      <c r="Z1344" s="58"/>
      <c r="AA1344" s="54"/>
      <c r="AB1344" s="54"/>
      <c r="AC1344" s="54"/>
      <c r="AD1344" s="196"/>
      <c r="AE1344" s="196"/>
    </row>
    <row r="1345" spans="1:31" s="80" customFormat="1" ht="24">
      <c r="A1345" s="76"/>
      <c r="B1345" s="144" t="s">
        <v>1729</v>
      </c>
      <c r="C1345" s="113" t="s">
        <v>51</v>
      </c>
      <c r="D1345" s="113" t="s">
        <v>179</v>
      </c>
      <c r="E1345" s="58">
        <v>30967</v>
      </c>
      <c r="F1345" s="57">
        <v>1684</v>
      </c>
      <c r="G1345" s="58" t="s">
        <v>251</v>
      </c>
      <c r="H1345" s="57" t="s">
        <v>243</v>
      </c>
      <c r="I1345" s="76" t="s">
        <v>176</v>
      </c>
      <c r="J1345" s="191" t="s">
        <v>400</v>
      </c>
      <c r="K1345" s="143">
        <v>30</v>
      </c>
      <c r="L1345" s="68">
        <v>29.62</v>
      </c>
      <c r="M1345" s="68">
        <v>-98.37</v>
      </c>
      <c r="N1345" s="106">
        <v>126.402078446346</v>
      </c>
      <c r="O1345" s="58" t="s">
        <v>31</v>
      </c>
      <c r="P1345" s="57"/>
      <c r="Q1345" s="57" t="s">
        <v>13</v>
      </c>
      <c r="R1345" s="57"/>
      <c r="S1345" s="57"/>
      <c r="T1345" s="117">
        <v>244</v>
      </c>
      <c r="U1345" s="117">
        <v>118</v>
      </c>
      <c r="V1345" s="58"/>
      <c r="W1345" s="197"/>
      <c r="X1345" s="198"/>
      <c r="Y1345" s="58"/>
      <c r="Z1345" s="58" t="s">
        <v>264</v>
      </c>
      <c r="AA1345" s="54"/>
      <c r="AB1345" s="54"/>
      <c r="AC1345" s="54"/>
      <c r="AD1345" s="196"/>
      <c r="AE1345" s="196"/>
    </row>
    <row r="1346" spans="1:31" s="80" customFormat="1" ht="24">
      <c r="A1346" s="76"/>
      <c r="B1346" s="144" t="s">
        <v>1729</v>
      </c>
      <c r="C1346" s="113" t="s">
        <v>51</v>
      </c>
      <c r="D1346" s="113" t="s">
        <v>179</v>
      </c>
      <c r="E1346" s="58">
        <v>30967</v>
      </c>
      <c r="F1346" s="57">
        <v>1799</v>
      </c>
      <c r="G1346" s="58" t="s">
        <v>251</v>
      </c>
      <c r="H1346" s="57" t="s">
        <v>243</v>
      </c>
      <c r="I1346" s="76" t="s">
        <v>176</v>
      </c>
      <c r="J1346" s="191" t="s">
        <v>400</v>
      </c>
      <c r="K1346" s="143">
        <v>30</v>
      </c>
      <c r="L1346" s="68">
        <v>29.62</v>
      </c>
      <c r="M1346" s="68">
        <v>-98.37</v>
      </c>
      <c r="N1346" s="106">
        <v>126.402078446346</v>
      </c>
      <c r="O1346" s="58" t="s">
        <v>171</v>
      </c>
      <c r="P1346" s="57"/>
      <c r="Q1346" s="57" t="s">
        <v>13</v>
      </c>
      <c r="R1346" s="57"/>
      <c r="S1346" s="57">
        <v>470</v>
      </c>
      <c r="T1346" s="117"/>
      <c r="U1346" s="117"/>
      <c r="V1346" s="58"/>
      <c r="W1346" s="197"/>
      <c r="X1346" s="198"/>
      <c r="Y1346" s="58"/>
      <c r="Z1346" s="58"/>
      <c r="AA1346" s="54"/>
      <c r="AB1346" s="54"/>
      <c r="AC1346" s="54"/>
      <c r="AD1346" s="196"/>
      <c r="AE1346" s="196"/>
    </row>
    <row r="1347" spans="1:31" s="80" customFormat="1" ht="24">
      <c r="A1347" s="76"/>
      <c r="B1347" s="144" t="s">
        <v>1729</v>
      </c>
      <c r="C1347" s="113" t="s">
        <v>51</v>
      </c>
      <c r="D1347" s="113" t="s">
        <v>179</v>
      </c>
      <c r="E1347" s="58">
        <v>30967</v>
      </c>
      <c r="F1347" s="57">
        <v>1805</v>
      </c>
      <c r="G1347" s="58" t="s">
        <v>251</v>
      </c>
      <c r="H1347" s="57" t="s">
        <v>243</v>
      </c>
      <c r="I1347" s="76" t="s">
        <v>176</v>
      </c>
      <c r="J1347" s="191" t="s">
        <v>400</v>
      </c>
      <c r="K1347" s="143">
        <v>30</v>
      </c>
      <c r="L1347" s="68">
        <v>29.62</v>
      </c>
      <c r="M1347" s="68">
        <v>-98.37</v>
      </c>
      <c r="N1347" s="106">
        <v>126.402078446346</v>
      </c>
      <c r="O1347" s="58" t="s">
        <v>31</v>
      </c>
      <c r="P1347" s="57"/>
      <c r="Q1347" s="57" t="s">
        <v>13</v>
      </c>
      <c r="R1347" s="57"/>
      <c r="S1347" s="57"/>
      <c r="T1347" s="117">
        <v>232</v>
      </c>
      <c r="U1347" s="117">
        <v>111</v>
      </c>
      <c r="V1347" s="58"/>
      <c r="W1347" s="197"/>
      <c r="X1347" s="198"/>
      <c r="Y1347" s="58"/>
      <c r="Z1347" s="58"/>
      <c r="AA1347" s="54"/>
      <c r="AB1347" s="54"/>
      <c r="AC1347" s="54"/>
      <c r="AD1347" s="196"/>
      <c r="AE1347" s="196"/>
    </row>
    <row r="1348" spans="1:31" s="80" customFormat="1" ht="24">
      <c r="A1348" s="76"/>
      <c r="B1348" s="144" t="s">
        <v>1729</v>
      </c>
      <c r="C1348" s="113" t="s">
        <v>51</v>
      </c>
      <c r="D1348" s="113" t="s">
        <v>179</v>
      </c>
      <c r="E1348" s="58">
        <v>30967</v>
      </c>
      <c r="F1348" s="57">
        <v>2011</v>
      </c>
      <c r="G1348" s="58" t="s">
        <v>251</v>
      </c>
      <c r="H1348" s="57" t="s">
        <v>243</v>
      </c>
      <c r="I1348" s="76" t="s">
        <v>176</v>
      </c>
      <c r="J1348" s="191" t="s">
        <v>400</v>
      </c>
      <c r="K1348" s="143">
        <v>30</v>
      </c>
      <c r="L1348" s="68">
        <v>29.62</v>
      </c>
      <c r="M1348" s="68">
        <v>-98.37</v>
      </c>
      <c r="N1348" s="106">
        <v>126.402078446346</v>
      </c>
      <c r="O1348" s="58" t="s">
        <v>31</v>
      </c>
      <c r="P1348" s="57"/>
      <c r="Q1348" s="57" t="s">
        <v>13</v>
      </c>
      <c r="R1348" s="57"/>
      <c r="S1348" s="57"/>
      <c r="T1348" s="117">
        <v>203</v>
      </c>
      <c r="U1348" s="117">
        <v>100</v>
      </c>
      <c r="V1348" s="58"/>
      <c r="W1348" s="197"/>
      <c r="X1348" s="198"/>
      <c r="Y1348" s="58"/>
      <c r="Z1348" s="58"/>
      <c r="AA1348" s="54"/>
      <c r="AB1348" s="54"/>
      <c r="AC1348" s="54"/>
      <c r="AD1348" s="196"/>
      <c r="AE1348" s="196"/>
    </row>
    <row r="1349" spans="1:31" s="80" customFormat="1" ht="24">
      <c r="A1349" s="76"/>
      <c r="B1349" s="144" t="s">
        <v>1729</v>
      </c>
      <c r="C1349" s="113" t="s">
        <v>51</v>
      </c>
      <c r="D1349" s="113" t="s">
        <v>179</v>
      </c>
      <c r="E1349" s="58">
        <v>30967</v>
      </c>
      <c r="F1349" s="57" t="s">
        <v>261</v>
      </c>
      <c r="G1349" s="58" t="s">
        <v>251</v>
      </c>
      <c r="H1349" s="57" t="s">
        <v>243</v>
      </c>
      <c r="I1349" s="76" t="s">
        <v>176</v>
      </c>
      <c r="J1349" s="191" t="s">
        <v>400</v>
      </c>
      <c r="K1349" s="143">
        <v>30</v>
      </c>
      <c r="L1349" s="68">
        <v>29.62</v>
      </c>
      <c r="M1349" s="68">
        <v>-98.37</v>
      </c>
      <c r="N1349" s="106">
        <v>126.402078446346</v>
      </c>
      <c r="O1349" s="58" t="s">
        <v>36</v>
      </c>
      <c r="P1349" s="57"/>
      <c r="Q1349" s="57" t="s">
        <v>13</v>
      </c>
      <c r="R1349" s="57"/>
      <c r="S1349" s="57"/>
      <c r="T1349" s="117">
        <v>228</v>
      </c>
      <c r="U1349" s="117">
        <v>89</v>
      </c>
      <c r="V1349" s="58"/>
      <c r="W1349" s="197"/>
      <c r="X1349" s="198"/>
      <c r="Y1349" s="58"/>
      <c r="Z1349" s="58" t="s">
        <v>262</v>
      </c>
      <c r="AA1349" s="54"/>
      <c r="AB1349" s="54"/>
      <c r="AC1349" s="54"/>
      <c r="AD1349" s="196"/>
      <c r="AE1349" s="196"/>
    </row>
    <row r="1350" spans="1:31" s="80" customFormat="1">
      <c r="A1350" s="76"/>
      <c r="B1350" s="144" t="s">
        <v>1729</v>
      </c>
      <c r="C1350" s="113" t="s">
        <v>51</v>
      </c>
      <c r="D1350" s="113" t="s">
        <v>179</v>
      </c>
      <c r="E1350" s="58">
        <v>31022</v>
      </c>
      <c r="F1350" s="57">
        <v>7</v>
      </c>
      <c r="G1350" s="58" t="s">
        <v>195</v>
      </c>
      <c r="H1350" s="57" t="s">
        <v>189</v>
      </c>
      <c r="I1350" s="76" t="s">
        <v>176</v>
      </c>
      <c r="J1350" s="191"/>
      <c r="K1350" s="143"/>
      <c r="L1350" s="115"/>
      <c r="M1350" s="115"/>
      <c r="N1350" s="57"/>
      <c r="O1350" s="58" t="s">
        <v>174</v>
      </c>
      <c r="P1350" s="57" t="s">
        <v>172</v>
      </c>
      <c r="Q1350" s="57" t="s">
        <v>13</v>
      </c>
      <c r="R1350" s="57"/>
      <c r="S1350" s="57">
        <v>520</v>
      </c>
      <c r="T1350" s="117"/>
      <c r="U1350" s="117"/>
      <c r="V1350" s="58"/>
      <c r="W1350" s="197"/>
      <c r="X1350" s="198"/>
      <c r="Y1350" s="58"/>
      <c r="Z1350" s="58" t="s">
        <v>430</v>
      </c>
      <c r="AA1350" s="54"/>
      <c r="AB1350" s="54"/>
      <c r="AC1350" s="54"/>
      <c r="AD1350" s="196"/>
      <c r="AE1350" s="196"/>
    </row>
    <row r="1351" spans="1:31" s="80" customFormat="1">
      <c r="A1351" s="76"/>
      <c r="B1351" s="144" t="s">
        <v>1729</v>
      </c>
      <c r="C1351" s="113" t="s">
        <v>51</v>
      </c>
      <c r="D1351" s="113" t="s">
        <v>179</v>
      </c>
      <c r="E1351" s="58">
        <v>31022</v>
      </c>
      <c r="F1351" s="57">
        <v>8</v>
      </c>
      <c r="G1351" s="58" t="s">
        <v>195</v>
      </c>
      <c r="H1351" s="57" t="s">
        <v>189</v>
      </c>
      <c r="I1351" s="76" t="s">
        <v>176</v>
      </c>
      <c r="J1351" s="191"/>
      <c r="K1351" s="143"/>
      <c r="L1351" s="115"/>
      <c r="M1351" s="115"/>
      <c r="N1351" s="57"/>
      <c r="O1351" s="58" t="s">
        <v>174</v>
      </c>
      <c r="P1351" s="57" t="s">
        <v>167</v>
      </c>
      <c r="Q1351" s="57" t="s">
        <v>13</v>
      </c>
      <c r="R1351" s="57"/>
      <c r="S1351" s="57">
        <v>510</v>
      </c>
      <c r="T1351" s="117">
        <v>203</v>
      </c>
      <c r="U1351" s="117"/>
      <c r="V1351" s="58"/>
      <c r="W1351" s="197"/>
      <c r="X1351" s="198"/>
      <c r="Y1351" s="58"/>
      <c r="Z1351" s="58" t="s">
        <v>430</v>
      </c>
      <c r="AA1351" s="54"/>
      <c r="AB1351" s="54"/>
      <c r="AC1351" s="54"/>
      <c r="AD1351" s="196"/>
      <c r="AE1351" s="196"/>
    </row>
    <row r="1352" spans="1:31" s="80" customFormat="1" ht="31">
      <c r="A1352" s="76"/>
      <c r="B1352" s="144" t="s">
        <v>1729</v>
      </c>
      <c r="C1352" s="113" t="s">
        <v>51</v>
      </c>
      <c r="D1352" s="113" t="s">
        <v>179</v>
      </c>
      <c r="E1352" s="58">
        <v>31034</v>
      </c>
      <c r="F1352" s="57">
        <v>78</v>
      </c>
      <c r="G1352" s="58" t="s">
        <v>436</v>
      </c>
      <c r="H1352" s="57" t="s">
        <v>222</v>
      </c>
      <c r="I1352" s="76" t="s">
        <v>176</v>
      </c>
      <c r="J1352" s="191" t="s">
        <v>400</v>
      </c>
      <c r="K1352" s="106"/>
      <c r="L1352" s="115"/>
      <c r="M1352" s="115"/>
      <c r="N1352" s="57"/>
      <c r="O1352" s="58" t="s">
        <v>171</v>
      </c>
      <c r="P1352" s="57"/>
      <c r="Q1352" s="57" t="s">
        <v>13</v>
      </c>
      <c r="R1352" s="57"/>
      <c r="S1352" s="57">
        <v>410</v>
      </c>
      <c r="T1352" s="117"/>
      <c r="U1352" s="117"/>
      <c r="V1352" s="58"/>
      <c r="W1352" s="197"/>
      <c r="X1352" s="198"/>
      <c r="Y1352" s="58"/>
      <c r="Z1352" s="58"/>
      <c r="AA1352" s="54"/>
      <c r="AB1352" s="54"/>
      <c r="AC1352" s="54" t="s">
        <v>1324</v>
      </c>
      <c r="AD1352" s="196"/>
      <c r="AE1352" s="196"/>
    </row>
    <row r="1353" spans="1:31" s="80" customFormat="1" ht="24">
      <c r="A1353" s="76" t="s">
        <v>1916</v>
      </c>
      <c r="B1353" s="144" t="s">
        <v>1729</v>
      </c>
      <c r="C1353" s="113" t="s">
        <v>51</v>
      </c>
      <c r="D1353" s="113" t="s">
        <v>179</v>
      </c>
      <c r="E1353" s="58">
        <v>31034</v>
      </c>
      <c r="F1353" s="57">
        <v>79</v>
      </c>
      <c r="G1353" s="58" t="s">
        <v>436</v>
      </c>
      <c r="H1353" s="57" t="s">
        <v>222</v>
      </c>
      <c r="I1353" s="76" t="s">
        <v>176</v>
      </c>
      <c r="J1353" s="191" t="s">
        <v>400</v>
      </c>
      <c r="K1353" s="106"/>
      <c r="L1353" s="115"/>
      <c r="M1353" s="115"/>
      <c r="N1353" s="57"/>
      <c r="O1353" s="58" t="s">
        <v>1639</v>
      </c>
      <c r="P1353" s="57"/>
      <c r="Q1353" s="57" t="s">
        <v>13</v>
      </c>
      <c r="R1353" s="57">
        <v>143.4</v>
      </c>
      <c r="S1353" s="57">
        <v>390</v>
      </c>
      <c r="T1353" s="117"/>
      <c r="U1353" s="117"/>
      <c r="V1353" s="58"/>
      <c r="W1353" s="197"/>
      <c r="X1353" s="198"/>
      <c r="Y1353" s="58"/>
      <c r="Z1353" s="58"/>
      <c r="AA1353" s="54"/>
      <c r="AB1353" s="54"/>
      <c r="AC1353" s="54"/>
      <c r="AD1353" s="196"/>
      <c r="AE1353" s="196"/>
    </row>
    <row r="1354" spans="1:31" s="80" customFormat="1">
      <c r="A1354" s="76"/>
      <c r="B1354" s="144" t="s">
        <v>1729</v>
      </c>
      <c r="C1354" s="113" t="s">
        <v>51</v>
      </c>
      <c r="D1354" s="113" t="s">
        <v>179</v>
      </c>
      <c r="E1354" s="58">
        <v>31037</v>
      </c>
      <c r="F1354" s="57">
        <v>1</v>
      </c>
      <c r="G1354" s="58" t="s">
        <v>202</v>
      </c>
      <c r="H1354" s="57" t="s">
        <v>203</v>
      </c>
      <c r="I1354" s="76" t="s">
        <v>176</v>
      </c>
      <c r="J1354" s="191"/>
      <c r="K1354" s="106"/>
      <c r="L1354" s="115"/>
      <c r="M1354" s="115"/>
      <c r="N1354" s="57"/>
      <c r="O1354" s="58" t="s">
        <v>171</v>
      </c>
      <c r="P1354" s="57" t="s">
        <v>167</v>
      </c>
      <c r="Q1354" s="57" t="s">
        <v>13</v>
      </c>
      <c r="R1354" s="57"/>
      <c r="S1354" s="57">
        <v>343</v>
      </c>
      <c r="T1354" s="117"/>
      <c r="U1354" s="117"/>
      <c r="V1354" s="58"/>
      <c r="W1354" s="197"/>
      <c r="X1354" s="198"/>
      <c r="Y1354" s="58"/>
      <c r="Z1354" s="58" t="s">
        <v>430</v>
      </c>
      <c r="AA1354" s="54"/>
      <c r="AB1354" s="54" t="s">
        <v>1267</v>
      </c>
      <c r="AC1354" s="54"/>
      <c r="AD1354" s="196"/>
      <c r="AE1354" s="196"/>
    </row>
    <row r="1355" spans="1:31" s="80" customFormat="1" ht="24">
      <c r="A1355" s="76"/>
      <c r="B1355" s="144" t="s">
        <v>1729</v>
      </c>
      <c r="C1355" s="113" t="s">
        <v>51</v>
      </c>
      <c r="D1355" s="113" t="s">
        <v>179</v>
      </c>
      <c r="E1355" s="58">
        <v>31041</v>
      </c>
      <c r="F1355" s="57">
        <v>69</v>
      </c>
      <c r="G1355" s="58" t="s">
        <v>408</v>
      </c>
      <c r="H1355" s="57" t="s">
        <v>393</v>
      </c>
      <c r="I1355" s="76" t="s">
        <v>176</v>
      </c>
      <c r="J1355" s="191" t="s">
        <v>400</v>
      </c>
      <c r="K1355" s="106"/>
      <c r="L1355" s="115"/>
      <c r="M1355" s="115"/>
      <c r="N1355" s="57"/>
      <c r="O1355" s="58" t="s">
        <v>36</v>
      </c>
      <c r="P1355" s="57"/>
      <c r="Q1355" s="57" t="s">
        <v>13</v>
      </c>
      <c r="R1355" s="57"/>
      <c r="S1355" s="57"/>
      <c r="T1355" s="117">
        <v>178</v>
      </c>
      <c r="U1355" s="117">
        <v>106</v>
      </c>
      <c r="V1355" s="58"/>
      <c r="W1355" s="197"/>
      <c r="X1355" s="198"/>
      <c r="Y1355" s="58"/>
      <c r="Z1355" s="58" t="s">
        <v>170</v>
      </c>
      <c r="AA1355" s="54"/>
      <c r="AB1355" s="54"/>
      <c r="AC1355" s="54"/>
      <c r="AD1355" s="196"/>
      <c r="AE1355" s="196"/>
    </row>
    <row r="1356" spans="1:31" s="80" customFormat="1" ht="31">
      <c r="A1356" s="76"/>
      <c r="B1356" s="144" t="s">
        <v>1729</v>
      </c>
      <c r="C1356" s="113" t="s">
        <v>51</v>
      </c>
      <c r="D1356" s="113" t="s">
        <v>179</v>
      </c>
      <c r="E1356" s="58">
        <v>31041</v>
      </c>
      <c r="F1356" s="57">
        <v>94</v>
      </c>
      <c r="G1356" s="58" t="s">
        <v>408</v>
      </c>
      <c r="H1356" s="57" t="s">
        <v>393</v>
      </c>
      <c r="I1356" s="76" t="s">
        <v>176</v>
      </c>
      <c r="J1356" s="191" t="s">
        <v>181</v>
      </c>
      <c r="K1356" s="106"/>
      <c r="L1356" s="115"/>
      <c r="M1356" s="115"/>
      <c r="N1356" s="57"/>
      <c r="O1356" s="58" t="s">
        <v>150</v>
      </c>
      <c r="P1356" s="57" t="s">
        <v>167</v>
      </c>
      <c r="Q1356" s="57" t="s">
        <v>13</v>
      </c>
      <c r="R1356" s="57"/>
      <c r="S1356" s="57"/>
      <c r="T1356" s="117">
        <v>223</v>
      </c>
      <c r="U1356" s="117">
        <v>99.8</v>
      </c>
      <c r="V1356" s="58"/>
      <c r="W1356" s="197"/>
      <c r="X1356" s="198"/>
      <c r="Y1356" s="58"/>
      <c r="Z1356" s="58" t="s">
        <v>168</v>
      </c>
      <c r="AA1356" s="54"/>
      <c r="AB1356" s="54"/>
      <c r="AC1356" s="54" t="s">
        <v>1324</v>
      </c>
      <c r="AD1356" s="196"/>
      <c r="AE1356" s="196"/>
    </row>
    <row r="1357" spans="1:31" s="80" customFormat="1" ht="31">
      <c r="A1357" s="76"/>
      <c r="B1357" s="144" t="s">
        <v>1729</v>
      </c>
      <c r="C1357" s="113" t="s">
        <v>51</v>
      </c>
      <c r="D1357" s="113" t="s">
        <v>179</v>
      </c>
      <c r="E1357" s="58">
        <v>31041</v>
      </c>
      <c r="F1357" s="57">
        <v>100</v>
      </c>
      <c r="G1357" s="58" t="s">
        <v>408</v>
      </c>
      <c r="H1357" s="57" t="s">
        <v>393</v>
      </c>
      <c r="I1357" s="76" t="s">
        <v>176</v>
      </c>
      <c r="J1357" s="191" t="s">
        <v>181</v>
      </c>
      <c r="K1357" s="106"/>
      <c r="L1357" s="115"/>
      <c r="M1357" s="115"/>
      <c r="N1357" s="57"/>
      <c r="O1357" s="58" t="s">
        <v>36</v>
      </c>
      <c r="P1357" s="57"/>
      <c r="Q1357" s="57" t="s">
        <v>13</v>
      </c>
      <c r="R1357" s="57"/>
      <c r="S1357" s="57"/>
      <c r="T1357" s="117">
        <v>223</v>
      </c>
      <c r="U1357" s="117">
        <v>88.7</v>
      </c>
      <c r="V1357" s="58"/>
      <c r="W1357" s="197"/>
      <c r="X1357" s="198"/>
      <c r="Y1357" s="58"/>
      <c r="Z1357" s="58" t="s">
        <v>169</v>
      </c>
      <c r="AA1357" s="54"/>
      <c r="AB1357" s="54"/>
      <c r="AC1357" s="54" t="s">
        <v>1325</v>
      </c>
      <c r="AD1357" s="196"/>
      <c r="AE1357" s="196"/>
    </row>
    <row r="1358" spans="1:31" s="80" customFormat="1" ht="24">
      <c r="A1358" s="76"/>
      <c r="B1358" s="144" t="s">
        <v>1729</v>
      </c>
      <c r="C1358" s="113" t="s">
        <v>51</v>
      </c>
      <c r="D1358" s="113" t="s">
        <v>179</v>
      </c>
      <c r="E1358" s="58">
        <v>31041</v>
      </c>
      <c r="F1358" s="57">
        <v>170</v>
      </c>
      <c r="G1358" s="58" t="s">
        <v>408</v>
      </c>
      <c r="H1358" s="57" t="s">
        <v>393</v>
      </c>
      <c r="I1358" s="76" t="s">
        <v>176</v>
      </c>
      <c r="J1358" s="191" t="s">
        <v>181</v>
      </c>
      <c r="K1358" s="106"/>
      <c r="L1358" s="115"/>
      <c r="M1358" s="115"/>
      <c r="N1358" s="57"/>
      <c r="O1358" s="58" t="s">
        <v>150</v>
      </c>
      <c r="P1358" s="57" t="s">
        <v>167</v>
      </c>
      <c r="Q1358" s="57" t="s">
        <v>13</v>
      </c>
      <c r="R1358" s="57"/>
      <c r="S1358" s="57"/>
      <c r="T1358" s="117">
        <v>232</v>
      </c>
      <c r="U1358" s="117">
        <v>99.6</v>
      </c>
      <c r="V1358" s="58"/>
      <c r="W1358" s="197"/>
      <c r="X1358" s="198"/>
      <c r="Y1358" s="58"/>
      <c r="Z1358" s="58" t="s">
        <v>165</v>
      </c>
      <c r="AA1358" s="54"/>
      <c r="AB1358" s="54"/>
      <c r="AC1358" s="54"/>
      <c r="AD1358" s="196"/>
      <c r="AE1358" s="196"/>
    </row>
    <row r="1359" spans="1:31" s="80" customFormat="1" ht="77.5">
      <c r="A1359" s="76"/>
      <c r="B1359" s="144" t="s">
        <v>1729</v>
      </c>
      <c r="C1359" s="113" t="s">
        <v>51</v>
      </c>
      <c r="D1359" s="113" t="s">
        <v>179</v>
      </c>
      <c r="E1359" s="58">
        <v>31041</v>
      </c>
      <c r="F1359" s="57">
        <v>186</v>
      </c>
      <c r="G1359" s="58" t="s">
        <v>408</v>
      </c>
      <c r="H1359" s="57" t="s">
        <v>393</v>
      </c>
      <c r="I1359" s="76" t="s">
        <v>176</v>
      </c>
      <c r="J1359" s="191" t="s">
        <v>181</v>
      </c>
      <c r="K1359" s="106"/>
      <c r="L1359" s="115"/>
      <c r="M1359" s="115"/>
      <c r="N1359" s="57"/>
      <c r="O1359" s="58" t="s">
        <v>171</v>
      </c>
      <c r="P1359" s="57"/>
      <c r="Q1359" s="57" t="s">
        <v>13</v>
      </c>
      <c r="R1359" s="57"/>
      <c r="S1359" s="57">
        <v>515</v>
      </c>
      <c r="T1359" s="117"/>
      <c r="U1359" s="117"/>
      <c r="V1359" s="58"/>
      <c r="W1359" s="197"/>
      <c r="X1359" s="198"/>
      <c r="Y1359" s="58"/>
      <c r="Z1359" s="58"/>
      <c r="AA1359" s="54"/>
      <c r="AB1359" s="54"/>
      <c r="AC1359" s="54" t="s">
        <v>1972</v>
      </c>
      <c r="AD1359" s="196"/>
      <c r="AE1359" s="196"/>
    </row>
    <row r="1360" spans="1:31" s="80" customFormat="1">
      <c r="A1360" s="76"/>
      <c r="B1360" s="144" t="s">
        <v>1729</v>
      </c>
      <c r="C1360" s="113" t="s">
        <v>51</v>
      </c>
      <c r="D1360" s="113" t="s">
        <v>179</v>
      </c>
      <c r="E1360" s="58">
        <v>31107</v>
      </c>
      <c r="F1360" s="57">
        <v>12</v>
      </c>
      <c r="G1360" s="58" t="s">
        <v>197</v>
      </c>
      <c r="H1360" s="57" t="s">
        <v>393</v>
      </c>
      <c r="I1360" s="76" t="s">
        <v>176</v>
      </c>
      <c r="J1360" s="191"/>
      <c r="K1360" s="143"/>
      <c r="L1360" s="115"/>
      <c r="M1360" s="115"/>
      <c r="N1360" s="57"/>
      <c r="O1360" s="58" t="s">
        <v>24</v>
      </c>
      <c r="P1360" s="57" t="s">
        <v>172</v>
      </c>
      <c r="Q1360" s="57" t="s">
        <v>13</v>
      </c>
      <c r="R1360" s="57"/>
      <c r="S1360" s="57"/>
      <c r="T1360" s="117">
        <v>192</v>
      </c>
      <c r="U1360" s="117">
        <v>97</v>
      </c>
      <c r="V1360" s="58"/>
      <c r="W1360" s="197"/>
      <c r="X1360" s="198"/>
      <c r="Y1360" s="58"/>
      <c r="Z1360" s="58" t="s">
        <v>199</v>
      </c>
      <c r="AA1360" s="54"/>
      <c r="AB1360" s="54"/>
      <c r="AC1360" s="54"/>
      <c r="AD1360" s="196"/>
      <c r="AE1360" s="196"/>
    </row>
    <row r="1361" spans="1:31" s="80" customFormat="1">
      <c r="A1361" s="76"/>
      <c r="B1361" s="144" t="s">
        <v>1729</v>
      </c>
      <c r="C1361" s="113" t="s">
        <v>51</v>
      </c>
      <c r="D1361" s="113" t="s">
        <v>179</v>
      </c>
      <c r="E1361" s="58">
        <v>31107</v>
      </c>
      <c r="F1361" s="57">
        <v>29</v>
      </c>
      <c r="G1361" s="58" t="s">
        <v>197</v>
      </c>
      <c r="H1361" s="57" t="s">
        <v>393</v>
      </c>
      <c r="I1361" s="76" t="s">
        <v>176</v>
      </c>
      <c r="J1361" s="191"/>
      <c r="K1361" s="143"/>
      <c r="L1361" s="115"/>
      <c r="M1361" s="115"/>
      <c r="N1361" s="57"/>
      <c r="O1361" s="58" t="s">
        <v>16</v>
      </c>
      <c r="P1361" s="57" t="s">
        <v>167</v>
      </c>
      <c r="Q1361" s="57" t="s">
        <v>13</v>
      </c>
      <c r="R1361" s="57"/>
      <c r="S1361" s="57"/>
      <c r="T1361" s="117">
        <v>190</v>
      </c>
      <c r="U1361" s="117">
        <v>94</v>
      </c>
      <c r="V1361" s="58"/>
      <c r="W1361" s="197"/>
      <c r="X1361" s="198"/>
      <c r="Y1361" s="58"/>
      <c r="Z1361" s="58" t="s">
        <v>198</v>
      </c>
      <c r="AA1361" s="54"/>
      <c r="AB1361" s="54"/>
      <c r="AC1361" s="54" t="s">
        <v>1350</v>
      </c>
      <c r="AD1361" s="196"/>
      <c r="AE1361" s="196"/>
    </row>
    <row r="1362" spans="1:31" s="80" customFormat="1" ht="31">
      <c r="A1362" s="76"/>
      <c r="B1362" s="144" t="s">
        <v>1729</v>
      </c>
      <c r="C1362" s="113" t="s">
        <v>51</v>
      </c>
      <c r="D1362" s="113" t="s">
        <v>179</v>
      </c>
      <c r="E1362" s="58">
        <v>31107</v>
      </c>
      <c r="F1362" s="57">
        <v>36</v>
      </c>
      <c r="G1362" s="58" t="s">
        <v>197</v>
      </c>
      <c r="H1362" s="57" t="s">
        <v>393</v>
      </c>
      <c r="I1362" s="76" t="s">
        <v>176</v>
      </c>
      <c r="J1362" s="191"/>
      <c r="K1362" s="143"/>
      <c r="L1362" s="115"/>
      <c r="M1362" s="115"/>
      <c r="N1362" s="57"/>
      <c r="O1362" s="58" t="s">
        <v>171</v>
      </c>
      <c r="P1362" s="57"/>
      <c r="Q1362" s="57" t="s">
        <v>13</v>
      </c>
      <c r="R1362" s="57"/>
      <c r="S1362" s="57">
        <v>518</v>
      </c>
      <c r="T1362" s="117"/>
      <c r="U1362" s="117"/>
      <c r="V1362" s="58"/>
      <c r="W1362" s="197"/>
      <c r="X1362" s="198"/>
      <c r="Y1362" s="58"/>
      <c r="Z1362" s="58"/>
      <c r="AA1362" s="54"/>
      <c r="AB1362" s="54"/>
      <c r="AC1362" s="54" t="s">
        <v>1542</v>
      </c>
      <c r="AD1362" s="196"/>
      <c r="AE1362" s="196"/>
    </row>
    <row r="1363" spans="1:31" s="80" customFormat="1">
      <c r="A1363" s="76"/>
      <c r="B1363" s="144" t="s">
        <v>1729</v>
      </c>
      <c r="C1363" s="113" t="s">
        <v>51</v>
      </c>
      <c r="D1363" s="113" t="s">
        <v>179</v>
      </c>
      <c r="E1363" s="58">
        <v>31108</v>
      </c>
      <c r="F1363" s="57">
        <v>83</v>
      </c>
      <c r="G1363" s="58" t="s">
        <v>197</v>
      </c>
      <c r="H1363" s="57" t="s">
        <v>393</v>
      </c>
      <c r="I1363" s="76" t="s">
        <v>176</v>
      </c>
      <c r="J1363" s="191"/>
      <c r="K1363" s="143"/>
      <c r="L1363" s="115"/>
      <c r="M1363" s="115"/>
      <c r="N1363" s="57"/>
      <c r="O1363" s="58" t="s">
        <v>471</v>
      </c>
      <c r="P1363" s="57"/>
      <c r="Q1363" s="57" t="s">
        <v>13</v>
      </c>
      <c r="R1363" s="57"/>
      <c r="S1363" s="57"/>
      <c r="T1363" s="117">
        <v>242</v>
      </c>
      <c r="U1363" s="117">
        <v>95</v>
      </c>
      <c r="V1363" s="58"/>
      <c r="W1363" s="197"/>
      <c r="X1363" s="198"/>
      <c r="Y1363" s="58"/>
      <c r="Z1363" s="58" t="s">
        <v>196</v>
      </c>
      <c r="AA1363" s="54"/>
      <c r="AB1363" s="54"/>
      <c r="AC1363" s="54"/>
      <c r="AD1363" s="196"/>
      <c r="AE1363" s="196"/>
    </row>
    <row r="1364" spans="1:31" s="80" customFormat="1">
      <c r="A1364" s="76"/>
      <c r="B1364" s="144" t="s">
        <v>1729</v>
      </c>
      <c r="C1364" s="113" t="s">
        <v>51</v>
      </c>
      <c r="D1364" s="113" t="s">
        <v>179</v>
      </c>
      <c r="E1364" s="58">
        <v>31108</v>
      </c>
      <c r="F1364" s="57">
        <v>94</v>
      </c>
      <c r="G1364" s="58" t="s">
        <v>197</v>
      </c>
      <c r="H1364" s="57" t="s">
        <v>393</v>
      </c>
      <c r="I1364" s="76" t="s">
        <v>176</v>
      </c>
      <c r="J1364" s="191"/>
      <c r="K1364" s="143"/>
      <c r="L1364" s="115"/>
      <c r="M1364" s="115"/>
      <c r="N1364" s="57"/>
      <c r="O1364" s="58" t="s">
        <v>16</v>
      </c>
      <c r="P1364" s="57" t="s">
        <v>172</v>
      </c>
      <c r="Q1364" s="57" t="s">
        <v>13</v>
      </c>
      <c r="R1364" s="57"/>
      <c r="S1364" s="57"/>
      <c r="T1364" s="117">
        <v>265</v>
      </c>
      <c r="U1364" s="117">
        <v>94</v>
      </c>
      <c r="V1364" s="58"/>
      <c r="W1364" s="197"/>
      <c r="X1364" s="198"/>
      <c r="Y1364" s="58"/>
      <c r="Z1364" s="58" t="s">
        <v>17</v>
      </c>
      <c r="AA1364" s="54"/>
      <c r="AB1364" s="54" t="s">
        <v>1299</v>
      </c>
      <c r="AC1364" s="54"/>
      <c r="AD1364" s="196"/>
      <c r="AE1364" s="196"/>
    </row>
    <row r="1365" spans="1:31" s="80" customFormat="1">
      <c r="A1365" s="76"/>
      <c r="B1365" s="144" t="s">
        <v>1729</v>
      </c>
      <c r="C1365" s="113" t="s">
        <v>51</v>
      </c>
      <c r="D1365" s="113" t="s">
        <v>179</v>
      </c>
      <c r="E1365" s="58">
        <v>31135</v>
      </c>
      <c r="F1365" s="57">
        <v>41</v>
      </c>
      <c r="G1365" s="58" t="s">
        <v>197</v>
      </c>
      <c r="H1365" s="57" t="s">
        <v>393</v>
      </c>
      <c r="I1365" s="76" t="s">
        <v>176</v>
      </c>
      <c r="J1365" s="191"/>
      <c r="K1365" s="143"/>
      <c r="L1365" s="115"/>
      <c r="M1365" s="115"/>
      <c r="N1365" s="57"/>
      <c r="O1365" s="58" t="s">
        <v>36</v>
      </c>
      <c r="P1365" s="57"/>
      <c r="Q1365" s="57" t="s">
        <v>13</v>
      </c>
      <c r="R1365" s="57"/>
      <c r="S1365" s="57"/>
      <c r="T1365" s="117">
        <v>190.5</v>
      </c>
      <c r="U1365" s="117">
        <v>91.4</v>
      </c>
      <c r="V1365" s="58"/>
      <c r="W1365" s="197"/>
      <c r="X1365" s="198"/>
      <c r="Y1365" s="58"/>
      <c r="Z1365" s="58" t="s">
        <v>235</v>
      </c>
      <c r="AA1365" s="54"/>
      <c r="AB1365" s="54"/>
      <c r="AC1365" s="54"/>
      <c r="AD1365" s="196"/>
      <c r="AE1365" s="196"/>
    </row>
    <row r="1366" spans="1:31" s="80" customFormat="1">
      <c r="A1366" s="76"/>
      <c r="B1366" s="144" t="s">
        <v>1729</v>
      </c>
      <c r="C1366" s="113" t="s">
        <v>51</v>
      </c>
      <c r="D1366" s="113" t="s">
        <v>179</v>
      </c>
      <c r="E1366" s="58">
        <v>31135</v>
      </c>
      <c r="F1366" s="57">
        <v>47</v>
      </c>
      <c r="G1366" s="58" t="s">
        <v>197</v>
      </c>
      <c r="H1366" s="57" t="s">
        <v>393</v>
      </c>
      <c r="I1366" s="76" t="s">
        <v>176</v>
      </c>
      <c r="J1366" s="191"/>
      <c r="K1366" s="143"/>
      <c r="L1366" s="115"/>
      <c r="M1366" s="115"/>
      <c r="N1366" s="57"/>
      <c r="O1366" s="58" t="s">
        <v>36</v>
      </c>
      <c r="P1366" s="57"/>
      <c r="Q1366" s="57" t="s">
        <v>13</v>
      </c>
      <c r="R1366" s="57"/>
      <c r="S1366" s="57"/>
      <c r="T1366" s="117">
        <v>167.6</v>
      </c>
      <c r="U1366" s="117">
        <v>84.6</v>
      </c>
      <c r="V1366" s="58"/>
      <c r="W1366" s="197"/>
      <c r="X1366" s="198"/>
      <c r="Y1366" s="58"/>
      <c r="Z1366" s="58"/>
      <c r="AA1366" s="54"/>
      <c r="AB1366" s="54"/>
      <c r="AC1366" s="54"/>
      <c r="AD1366" s="196"/>
      <c r="AE1366" s="196"/>
    </row>
    <row r="1367" spans="1:31" s="80" customFormat="1" ht="24">
      <c r="A1367" s="76"/>
      <c r="B1367" s="144" t="s">
        <v>1729</v>
      </c>
      <c r="C1367" s="113" t="s">
        <v>51</v>
      </c>
      <c r="D1367" s="113" t="s">
        <v>179</v>
      </c>
      <c r="E1367" s="58">
        <v>31218</v>
      </c>
      <c r="F1367" s="57"/>
      <c r="G1367" s="58" t="s">
        <v>240</v>
      </c>
      <c r="H1367" s="57" t="s">
        <v>433</v>
      </c>
      <c r="I1367" s="76" t="s">
        <v>176</v>
      </c>
      <c r="J1367" s="191" t="s">
        <v>400</v>
      </c>
      <c r="K1367" s="106"/>
      <c r="L1367" s="115"/>
      <c r="M1367" s="115"/>
      <c r="N1367" s="57"/>
      <c r="O1367" s="58" t="s">
        <v>171</v>
      </c>
      <c r="P1367" s="57"/>
      <c r="Q1367" s="57" t="s">
        <v>13</v>
      </c>
      <c r="R1367" s="57"/>
      <c r="S1367" s="57">
        <v>510</v>
      </c>
      <c r="T1367" s="117"/>
      <c r="U1367" s="117"/>
      <c r="V1367" s="58"/>
      <c r="W1367" s="197"/>
      <c r="X1367" s="198"/>
      <c r="Y1367" s="58"/>
      <c r="Z1367" s="58" t="s">
        <v>434</v>
      </c>
      <c r="AA1367" s="54"/>
      <c r="AB1367" s="54"/>
      <c r="AC1367" s="54"/>
      <c r="AD1367" s="196"/>
      <c r="AE1367" s="196"/>
    </row>
    <row r="1368" spans="1:31" s="80" customFormat="1" ht="24">
      <c r="A1368" s="76"/>
      <c r="B1368" s="144" t="s">
        <v>1729</v>
      </c>
      <c r="C1368" s="113" t="s">
        <v>51</v>
      </c>
      <c r="D1368" s="113" t="s">
        <v>179</v>
      </c>
      <c r="E1368" s="58">
        <v>40529</v>
      </c>
      <c r="F1368" s="57">
        <v>9</v>
      </c>
      <c r="G1368" s="58" t="s">
        <v>193</v>
      </c>
      <c r="H1368" s="57" t="s">
        <v>194</v>
      </c>
      <c r="I1368" s="76" t="s">
        <v>176</v>
      </c>
      <c r="J1368" s="191" t="s">
        <v>400</v>
      </c>
      <c r="K1368" s="106"/>
      <c r="L1368" s="115"/>
      <c r="M1368" s="115"/>
      <c r="N1368" s="57"/>
      <c r="O1368" s="58" t="s">
        <v>36</v>
      </c>
      <c r="P1368" s="57" t="s">
        <v>167</v>
      </c>
      <c r="Q1368" s="57" t="s">
        <v>13</v>
      </c>
      <c r="R1368" s="57"/>
      <c r="S1368" s="57"/>
      <c r="T1368" s="117">
        <v>192</v>
      </c>
      <c r="U1368" s="117">
        <v>104</v>
      </c>
      <c r="V1368" s="58"/>
      <c r="W1368" s="197"/>
      <c r="X1368" s="198"/>
      <c r="Y1368" s="58"/>
      <c r="Z1368" s="58" t="s">
        <v>432</v>
      </c>
      <c r="AA1368" s="54"/>
      <c r="AB1368" s="54"/>
      <c r="AC1368" s="54"/>
      <c r="AD1368" s="196"/>
      <c r="AE1368" s="196"/>
    </row>
    <row r="1369" spans="1:31" s="80" customFormat="1" ht="31">
      <c r="A1369" s="76"/>
      <c r="B1369" s="144" t="s">
        <v>1729</v>
      </c>
      <c r="C1369" s="113" t="s">
        <v>51</v>
      </c>
      <c r="D1369" s="113" t="s">
        <v>179</v>
      </c>
      <c r="E1369" s="58">
        <v>40529</v>
      </c>
      <c r="F1369" s="57">
        <v>13</v>
      </c>
      <c r="G1369" s="58" t="s">
        <v>438</v>
      </c>
      <c r="H1369" s="57" t="s">
        <v>439</v>
      </c>
      <c r="I1369" s="76" t="s">
        <v>176</v>
      </c>
      <c r="J1369" s="191" t="s">
        <v>400</v>
      </c>
      <c r="K1369" s="106"/>
      <c r="L1369" s="115"/>
      <c r="M1369" s="115"/>
      <c r="N1369" s="57"/>
      <c r="O1369" s="58" t="s">
        <v>24</v>
      </c>
      <c r="P1369" s="57" t="s">
        <v>172</v>
      </c>
      <c r="Q1369" s="57" t="s">
        <v>13</v>
      </c>
      <c r="R1369" s="57"/>
      <c r="S1369" s="57"/>
      <c r="T1369" s="117">
        <v>232</v>
      </c>
      <c r="U1369" s="117">
        <v>90</v>
      </c>
      <c r="V1369" s="58"/>
      <c r="W1369" s="197"/>
      <c r="X1369" s="198"/>
      <c r="Y1369" s="58"/>
      <c r="Z1369" s="58" t="s">
        <v>437</v>
      </c>
      <c r="AA1369" s="54"/>
      <c r="AB1369" s="54" t="s">
        <v>1267</v>
      </c>
      <c r="AC1369" s="54"/>
      <c r="AD1369" s="196"/>
      <c r="AE1369" s="196"/>
    </row>
    <row r="1370" spans="1:31" s="80" customFormat="1">
      <c r="A1370" s="76"/>
      <c r="B1370" s="144" t="s">
        <v>1729</v>
      </c>
      <c r="C1370" s="113" t="s">
        <v>51</v>
      </c>
      <c r="D1370" s="113" t="s">
        <v>179</v>
      </c>
      <c r="E1370" s="58">
        <v>40545</v>
      </c>
      <c r="F1370" s="57">
        <v>17</v>
      </c>
      <c r="G1370" s="58" t="s">
        <v>183</v>
      </c>
      <c r="H1370" s="57" t="s">
        <v>184</v>
      </c>
      <c r="I1370" s="76" t="s">
        <v>176</v>
      </c>
      <c r="J1370" s="191"/>
      <c r="K1370" s="143"/>
      <c r="L1370" s="115"/>
      <c r="M1370" s="115"/>
      <c r="N1370" s="57"/>
      <c r="O1370" s="58" t="s">
        <v>186</v>
      </c>
      <c r="P1370" s="57"/>
      <c r="Q1370" s="57" t="s">
        <v>13</v>
      </c>
      <c r="R1370" s="57"/>
      <c r="S1370" s="57"/>
      <c r="T1370" s="117">
        <v>230</v>
      </c>
      <c r="U1370" s="117">
        <v>107</v>
      </c>
      <c r="V1370" s="58"/>
      <c r="W1370" s="197"/>
      <c r="X1370" s="198"/>
      <c r="Y1370" s="58"/>
      <c r="Z1370" s="58" t="s">
        <v>44</v>
      </c>
      <c r="AA1370" s="54"/>
      <c r="AB1370" s="54" t="s">
        <v>1267</v>
      </c>
      <c r="AC1370" s="54"/>
      <c r="AD1370" s="196"/>
      <c r="AE1370" s="196"/>
    </row>
    <row r="1371" spans="1:31" s="80" customFormat="1">
      <c r="A1371" s="76"/>
      <c r="B1371" s="144" t="s">
        <v>1729</v>
      </c>
      <c r="C1371" s="113" t="s">
        <v>51</v>
      </c>
      <c r="D1371" s="113" t="s">
        <v>179</v>
      </c>
      <c r="E1371" s="58">
        <v>40545</v>
      </c>
      <c r="F1371" s="57">
        <v>20</v>
      </c>
      <c r="G1371" s="58" t="s">
        <v>183</v>
      </c>
      <c r="H1371" s="57" t="s">
        <v>184</v>
      </c>
      <c r="I1371" s="76" t="s">
        <v>176</v>
      </c>
      <c r="J1371" s="191"/>
      <c r="K1371" s="143"/>
      <c r="L1371" s="115"/>
      <c r="M1371" s="115"/>
      <c r="N1371" s="57"/>
      <c r="O1371" s="58" t="s">
        <v>185</v>
      </c>
      <c r="P1371" s="57" t="s">
        <v>167</v>
      </c>
      <c r="Q1371" s="57" t="s">
        <v>13</v>
      </c>
      <c r="R1371" s="57"/>
      <c r="S1371" s="57"/>
      <c r="T1371" s="117">
        <v>225</v>
      </c>
      <c r="U1371" s="117">
        <v>108</v>
      </c>
      <c r="V1371" s="58"/>
      <c r="W1371" s="197"/>
      <c r="X1371" s="198"/>
      <c r="Y1371" s="58"/>
      <c r="Z1371" s="58" t="s">
        <v>44</v>
      </c>
      <c r="AA1371" s="54"/>
      <c r="AB1371" s="54"/>
      <c r="AC1371" s="54"/>
      <c r="AD1371" s="196"/>
      <c r="AE1371" s="196"/>
    </row>
    <row r="1372" spans="1:31" s="80" customFormat="1" ht="24">
      <c r="A1372" s="76"/>
      <c r="B1372" s="144" t="s">
        <v>1729</v>
      </c>
      <c r="C1372" s="113" t="s">
        <v>51</v>
      </c>
      <c r="D1372" s="113" t="s">
        <v>179</v>
      </c>
      <c r="E1372" s="58">
        <v>41863</v>
      </c>
      <c r="F1372" s="57">
        <v>1</v>
      </c>
      <c r="G1372" s="58" t="s">
        <v>440</v>
      </c>
      <c r="H1372" s="57" t="s">
        <v>441</v>
      </c>
      <c r="I1372" s="76" t="s">
        <v>176</v>
      </c>
      <c r="J1372" s="191" t="s">
        <v>400</v>
      </c>
      <c r="K1372" s="106"/>
      <c r="L1372" s="115"/>
      <c r="M1372" s="115"/>
      <c r="N1372" s="57"/>
      <c r="O1372" s="58" t="s">
        <v>171</v>
      </c>
      <c r="P1372" s="57"/>
      <c r="Q1372" s="57" t="s">
        <v>13</v>
      </c>
      <c r="R1372" s="57"/>
      <c r="S1372" s="57">
        <v>446</v>
      </c>
      <c r="T1372" s="117"/>
      <c r="U1372" s="117"/>
      <c r="V1372" s="58"/>
      <c r="W1372" s="197"/>
      <c r="X1372" s="198"/>
      <c r="Y1372" s="58"/>
      <c r="Z1372" s="58" t="s">
        <v>200</v>
      </c>
      <c r="AA1372" s="54"/>
      <c r="AB1372" s="54"/>
      <c r="AC1372" s="54"/>
      <c r="AD1372" s="196"/>
      <c r="AE1372" s="196"/>
    </row>
    <row r="1373" spans="1:31" s="80" customFormat="1">
      <c r="A1373" s="76"/>
      <c r="B1373" s="144" t="s">
        <v>1729</v>
      </c>
      <c r="C1373" s="113" t="s">
        <v>51</v>
      </c>
      <c r="D1373" s="113" t="s">
        <v>179</v>
      </c>
      <c r="E1373" s="58">
        <v>43068</v>
      </c>
      <c r="F1373" s="57">
        <v>1</v>
      </c>
      <c r="G1373" s="58" t="s">
        <v>187</v>
      </c>
      <c r="H1373" s="57" t="s">
        <v>390</v>
      </c>
      <c r="I1373" s="76" t="s">
        <v>176</v>
      </c>
      <c r="J1373" s="191"/>
      <c r="K1373" s="143"/>
      <c r="L1373" s="115"/>
      <c r="M1373" s="115"/>
      <c r="N1373" s="57"/>
      <c r="O1373" s="58" t="s">
        <v>186</v>
      </c>
      <c r="P1373" s="57"/>
      <c r="Q1373" s="57" t="s">
        <v>13</v>
      </c>
      <c r="R1373" s="57"/>
      <c r="S1373" s="57"/>
      <c r="T1373" s="117">
        <v>174</v>
      </c>
      <c r="U1373" s="117">
        <v>92</v>
      </c>
      <c r="V1373" s="58"/>
      <c r="W1373" s="197"/>
      <c r="X1373" s="198"/>
      <c r="Y1373" s="58"/>
      <c r="Z1373" s="58" t="s">
        <v>431</v>
      </c>
      <c r="AA1373" s="54"/>
      <c r="AB1373" s="54"/>
      <c r="AC1373" s="54"/>
      <c r="AD1373" s="196"/>
      <c r="AE1373" s="196"/>
    </row>
    <row r="1374" spans="1:31" s="80" customFormat="1">
      <c r="A1374" s="76"/>
      <c r="B1374" s="144" t="s">
        <v>1729</v>
      </c>
      <c r="C1374" s="113" t="s">
        <v>51</v>
      </c>
      <c r="D1374" s="113" t="s">
        <v>179</v>
      </c>
      <c r="E1374" s="58">
        <v>43108</v>
      </c>
      <c r="F1374" s="57">
        <v>1</v>
      </c>
      <c r="G1374" s="58" t="s">
        <v>474</v>
      </c>
      <c r="H1374" s="57">
        <v>-999</v>
      </c>
      <c r="I1374" s="76" t="s">
        <v>176</v>
      </c>
      <c r="J1374" s="191"/>
      <c r="K1374" s="143"/>
      <c r="L1374" s="115"/>
      <c r="M1374" s="115"/>
      <c r="N1374" s="57"/>
      <c r="O1374" s="58" t="s">
        <v>24</v>
      </c>
      <c r="P1374" s="57" t="s">
        <v>172</v>
      </c>
      <c r="Q1374" s="57" t="s">
        <v>13</v>
      </c>
      <c r="R1374" s="57"/>
      <c r="S1374" s="57"/>
      <c r="T1374" s="117">
        <v>236</v>
      </c>
      <c r="U1374" s="117">
        <v>90.7</v>
      </c>
      <c r="V1374" s="58"/>
      <c r="W1374" s="197"/>
      <c r="X1374" s="198"/>
      <c r="Y1374" s="58"/>
      <c r="Z1374" s="58"/>
      <c r="AA1374" s="54"/>
      <c r="AB1374" s="54" t="s">
        <v>1299</v>
      </c>
      <c r="AC1374" s="54"/>
      <c r="AD1374" s="196"/>
      <c r="AE1374" s="196"/>
    </row>
    <row r="1375" spans="1:31" s="80" customFormat="1" ht="31">
      <c r="A1375" s="76"/>
      <c r="B1375" s="144" t="s">
        <v>1729</v>
      </c>
      <c r="C1375" s="113" t="s">
        <v>51</v>
      </c>
      <c r="D1375" s="113" t="s">
        <v>179</v>
      </c>
      <c r="E1375" s="58">
        <v>47256</v>
      </c>
      <c r="F1375" s="57">
        <v>1</v>
      </c>
      <c r="G1375" s="58" t="s">
        <v>1827</v>
      </c>
      <c r="H1375" s="57" t="s">
        <v>435</v>
      </c>
      <c r="I1375" s="76" t="s">
        <v>176</v>
      </c>
      <c r="J1375" s="191" t="s">
        <v>400</v>
      </c>
      <c r="K1375" s="106"/>
      <c r="L1375" s="115"/>
      <c r="M1375" s="115"/>
      <c r="N1375" s="57"/>
      <c r="O1375" s="58" t="s">
        <v>150</v>
      </c>
      <c r="P1375" s="57" t="s">
        <v>172</v>
      </c>
      <c r="Q1375" s="57" t="s">
        <v>13</v>
      </c>
      <c r="R1375" s="57"/>
      <c r="S1375" s="57"/>
      <c r="T1375" s="117">
        <v>223</v>
      </c>
      <c r="U1375" s="117">
        <v>88</v>
      </c>
      <c r="V1375" s="58"/>
      <c r="W1375" s="197"/>
      <c r="X1375" s="198"/>
      <c r="Y1375" s="58"/>
      <c r="Z1375" s="58" t="s">
        <v>1828</v>
      </c>
      <c r="AA1375" s="54"/>
      <c r="AB1375" s="54" t="s">
        <v>1299</v>
      </c>
      <c r="AC1375" s="54"/>
      <c r="AD1375" s="196"/>
      <c r="AE1375" s="196"/>
    </row>
    <row r="1376" spans="1:31" s="80" customFormat="1" ht="24">
      <c r="A1376" s="76"/>
      <c r="B1376" s="144" t="s">
        <v>1729</v>
      </c>
      <c r="C1376" s="113" t="s">
        <v>51</v>
      </c>
      <c r="D1376" s="113" t="s">
        <v>179</v>
      </c>
      <c r="E1376" s="58">
        <v>801</v>
      </c>
      <c r="F1376" s="57">
        <v>1</v>
      </c>
      <c r="G1376" s="58" t="s">
        <v>188</v>
      </c>
      <c r="H1376" s="57" t="s">
        <v>189</v>
      </c>
      <c r="I1376" s="76" t="s">
        <v>176</v>
      </c>
      <c r="J1376" s="191" t="s">
        <v>400</v>
      </c>
      <c r="K1376" s="106"/>
      <c r="L1376" s="115"/>
      <c r="M1376" s="115"/>
      <c r="N1376" s="57"/>
      <c r="O1376" s="58" t="s">
        <v>186</v>
      </c>
      <c r="P1376" s="57"/>
      <c r="Q1376" s="57" t="s">
        <v>13</v>
      </c>
      <c r="R1376" s="57"/>
      <c r="S1376" s="57"/>
      <c r="T1376" s="117">
        <v>232</v>
      </c>
      <c r="U1376" s="117">
        <v>107</v>
      </c>
      <c r="V1376" s="58"/>
      <c r="W1376" s="197"/>
      <c r="X1376" s="198"/>
      <c r="Y1376" s="58"/>
      <c r="Z1376" s="58" t="s">
        <v>190</v>
      </c>
      <c r="AA1376" s="54"/>
      <c r="AB1376" s="54" t="s">
        <v>1299</v>
      </c>
      <c r="AC1376" s="54"/>
      <c r="AD1376" s="196"/>
      <c r="AE1376" s="196"/>
    </row>
    <row r="1377" spans="1:31" s="80" customFormat="1" ht="24">
      <c r="A1377" s="76"/>
      <c r="B1377" s="144" t="s">
        <v>1729</v>
      </c>
      <c r="C1377" s="113" t="s">
        <v>51</v>
      </c>
      <c r="D1377" s="113" t="s">
        <v>179</v>
      </c>
      <c r="E1377" s="58">
        <v>882</v>
      </c>
      <c r="F1377" s="57">
        <v>10</v>
      </c>
      <c r="G1377" s="58" t="s">
        <v>406</v>
      </c>
      <c r="H1377" s="57" t="s">
        <v>214</v>
      </c>
      <c r="I1377" s="76" t="s">
        <v>176</v>
      </c>
      <c r="J1377" s="191" t="s">
        <v>407</v>
      </c>
      <c r="K1377" s="106"/>
      <c r="L1377" s="115"/>
      <c r="M1377" s="115"/>
      <c r="N1377" s="57"/>
      <c r="O1377" s="58" t="s">
        <v>186</v>
      </c>
      <c r="P1377" s="57" t="s">
        <v>167</v>
      </c>
      <c r="Q1377" s="57" t="s">
        <v>13</v>
      </c>
      <c r="R1377" s="57"/>
      <c r="S1377" s="57"/>
      <c r="T1377" s="117">
        <v>240</v>
      </c>
      <c r="U1377" s="117">
        <v>111</v>
      </c>
      <c r="V1377" s="58"/>
      <c r="W1377" s="197"/>
      <c r="X1377" s="198"/>
      <c r="Y1377" s="58"/>
      <c r="Z1377" s="58" t="s">
        <v>215</v>
      </c>
      <c r="AA1377" s="54"/>
      <c r="AB1377" s="54" t="s">
        <v>1299</v>
      </c>
      <c r="AC1377" s="54"/>
      <c r="AD1377" s="196"/>
      <c r="AE1377" s="196"/>
    </row>
    <row r="1378" spans="1:31" s="80" customFormat="1" ht="24">
      <c r="A1378" s="76"/>
      <c r="B1378" s="144" t="s">
        <v>1729</v>
      </c>
      <c r="C1378" s="113" t="s">
        <v>51</v>
      </c>
      <c r="D1378" s="113" t="s">
        <v>179</v>
      </c>
      <c r="E1378" s="58">
        <v>30901</v>
      </c>
      <c r="F1378" s="57">
        <v>24</v>
      </c>
      <c r="G1378" s="58" t="s">
        <v>227</v>
      </c>
      <c r="H1378" s="57" t="s">
        <v>228</v>
      </c>
      <c r="I1378" s="76" t="s">
        <v>176</v>
      </c>
      <c r="J1378" s="191" t="s">
        <v>400</v>
      </c>
      <c r="K1378" s="106"/>
      <c r="L1378" s="115"/>
      <c r="M1378" s="115"/>
      <c r="N1378" s="57"/>
      <c r="O1378" s="58" t="s">
        <v>171</v>
      </c>
      <c r="P1378" s="57"/>
      <c r="Q1378" s="57" t="s">
        <v>13</v>
      </c>
      <c r="R1378" s="57"/>
      <c r="S1378" s="57">
        <v>456</v>
      </c>
      <c r="T1378" s="117"/>
      <c r="U1378" s="117"/>
      <c r="V1378" s="58"/>
      <c r="W1378" s="197"/>
      <c r="X1378" s="198"/>
      <c r="Y1378" s="58"/>
      <c r="Z1378" s="58" t="s">
        <v>229</v>
      </c>
      <c r="AA1378" s="54"/>
      <c r="AB1378" s="54"/>
      <c r="AC1378" s="54"/>
      <c r="AD1378" s="196"/>
      <c r="AE1378" s="196"/>
    </row>
    <row r="1379" spans="1:31" s="80" customFormat="1" ht="24">
      <c r="A1379" s="76"/>
      <c r="B1379" s="144" t="s">
        <v>1729</v>
      </c>
      <c r="C1379" s="113" t="s">
        <v>51</v>
      </c>
      <c r="D1379" s="113" t="s">
        <v>179</v>
      </c>
      <c r="E1379" s="58">
        <v>30905</v>
      </c>
      <c r="F1379" s="57">
        <v>2</v>
      </c>
      <c r="G1379" s="58" t="s">
        <v>188</v>
      </c>
      <c r="H1379" s="57" t="s">
        <v>228</v>
      </c>
      <c r="I1379" s="76" t="s">
        <v>176</v>
      </c>
      <c r="J1379" s="191" t="s">
        <v>400</v>
      </c>
      <c r="K1379" s="106"/>
      <c r="L1379" s="115"/>
      <c r="M1379" s="115"/>
      <c r="N1379" s="57"/>
      <c r="O1379" s="58" t="s">
        <v>174</v>
      </c>
      <c r="P1379" s="57" t="s">
        <v>172</v>
      </c>
      <c r="Q1379" s="57" t="s">
        <v>13</v>
      </c>
      <c r="R1379" s="57"/>
      <c r="S1379" s="57">
        <v>437</v>
      </c>
      <c r="T1379" s="117"/>
      <c r="U1379" s="117"/>
      <c r="V1379" s="58"/>
      <c r="W1379" s="197"/>
      <c r="X1379" s="198"/>
      <c r="Y1379" s="58"/>
      <c r="Z1379" s="58"/>
      <c r="AA1379" s="54"/>
      <c r="AB1379" s="54" t="s">
        <v>176</v>
      </c>
      <c r="AC1379" s="54"/>
      <c r="AD1379" s="196"/>
      <c r="AE1379" s="196"/>
    </row>
    <row r="1380" spans="1:31" s="80" customFormat="1" ht="31">
      <c r="A1380" s="76"/>
      <c r="B1380" s="144" t="s">
        <v>1729</v>
      </c>
      <c r="C1380" s="113" t="s">
        <v>1921</v>
      </c>
      <c r="D1380" s="113" t="s">
        <v>15</v>
      </c>
      <c r="E1380" s="58">
        <v>30967</v>
      </c>
      <c r="F1380" s="57">
        <v>33</v>
      </c>
      <c r="G1380" s="58" t="s">
        <v>251</v>
      </c>
      <c r="H1380" s="57" t="s">
        <v>243</v>
      </c>
      <c r="I1380" s="76" t="s">
        <v>176</v>
      </c>
      <c r="J1380" s="191" t="s">
        <v>400</v>
      </c>
      <c r="K1380" s="143">
        <v>30</v>
      </c>
      <c r="L1380" s="68">
        <v>29.62</v>
      </c>
      <c r="M1380" s="68">
        <v>-98.37</v>
      </c>
      <c r="N1380" s="106">
        <v>126.402078446346</v>
      </c>
      <c r="O1380" s="58" t="s">
        <v>1740</v>
      </c>
      <c r="P1380" s="57"/>
      <c r="Q1380" s="57" t="s">
        <v>13</v>
      </c>
      <c r="R1380" s="57">
        <v>130</v>
      </c>
      <c r="S1380" s="57">
        <v>385</v>
      </c>
      <c r="T1380" s="117">
        <v>202</v>
      </c>
      <c r="U1380" s="117">
        <v>203</v>
      </c>
      <c r="V1380" s="58"/>
      <c r="W1380" s="197"/>
      <c r="X1380" s="198"/>
      <c r="Y1380" s="58"/>
      <c r="Z1380" s="58" t="s">
        <v>257</v>
      </c>
      <c r="AA1380" s="54"/>
      <c r="AB1380" s="54" t="s">
        <v>176</v>
      </c>
      <c r="AC1380" s="54"/>
      <c r="AD1380" s="196"/>
      <c r="AE1380" s="196"/>
    </row>
    <row r="1381" spans="1:31" s="80" customFormat="1" ht="31">
      <c r="A1381" s="76" t="s">
        <v>1916</v>
      </c>
      <c r="B1381" s="144" t="s">
        <v>1729</v>
      </c>
      <c r="C1381" s="113" t="s">
        <v>1921</v>
      </c>
      <c r="D1381" s="113" t="s">
        <v>15</v>
      </c>
      <c r="E1381" s="76"/>
      <c r="F1381" s="70">
        <v>40032</v>
      </c>
      <c r="G1381" s="76">
        <v>-999</v>
      </c>
      <c r="H1381" s="70">
        <v>-999</v>
      </c>
      <c r="I1381" s="76" t="s">
        <v>176</v>
      </c>
      <c r="J1381" s="191"/>
      <c r="K1381" s="143"/>
      <c r="L1381" s="112"/>
      <c r="M1381" s="112"/>
      <c r="N1381" s="70"/>
      <c r="O1381" s="76" t="s">
        <v>1740</v>
      </c>
      <c r="P1381" s="70"/>
      <c r="Q1381" s="70" t="s">
        <v>13</v>
      </c>
      <c r="R1381" s="70">
        <v>187.3</v>
      </c>
      <c r="S1381" s="70"/>
      <c r="T1381" s="128">
        <v>203</v>
      </c>
      <c r="U1381" s="128">
        <v>205</v>
      </c>
      <c r="V1381" s="76"/>
      <c r="W1381" s="197"/>
      <c r="X1381" s="105"/>
      <c r="Y1381" s="76"/>
      <c r="Z1381" s="76"/>
      <c r="AA1381" s="54"/>
      <c r="AB1381" s="54" t="s">
        <v>176</v>
      </c>
      <c r="AC1381" s="54" t="s">
        <v>1469</v>
      </c>
      <c r="AD1381" s="196"/>
      <c r="AE1381" s="196"/>
    </row>
    <row r="1382" spans="1:31" s="80" customFormat="1" ht="31">
      <c r="A1382" s="76"/>
      <c r="B1382" s="144" t="s">
        <v>1729</v>
      </c>
      <c r="C1382" s="113" t="s">
        <v>256</v>
      </c>
      <c r="D1382" s="113" t="s">
        <v>15</v>
      </c>
      <c r="E1382" s="58">
        <v>30967</v>
      </c>
      <c r="F1382" s="57">
        <v>668</v>
      </c>
      <c r="G1382" s="58" t="s">
        <v>251</v>
      </c>
      <c r="H1382" s="57" t="s">
        <v>243</v>
      </c>
      <c r="I1382" s="76" t="s">
        <v>176</v>
      </c>
      <c r="J1382" s="191" t="s">
        <v>400</v>
      </c>
      <c r="K1382" s="143">
        <v>30</v>
      </c>
      <c r="L1382" s="68">
        <v>29.62</v>
      </c>
      <c r="M1382" s="68">
        <v>-98.37</v>
      </c>
      <c r="N1382" s="106">
        <v>126.402078446346</v>
      </c>
      <c r="O1382" s="58" t="s">
        <v>174</v>
      </c>
      <c r="P1382" s="57"/>
      <c r="Q1382" s="57" t="s">
        <v>13</v>
      </c>
      <c r="R1382" s="57"/>
      <c r="S1382" s="57">
        <v>455</v>
      </c>
      <c r="T1382" s="117"/>
      <c r="U1382" s="117"/>
      <c r="V1382" s="58"/>
      <c r="W1382" s="197"/>
      <c r="X1382" s="198"/>
      <c r="Y1382" s="58"/>
      <c r="Z1382" s="58" t="s">
        <v>257</v>
      </c>
      <c r="AA1382" s="54"/>
      <c r="AB1382" s="54" t="s">
        <v>176</v>
      </c>
      <c r="AC1382" s="54" t="s">
        <v>1470</v>
      </c>
      <c r="AD1382" s="196"/>
      <c r="AE1382" s="196"/>
    </row>
    <row r="1383" spans="1:31" s="80" customFormat="1" ht="46.5">
      <c r="A1383" s="76"/>
      <c r="B1383" s="144" t="s">
        <v>1729</v>
      </c>
      <c r="C1383" s="187" t="s">
        <v>1729</v>
      </c>
      <c r="D1383" s="113" t="s">
        <v>179</v>
      </c>
      <c r="E1383" s="58">
        <v>801</v>
      </c>
      <c r="F1383" s="57" t="s">
        <v>191</v>
      </c>
      <c r="G1383" s="58" t="s">
        <v>188</v>
      </c>
      <c r="H1383" s="57" t="s">
        <v>189</v>
      </c>
      <c r="I1383" s="76" t="s">
        <v>176</v>
      </c>
      <c r="J1383" s="191" t="s">
        <v>400</v>
      </c>
      <c r="K1383" s="106"/>
      <c r="L1383" s="115"/>
      <c r="M1383" s="115"/>
      <c r="N1383" s="57"/>
      <c r="O1383" s="58" t="s">
        <v>36</v>
      </c>
      <c r="P1383" s="57"/>
      <c r="Q1383" s="57" t="s">
        <v>13</v>
      </c>
      <c r="R1383" s="57"/>
      <c r="S1383" s="57"/>
      <c r="T1383" s="117">
        <v>204</v>
      </c>
      <c r="U1383" s="117">
        <v>107</v>
      </c>
      <c r="V1383" s="58"/>
      <c r="W1383" s="197"/>
      <c r="X1383" s="198"/>
      <c r="Y1383" s="58"/>
      <c r="Z1383" s="58" t="s">
        <v>192</v>
      </c>
      <c r="AA1383" s="54"/>
      <c r="AB1383" s="54" t="s">
        <v>176</v>
      </c>
      <c r="AC1383" s="54"/>
      <c r="AD1383" s="196"/>
      <c r="AE1383" s="196"/>
    </row>
    <row r="1384" spans="1:31" s="80" customFormat="1" ht="31">
      <c r="A1384" s="76" t="s">
        <v>1916</v>
      </c>
      <c r="B1384" s="144" t="s">
        <v>1729</v>
      </c>
      <c r="C1384" s="113" t="s">
        <v>15</v>
      </c>
      <c r="D1384" s="113" t="s">
        <v>15</v>
      </c>
      <c r="E1384" s="76">
        <v>30967</v>
      </c>
      <c r="F1384" s="76">
        <v>545</v>
      </c>
      <c r="G1384" s="58" t="s">
        <v>251</v>
      </c>
      <c r="H1384" s="57" t="s">
        <v>243</v>
      </c>
      <c r="I1384" s="76" t="s">
        <v>176</v>
      </c>
      <c r="J1384" s="191" t="s">
        <v>400</v>
      </c>
      <c r="K1384" s="143">
        <v>30</v>
      </c>
      <c r="L1384" s="68">
        <v>29.62</v>
      </c>
      <c r="M1384" s="68">
        <v>-98.37</v>
      </c>
      <c r="N1384" s="106">
        <v>126.402078446346</v>
      </c>
      <c r="O1384" s="76" t="s">
        <v>1740</v>
      </c>
      <c r="P1384" s="70"/>
      <c r="Q1384" s="70" t="s">
        <v>13</v>
      </c>
      <c r="R1384" s="70">
        <v>142</v>
      </c>
      <c r="S1384" s="70"/>
      <c r="T1384" s="128">
        <v>206</v>
      </c>
      <c r="U1384" s="128">
        <v>189</v>
      </c>
      <c r="V1384" s="76"/>
      <c r="W1384" s="197"/>
      <c r="X1384" s="105"/>
      <c r="Y1384" s="76"/>
      <c r="Z1384" s="76"/>
      <c r="AA1384" s="54"/>
      <c r="AB1384" s="54"/>
      <c r="AC1384" s="54"/>
      <c r="AD1384" s="196"/>
      <c r="AE1384" s="196"/>
    </row>
    <row r="1385" spans="1:31" s="80" customFormat="1">
      <c r="A1385" s="76" t="s">
        <v>1916</v>
      </c>
      <c r="B1385" s="70" t="s">
        <v>1729</v>
      </c>
      <c r="C1385" s="113"/>
      <c r="D1385" s="113" t="s">
        <v>15</v>
      </c>
      <c r="E1385" s="76">
        <v>31030</v>
      </c>
      <c r="F1385" s="70">
        <v>22</v>
      </c>
      <c r="G1385" s="76" t="s">
        <v>1917</v>
      </c>
      <c r="H1385" s="202" t="s">
        <v>1918</v>
      </c>
      <c r="I1385" s="76" t="s">
        <v>176</v>
      </c>
      <c r="J1385" s="191"/>
      <c r="K1385" s="143"/>
      <c r="L1385" s="112"/>
      <c r="M1385" s="112"/>
      <c r="N1385" s="70"/>
      <c r="O1385" s="76" t="s">
        <v>1522</v>
      </c>
      <c r="P1385" s="70" t="s">
        <v>167</v>
      </c>
      <c r="Q1385" s="70" t="s">
        <v>13</v>
      </c>
      <c r="R1385" s="70">
        <v>120</v>
      </c>
      <c r="S1385" s="70"/>
      <c r="T1385" s="128">
        <v>205</v>
      </c>
      <c r="U1385" s="128">
        <v>201</v>
      </c>
      <c r="V1385" s="76"/>
      <c r="W1385" s="197"/>
      <c r="X1385" s="105"/>
      <c r="Y1385" s="76"/>
      <c r="Z1385" s="76" t="s">
        <v>1919</v>
      </c>
      <c r="AA1385" s="54"/>
      <c r="AB1385" s="54"/>
      <c r="AC1385" s="54"/>
      <c r="AD1385" s="196"/>
      <c r="AE1385" s="196"/>
    </row>
    <row r="1386" spans="1:31" s="80" customFormat="1">
      <c r="A1386" s="54"/>
      <c r="B1386" s="196"/>
      <c r="C1386" s="185"/>
      <c r="D1386" s="185"/>
      <c r="E1386" s="196"/>
      <c r="F1386" s="196"/>
      <c r="G1386" s="196"/>
      <c r="H1386" s="196"/>
      <c r="I1386" s="196"/>
      <c r="J1386" s="191"/>
      <c r="K1386" s="196"/>
      <c r="L1386" s="196"/>
      <c r="M1386" s="196"/>
      <c r="N1386" s="196"/>
      <c r="O1386" s="196"/>
      <c r="P1386" s="196"/>
      <c r="Q1386" s="196"/>
      <c r="R1386" s="196"/>
      <c r="S1386" s="196"/>
      <c r="T1386" s="196"/>
      <c r="U1386" s="196"/>
      <c r="V1386" s="196"/>
      <c r="W1386" s="200"/>
      <c r="X1386" s="201"/>
      <c r="Y1386" s="196"/>
      <c r="Z1386" s="54"/>
      <c r="AA1386" s="54"/>
      <c r="AB1386" s="54"/>
      <c r="AC1386" s="54"/>
      <c r="AD1386" s="196"/>
      <c r="AE1386" s="196"/>
    </row>
    <row r="1387" spans="1:31" s="80" customFormat="1" ht="31">
      <c r="A1387" s="54" t="s">
        <v>2047</v>
      </c>
      <c r="B1387" s="196" t="s">
        <v>2043</v>
      </c>
      <c r="C1387" s="185" t="s">
        <v>2045</v>
      </c>
      <c r="D1387" s="185"/>
      <c r="E1387" s="196">
        <v>40865</v>
      </c>
      <c r="F1387" s="196">
        <v>832</v>
      </c>
      <c r="G1387" s="196" t="s">
        <v>2046</v>
      </c>
      <c r="H1387" s="196"/>
      <c r="I1387" s="196"/>
      <c r="J1387" s="191"/>
      <c r="K1387" s="196"/>
      <c r="L1387" s="196"/>
      <c r="M1387" s="196"/>
      <c r="N1387" s="196"/>
      <c r="O1387" s="196" t="s">
        <v>2044</v>
      </c>
      <c r="P1387" s="196" t="s">
        <v>172</v>
      </c>
      <c r="Q1387" s="196"/>
      <c r="R1387" s="196"/>
      <c r="S1387" s="196"/>
      <c r="T1387" s="196">
        <v>28.86</v>
      </c>
      <c r="U1387" s="196">
        <v>20</v>
      </c>
      <c r="V1387" s="196"/>
      <c r="W1387" s="200"/>
      <c r="X1387" s="201"/>
      <c r="Y1387" s="196"/>
      <c r="Z1387" s="54"/>
      <c r="AA1387" s="54"/>
      <c r="AB1387" s="54"/>
      <c r="AC1387" s="54"/>
      <c r="AD1387" s="196"/>
      <c r="AE1387" s="196"/>
    </row>
    <row r="1388" spans="1:31" s="80" customFormat="1">
      <c r="A1388" s="54"/>
      <c r="B1388" s="196"/>
      <c r="C1388" s="185"/>
      <c r="D1388" s="185"/>
      <c r="E1388" s="196"/>
      <c r="F1388" s="196"/>
      <c r="G1388" s="196"/>
      <c r="H1388" s="196"/>
      <c r="I1388" s="196"/>
      <c r="J1388" s="191"/>
      <c r="K1388" s="196"/>
      <c r="L1388" s="196"/>
      <c r="M1388" s="196"/>
      <c r="N1388" s="196"/>
      <c r="O1388" s="196"/>
      <c r="P1388" s="196"/>
      <c r="Q1388" s="196"/>
      <c r="R1388" s="196"/>
      <c r="S1388" s="196"/>
      <c r="T1388" s="196"/>
      <c r="U1388" s="196"/>
      <c r="V1388" s="196"/>
      <c r="W1388" s="200"/>
      <c r="X1388" s="201"/>
      <c r="Y1388" s="196"/>
      <c r="Z1388" s="54"/>
      <c r="AA1388" s="54"/>
      <c r="AB1388" s="54"/>
      <c r="AC1388" s="54"/>
      <c r="AD1388" s="196"/>
      <c r="AE1388" s="196"/>
    </row>
    <row r="1389" spans="1:31" s="80" customFormat="1">
      <c r="A1389" s="54"/>
      <c r="B1389" s="196"/>
      <c r="C1389" s="185"/>
      <c r="D1389" s="185"/>
      <c r="E1389" s="196"/>
      <c r="F1389" s="196"/>
      <c r="G1389" s="196"/>
      <c r="H1389" s="196"/>
      <c r="I1389" s="196"/>
      <c r="J1389" s="191"/>
      <c r="K1389" s="196"/>
      <c r="L1389" s="196"/>
      <c r="M1389" s="196"/>
      <c r="N1389" s="196"/>
      <c r="O1389" s="196"/>
      <c r="P1389" s="196"/>
      <c r="Q1389" s="196"/>
      <c r="R1389" s="196"/>
      <c r="S1389" s="196"/>
      <c r="T1389" s="196"/>
      <c r="U1389" s="196"/>
      <c r="V1389" s="196"/>
      <c r="W1389" s="200"/>
      <c r="X1389" s="201"/>
      <c r="Y1389" s="196"/>
      <c r="Z1389" s="54"/>
      <c r="AA1389" s="54"/>
      <c r="AB1389" s="54"/>
      <c r="AC1389" s="54"/>
      <c r="AD1389" s="196"/>
      <c r="AE1389" s="196"/>
    </row>
    <row r="1390" spans="1:31" s="80" customFormat="1">
      <c r="A1390" s="54"/>
      <c r="B1390" s="196"/>
      <c r="C1390" s="185"/>
      <c r="D1390" s="185"/>
      <c r="E1390" s="196"/>
      <c r="F1390" s="196"/>
      <c r="G1390" s="196"/>
      <c r="H1390" s="196"/>
      <c r="I1390" s="196"/>
      <c r="J1390" s="191"/>
      <c r="K1390" s="196"/>
      <c r="L1390" s="196"/>
      <c r="M1390" s="196"/>
      <c r="N1390" s="196"/>
      <c r="O1390" s="196"/>
      <c r="P1390" s="196"/>
      <c r="Q1390" s="196"/>
      <c r="R1390" s="196"/>
      <c r="S1390" s="196"/>
      <c r="T1390" s="196"/>
      <c r="U1390" s="196"/>
      <c r="V1390" s="196"/>
      <c r="W1390" s="200"/>
      <c r="X1390" s="201"/>
      <c r="Y1390" s="196"/>
      <c r="Z1390" s="54"/>
      <c r="AA1390" s="54"/>
      <c r="AB1390" s="54"/>
      <c r="AC1390" s="54"/>
      <c r="AD1390" s="196"/>
      <c r="AE1390" s="196"/>
    </row>
    <row r="1391" spans="1:31" s="80" customFormat="1">
      <c r="A1391" s="54"/>
      <c r="B1391" s="196"/>
      <c r="C1391" s="185"/>
      <c r="D1391" s="185"/>
      <c r="E1391" s="196"/>
      <c r="F1391" s="196"/>
      <c r="G1391" s="196"/>
      <c r="H1391" s="196"/>
      <c r="I1391" s="196"/>
      <c r="J1391" s="191"/>
      <c r="K1391" s="196"/>
      <c r="L1391" s="196"/>
      <c r="M1391" s="196"/>
      <c r="N1391" s="196"/>
      <c r="O1391" s="196"/>
      <c r="P1391" s="196"/>
      <c r="Q1391" s="196"/>
      <c r="R1391" s="196"/>
      <c r="S1391" s="196"/>
      <c r="T1391" s="196"/>
      <c r="U1391" s="196"/>
      <c r="V1391" s="196"/>
      <c r="W1391" s="200"/>
      <c r="X1391" s="201"/>
      <c r="Y1391" s="196"/>
      <c r="Z1391" s="54"/>
      <c r="AA1391" s="54"/>
      <c r="AB1391" s="54"/>
      <c r="AC1391" s="54"/>
      <c r="AD1391" s="196"/>
      <c r="AE1391" s="196"/>
    </row>
    <row r="1392" spans="1:31" s="80" customFormat="1">
      <c r="A1392" s="54"/>
      <c r="B1392" s="196"/>
      <c r="C1392" s="185"/>
      <c r="D1392" s="185"/>
      <c r="E1392" s="196"/>
      <c r="F1392" s="196"/>
      <c r="G1392" s="196"/>
      <c r="H1392" s="196"/>
      <c r="I1392" s="196"/>
      <c r="J1392" s="191"/>
      <c r="K1392" s="196"/>
      <c r="L1392" s="196"/>
      <c r="M1392" s="196"/>
      <c r="N1392" s="196"/>
      <c r="O1392" s="196"/>
      <c r="P1392" s="196"/>
      <c r="Q1392" s="196"/>
      <c r="R1392" s="196"/>
      <c r="S1392" s="196"/>
      <c r="T1392" s="196"/>
      <c r="U1392" s="196"/>
      <c r="V1392" s="196"/>
      <c r="W1392" s="200"/>
      <c r="X1392" s="201"/>
      <c r="Y1392" s="196"/>
      <c r="Z1392" s="54"/>
      <c r="AA1392" s="54"/>
      <c r="AB1392" s="54"/>
      <c r="AC1392" s="54"/>
      <c r="AD1392" s="196"/>
      <c r="AE1392" s="196"/>
    </row>
    <row r="1393" spans="1:31" s="80" customFormat="1">
      <c r="A1393" s="54"/>
      <c r="B1393" s="196"/>
      <c r="C1393" s="185"/>
      <c r="D1393" s="185"/>
      <c r="E1393" s="196"/>
      <c r="F1393" s="196"/>
      <c r="G1393" s="196"/>
      <c r="H1393" s="196"/>
      <c r="I1393" s="196"/>
      <c r="J1393" s="191"/>
      <c r="K1393" s="196"/>
      <c r="L1393" s="196"/>
      <c r="M1393" s="196"/>
      <c r="N1393" s="196"/>
      <c r="O1393" s="196"/>
      <c r="P1393" s="196"/>
      <c r="Q1393" s="196"/>
      <c r="R1393" s="196"/>
      <c r="S1393" s="196"/>
      <c r="T1393" s="196"/>
      <c r="U1393" s="196"/>
      <c r="V1393" s="196"/>
      <c r="W1393" s="200"/>
      <c r="X1393" s="201"/>
      <c r="Y1393" s="196"/>
      <c r="Z1393" s="54"/>
      <c r="AA1393" s="54"/>
      <c r="AB1393" s="54"/>
      <c r="AC1393" s="54"/>
      <c r="AD1393" s="196"/>
      <c r="AE1393" s="196"/>
    </row>
    <row r="1394" spans="1:31" s="80" customFormat="1">
      <c r="A1394" s="54"/>
      <c r="B1394" s="196"/>
      <c r="C1394" s="185"/>
      <c r="D1394" s="185"/>
      <c r="E1394" s="196"/>
      <c r="F1394" s="196"/>
      <c r="G1394" s="196"/>
      <c r="H1394" s="196"/>
      <c r="I1394" s="196"/>
      <c r="J1394" s="191"/>
      <c r="K1394" s="196"/>
      <c r="L1394" s="196"/>
      <c r="M1394" s="196"/>
      <c r="N1394" s="196"/>
      <c r="O1394" s="196"/>
      <c r="P1394" s="196"/>
      <c r="Q1394" s="196"/>
      <c r="R1394" s="196"/>
      <c r="S1394" s="196"/>
      <c r="T1394" s="196"/>
      <c r="U1394" s="196"/>
      <c r="V1394" s="196"/>
      <c r="W1394" s="200"/>
      <c r="X1394" s="201"/>
      <c r="Y1394" s="196"/>
      <c r="Z1394" s="54"/>
      <c r="AA1394" s="54"/>
      <c r="AB1394" s="54"/>
      <c r="AC1394" s="54"/>
      <c r="AD1394" s="196"/>
      <c r="AE1394" s="196"/>
    </row>
    <row r="1395" spans="1:31" s="80" customFormat="1">
      <c r="A1395" s="54"/>
      <c r="B1395" s="196"/>
      <c r="C1395" s="185"/>
      <c r="D1395" s="185"/>
      <c r="E1395" s="196"/>
      <c r="F1395" s="196"/>
      <c r="G1395" s="196"/>
      <c r="H1395" s="196"/>
      <c r="I1395" s="196"/>
      <c r="J1395" s="191"/>
      <c r="K1395" s="196"/>
      <c r="L1395" s="196"/>
      <c r="M1395" s="196"/>
      <c r="N1395" s="196"/>
      <c r="O1395" s="196"/>
      <c r="P1395" s="196"/>
      <c r="Q1395" s="196"/>
      <c r="R1395" s="196"/>
      <c r="S1395" s="196"/>
      <c r="T1395" s="196"/>
      <c r="U1395" s="196"/>
      <c r="V1395" s="196"/>
      <c r="W1395" s="200"/>
      <c r="X1395" s="201"/>
      <c r="Y1395" s="196"/>
      <c r="Z1395" s="54"/>
      <c r="AA1395" s="54"/>
      <c r="AB1395" s="54"/>
      <c r="AC1395" s="54"/>
      <c r="AD1395" s="196"/>
      <c r="AE1395" s="196"/>
    </row>
    <row r="1396" spans="1:31" s="80" customFormat="1">
      <c r="A1396" s="54"/>
      <c r="B1396" s="196"/>
      <c r="C1396" s="185"/>
      <c r="D1396" s="185"/>
      <c r="E1396" s="196"/>
      <c r="F1396" s="196"/>
      <c r="G1396" s="196"/>
      <c r="H1396" s="196"/>
      <c r="I1396" s="196"/>
      <c r="J1396" s="191"/>
      <c r="K1396" s="196"/>
      <c r="L1396" s="196"/>
      <c r="M1396" s="196"/>
      <c r="N1396" s="196"/>
      <c r="O1396" s="196"/>
      <c r="P1396" s="196"/>
      <c r="Q1396" s="196"/>
      <c r="R1396" s="196"/>
      <c r="S1396" s="196"/>
      <c r="T1396" s="196"/>
      <c r="U1396" s="196"/>
      <c r="V1396" s="196"/>
      <c r="W1396" s="200"/>
      <c r="X1396" s="201"/>
      <c r="Y1396" s="196"/>
      <c r="Z1396" s="54"/>
      <c r="AA1396" s="54"/>
      <c r="AB1396" s="54"/>
      <c r="AC1396" s="54"/>
      <c r="AD1396" s="196"/>
      <c r="AE1396" s="196"/>
    </row>
    <row r="1397" spans="1:31" s="80" customFormat="1">
      <c r="A1397" s="54"/>
      <c r="B1397" s="196"/>
      <c r="C1397" s="185"/>
      <c r="D1397" s="185"/>
      <c r="E1397" s="196"/>
      <c r="F1397" s="196"/>
      <c r="G1397" s="196"/>
      <c r="H1397" s="196"/>
      <c r="I1397" s="196"/>
      <c r="J1397" s="191"/>
      <c r="K1397" s="196"/>
      <c r="L1397" s="196"/>
      <c r="M1397" s="196"/>
      <c r="N1397" s="196"/>
      <c r="O1397" s="196"/>
      <c r="P1397" s="196"/>
      <c r="Q1397" s="196"/>
      <c r="R1397" s="196"/>
      <c r="S1397" s="196"/>
      <c r="T1397" s="196"/>
      <c r="U1397" s="196"/>
      <c r="V1397" s="196"/>
      <c r="W1397" s="200"/>
      <c r="X1397" s="201"/>
      <c r="Y1397" s="196"/>
      <c r="Z1397" s="54"/>
      <c r="AA1397" s="54"/>
      <c r="AB1397" s="54"/>
      <c r="AC1397" s="54"/>
      <c r="AD1397" s="196"/>
      <c r="AE1397" s="196"/>
    </row>
    <row r="1398" spans="1:31" s="80" customFormat="1">
      <c r="A1398" s="54"/>
      <c r="B1398" s="196"/>
      <c r="C1398" s="185"/>
      <c r="D1398" s="185"/>
      <c r="E1398" s="196"/>
      <c r="F1398" s="196"/>
      <c r="G1398" s="196"/>
      <c r="H1398" s="196"/>
      <c r="I1398" s="196"/>
      <c r="J1398" s="191"/>
      <c r="K1398" s="196"/>
      <c r="L1398" s="196"/>
      <c r="M1398" s="196"/>
      <c r="N1398" s="196"/>
      <c r="O1398" s="196"/>
      <c r="P1398" s="196"/>
      <c r="Q1398" s="196"/>
      <c r="R1398" s="196"/>
      <c r="S1398" s="196"/>
      <c r="T1398" s="196"/>
      <c r="U1398" s="196"/>
      <c r="V1398" s="196"/>
      <c r="W1398" s="200"/>
      <c r="X1398" s="201"/>
      <c r="Y1398" s="196"/>
      <c r="Z1398" s="54"/>
      <c r="AA1398" s="54"/>
      <c r="AB1398" s="54"/>
      <c r="AC1398" s="54"/>
      <c r="AD1398" s="196"/>
      <c r="AE1398" s="196"/>
    </row>
    <row r="1399" spans="1:31" s="80" customFormat="1">
      <c r="A1399" s="54"/>
      <c r="B1399" s="196"/>
      <c r="C1399" s="185"/>
      <c r="D1399" s="185"/>
      <c r="E1399" s="196"/>
      <c r="F1399" s="196"/>
      <c r="G1399" s="196"/>
      <c r="H1399" s="196"/>
      <c r="I1399" s="196"/>
      <c r="J1399" s="191"/>
      <c r="K1399" s="196"/>
      <c r="L1399" s="196"/>
      <c r="M1399" s="196"/>
      <c r="N1399" s="196"/>
      <c r="O1399" s="196"/>
      <c r="P1399" s="196"/>
      <c r="Q1399" s="196"/>
      <c r="R1399" s="196"/>
      <c r="S1399" s="196"/>
      <c r="T1399" s="196"/>
      <c r="U1399" s="196"/>
      <c r="V1399" s="196"/>
      <c r="W1399" s="200"/>
      <c r="X1399" s="201"/>
      <c r="Y1399" s="196"/>
      <c r="Z1399" s="54"/>
      <c r="AA1399" s="54"/>
      <c r="AB1399" s="54"/>
      <c r="AC1399" s="54"/>
      <c r="AD1399" s="196"/>
      <c r="AE1399" s="196"/>
    </row>
    <row r="1400" spans="1:31" s="80" customFormat="1">
      <c r="A1400" s="54"/>
      <c r="B1400" s="196"/>
      <c r="C1400" s="185"/>
      <c r="D1400" s="185"/>
      <c r="E1400" s="196"/>
      <c r="F1400" s="196"/>
      <c r="G1400" s="196"/>
      <c r="H1400" s="196"/>
      <c r="I1400" s="196"/>
      <c r="J1400" s="191"/>
      <c r="K1400" s="196"/>
      <c r="L1400" s="196"/>
      <c r="M1400" s="196"/>
      <c r="N1400" s="196"/>
      <c r="O1400" s="196"/>
      <c r="P1400" s="196"/>
      <c r="Q1400" s="196"/>
      <c r="R1400" s="196"/>
      <c r="S1400" s="196"/>
      <c r="T1400" s="196"/>
      <c r="U1400" s="196"/>
      <c r="V1400" s="196"/>
      <c r="W1400" s="200"/>
      <c r="X1400" s="201"/>
      <c r="Y1400" s="196"/>
      <c r="Z1400" s="54"/>
      <c r="AA1400" s="54"/>
      <c r="AB1400" s="54"/>
      <c r="AC1400" s="54"/>
      <c r="AD1400" s="196"/>
      <c r="AE1400" s="196"/>
    </row>
    <row r="1401" spans="1:31" s="80" customFormat="1">
      <c r="A1401" s="54"/>
      <c r="B1401" s="196"/>
      <c r="C1401" s="185"/>
      <c r="D1401" s="185"/>
      <c r="E1401" s="196"/>
      <c r="F1401" s="196"/>
      <c r="G1401" s="196"/>
      <c r="H1401" s="196"/>
      <c r="I1401" s="196"/>
      <c r="J1401" s="191"/>
      <c r="K1401" s="196"/>
      <c r="L1401" s="196"/>
      <c r="M1401" s="196"/>
      <c r="N1401" s="196"/>
      <c r="O1401" s="196"/>
      <c r="P1401" s="196"/>
      <c r="Q1401" s="196"/>
      <c r="R1401" s="196"/>
      <c r="S1401" s="196"/>
      <c r="T1401" s="196"/>
      <c r="U1401" s="196"/>
      <c r="V1401" s="196"/>
      <c r="W1401" s="200"/>
      <c r="X1401" s="201"/>
      <c r="Y1401" s="196"/>
      <c r="Z1401" s="54"/>
      <c r="AA1401" s="54"/>
      <c r="AB1401" s="54"/>
      <c r="AC1401" s="54"/>
      <c r="AD1401" s="196"/>
      <c r="AE1401" s="196"/>
    </row>
    <row r="1402" spans="1:31" s="80" customFormat="1">
      <c r="A1402" s="54"/>
      <c r="B1402" s="196"/>
      <c r="C1402" s="185"/>
      <c r="D1402" s="185"/>
      <c r="E1402" s="196"/>
      <c r="F1402" s="196"/>
      <c r="G1402" s="196"/>
      <c r="H1402" s="196"/>
      <c r="I1402" s="196"/>
      <c r="J1402" s="191"/>
      <c r="K1402" s="196"/>
      <c r="L1402" s="196"/>
      <c r="M1402" s="196"/>
      <c r="N1402" s="196"/>
      <c r="O1402" s="196"/>
      <c r="P1402" s="196"/>
      <c r="Q1402" s="196"/>
      <c r="R1402" s="196"/>
      <c r="S1402" s="196"/>
      <c r="T1402" s="196"/>
      <c r="U1402" s="196"/>
      <c r="V1402" s="196"/>
      <c r="W1402" s="200"/>
      <c r="X1402" s="201"/>
      <c r="Y1402" s="196"/>
      <c r="Z1402" s="54"/>
      <c r="AA1402" s="54"/>
      <c r="AB1402" s="54"/>
      <c r="AC1402" s="54"/>
      <c r="AD1402" s="196"/>
      <c r="AE1402" s="196"/>
    </row>
    <row r="1403" spans="1:31" s="80" customFormat="1">
      <c r="A1403" s="54"/>
      <c r="B1403" s="196"/>
      <c r="C1403" s="185"/>
      <c r="D1403" s="185"/>
      <c r="E1403" s="196"/>
      <c r="F1403" s="196"/>
      <c r="G1403" s="196"/>
      <c r="H1403" s="196"/>
      <c r="I1403" s="196"/>
      <c r="J1403" s="191"/>
      <c r="K1403" s="196"/>
      <c r="L1403" s="196"/>
      <c r="M1403" s="196"/>
      <c r="N1403" s="196"/>
      <c r="O1403" s="196"/>
      <c r="P1403" s="196"/>
      <c r="Q1403" s="196"/>
      <c r="R1403" s="196"/>
      <c r="S1403" s="196"/>
      <c r="T1403" s="196"/>
      <c r="U1403" s="196"/>
      <c r="V1403" s="196"/>
      <c r="W1403" s="200"/>
      <c r="X1403" s="201"/>
      <c r="Y1403" s="196"/>
      <c r="Z1403" s="54"/>
      <c r="AA1403" s="54"/>
      <c r="AB1403" s="54"/>
      <c r="AC1403" s="54"/>
      <c r="AD1403" s="196"/>
      <c r="AE1403" s="196"/>
    </row>
    <row r="1404" spans="1:31" s="80" customFormat="1">
      <c r="A1404" s="54"/>
      <c r="B1404" s="196"/>
      <c r="C1404" s="185"/>
      <c r="D1404" s="185"/>
      <c r="E1404" s="196"/>
      <c r="F1404" s="196"/>
      <c r="G1404" s="196"/>
      <c r="H1404" s="196"/>
      <c r="I1404" s="196"/>
      <c r="J1404" s="191"/>
      <c r="K1404" s="196"/>
      <c r="L1404" s="196"/>
      <c r="M1404" s="196"/>
      <c r="N1404" s="196"/>
      <c r="O1404" s="196"/>
      <c r="P1404" s="196"/>
      <c r="Q1404" s="196"/>
      <c r="R1404" s="196"/>
      <c r="S1404" s="196"/>
      <c r="T1404" s="196"/>
      <c r="U1404" s="196"/>
      <c r="V1404" s="196"/>
      <c r="W1404" s="200"/>
      <c r="X1404" s="201"/>
      <c r="Y1404" s="196"/>
      <c r="Z1404" s="54"/>
      <c r="AA1404" s="54"/>
      <c r="AB1404" s="54"/>
      <c r="AC1404" s="54"/>
      <c r="AD1404" s="196"/>
      <c r="AE1404" s="196"/>
    </row>
    <row r="1405" spans="1:31" s="80" customFormat="1">
      <c r="A1405" s="54"/>
      <c r="B1405" s="196"/>
      <c r="C1405" s="185"/>
      <c r="D1405" s="185"/>
      <c r="E1405" s="196"/>
      <c r="F1405" s="196"/>
      <c r="G1405" s="196"/>
      <c r="H1405" s="196"/>
      <c r="I1405" s="196"/>
      <c r="J1405" s="191"/>
      <c r="K1405" s="196"/>
      <c r="L1405" s="196"/>
      <c r="M1405" s="196"/>
      <c r="N1405" s="196"/>
      <c r="O1405" s="196"/>
      <c r="P1405" s="196"/>
      <c r="Q1405" s="196"/>
      <c r="R1405" s="196"/>
      <c r="S1405" s="196"/>
      <c r="T1405" s="196"/>
      <c r="U1405" s="196"/>
      <c r="V1405" s="196"/>
      <c r="W1405" s="200"/>
      <c r="X1405" s="201"/>
      <c r="Y1405" s="196"/>
      <c r="Z1405" s="54"/>
      <c r="AA1405" s="54"/>
      <c r="AB1405" s="54"/>
      <c r="AC1405" s="54"/>
      <c r="AD1405" s="196"/>
      <c r="AE1405" s="196"/>
    </row>
    <row r="1406" spans="1:31" s="80" customFormat="1">
      <c r="A1406" s="54"/>
      <c r="B1406" s="196"/>
      <c r="C1406" s="185"/>
      <c r="D1406" s="185"/>
      <c r="E1406" s="196"/>
      <c r="F1406" s="196"/>
      <c r="G1406" s="196"/>
      <c r="H1406" s="196"/>
      <c r="I1406" s="196"/>
      <c r="J1406" s="191"/>
      <c r="K1406" s="196"/>
      <c r="L1406" s="196"/>
      <c r="M1406" s="196"/>
      <c r="N1406" s="196"/>
      <c r="O1406" s="196"/>
      <c r="P1406" s="196"/>
      <c r="Q1406" s="196"/>
      <c r="R1406" s="196"/>
      <c r="S1406" s="196"/>
      <c r="T1406" s="196"/>
      <c r="U1406" s="196"/>
      <c r="V1406" s="196"/>
      <c r="W1406" s="200"/>
      <c r="X1406" s="201"/>
      <c r="Y1406" s="196"/>
      <c r="Z1406" s="54"/>
      <c r="AA1406" s="54"/>
      <c r="AB1406" s="54"/>
      <c r="AC1406" s="54"/>
      <c r="AD1406" s="196"/>
      <c r="AE1406" s="196"/>
    </row>
    <row r="1407" spans="1:31" s="80" customFormat="1">
      <c r="A1407" s="54"/>
      <c r="B1407" s="196"/>
      <c r="C1407" s="185"/>
      <c r="D1407" s="185"/>
      <c r="E1407" s="196"/>
      <c r="F1407" s="196"/>
      <c r="G1407" s="196"/>
      <c r="H1407" s="196"/>
      <c r="I1407" s="196"/>
      <c r="J1407" s="191"/>
      <c r="K1407" s="196"/>
      <c r="L1407" s="196"/>
      <c r="M1407" s="196"/>
      <c r="N1407" s="196"/>
      <c r="O1407" s="196"/>
      <c r="P1407" s="196"/>
      <c r="Q1407" s="196"/>
      <c r="R1407" s="196"/>
      <c r="S1407" s="196"/>
      <c r="T1407" s="196"/>
      <c r="U1407" s="196"/>
      <c r="V1407" s="196"/>
      <c r="W1407" s="200"/>
      <c r="X1407" s="201"/>
      <c r="Y1407" s="196"/>
      <c r="Z1407" s="54"/>
      <c r="AA1407" s="54"/>
      <c r="AB1407" s="54"/>
      <c r="AC1407" s="54"/>
      <c r="AD1407" s="196"/>
      <c r="AE1407" s="196"/>
    </row>
    <row r="1408" spans="1:31" s="80" customFormat="1">
      <c r="A1408" s="54"/>
      <c r="B1408" s="196"/>
      <c r="C1408" s="185"/>
      <c r="D1408" s="185"/>
      <c r="E1408" s="196"/>
      <c r="F1408" s="196"/>
      <c r="G1408" s="196"/>
      <c r="H1408" s="196"/>
      <c r="I1408" s="196"/>
      <c r="J1408" s="191"/>
      <c r="K1408" s="196"/>
      <c r="L1408" s="196"/>
      <c r="M1408" s="196"/>
      <c r="N1408" s="196"/>
      <c r="O1408" s="196"/>
      <c r="P1408" s="196"/>
      <c r="Q1408" s="196"/>
      <c r="R1408" s="196"/>
      <c r="S1408" s="196"/>
      <c r="T1408" s="196"/>
      <c r="U1408" s="196"/>
      <c r="V1408" s="196"/>
      <c r="W1408" s="200"/>
      <c r="X1408" s="201"/>
      <c r="Y1408" s="196"/>
      <c r="Z1408" s="54"/>
      <c r="AA1408" s="54"/>
      <c r="AB1408" s="54"/>
      <c r="AC1408" s="54"/>
      <c r="AD1408" s="196"/>
      <c r="AE1408" s="196"/>
    </row>
    <row r="1409" spans="1:31" s="80" customFormat="1">
      <c r="A1409" s="54"/>
      <c r="B1409" s="196"/>
      <c r="C1409" s="185"/>
      <c r="D1409" s="185"/>
      <c r="E1409" s="196"/>
      <c r="F1409" s="196"/>
      <c r="G1409" s="196"/>
      <c r="H1409" s="196"/>
      <c r="I1409" s="196"/>
      <c r="J1409" s="191"/>
      <c r="K1409" s="196"/>
      <c r="L1409" s="196"/>
      <c r="M1409" s="196"/>
      <c r="N1409" s="196"/>
      <c r="O1409" s="196"/>
      <c r="P1409" s="196"/>
      <c r="Q1409" s="196"/>
      <c r="R1409" s="196"/>
      <c r="S1409" s="196"/>
      <c r="T1409" s="196"/>
      <c r="U1409" s="196"/>
      <c r="V1409" s="196"/>
      <c r="W1409" s="200"/>
      <c r="X1409" s="201"/>
      <c r="Y1409" s="196"/>
      <c r="Z1409" s="54"/>
      <c r="AA1409" s="54"/>
      <c r="AB1409" s="54"/>
      <c r="AC1409" s="54"/>
      <c r="AD1409" s="196"/>
      <c r="AE1409" s="196"/>
    </row>
    <row r="1410" spans="1:31" s="80" customFormat="1">
      <c r="A1410" s="54"/>
      <c r="B1410" s="196"/>
      <c r="C1410" s="185"/>
      <c r="D1410" s="185"/>
      <c r="E1410" s="196"/>
      <c r="F1410" s="196"/>
      <c r="G1410" s="196"/>
      <c r="H1410" s="196"/>
      <c r="I1410" s="196"/>
      <c r="J1410" s="191"/>
      <c r="K1410" s="196"/>
      <c r="L1410" s="196"/>
      <c r="M1410" s="196"/>
      <c r="N1410" s="196"/>
      <c r="O1410" s="196"/>
      <c r="P1410" s="196"/>
      <c r="Q1410" s="196"/>
      <c r="R1410" s="196"/>
      <c r="S1410" s="196"/>
      <c r="T1410" s="196"/>
      <c r="U1410" s="196"/>
      <c r="V1410" s="196"/>
      <c r="W1410" s="200"/>
      <c r="X1410" s="201"/>
      <c r="Y1410" s="196"/>
      <c r="Z1410" s="54"/>
      <c r="AA1410" s="54"/>
      <c r="AB1410" s="54"/>
      <c r="AC1410" s="54"/>
      <c r="AD1410" s="196"/>
      <c r="AE1410" s="196"/>
    </row>
    <row r="1411" spans="1:31" s="80" customFormat="1">
      <c r="A1411" s="54"/>
      <c r="B1411" s="196"/>
      <c r="C1411" s="185"/>
      <c r="D1411" s="185"/>
      <c r="E1411" s="196"/>
      <c r="F1411" s="196"/>
      <c r="G1411" s="196"/>
      <c r="H1411" s="196"/>
      <c r="I1411" s="196"/>
      <c r="J1411" s="191"/>
      <c r="K1411" s="196"/>
      <c r="L1411" s="196"/>
      <c r="M1411" s="196"/>
      <c r="N1411" s="196"/>
      <c r="O1411" s="196"/>
      <c r="P1411" s="196"/>
      <c r="Q1411" s="196"/>
      <c r="R1411" s="196"/>
      <c r="S1411" s="196"/>
      <c r="T1411" s="196"/>
      <c r="U1411" s="196"/>
      <c r="V1411" s="196"/>
      <c r="W1411" s="200"/>
      <c r="X1411" s="201"/>
      <c r="Y1411" s="196"/>
      <c r="Z1411" s="54"/>
      <c r="AA1411" s="54"/>
      <c r="AB1411" s="54"/>
      <c r="AC1411" s="54"/>
      <c r="AD1411" s="196"/>
      <c r="AE1411" s="196"/>
    </row>
    <row r="1412" spans="1:31" s="80" customFormat="1">
      <c r="A1412" s="54"/>
      <c r="B1412" s="196"/>
      <c r="C1412" s="185"/>
      <c r="D1412" s="185"/>
      <c r="E1412" s="196"/>
      <c r="F1412" s="196"/>
      <c r="G1412" s="196"/>
      <c r="H1412" s="196"/>
      <c r="I1412" s="196"/>
      <c r="J1412" s="191"/>
      <c r="K1412" s="196"/>
      <c r="L1412" s="196"/>
      <c r="M1412" s="196"/>
      <c r="N1412" s="196"/>
      <c r="O1412" s="196"/>
      <c r="P1412" s="196"/>
      <c r="Q1412" s="196"/>
      <c r="R1412" s="196"/>
      <c r="S1412" s="196"/>
      <c r="T1412" s="196"/>
      <c r="U1412" s="196"/>
      <c r="V1412" s="196"/>
      <c r="W1412" s="200"/>
      <c r="X1412" s="201"/>
      <c r="Y1412" s="196"/>
      <c r="Z1412" s="54"/>
      <c r="AA1412" s="54"/>
      <c r="AB1412" s="54"/>
      <c r="AC1412" s="54"/>
      <c r="AD1412" s="196"/>
      <c r="AE1412" s="196"/>
    </row>
    <row r="1413" spans="1:31" s="80" customFormat="1">
      <c r="A1413" s="54"/>
      <c r="B1413" s="196"/>
      <c r="C1413" s="185"/>
      <c r="D1413" s="185"/>
      <c r="E1413" s="196"/>
      <c r="F1413" s="196"/>
      <c r="G1413" s="196"/>
      <c r="H1413" s="196"/>
      <c r="I1413" s="196"/>
      <c r="J1413" s="191"/>
      <c r="K1413" s="196"/>
      <c r="L1413" s="196"/>
      <c r="M1413" s="196"/>
      <c r="N1413" s="196"/>
      <c r="O1413" s="196"/>
      <c r="P1413" s="196"/>
      <c r="Q1413" s="196"/>
      <c r="R1413" s="196"/>
      <c r="S1413" s="196"/>
      <c r="T1413" s="196"/>
      <c r="U1413" s="196"/>
      <c r="V1413" s="196"/>
      <c r="W1413" s="200"/>
      <c r="X1413" s="201"/>
      <c r="Y1413" s="196"/>
      <c r="Z1413" s="54"/>
      <c r="AA1413" s="54"/>
      <c r="AB1413" s="54"/>
      <c r="AC1413" s="54"/>
      <c r="AD1413" s="196"/>
      <c r="AE1413" s="196"/>
    </row>
    <row r="1414" spans="1:31" s="80" customFormat="1">
      <c r="A1414" s="54"/>
      <c r="B1414" s="196"/>
      <c r="C1414" s="185"/>
      <c r="D1414" s="185"/>
      <c r="E1414" s="196"/>
      <c r="F1414" s="196"/>
      <c r="G1414" s="196"/>
      <c r="H1414" s="196"/>
      <c r="I1414" s="196"/>
      <c r="J1414" s="191"/>
      <c r="K1414" s="196"/>
      <c r="L1414" s="196"/>
      <c r="M1414" s="196"/>
      <c r="N1414" s="196"/>
      <c r="O1414" s="196"/>
      <c r="P1414" s="196"/>
      <c r="Q1414" s="196"/>
      <c r="R1414" s="196"/>
      <c r="S1414" s="196"/>
      <c r="T1414" s="196"/>
      <c r="U1414" s="196"/>
      <c r="V1414" s="196"/>
      <c r="W1414" s="200"/>
      <c r="X1414" s="201"/>
      <c r="Y1414" s="196"/>
      <c r="Z1414" s="54"/>
      <c r="AA1414" s="54"/>
      <c r="AB1414" s="54"/>
      <c r="AC1414" s="54"/>
      <c r="AD1414" s="196"/>
      <c r="AE1414" s="196"/>
    </row>
    <row r="1415" spans="1:31" s="80" customFormat="1">
      <c r="A1415" s="54"/>
      <c r="B1415" s="196"/>
      <c r="C1415" s="185"/>
      <c r="D1415" s="185"/>
      <c r="E1415" s="196"/>
      <c r="F1415" s="196"/>
      <c r="G1415" s="196"/>
      <c r="H1415" s="196"/>
      <c r="I1415" s="196"/>
      <c r="J1415" s="191"/>
      <c r="K1415" s="196"/>
      <c r="L1415" s="196"/>
      <c r="M1415" s="196"/>
      <c r="N1415" s="196"/>
      <c r="O1415" s="196"/>
      <c r="P1415" s="196"/>
      <c r="Q1415" s="196"/>
      <c r="R1415" s="196"/>
      <c r="S1415" s="196"/>
      <c r="T1415" s="196"/>
      <c r="U1415" s="196"/>
      <c r="V1415" s="196"/>
      <c r="W1415" s="200"/>
      <c r="X1415" s="201"/>
      <c r="Y1415" s="196"/>
      <c r="Z1415" s="54"/>
      <c r="AA1415" s="54"/>
      <c r="AB1415" s="54"/>
      <c r="AC1415" s="54"/>
      <c r="AD1415" s="196"/>
      <c r="AE1415" s="196"/>
    </row>
    <row r="1416" spans="1:31" s="80" customFormat="1">
      <c r="A1416" s="54"/>
      <c r="B1416" s="196"/>
      <c r="C1416" s="185"/>
      <c r="D1416" s="185"/>
      <c r="E1416" s="196"/>
      <c r="F1416" s="196"/>
      <c r="G1416" s="196"/>
      <c r="H1416" s="196"/>
      <c r="I1416" s="196"/>
      <c r="J1416" s="191"/>
      <c r="K1416" s="196"/>
      <c r="L1416" s="196"/>
      <c r="M1416" s="196"/>
      <c r="N1416" s="196"/>
      <c r="O1416" s="196"/>
      <c r="P1416" s="196"/>
      <c r="Q1416" s="196"/>
      <c r="R1416" s="196"/>
      <c r="S1416" s="196"/>
      <c r="T1416" s="196"/>
      <c r="U1416" s="196"/>
      <c r="V1416" s="196"/>
      <c r="W1416" s="200"/>
      <c r="X1416" s="201"/>
      <c r="Y1416" s="196"/>
      <c r="Z1416" s="54"/>
      <c r="AA1416" s="54"/>
      <c r="AB1416" s="54"/>
      <c r="AC1416" s="54"/>
      <c r="AD1416" s="196"/>
      <c r="AE1416" s="196"/>
    </row>
    <row r="1417" spans="1:31" s="80" customFormat="1">
      <c r="A1417" s="54"/>
      <c r="B1417" s="196"/>
      <c r="C1417" s="185"/>
      <c r="D1417" s="185"/>
      <c r="E1417" s="196"/>
      <c r="F1417" s="196"/>
      <c r="G1417" s="196"/>
      <c r="H1417" s="196"/>
      <c r="I1417" s="196"/>
      <c r="J1417" s="191"/>
      <c r="K1417" s="196"/>
      <c r="L1417" s="196"/>
      <c r="M1417" s="196"/>
      <c r="N1417" s="196"/>
      <c r="O1417" s="196"/>
      <c r="P1417" s="196"/>
      <c r="Q1417" s="196"/>
      <c r="R1417" s="196"/>
      <c r="S1417" s="196"/>
      <c r="T1417" s="196"/>
      <c r="U1417" s="196"/>
      <c r="V1417" s="196"/>
      <c r="W1417" s="200"/>
      <c r="X1417" s="201"/>
      <c r="Y1417" s="196"/>
      <c r="Z1417" s="54"/>
      <c r="AA1417" s="54"/>
      <c r="AB1417" s="54"/>
      <c r="AC1417" s="54"/>
      <c r="AD1417" s="196"/>
      <c r="AE1417" s="196"/>
    </row>
    <row r="1418" spans="1:31" s="80" customFormat="1">
      <c r="A1418" s="54"/>
      <c r="B1418" s="196"/>
      <c r="C1418" s="185"/>
      <c r="D1418" s="185"/>
      <c r="E1418" s="196"/>
      <c r="F1418" s="196"/>
      <c r="G1418" s="196"/>
      <c r="H1418" s="196"/>
      <c r="I1418" s="196"/>
      <c r="J1418" s="191"/>
      <c r="K1418" s="196"/>
      <c r="L1418" s="196"/>
      <c r="M1418" s="196"/>
      <c r="N1418" s="196"/>
      <c r="O1418" s="196"/>
      <c r="P1418" s="196"/>
      <c r="Q1418" s="196"/>
      <c r="R1418" s="196"/>
      <c r="S1418" s="196"/>
      <c r="T1418" s="196"/>
      <c r="U1418" s="196"/>
      <c r="V1418" s="196"/>
      <c r="W1418" s="200"/>
      <c r="X1418" s="201"/>
      <c r="Y1418" s="196"/>
      <c r="Z1418" s="54"/>
      <c r="AA1418" s="54"/>
      <c r="AB1418" s="54"/>
      <c r="AC1418" s="54"/>
      <c r="AD1418" s="196"/>
      <c r="AE1418" s="196"/>
    </row>
    <row r="1419" spans="1:31" s="80" customFormat="1">
      <c r="A1419" s="54"/>
      <c r="B1419" s="196"/>
      <c r="C1419" s="185"/>
      <c r="D1419" s="185"/>
      <c r="E1419" s="196"/>
      <c r="F1419" s="196"/>
      <c r="G1419" s="196"/>
      <c r="H1419" s="196"/>
      <c r="I1419" s="196"/>
      <c r="J1419" s="191"/>
      <c r="K1419" s="196"/>
      <c r="L1419" s="196"/>
      <c r="M1419" s="196"/>
      <c r="N1419" s="196"/>
      <c r="O1419" s="196"/>
      <c r="P1419" s="196"/>
      <c r="Q1419" s="196"/>
      <c r="R1419" s="196"/>
      <c r="S1419" s="196"/>
      <c r="T1419" s="196"/>
      <c r="U1419" s="196"/>
      <c r="V1419" s="196"/>
      <c r="W1419" s="200"/>
      <c r="X1419" s="201"/>
      <c r="Y1419" s="196"/>
      <c r="Z1419" s="54"/>
      <c r="AA1419" s="54"/>
      <c r="AB1419" s="54"/>
      <c r="AC1419" s="54"/>
      <c r="AD1419" s="196"/>
      <c r="AE1419" s="196"/>
    </row>
    <row r="1420" spans="1:31" s="80" customFormat="1">
      <c r="A1420" s="54"/>
      <c r="B1420" s="196"/>
      <c r="C1420" s="185"/>
      <c r="D1420" s="185"/>
      <c r="E1420" s="196"/>
      <c r="F1420" s="196"/>
      <c r="G1420" s="196"/>
      <c r="H1420" s="196"/>
      <c r="I1420" s="196"/>
      <c r="J1420" s="191"/>
      <c r="K1420" s="196"/>
      <c r="L1420" s="196"/>
      <c r="M1420" s="196"/>
      <c r="N1420" s="196"/>
      <c r="O1420" s="196"/>
      <c r="P1420" s="196"/>
      <c r="Q1420" s="196"/>
      <c r="R1420" s="196"/>
      <c r="S1420" s="196"/>
      <c r="T1420" s="196"/>
      <c r="U1420" s="196"/>
      <c r="V1420" s="196"/>
      <c r="W1420" s="200"/>
      <c r="X1420" s="201"/>
      <c r="Y1420" s="196"/>
      <c r="Z1420" s="54"/>
      <c r="AA1420" s="54"/>
      <c r="AB1420" s="54"/>
      <c r="AC1420" s="54"/>
      <c r="AD1420" s="196"/>
      <c r="AE1420" s="196"/>
    </row>
    <row r="1421" spans="1:31" s="80" customFormat="1">
      <c r="A1421" s="54"/>
      <c r="B1421" s="196"/>
      <c r="C1421" s="185"/>
      <c r="D1421" s="185"/>
      <c r="E1421" s="196"/>
      <c r="F1421" s="196"/>
      <c r="G1421" s="196"/>
      <c r="H1421" s="196"/>
      <c r="I1421" s="196"/>
      <c r="J1421" s="191"/>
      <c r="K1421" s="196"/>
      <c r="L1421" s="196"/>
      <c r="M1421" s="196"/>
      <c r="N1421" s="196"/>
      <c r="O1421" s="196"/>
      <c r="P1421" s="196"/>
      <c r="Q1421" s="196"/>
      <c r="R1421" s="196"/>
      <c r="S1421" s="196"/>
      <c r="T1421" s="196"/>
      <c r="U1421" s="196"/>
      <c r="V1421" s="196"/>
      <c r="W1421" s="200"/>
      <c r="X1421" s="201"/>
      <c r="Y1421" s="196"/>
      <c r="Z1421" s="54"/>
      <c r="AA1421" s="54"/>
      <c r="AB1421" s="54"/>
      <c r="AC1421" s="54"/>
      <c r="AD1421" s="196"/>
      <c r="AE1421" s="196"/>
    </row>
    <row r="1422" spans="1:31" s="80" customFormat="1">
      <c r="A1422" s="54"/>
      <c r="B1422" s="196"/>
      <c r="C1422" s="185"/>
      <c r="D1422" s="185"/>
      <c r="E1422" s="196"/>
      <c r="F1422" s="196"/>
      <c r="G1422" s="196"/>
      <c r="H1422" s="196"/>
      <c r="I1422" s="196"/>
      <c r="J1422" s="191"/>
      <c r="K1422" s="196"/>
      <c r="L1422" s="196"/>
      <c r="M1422" s="196"/>
      <c r="N1422" s="196"/>
      <c r="O1422" s="196"/>
      <c r="P1422" s="196"/>
      <c r="Q1422" s="196"/>
      <c r="R1422" s="196"/>
      <c r="S1422" s="196"/>
      <c r="T1422" s="196"/>
      <c r="U1422" s="196"/>
      <c r="V1422" s="196"/>
      <c r="W1422" s="200"/>
      <c r="X1422" s="201"/>
      <c r="Y1422" s="196"/>
      <c r="Z1422" s="54"/>
      <c r="AA1422" s="54"/>
      <c r="AB1422" s="54"/>
      <c r="AC1422" s="54"/>
      <c r="AD1422" s="196"/>
      <c r="AE1422" s="196"/>
    </row>
    <row r="1423" spans="1:31" s="80" customFormat="1">
      <c r="A1423" s="54"/>
      <c r="B1423" s="196"/>
      <c r="C1423" s="185"/>
      <c r="D1423" s="185"/>
      <c r="E1423" s="196"/>
      <c r="F1423" s="196"/>
      <c r="G1423" s="196"/>
      <c r="H1423" s="196"/>
      <c r="I1423" s="196"/>
      <c r="J1423" s="191"/>
      <c r="K1423" s="196"/>
      <c r="L1423" s="196"/>
      <c r="M1423" s="196"/>
      <c r="N1423" s="196"/>
      <c r="O1423" s="196"/>
      <c r="P1423" s="196"/>
      <c r="Q1423" s="196"/>
      <c r="R1423" s="196"/>
      <c r="S1423" s="196"/>
      <c r="T1423" s="196"/>
      <c r="U1423" s="196"/>
      <c r="V1423" s="196"/>
      <c r="W1423" s="200"/>
      <c r="X1423" s="201"/>
      <c r="Y1423" s="196"/>
      <c r="Z1423" s="54"/>
      <c r="AA1423" s="54"/>
      <c r="AB1423" s="54"/>
      <c r="AC1423" s="54"/>
      <c r="AD1423" s="196"/>
      <c r="AE1423" s="196"/>
    </row>
    <row r="1424" spans="1:31" s="80" customFormat="1">
      <c r="A1424" s="54"/>
      <c r="B1424" s="196"/>
      <c r="C1424" s="185"/>
      <c r="D1424" s="185"/>
      <c r="E1424" s="196"/>
      <c r="F1424" s="196"/>
      <c r="G1424" s="196"/>
      <c r="H1424" s="196"/>
      <c r="I1424" s="196"/>
      <c r="J1424" s="191"/>
      <c r="K1424" s="196"/>
      <c r="L1424" s="196"/>
      <c r="M1424" s="196"/>
      <c r="N1424" s="196"/>
      <c r="O1424" s="196"/>
      <c r="P1424" s="196"/>
      <c r="Q1424" s="196"/>
      <c r="R1424" s="196"/>
      <c r="S1424" s="196"/>
      <c r="T1424" s="196"/>
      <c r="U1424" s="196"/>
      <c r="V1424" s="196"/>
      <c r="W1424" s="200"/>
      <c r="X1424" s="201"/>
      <c r="Y1424" s="196"/>
      <c r="Z1424" s="54"/>
      <c r="AA1424" s="54"/>
      <c r="AB1424" s="54"/>
      <c r="AC1424" s="54"/>
      <c r="AD1424" s="196"/>
      <c r="AE1424" s="196"/>
    </row>
    <row r="1425" spans="1:31" s="80" customFormat="1">
      <c r="A1425" s="54"/>
      <c r="B1425" s="196"/>
      <c r="C1425" s="185"/>
      <c r="D1425" s="185"/>
      <c r="E1425" s="196"/>
      <c r="F1425" s="196"/>
      <c r="G1425" s="196"/>
      <c r="H1425" s="196"/>
      <c r="I1425" s="196"/>
      <c r="J1425" s="191"/>
      <c r="K1425" s="196"/>
      <c r="L1425" s="196"/>
      <c r="M1425" s="196"/>
      <c r="N1425" s="196"/>
      <c r="O1425" s="196"/>
      <c r="P1425" s="196"/>
      <c r="Q1425" s="196"/>
      <c r="R1425" s="196"/>
      <c r="S1425" s="196"/>
      <c r="T1425" s="196"/>
      <c r="U1425" s="196"/>
      <c r="V1425" s="196"/>
      <c r="W1425" s="200"/>
      <c r="X1425" s="201"/>
      <c r="Y1425" s="196"/>
      <c r="Z1425" s="54"/>
      <c r="AA1425" s="54"/>
      <c r="AB1425" s="54"/>
      <c r="AC1425" s="54"/>
      <c r="AD1425" s="196"/>
      <c r="AE1425" s="196"/>
    </row>
    <row r="1426" spans="1:31" s="80" customFormat="1">
      <c r="A1426" s="54"/>
      <c r="B1426" s="196"/>
      <c r="C1426" s="185"/>
      <c r="D1426" s="185"/>
      <c r="E1426" s="196"/>
      <c r="F1426" s="196"/>
      <c r="G1426" s="196"/>
      <c r="H1426" s="196"/>
      <c r="I1426" s="196"/>
      <c r="J1426" s="191"/>
      <c r="K1426" s="196"/>
      <c r="L1426" s="196"/>
      <c r="M1426" s="196"/>
      <c r="N1426" s="196"/>
      <c r="O1426" s="196"/>
      <c r="P1426" s="196"/>
      <c r="Q1426" s="196"/>
      <c r="R1426" s="196"/>
      <c r="S1426" s="196"/>
      <c r="T1426" s="196"/>
      <c r="U1426" s="196"/>
      <c r="V1426" s="196"/>
      <c r="W1426" s="200"/>
      <c r="X1426" s="201"/>
      <c r="Y1426" s="196"/>
      <c r="Z1426" s="54"/>
      <c r="AA1426" s="54"/>
      <c r="AB1426" s="54"/>
      <c r="AC1426" s="54"/>
      <c r="AD1426" s="196"/>
      <c r="AE1426" s="196"/>
    </row>
    <row r="1427" spans="1:31" s="80" customFormat="1">
      <c r="A1427" s="54"/>
      <c r="B1427" s="196"/>
      <c r="C1427" s="185"/>
      <c r="D1427" s="185"/>
      <c r="E1427" s="196"/>
      <c r="F1427" s="196"/>
      <c r="G1427" s="196"/>
      <c r="H1427" s="196"/>
      <c r="I1427" s="196"/>
      <c r="J1427" s="191"/>
      <c r="K1427" s="196"/>
      <c r="L1427" s="196"/>
      <c r="M1427" s="196"/>
      <c r="N1427" s="196"/>
      <c r="O1427" s="196"/>
      <c r="P1427" s="196"/>
      <c r="Q1427" s="196"/>
      <c r="R1427" s="196"/>
      <c r="S1427" s="196"/>
      <c r="T1427" s="196"/>
      <c r="U1427" s="196"/>
      <c r="V1427" s="196"/>
      <c r="W1427" s="200"/>
      <c r="X1427" s="201"/>
      <c r="Y1427" s="196"/>
      <c r="Z1427" s="54"/>
      <c r="AA1427" s="54"/>
      <c r="AB1427" s="54"/>
      <c r="AC1427" s="54"/>
      <c r="AD1427" s="196"/>
      <c r="AE1427" s="196"/>
    </row>
    <row r="1428" spans="1:31" s="80" customFormat="1">
      <c r="A1428" s="54"/>
      <c r="B1428" s="196"/>
      <c r="C1428" s="185"/>
      <c r="D1428" s="185"/>
      <c r="E1428" s="196"/>
      <c r="F1428" s="196"/>
      <c r="G1428" s="196"/>
      <c r="H1428" s="196"/>
      <c r="I1428" s="196"/>
      <c r="J1428" s="191"/>
      <c r="K1428" s="196"/>
      <c r="L1428" s="196"/>
      <c r="M1428" s="196"/>
      <c r="N1428" s="196"/>
      <c r="O1428" s="196"/>
      <c r="P1428" s="196"/>
      <c r="Q1428" s="196"/>
      <c r="R1428" s="196"/>
      <c r="S1428" s="196"/>
      <c r="T1428" s="196"/>
      <c r="U1428" s="196"/>
      <c r="V1428" s="196"/>
      <c r="W1428" s="200"/>
      <c r="X1428" s="201"/>
      <c r="Y1428" s="196"/>
      <c r="Z1428" s="54"/>
      <c r="AA1428" s="54"/>
      <c r="AB1428" s="54"/>
      <c r="AC1428" s="54"/>
      <c r="AD1428" s="196"/>
      <c r="AE1428" s="196"/>
    </row>
    <row r="1429" spans="1:31" s="80" customFormat="1">
      <c r="A1429" s="54"/>
      <c r="B1429" s="196"/>
      <c r="C1429" s="185"/>
      <c r="D1429" s="185"/>
      <c r="E1429" s="196"/>
      <c r="F1429" s="196"/>
      <c r="G1429" s="196"/>
      <c r="H1429" s="196"/>
      <c r="I1429" s="196"/>
      <c r="J1429" s="191"/>
      <c r="K1429" s="196"/>
      <c r="L1429" s="196"/>
      <c r="M1429" s="196"/>
      <c r="N1429" s="196"/>
      <c r="O1429" s="196"/>
      <c r="P1429" s="196"/>
      <c r="Q1429" s="196"/>
      <c r="R1429" s="196"/>
      <c r="S1429" s="196"/>
      <c r="T1429" s="196"/>
      <c r="U1429" s="196"/>
      <c r="V1429" s="196"/>
      <c r="W1429" s="200"/>
      <c r="X1429" s="201"/>
      <c r="Y1429" s="196"/>
      <c r="Z1429" s="54"/>
      <c r="AA1429" s="54"/>
      <c r="AB1429" s="54"/>
      <c r="AC1429" s="54"/>
      <c r="AD1429" s="196"/>
      <c r="AE1429" s="196"/>
    </row>
    <row r="1430" spans="1:31" s="80" customFormat="1">
      <c r="A1430" s="54"/>
      <c r="B1430" s="196"/>
      <c r="C1430" s="185"/>
      <c r="D1430" s="185"/>
      <c r="E1430" s="196"/>
      <c r="F1430" s="196"/>
      <c r="G1430" s="196"/>
      <c r="H1430" s="196"/>
      <c r="I1430" s="196"/>
      <c r="J1430" s="191"/>
      <c r="K1430" s="196"/>
      <c r="L1430" s="196"/>
      <c r="M1430" s="196"/>
      <c r="N1430" s="196"/>
      <c r="O1430" s="196"/>
      <c r="P1430" s="196"/>
      <c r="Q1430" s="196"/>
      <c r="R1430" s="196"/>
      <c r="S1430" s="196"/>
      <c r="T1430" s="196"/>
      <c r="U1430" s="196"/>
      <c r="V1430" s="196"/>
      <c r="W1430" s="200"/>
      <c r="X1430" s="201"/>
      <c r="Y1430" s="196"/>
      <c r="Z1430" s="54"/>
      <c r="AA1430" s="54"/>
      <c r="AB1430" s="54"/>
      <c r="AC1430" s="54"/>
      <c r="AD1430" s="196"/>
      <c r="AE1430" s="196"/>
    </row>
    <row r="1431" spans="1:31" s="80" customFormat="1">
      <c r="A1431" s="54"/>
      <c r="B1431" s="196"/>
      <c r="C1431" s="185"/>
      <c r="D1431" s="185"/>
      <c r="E1431" s="196"/>
      <c r="F1431" s="196"/>
      <c r="G1431" s="196"/>
      <c r="H1431" s="196"/>
      <c r="I1431" s="196"/>
      <c r="J1431" s="191"/>
      <c r="K1431" s="196"/>
      <c r="L1431" s="196"/>
      <c r="M1431" s="196"/>
      <c r="N1431" s="196"/>
      <c r="O1431" s="196"/>
      <c r="P1431" s="196"/>
      <c r="Q1431" s="196"/>
      <c r="R1431" s="196"/>
      <c r="S1431" s="196"/>
      <c r="T1431" s="196"/>
      <c r="U1431" s="196"/>
      <c r="V1431" s="196"/>
      <c r="W1431" s="200"/>
      <c r="X1431" s="201"/>
      <c r="Y1431" s="196"/>
      <c r="Z1431" s="54"/>
      <c r="AA1431" s="54"/>
      <c r="AB1431" s="54"/>
      <c r="AC1431" s="54"/>
      <c r="AD1431" s="196"/>
      <c r="AE1431" s="196"/>
    </row>
    <row r="1432" spans="1:31" s="80" customFormat="1">
      <c r="A1432" s="54"/>
      <c r="B1432" s="196"/>
      <c r="C1432" s="185"/>
      <c r="D1432" s="185"/>
      <c r="E1432" s="196"/>
      <c r="F1432" s="196"/>
      <c r="G1432" s="196"/>
      <c r="H1432" s="196"/>
      <c r="I1432" s="196"/>
      <c r="J1432" s="191"/>
      <c r="K1432" s="196"/>
      <c r="L1432" s="196"/>
      <c r="M1432" s="196"/>
      <c r="N1432" s="196"/>
      <c r="O1432" s="196"/>
      <c r="P1432" s="196"/>
      <c r="Q1432" s="196"/>
      <c r="R1432" s="196"/>
      <c r="S1432" s="196"/>
      <c r="T1432" s="196"/>
      <c r="U1432" s="196"/>
      <c r="V1432" s="196"/>
      <c r="W1432" s="200"/>
      <c r="X1432" s="201"/>
      <c r="Y1432" s="196"/>
      <c r="Z1432" s="54"/>
      <c r="AA1432" s="54"/>
      <c r="AB1432" s="54"/>
      <c r="AC1432" s="54"/>
      <c r="AD1432" s="196"/>
      <c r="AE1432" s="196"/>
    </row>
    <row r="1433" spans="1:31" s="80" customFormat="1">
      <c r="A1433" s="54"/>
      <c r="B1433" s="196"/>
      <c r="C1433" s="185"/>
      <c r="D1433" s="185"/>
      <c r="E1433" s="196"/>
      <c r="F1433" s="196"/>
      <c r="G1433" s="196"/>
      <c r="H1433" s="196"/>
      <c r="I1433" s="196"/>
      <c r="J1433" s="191"/>
      <c r="K1433" s="196"/>
      <c r="L1433" s="196"/>
      <c r="M1433" s="196"/>
      <c r="N1433" s="196"/>
      <c r="O1433" s="196"/>
      <c r="P1433" s="196"/>
      <c r="Q1433" s="196"/>
      <c r="R1433" s="196"/>
      <c r="S1433" s="196"/>
      <c r="T1433" s="196"/>
      <c r="U1433" s="196"/>
      <c r="V1433" s="196"/>
      <c r="W1433" s="200"/>
      <c r="X1433" s="201"/>
      <c r="Y1433" s="196"/>
      <c r="Z1433" s="54"/>
      <c r="AA1433" s="54"/>
      <c r="AB1433" s="54"/>
      <c r="AC1433" s="54"/>
      <c r="AD1433" s="196"/>
      <c r="AE1433" s="196"/>
    </row>
    <row r="1434" spans="1:31" s="80" customFormat="1">
      <c r="A1434" s="54"/>
      <c r="B1434" s="196"/>
      <c r="C1434" s="185"/>
      <c r="D1434" s="185"/>
      <c r="E1434" s="196"/>
      <c r="F1434" s="196"/>
      <c r="G1434" s="196"/>
      <c r="H1434" s="196"/>
      <c r="I1434" s="196"/>
      <c r="J1434" s="191"/>
      <c r="K1434" s="196"/>
      <c r="L1434" s="196"/>
      <c r="M1434" s="196"/>
      <c r="N1434" s="196"/>
      <c r="O1434" s="196"/>
      <c r="P1434" s="196"/>
      <c r="Q1434" s="196"/>
      <c r="R1434" s="196"/>
      <c r="S1434" s="196"/>
      <c r="T1434" s="196"/>
      <c r="U1434" s="196"/>
      <c r="V1434" s="196"/>
      <c r="W1434" s="200"/>
      <c r="X1434" s="201"/>
      <c r="Y1434" s="196"/>
      <c r="Z1434" s="54"/>
      <c r="AA1434" s="54"/>
      <c r="AB1434" s="54"/>
      <c r="AC1434" s="54"/>
      <c r="AD1434" s="196"/>
      <c r="AE1434" s="196"/>
    </row>
    <row r="1435" spans="1:31" s="80" customFormat="1">
      <c r="A1435" s="54"/>
      <c r="B1435" s="196"/>
      <c r="C1435" s="185"/>
      <c r="D1435" s="185"/>
      <c r="E1435" s="196"/>
      <c r="F1435" s="196"/>
      <c r="G1435" s="196"/>
      <c r="H1435" s="196"/>
      <c r="I1435" s="196"/>
      <c r="J1435" s="191"/>
      <c r="K1435" s="196"/>
      <c r="L1435" s="196"/>
      <c r="M1435" s="196"/>
      <c r="N1435" s="196"/>
      <c r="O1435" s="196"/>
      <c r="P1435" s="196"/>
      <c r="Q1435" s="196"/>
      <c r="R1435" s="196"/>
      <c r="S1435" s="196"/>
      <c r="T1435" s="196"/>
      <c r="U1435" s="196"/>
      <c r="V1435" s="196"/>
      <c r="W1435" s="200"/>
      <c r="X1435" s="201"/>
      <c r="Y1435" s="196"/>
      <c r="Z1435" s="54"/>
      <c r="AA1435" s="54"/>
      <c r="AB1435" s="54"/>
      <c r="AC1435" s="54"/>
      <c r="AD1435" s="196"/>
      <c r="AE1435" s="196"/>
    </row>
    <row r="1436" spans="1:31" s="80" customFormat="1">
      <c r="A1436" s="54"/>
      <c r="B1436" s="196"/>
      <c r="C1436" s="185"/>
      <c r="D1436" s="185"/>
      <c r="E1436" s="196"/>
      <c r="F1436" s="196"/>
      <c r="G1436" s="196"/>
      <c r="H1436" s="196"/>
      <c r="I1436" s="196"/>
      <c r="J1436" s="191"/>
      <c r="K1436" s="196"/>
      <c r="L1436" s="196"/>
      <c r="M1436" s="196"/>
      <c r="N1436" s="196"/>
      <c r="O1436" s="196"/>
      <c r="P1436" s="196"/>
      <c r="Q1436" s="196"/>
      <c r="R1436" s="196"/>
      <c r="S1436" s="196"/>
      <c r="T1436" s="196"/>
      <c r="U1436" s="196"/>
      <c r="V1436" s="196"/>
      <c r="W1436" s="200"/>
      <c r="X1436" s="201"/>
      <c r="Y1436" s="196"/>
      <c r="Z1436" s="54"/>
      <c r="AA1436" s="54"/>
      <c r="AB1436" s="54"/>
      <c r="AC1436" s="54"/>
      <c r="AD1436" s="196"/>
      <c r="AE1436" s="196"/>
    </row>
    <row r="1437" spans="1:31" s="80" customFormat="1">
      <c r="A1437" s="54"/>
      <c r="B1437" s="196"/>
      <c r="C1437" s="185"/>
      <c r="D1437" s="185"/>
      <c r="E1437" s="196"/>
      <c r="F1437" s="196"/>
      <c r="G1437" s="196"/>
      <c r="H1437" s="196"/>
      <c r="I1437" s="196"/>
      <c r="J1437" s="191"/>
      <c r="K1437" s="196"/>
      <c r="L1437" s="196"/>
      <c r="M1437" s="196"/>
      <c r="N1437" s="196"/>
      <c r="O1437" s="196"/>
      <c r="P1437" s="196"/>
      <c r="Q1437" s="196"/>
      <c r="R1437" s="196"/>
      <c r="S1437" s="196"/>
      <c r="T1437" s="196"/>
      <c r="U1437" s="196"/>
      <c r="V1437" s="196"/>
      <c r="W1437" s="200"/>
      <c r="X1437" s="201"/>
      <c r="Y1437" s="196"/>
      <c r="Z1437" s="54"/>
      <c r="AA1437" s="54"/>
      <c r="AB1437" s="54"/>
      <c r="AC1437" s="54"/>
      <c r="AD1437" s="196"/>
      <c r="AE1437" s="196"/>
    </row>
    <row r="1438" spans="1:31" s="80" customFormat="1">
      <c r="A1438" s="54"/>
      <c r="B1438" s="196"/>
      <c r="C1438" s="185"/>
      <c r="D1438" s="185"/>
      <c r="E1438" s="196"/>
      <c r="F1438" s="196"/>
      <c r="G1438" s="196"/>
      <c r="H1438" s="196"/>
      <c r="I1438" s="196"/>
      <c r="J1438" s="191"/>
      <c r="K1438" s="196"/>
      <c r="L1438" s="196"/>
      <c r="M1438" s="196"/>
      <c r="N1438" s="196"/>
      <c r="O1438" s="196"/>
      <c r="P1438" s="196"/>
      <c r="Q1438" s="196"/>
      <c r="R1438" s="196"/>
      <c r="S1438" s="196"/>
      <c r="T1438" s="196"/>
      <c r="U1438" s="196"/>
      <c r="V1438" s="196"/>
      <c r="W1438" s="200"/>
      <c r="X1438" s="201"/>
      <c r="Y1438" s="196"/>
      <c r="Z1438" s="54"/>
      <c r="AA1438" s="54"/>
      <c r="AB1438" s="54"/>
      <c r="AC1438" s="54"/>
      <c r="AD1438" s="196"/>
      <c r="AE1438" s="196"/>
    </row>
    <row r="1439" spans="1:31" s="80" customFormat="1">
      <c r="A1439" s="54"/>
      <c r="B1439" s="196"/>
      <c r="C1439" s="185"/>
      <c r="D1439" s="185"/>
      <c r="E1439" s="196"/>
      <c r="F1439" s="196"/>
      <c r="G1439" s="196"/>
      <c r="H1439" s="196"/>
      <c r="I1439" s="196"/>
      <c r="J1439" s="191"/>
      <c r="K1439" s="196"/>
      <c r="L1439" s="196"/>
      <c r="M1439" s="196"/>
      <c r="N1439" s="196"/>
      <c r="O1439" s="196"/>
      <c r="P1439" s="196"/>
      <c r="Q1439" s="196"/>
      <c r="R1439" s="196"/>
      <c r="S1439" s="196"/>
      <c r="T1439" s="196"/>
      <c r="U1439" s="196"/>
      <c r="V1439" s="196"/>
      <c r="W1439" s="200"/>
      <c r="X1439" s="201"/>
      <c r="Y1439" s="196"/>
      <c r="Z1439" s="54"/>
      <c r="AA1439" s="54"/>
      <c r="AB1439" s="54"/>
      <c r="AC1439" s="54"/>
      <c r="AD1439" s="196"/>
      <c r="AE1439" s="196"/>
    </row>
    <row r="1440" spans="1:31" s="80" customFormat="1">
      <c r="A1440" s="54"/>
      <c r="B1440" s="196"/>
      <c r="C1440" s="185"/>
      <c r="D1440" s="185"/>
      <c r="E1440" s="196"/>
      <c r="F1440" s="196"/>
      <c r="G1440" s="196"/>
      <c r="H1440" s="196"/>
      <c r="I1440" s="196"/>
      <c r="J1440" s="191"/>
      <c r="K1440" s="196"/>
      <c r="L1440" s="196"/>
      <c r="M1440" s="196"/>
      <c r="N1440" s="196"/>
      <c r="O1440" s="196"/>
      <c r="P1440" s="196"/>
      <c r="Q1440" s="196"/>
      <c r="R1440" s="196"/>
      <c r="S1440" s="196"/>
      <c r="T1440" s="196"/>
      <c r="U1440" s="196"/>
      <c r="V1440" s="196"/>
      <c r="W1440" s="200"/>
      <c r="X1440" s="201"/>
      <c r="Y1440" s="196"/>
      <c r="Z1440" s="54"/>
      <c r="AA1440" s="54"/>
      <c r="AB1440" s="54"/>
      <c r="AC1440" s="54"/>
      <c r="AD1440" s="196"/>
      <c r="AE1440" s="196"/>
    </row>
    <row r="1441" spans="1:31" s="80" customFormat="1">
      <c r="A1441" s="54"/>
      <c r="B1441" s="196"/>
      <c r="C1441" s="185"/>
      <c r="D1441" s="185"/>
      <c r="E1441" s="196"/>
      <c r="F1441" s="196"/>
      <c r="G1441" s="196"/>
      <c r="H1441" s="196"/>
      <c r="I1441" s="196"/>
      <c r="J1441" s="191"/>
      <c r="K1441" s="196"/>
      <c r="L1441" s="196"/>
      <c r="M1441" s="196"/>
      <c r="N1441" s="196"/>
      <c r="O1441" s="196"/>
      <c r="P1441" s="196"/>
      <c r="Q1441" s="196"/>
      <c r="R1441" s="196"/>
      <c r="S1441" s="196"/>
      <c r="T1441" s="196"/>
      <c r="U1441" s="196"/>
      <c r="V1441" s="196"/>
      <c r="W1441" s="200"/>
      <c r="X1441" s="201"/>
      <c r="Y1441" s="196"/>
      <c r="Z1441" s="54"/>
      <c r="AA1441" s="54"/>
      <c r="AB1441" s="54"/>
      <c r="AC1441" s="54"/>
      <c r="AD1441" s="196"/>
      <c r="AE1441" s="196"/>
    </row>
    <row r="1442" spans="1:31" s="80" customFormat="1">
      <c r="A1442" s="54"/>
      <c r="B1442" s="196"/>
      <c r="C1442" s="185"/>
      <c r="D1442" s="185"/>
      <c r="E1442" s="196"/>
      <c r="F1442" s="196"/>
      <c r="G1442" s="196"/>
      <c r="H1442" s="196"/>
      <c r="I1442" s="196"/>
      <c r="J1442" s="191"/>
      <c r="K1442" s="196"/>
      <c r="L1442" s="196"/>
      <c r="M1442" s="196"/>
      <c r="N1442" s="196"/>
      <c r="O1442" s="196"/>
      <c r="P1442" s="196"/>
      <c r="Q1442" s="196"/>
      <c r="R1442" s="196"/>
      <c r="S1442" s="196"/>
      <c r="T1442" s="196"/>
      <c r="U1442" s="196"/>
      <c r="V1442" s="196"/>
      <c r="W1442" s="200"/>
      <c r="X1442" s="201"/>
      <c r="Y1442" s="196"/>
      <c r="Z1442" s="54"/>
      <c r="AA1442" s="54"/>
      <c r="AB1442" s="54"/>
      <c r="AC1442" s="54"/>
      <c r="AD1442" s="196"/>
      <c r="AE1442" s="196"/>
    </row>
    <row r="1443" spans="1:31" s="80" customFormat="1">
      <c r="A1443" s="54"/>
      <c r="B1443" s="196"/>
      <c r="C1443" s="185"/>
      <c r="D1443" s="185"/>
      <c r="E1443" s="196"/>
      <c r="F1443" s="196"/>
      <c r="G1443" s="196"/>
      <c r="H1443" s="196"/>
      <c r="I1443" s="196"/>
      <c r="J1443" s="191"/>
      <c r="K1443" s="196"/>
      <c r="L1443" s="196"/>
      <c r="M1443" s="196"/>
      <c r="N1443" s="196"/>
      <c r="O1443" s="196"/>
      <c r="P1443" s="196"/>
      <c r="Q1443" s="196"/>
      <c r="R1443" s="196"/>
      <c r="S1443" s="196"/>
      <c r="T1443" s="196"/>
      <c r="U1443" s="196"/>
      <c r="V1443" s="196"/>
      <c r="W1443" s="200"/>
      <c r="X1443" s="201"/>
      <c r="Y1443" s="196"/>
      <c r="Z1443" s="54"/>
      <c r="AA1443" s="54"/>
      <c r="AB1443" s="54"/>
      <c r="AC1443" s="54"/>
      <c r="AD1443" s="196"/>
      <c r="AE1443" s="196"/>
    </row>
    <row r="1444" spans="1:31" s="80" customFormat="1">
      <c r="A1444" s="54"/>
      <c r="B1444" s="196"/>
      <c r="C1444" s="185"/>
      <c r="D1444" s="185"/>
      <c r="E1444" s="196"/>
      <c r="F1444" s="196"/>
      <c r="G1444" s="196"/>
      <c r="H1444" s="196"/>
      <c r="I1444" s="196"/>
      <c r="J1444" s="191"/>
      <c r="K1444" s="196"/>
      <c r="L1444" s="196"/>
      <c r="M1444" s="196"/>
      <c r="N1444" s="196"/>
      <c r="O1444" s="196"/>
      <c r="P1444" s="196"/>
      <c r="Q1444" s="196"/>
      <c r="R1444" s="196"/>
      <c r="S1444" s="196"/>
      <c r="T1444" s="196"/>
      <c r="U1444" s="196"/>
      <c r="V1444" s="196"/>
      <c r="W1444" s="200"/>
      <c r="X1444" s="201"/>
      <c r="Y1444" s="196"/>
      <c r="Z1444" s="54"/>
      <c r="AA1444" s="54"/>
      <c r="AB1444" s="54"/>
      <c r="AC1444" s="54"/>
      <c r="AD1444" s="196"/>
      <c r="AE1444" s="196"/>
    </row>
    <row r="1445" spans="1:31" s="80" customFormat="1">
      <c r="A1445" s="54"/>
      <c r="B1445" s="196"/>
      <c r="C1445" s="185"/>
      <c r="D1445" s="185"/>
      <c r="E1445" s="196"/>
      <c r="F1445" s="196"/>
      <c r="G1445" s="196"/>
      <c r="H1445" s="196"/>
      <c r="I1445" s="196"/>
      <c r="J1445" s="191"/>
      <c r="K1445" s="196"/>
      <c r="L1445" s="196"/>
      <c r="M1445" s="196"/>
      <c r="N1445" s="196"/>
      <c r="O1445" s="196"/>
      <c r="P1445" s="196"/>
      <c r="Q1445" s="196"/>
      <c r="R1445" s="196"/>
      <c r="S1445" s="196"/>
      <c r="T1445" s="196"/>
      <c r="U1445" s="196"/>
      <c r="V1445" s="196"/>
      <c r="W1445" s="200"/>
      <c r="X1445" s="201"/>
      <c r="Y1445" s="196"/>
      <c r="Z1445" s="54"/>
      <c r="AA1445" s="54"/>
      <c r="AB1445" s="54"/>
      <c r="AC1445" s="54"/>
      <c r="AD1445" s="196"/>
      <c r="AE1445" s="196"/>
    </row>
    <row r="1446" spans="1:31" s="80" customFormat="1">
      <c r="A1446" s="54"/>
      <c r="B1446" s="196"/>
      <c r="C1446" s="185"/>
      <c r="D1446" s="185"/>
      <c r="E1446" s="196"/>
      <c r="F1446" s="196"/>
      <c r="G1446" s="196"/>
      <c r="H1446" s="196"/>
      <c r="I1446" s="196"/>
      <c r="J1446" s="191"/>
      <c r="K1446" s="196"/>
      <c r="L1446" s="196"/>
      <c r="M1446" s="196"/>
      <c r="N1446" s="196"/>
      <c r="O1446" s="196"/>
      <c r="P1446" s="196"/>
      <c r="Q1446" s="196"/>
      <c r="R1446" s="196"/>
      <c r="S1446" s="196"/>
      <c r="T1446" s="196"/>
      <c r="U1446" s="196"/>
      <c r="V1446" s="196"/>
      <c r="W1446" s="200"/>
      <c r="X1446" s="201"/>
      <c r="Y1446" s="196"/>
      <c r="Z1446" s="54"/>
      <c r="AA1446" s="54"/>
      <c r="AB1446" s="54"/>
      <c r="AC1446" s="54"/>
      <c r="AD1446" s="196"/>
      <c r="AE1446" s="196"/>
    </row>
    <row r="1447" spans="1:31" s="80" customFormat="1">
      <c r="A1447" s="54"/>
      <c r="B1447" s="196"/>
      <c r="C1447" s="185"/>
      <c r="D1447" s="185"/>
      <c r="E1447" s="196"/>
      <c r="F1447" s="196"/>
      <c r="G1447" s="196"/>
      <c r="H1447" s="196"/>
      <c r="I1447" s="196"/>
      <c r="J1447" s="191"/>
      <c r="K1447" s="196"/>
      <c r="L1447" s="196"/>
      <c r="M1447" s="196"/>
      <c r="N1447" s="196"/>
      <c r="O1447" s="196"/>
      <c r="P1447" s="196"/>
      <c r="Q1447" s="196"/>
      <c r="R1447" s="196"/>
      <c r="S1447" s="196"/>
      <c r="T1447" s="196"/>
      <c r="U1447" s="196"/>
      <c r="V1447" s="196"/>
      <c r="W1447" s="200"/>
      <c r="X1447" s="201"/>
      <c r="Y1447" s="196"/>
      <c r="Z1447" s="54"/>
      <c r="AA1447" s="54"/>
      <c r="AB1447" s="54"/>
      <c r="AC1447" s="54"/>
      <c r="AD1447" s="196"/>
      <c r="AE1447" s="196"/>
    </row>
    <row r="1448" spans="1:31" s="80" customFormat="1">
      <c r="A1448" s="54"/>
      <c r="B1448" s="196"/>
      <c r="C1448" s="185"/>
      <c r="D1448" s="185"/>
      <c r="E1448" s="196"/>
      <c r="F1448" s="196"/>
      <c r="G1448" s="196"/>
      <c r="H1448" s="196"/>
      <c r="I1448" s="196"/>
      <c r="J1448" s="191"/>
      <c r="K1448" s="196"/>
      <c r="L1448" s="196"/>
      <c r="M1448" s="196"/>
      <c r="N1448" s="196"/>
      <c r="O1448" s="196"/>
      <c r="P1448" s="196"/>
      <c r="Q1448" s="196"/>
      <c r="R1448" s="196"/>
      <c r="S1448" s="196"/>
      <c r="T1448" s="196"/>
      <c r="U1448" s="196"/>
      <c r="V1448" s="196"/>
      <c r="W1448" s="200"/>
      <c r="X1448" s="201"/>
      <c r="Y1448" s="196"/>
      <c r="Z1448" s="54"/>
      <c r="AA1448" s="54"/>
      <c r="AB1448" s="54"/>
      <c r="AC1448" s="54"/>
      <c r="AD1448" s="196"/>
      <c r="AE1448" s="196"/>
    </row>
    <row r="1449" spans="1:31" s="80" customFormat="1">
      <c r="A1449" s="54"/>
      <c r="B1449" s="196"/>
      <c r="C1449" s="185"/>
      <c r="D1449" s="185"/>
      <c r="E1449" s="196"/>
      <c r="F1449" s="196"/>
      <c r="G1449" s="196"/>
      <c r="H1449" s="196"/>
      <c r="I1449" s="196"/>
      <c r="J1449" s="191"/>
      <c r="K1449" s="196"/>
      <c r="L1449" s="196"/>
      <c r="M1449" s="196"/>
      <c r="N1449" s="196"/>
      <c r="O1449" s="196"/>
      <c r="P1449" s="196"/>
      <c r="Q1449" s="196"/>
      <c r="R1449" s="196"/>
      <c r="S1449" s="196"/>
      <c r="T1449" s="196"/>
      <c r="U1449" s="196"/>
      <c r="V1449" s="196"/>
      <c r="W1449" s="200"/>
      <c r="X1449" s="201"/>
      <c r="Y1449" s="196"/>
      <c r="Z1449" s="54"/>
      <c r="AA1449" s="54"/>
      <c r="AB1449" s="54"/>
      <c r="AC1449" s="54"/>
      <c r="AD1449" s="196"/>
      <c r="AE1449" s="196"/>
    </row>
    <row r="1450" spans="1:31" s="80" customFormat="1">
      <c r="A1450" s="54"/>
      <c r="B1450" s="196"/>
      <c r="C1450" s="185"/>
      <c r="D1450" s="185"/>
      <c r="E1450" s="196"/>
      <c r="F1450" s="196"/>
      <c r="G1450" s="196"/>
      <c r="H1450" s="196"/>
      <c r="I1450" s="196"/>
      <c r="J1450" s="191"/>
      <c r="K1450" s="196"/>
      <c r="L1450" s="196"/>
      <c r="M1450" s="196"/>
      <c r="N1450" s="196"/>
      <c r="O1450" s="196"/>
      <c r="P1450" s="196"/>
      <c r="Q1450" s="196"/>
      <c r="R1450" s="196"/>
      <c r="S1450" s="196"/>
      <c r="T1450" s="196"/>
      <c r="U1450" s="196"/>
      <c r="V1450" s="196"/>
      <c r="W1450" s="200"/>
      <c r="X1450" s="201"/>
      <c r="Y1450" s="196"/>
      <c r="Z1450" s="54"/>
      <c r="AA1450" s="54"/>
      <c r="AB1450" s="54"/>
      <c r="AC1450" s="54"/>
      <c r="AD1450" s="196"/>
      <c r="AE1450" s="196"/>
    </row>
    <row r="1451" spans="1:31" s="80" customFormat="1">
      <c r="A1451" s="54"/>
      <c r="B1451" s="196"/>
      <c r="C1451" s="185"/>
      <c r="D1451" s="185"/>
      <c r="E1451" s="196"/>
      <c r="F1451" s="196"/>
      <c r="G1451" s="196"/>
      <c r="H1451" s="196"/>
      <c r="I1451" s="196"/>
      <c r="J1451" s="191"/>
      <c r="K1451" s="196"/>
      <c r="L1451" s="196"/>
      <c r="M1451" s="196"/>
      <c r="N1451" s="196"/>
      <c r="O1451" s="196"/>
      <c r="P1451" s="196"/>
      <c r="Q1451" s="196"/>
      <c r="R1451" s="196"/>
      <c r="S1451" s="196"/>
      <c r="T1451" s="196"/>
      <c r="U1451" s="196"/>
      <c r="V1451" s="196"/>
      <c r="W1451" s="200"/>
      <c r="X1451" s="201"/>
      <c r="Y1451" s="196"/>
      <c r="Z1451" s="54"/>
      <c r="AA1451" s="54"/>
      <c r="AB1451" s="54"/>
      <c r="AC1451" s="54"/>
      <c r="AD1451" s="196"/>
      <c r="AE1451" s="196"/>
    </row>
    <row r="1452" spans="1:31" s="80" customFormat="1">
      <c r="A1452" s="54"/>
      <c r="B1452" s="196"/>
      <c r="C1452" s="185"/>
      <c r="D1452" s="185"/>
      <c r="E1452" s="196"/>
      <c r="F1452" s="196"/>
      <c r="G1452" s="196"/>
      <c r="H1452" s="196"/>
      <c r="I1452" s="196"/>
      <c r="J1452" s="191"/>
      <c r="K1452" s="196"/>
      <c r="L1452" s="196"/>
      <c r="M1452" s="196"/>
      <c r="N1452" s="196"/>
      <c r="O1452" s="196"/>
      <c r="P1452" s="196"/>
      <c r="Q1452" s="196"/>
      <c r="R1452" s="196"/>
      <c r="S1452" s="196"/>
      <c r="T1452" s="196"/>
      <c r="U1452" s="196"/>
      <c r="V1452" s="196"/>
      <c r="W1452" s="200"/>
      <c r="X1452" s="201"/>
      <c r="Y1452" s="196"/>
      <c r="Z1452" s="54"/>
      <c r="AA1452" s="54"/>
      <c r="AB1452" s="54"/>
      <c r="AC1452" s="54"/>
      <c r="AD1452" s="196"/>
      <c r="AE1452" s="196"/>
    </row>
    <row r="1453" spans="1:31" s="80" customFormat="1">
      <c r="A1453" s="54"/>
      <c r="B1453" s="196"/>
      <c r="C1453" s="185"/>
      <c r="D1453" s="185"/>
      <c r="E1453" s="196"/>
      <c r="F1453" s="196"/>
      <c r="G1453" s="196"/>
      <c r="H1453" s="196"/>
      <c r="I1453" s="196"/>
      <c r="J1453" s="191"/>
      <c r="K1453" s="196"/>
      <c r="L1453" s="196"/>
      <c r="M1453" s="196"/>
      <c r="N1453" s="196"/>
      <c r="O1453" s="196"/>
      <c r="P1453" s="196"/>
      <c r="Q1453" s="196"/>
      <c r="R1453" s="196"/>
      <c r="S1453" s="196"/>
      <c r="T1453" s="196"/>
      <c r="U1453" s="196"/>
      <c r="V1453" s="196"/>
      <c r="W1453" s="200"/>
      <c r="X1453" s="201"/>
      <c r="Y1453" s="196"/>
      <c r="Z1453" s="54"/>
      <c r="AA1453" s="54"/>
      <c r="AB1453" s="54"/>
      <c r="AC1453" s="54"/>
      <c r="AD1453" s="196"/>
      <c r="AE1453" s="196"/>
    </row>
    <row r="1454" spans="1:31" s="80" customFormat="1">
      <c r="A1454" s="54"/>
      <c r="B1454" s="196"/>
      <c r="C1454" s="185"/>
      <c r="D1454" s="185"/>
      <c r="E1454" s="196"/>
      <c r="F1454" s="196"/>
      <c r="G1454" s="196"/>
      <c r="H1454" s="196"/>
      <c r="I1454" s="196"/>
      <c r="J1454" s="191"/>
      <c r="K1454" s="196"/>
      <c r="L1454" s="196"/>
      <c r="M1454" s="196"/>
      <c r="N1454" s="196"/>
      <c r="O1454" s="196"/>
      <c r="P1454" s="196"/>
      <c r="Q1454" s="196"/>
      <c r="R1454" s="196"/>
      <c r="S1454" s="196"/>
      <c r="T1454" s="196"/>
      <c r="U1454" s="196"/>
      <c r="V1454" s="196"/>
      <c r="W1454" s="200"/>
      <c r="X1454" s="201"/>
      <c r="Y1454" s="196"/>
      <c r="Z1454" s="54"/>
      <c r="AA1454" s="54"/>
      <c r="AB1454" s="54"/>
      <c r="AC1454" s="54"/>
      <c r="AD1454" s="196"/>
      <c r="AE1454" s="196"/>
    </row>
    <row r="1455" spans="1:31" s="80" customFormat="1">
      <c r="A1455" s="54"/>
      <c r="B1455" s="196"/>
      <c r="C1455" s="185"/>
      <c r="D1455" s="185"/>
      <c r="E1455" s="196"/>
      <c r="F1455" s="196"/>
      <c r="G1455" s="196"/>
      <c r="H1455" s="196"/>
      <c r="I1455" s="196"/>
      <c r="J1455" s="191"/>
      <c r="K1455" s="196"/>
      <c r="L1455" s="196"/>
      <c r="M1455" s="196"/>
      <c r="N1455" s="196"/>
      <c r="O1455" s="196"/>
      <c r="P1455" s="196"/>
      <c r="Q1455" s="196"/>
      <c r="R1455" s="196"/>
      <c r="S1455" s="196"/>
      <c r="T1455" s="196"/>
      <c r="U1455" s="196"/>
      <c r="V1455" s="196"/>
      <c r="W1455" s="200"/>
      <c r="X1455" s="201"/>
      <c r="Y1455" s="196"/>
      <c r="Z1455" s="54"/>
      <c r="AA1455" s="54"/>
      <c r="AB1455" s="54"/>
      <c r="AC1455" s="54"/>
      <c r="AD1455" s="196"/>
      <c r="AE1455" s="196"/>
    </row>
    <row r="1456" spans="1:31" s="80" customFormat="1">
      <c r="A1456" s="54"/>
      <c r="B1456" s="196"/>
      <c r="C1456" s="185"/>
      <c r="D1456" s="185"/>
      <c r="E1456" s="196"/>
      <c r="F1456" s="196"/>
      <c r="G1456" s="196"/>
      <c r="H1456" s="196"/>
      <c r="I1456" s="196"/>
      <c r="J1456" s="191"/>
      <c r="K1456" s="196"/>
      <c r="L1456" s="196"/>
      <c r="M1456" s="196"/>
      <c r="N1456" s="196"/>
      <c r="O1456" s="196"/>
      <c r="P1456" s="196"/>
      <c r="Q1456" s="196"/>
      <c r="R1456" s="196"/>
      <c r="S1456" s="196"/>
      <c r="T1456" s="196"/>
      <c r="U1456" s="196"/>
      <c r="V1456" s="196"/>
      <c r="W1456" s="200"/>
      <c r="X1456" s="201"/>
      <c r="Y1456" s="196"/>
      <c r="Z1456" s="54"/>
      <c r="AA1456" s="54"/>
      <c r="AB1456" s="54"/>
      <c r="AC1456" s="54"/>
      <c r="AD1456" s="196"/>
      <c r="AE1456" s="196"/>
    </row>
    <row r="1457" spans="1:31" s="80" customFormat="1">
      <c r="A1457" s="54"/>
      <c r="B1457" s="196"/>
      <c r="C1457" s="185"/>
      <c r="D1457" s="185"/>
      <c r="E1457" s="196"/>
      <c r="F1457" s="196"/>
      <c r="G1457" s="196"/>
      <c r="H1457" s="196"/>
      <c r="I1457" s="196"/>
      <c r="J1457" s="191"/>
      <c r="K1457" s="196"/>
      <c r="L1457" s="196"/>
      <c r="M1457" s="196"/>
      <c r="N1457" s="196"/>
      <c r="O1457" s="196"/>
      <c r="P1457" s="196"/>
      <c r="Q1457" s="196"/>
      <c r="R1457" s="196"/>
      <c r="S1457" s="196"/>
      <c r="T1457" s="196"/>
      <c r="U1457" s="196"/>
      <c r="V1457" s="196"/>
      <c r="W1457" s="200"/>
      <c r="X1457" s="201"/>
      <c r="Y1457" s="196"/>
      <c r="Z1457" s="54"/>
      <c r="AA1457" s="54"/>
      <c r="AB1457" s="54"/>
      <c r="AC1457" s="54"/>
      <c r="AD1457" s="196"/>
      <c r="AE1457" s="196"/>
    </row>
    <row r="1458" spans="1:31" s="80" customFormat="1">
      <c r="A1458" s="54"/>
      <c r="B1458" s="196"/>
      <c r="C1458" s="185"/>
      <c r="D1458" s="185"/>
      <c r="E1458" s="196"/>
      <c r="F1458" s="196"/>
      <c r="G1458" s="196"/>
      <c r="H1458" s="196"/>
      <c r="I1458" s="196"/>
      <c r="J1458" s="191"/>
      <c r="K1458" s="196"/>
      <c r="L1458" s="196"/>
      <c r="M1458" s="196"/>
      <c r="N1458" s="196"/>
      <c r="O1458" s="196"/>
      <c r="P1458" s="196"/>
      <c r="Q1458" s="196"/>
      <c r="R1458" s="196"/>
      <c r="S1458" s="196"/>
      <c r="T1458" s="196"/>
      <c r="U1458" s="196"/>
      <c r="V1458" s="196"/>
      <c r="W1458" s="200"/>
      <c r="X1458" s="201"/>
      <c r="Y1458" s="196"/>
      <c r="Z1458" s="54"/>
      <c r="AA1458" s="54"/>
      <c r="AB1458" s="54"/>
      <c r="AC1458" s="54"/>
      <c r="AD1458" s="196"/>
      <c r="AE1458" s="196"/>
    </row>
    <row r="1459" spans="1:31" s="80" customFormat="1">
      <c r="A1459" s="54"/>
      <c r="B1459" s="196"/>
      <c r="C1459" s="185"/>
      <c r="D1459" s="185"/>
      <c r="E1459" s="196"/>
      <c r="F1459" s="196"/>
      <c r="G1459" s="196"/>
      <c r="H1459" s="196"/>
      <c r="I1459" s="196"/>
      <c r="J1459" s="191"/>
      <c r="K1459" s="196"/>
      <c r="L1459" s="196"/>
      <c r="M1459" s="196"/>
      <c r="N1459" s="196"/>
      <c r="O1459" s="196"/>
      <c r="P1459" s="196"/>
      <c r="Q1459" s="196"/>
      <c r="R1459" s="196"/>
      <c r="S1459" s="196"/>
      <c r="T1459" s="196"/>
      <c r="U1459" s="196"/>
      <c r="V1459" s="196"/>
      <c r="W1459" s="200"/>
      <c r="X1459" s="201"/>
      <c r="Y1459" s="196"/>
      <c r="Z1459" s="54"/>
      <c r="AA1459" s="54"/>
      <c r="AB1459" s="54"/>
      <c r="AC1459" s="54"/>
      <c r="AD1459" s="196"/>
      <c r="AE1459" s="196"/>
    </row>
    <row r="1460" spans="1:31" s="80" customFormat="1">
      <c r="A1460" s="54"/>
      <c r="B1460" s="196"/>
      <c r="C1460" s="185"/>
      <c r="D1460" s="185"/>
      <c r="E1460" s="196"/>
      <c r="F1460" s="196"/>
      <c r="G1460" s="196"/>
      <c r="H1460" s="196"/>
      <c r="I1460" s="196"/>
      <c r="J1460" s="191"/>
      <c r="K1460" s="196"/>
      <c r="L1460" s="196"/>
      <c r="M1460" s="196"/>
      <c r="N1460" s="196"/>
      <c r="O1460" s="196"/>
      <c r="P1460" s="196"/>
      <c r="Q1460" s="196"/>
      <c r="R1460" s="196"/>
      <c r="S1460" s="196"/>
      <c r="T1460" s="196"/>
      <c r="U1460" s="196"/>
      <c r="V1460" s="196"/>
      <c r="W1460" s="200"/>
      <c r="X1460" s="201"/>
      <c r="Y1460" s="196"/>
      <c r="Z1460" s="54"/>
      <c r="AA1460" s="54"/>
      <c r="AB1460" s="54"/>
      <c r="AC1460" s="54"/>
      <c r="AD1460" s="196"/>
      <c r="AE1460" s="196"/>
    </row>
    <row r="1461" spans="1:31" s="80" customFormat="1">
      <c r="A1461" s="54"/>
      <c r="B1461" s="196"/>
      <c r="C1461" s="185"/>
      <c r="D1461" s="185"/>
      <c r="E1461" s="196"/>
      <c r="F1461" s="196"/>
      <c r="G1461" s="196"/>
      <c r="H1461" s="196"/>
      <c r="I1461" s="196"/>
      <c r="J1461" s="191"/>
      <c r="K1461" s="196"/>
      <c r="L1461" s="196"/>
      <c r="M1461" s="196"/>
      <c r="N1461" s="196"/>
      <c r="O1461" s="196"/>
      <c r="P1461" s="196"/>
      <c r="Q1461" s="196"/>
      <c r="R1461" s="196"/>
      <c r="S1461" s="196"/>
      <c r="T1461" s="196"/>
      <c r="U1461" s="196"/>
      <c r="V1461" s="196"/>
      <c r="W1461" s="200"/>
      <c r="X1461" s="201"/>
      <c r="Y1461" s="196"/>
      <c r="Z1461" s="54"/>
      <c r="AA1461" s="54"/>
      <c r="AB1461" s="54"/>
      <c r="AC1461" s="54"/>
      <c r="AD1461" s="196"/>
      <c r="AE1461" s="196"/>
    </row>
    <row r="1462" spans="1:31" s="80" customFormat="1">
      <c r="A1462" s="54"/>
      <c r="B1462" s="196"/>
      <c r="C1462" s="185"/>
      <c r="D1462" s="185"/>
      <c r="E1462" s="196"/>
      <c r="F1462" s="196"/>
      <c r="G1462" s="196"/>
      <c r="H1462" s="196"/>
      <c r="I1462" s="196"/>
      <c r="J1462" s="191"/>
      <c r="K1462" s="196"/>
      <c r="L1462" s="196"/>
      <c r="M1462" s="196"/>
      <c r="N1462" s="196"/>
      <c r="O1462" s="196"/>
      <c r="P1462" s="196"/>
      <c r="Q1462" s="196"/>
      <c r="R1462" s="196"/>
      <c r="S1462" s="196"/>
      <c r="T1462" s="196"/>
      <c r="U1462" s="196"/>
      <c r="V1462" s="196"/>
      <c r="W1462" s="200"/>
      <c r="X1462" s="201"/>
      <c r="Y1462" s="196"/>
      <c r="Z1462" s="54"/>
      <c r="AA1462" s="54"/>
      <c r="AB1462" s="54"/>
      <c r="AC1462" s="54"/>
      <c r="AD1462" s="196"/>
      <c r="AE1462" s="196"/>
    </row>
    <row r="1463" spans="1:31" s="80" customFormat="1">
      <c r="A1463" s="54"/>
      <c r="B1463" s="196"/>
      <c r="C1463" s="185"/>
      <c r="D1463" s="185"/>
      <c r="E1463" s="196"/>
      <c r="F1463" s="196"/>
      <c r="G1463" s="196"/>
      <c r="H1463" s="196"/>
      <c r="I1463" s="196"/>
      <c r="J1463" s="191"/>
      <c r="K1463" s="196"/>
      <c r="L1463" s="196"/>
      <c r="M1463" s="196"/>
      <c r="N1463" s="196"/>
      <c r="O1463" s="196"/>
      <c r="P1463" s="196"/>
      <c r="Q1463" s="196"/>
      <c r="R1463" s="196"/>
      <c r="S1463" s="196"/>
      <c r="T1463" s="196"/>
      <c r="U1463" s="196"/>
      <c r="V1463" s="196"/>
      <c r="W1463" s="200"/>
      <c r="X1463" s="201"/>
      <c r="Y1463" s="196"/>
      <c r="Z1463" s="54"/>
      <c r="AA1463" s="54"/>
      <c r="AB1463" s="54"/>
      <c r="AC1463" s="54"/>
      <c r="AD1463" s="196"/>
      <c r="AE1463" s="196"/>
    </row>
    <row r="1464" spans="1:31" s="80" customFormat="1">
      <c r="A1464" s="54"/>
      <c r="B1464" s="196"/>
      <c r="C1464" s="185"/>
      <c r="D1464" s="185"/>
      <c r="E1464" s="196"/>
      <c r="F1464" s="196"/>
      <c r="G1464" s="196"/>
      <c r="H1464" s="196"/>
      <c r="I1464" s="196"/>
      <c r="J1464" s="191"/>
      <c r="K1464" s="196"/>
      <c r="L1464" s="196"/>
      <c r="M1464" s="196"/>
      <c r="N1464" s="196"/>
      <c r="O1464" s="196"/>
      <c r="P1464" s="196"/>
      <c r="Q1464" s="196"/>
      <c r="R1464" s="196"/>
      <c r="S1464" s="196"/>
      <c r="T1464" s="196"/>
      <c r="U1464" s="196"/>
      <c r="V1464" s="196"/>
      <c r="W1464" s="200"/>
      <c r="X1464" s="201"/>
      <c r="Y1464" s="196"/>
      <c r="Z1464" s="54"/>
      <c r="AA1464" s="54"/>
      <c r="AB1464" s="54"/>
      <c r="AC1464" s="54"/>
      <c r="AD1464" s="196"/>
      <c r="AE1464" s="196"/>
    </row>
    <row r="1465" spans="1:31" s="80" customFormat="1">
      <c r="A1465" s="54"/>
      <c r="B1465" s="196"/>
      <c r="C1465" s="185"/>
      <c r="D1465" s="185"/>
      <c r="E1465" s="196"/>
      <c r="F1465" s="196"/>
      <c r="G1465" s="196"/>
      <c r="H1465" s="196"/>
      <c r="I1465" s="196"/>
      <c r="J1465" s="191"/>
      <c r="K1465" s="196"/>
      <c r="L1465" s="196"/>
      <c r="M1465" s="196"/>
      <c r="N1465" s="196"/>
      <c r="O1465" s="196"/>
      <c r="P1465" s="196"/>
      <c r="Q1465" s="196"/>
      <c r="R1465" s="196"/>
      <c r="S1465" s="196"/>
      <c r="T1465" s="196"/>
      <c r="U1465" s="196"/>
      <c r="V1465" s="196"/>
      <c r="W1465" s="200"/>
      <c r="X1465" s="201"/>
      <c r="Y1465" s="196"/>
      <c r="Z1465" s="54"/>
      <c r="AA1465" s="54"/>
      <c r="AB1465" s="54"/>
      <c r="AC1465" s="54"/>
      <c r="AD1465" s="196"/>
      <c r="AE1465" s="196"/>
    </row>
    <row r="1466" spans="1:31" s="80" customFormat="1">
      <c r="A1466" s="54"/>
      <c r="B1466" s="196"/>
      <c r="C1466" s="185"/>
      <c r="D1466" s="185"/>
      <c r="E1466" s="196"/>
      <c r="F1466" s="196"/>
      <c r="G1466" s="196"/>
      <c r="H1466" s="196"/>
      <c r="I1466" s="196"/>
      <c r="J1466" s="191"/>
      <c r="K1466" s="196"/>
      <c r="L1466" s="196"/>
      <c r="M1466" s="196"/>
      <c r="N1466" s="196"/>
      <c r="O1466" s="196"/>
      <c r="P1466" s="196"/>
      <c r="Q1466" s="196"/>
      <c r="R1466" s="196"/>
      <c r="S1466" s="196"/>
      <c r="T1466" s="196"/>
      <c r="U1466" s="196"/>
      <c r="V1466" s="196"/>
      <c r="W1466" s="200"/>
      <c r="X1466" s="201"/>
      <c r="Y1466" s="196"/>
      <c r="Z1466" s="54"/>
      <c r="AA1466" s="54"/>
      <c r="AB1466" s="54"/>
      <c r="AC1466" s="54"/>
      <c r="AD1466" s="196"/>
      <c r="AE1466" s="196"/>
    </row>
    <row r="1467" spans="1:31" s="80" customFormat="1">
      <c r="A1467" s="54"/>
      <c r="B1467" s="196"/>
      <c r="C1467" s="185"/>
      <c r="D1467" s="185"/>
      <c r="E1467" s="196"/>
      <c r="F1467" s="196"/>
      <c r="G1467" s="196"/>
      <c r="H1467" s="196"/>
      <c r="I1467" s="196"/>
      <c r="J1467" s="191"/>
      <c r="K1467" s="196"/>
      <c r="L1467" s="196"/>
      <c r="M1467" s="196"/>
      <c r="N1467" s="196"/>
      <c r="O1467" s="196"/>
      <c r="P1467" s="196"/>
      <c r="Q1467" s="196"/>
      <c r="R1467" s="196"/>
      <c r="S1467" s="196"/>
      <c r="T1467" s="196"/>
      <c r="U1467" s="196"/>
      <c r="V1467" s="196"/>
      <c r="W1467" s="200"/>
      <c r="X1467" s="201"/>
      <c r="Y1467" s="196"/>
      <c r="Z1467" s="54"/>
      <c r="AA1467" s="54"/>
      <c r="AB1467" s="54"/>
      <c r="AC1467" s="54"/>
      <c r="AD1467" s="196"/>
      <c r="AE1467" s="196"/>
    </row>
    <row r="1468" spans="1:31" s="83" customFormat="1">
      <c r="A1468" s="76"/>
      <c r="B1468" s="70"/>
      <c r="C1468" s="113"/>
      <c r="D1468" s="113"/>
      <c r="E1468" s="58"/>
      <c r="F1468" s="57"/>
      <c r="G1468" s="58"/>
      <c r="H1468" s="57"/>
      <c r="I1468" s="76"/>
      <c r="J1468" s="191"/>
      <c r="K1468" s="143"/>
      <c r="L1468" s="115"/>
      <c r="M1468" s="115"/>
      <c r="N1468" s="57"/>
      <c r="O1468" s="58"/>
      <c r="P1468" s="57"/>
      <c r="Q1468" s="57"/>
      <c r="R1468" s="57"/>
      <c r="S1468" s="57"/>
      <c r="T1468" s="117"/>
      <c r="U1468" s="117"/>
      <c r="V1468" s="58"/>
      <c r="W1468" s="197"/>
      <c r="X1468" s="198"/>
      <c r="Y1468" s="58"/>
      <c r="Z1468" s="58"/>
      <c r="AA1468" s="54"/>
      <c r="AB1468" s="76"/>
      <c r="AC1468" s="76"/>
      <c r="AD1468" s="70"/>
      <c r="AE1468" s="70"/>
    </row>
    <row r="1469" spans="1:31" s="83" customFormat="1">
      <c r="A1469" s="76"/>
      <c r="B1469" s="70"/>
      <c r="C1469" s="113"/>
      <c r="D1469" s="113"/>
      <c r="E1469" s="58"/>
      <c r="F1469" s="57"/>
      <c r="G1469" s="58"/>
      <c r="H1469" s="57"/>
      <c r="I1469" s="76"/>
      <c r="J1469" s="191"/>
      <c r="K1469" s="143"/>
      <c r="L1469" s="115"/>
      <c r="M1469" s="115"/>
      <c r="N1469" s="57"/>
      <c r="O1469" s="58"/>
      <c r="P1469" s="57"/>
      <c r="Q1469" s="57"/>
      <c r="R1469" s="57"/>
      <c r="S1469" s="57"/>
      <c r="T1469" s="117"/>
      <c r="U1469" s="117"/>
      <c r="V1469" s="58"/>
      <c r="W1469" s="197"/>
      <c r="X1469" s="198"/>
      <c r="Y1469" s="58"/>
      <c r="Z1469" s="58"/>
      <c r="AA1469" s="54"/>
      <c r="AB1469" s="76"/>
      <c r="AC1469" s="76"/>
      <c r="AD1469" s="70"/>
      <c r="AE1469" s="70"/>
    </row>
    <row r="1470" spans="1:31" s="83" customFormat="1">
      <c r="A1470" s="76"/>
      <c r="B1470" s="70"/>
      <c r="C1470" s="113"/>
      <c r="D1470" s="113"/>
      <c r="E1470" s="58"/>
      <c r="F1470" s="57"/>
      <c r="G1470" s="58"/>
      <c r="H1470" s="57"/>
      <c r="I1470" s="76"/>
      <c r="J1470" s="191"/>
      <c r="K1470" s="143"/>
      <c r="L1470" s="115"/>
      <c r="M1470" s="115"/>
      <c r="N1470" s="57"/>
      <c r="O1470" s="58"/>
      <c r="P1470" s="57"/>
      <c r="Q1470" s="57"/>
      <c r="R1470" s="57"/>
      <c r="S1470" s="57"/>
      <c r="T1470" s="117"/>
      <c r="U1470" s="117"/>
      <c r="V1470" s="58"/>
      <c r="W1470" s="197"/>
      <c r="X1470" s="198"/>
      <c r="Y1470" s="58"/>
      <c r="Z1470" s="58"/>
      <c r="AA1470" s="54"/>
      <c r="AB1470" s="76"/>
      <c r="AC1470" s="76"/>
      <c r="AD1470" s="70"/>
      <c r="AE1470" s="70"/>
    </row>
    <row r="1471" spans="1:31" s="83" customFormat="1">
      <c r="A1471" s="76"/>
      <c r="B1471" s="70"/>
      <c r="C1471" s="113"/>
      <c r="D1471" s="113"/>
      <c r="E1471" s="58"/>
      <c r="F1471" s="57"/>
      <c r="G1471" s="58"/>
      <c r="H1471" s="57"/>
      <c r="I1471" s="76"/>
      <c r="J1471" s="191"/>
      <c r="K1471" s="143"/>
      <c r="L1471" s="115"/>
      <c r="M1471" s="115"/>
      <c r="N1471" s="57"/>
      <c r="O1471" s="58"/>
      <c r="P1471" s="57"/>
      <c r="Q1471" s="57"/>
      <c r="R1471" s="57"/>
      <c r="S1471" s="57"/>
      <c r="T1471" s="117"/>
      <c r="U1471" s="117"/>
      <c r="V1471" s="58"/>
      <c r="W1471" s="197"/>
      <c r="X1471" s="198"/>
      <c r="Y1471" s="58"/>
      <c r="Z1471" s="58"/>
      <c r="AA1471" s="54"/>
      <c r="AB1471" s="76"/>
      <c r="AC1471" s="76"/>
      <c r="AD1471" s="70"/>
      <c r="AE1471" s="70"/>
    </row>
    <row r="1472" spans="1:31" s="83" customFormat="1">
      <c r="A1472" s="76"/>
      <c r="B1472" s="70"/>
      <c r="C1472" s="113"/>
      <c r="D1472" s="113"/>
      <c r="E1472" s="58"/>
      <c r="F1472" s="57"/>
      <c r="G1472" s="58"/>
      <c r="H1472" s="57"/>
      <c r="I1472" s="76"/>
      <c r="J1472" s="191"/>
      <c r="K1472" s="143"/>
      <c r="L1472" s="115"/>
      <c r="M1472" s="115"/>
      <c r="N1472" s="57"/>
      <c r="O1472" s="58"/>
      <c r="P1472" s="57"/>
      <c r="Q1472" s="57"/>
      <c r="R1472" s="57"/>
      <c r="S1472" s="57"/>
      <c r="T1472" s="117"/>
      <c r="U1472" s="117"/>
      <c r="V1472" s="58"/>
      <c r="W1472" s="197"/>
      <c r="X1472" s="198"/>
      <c r="Y1472" s="58"/>
      <c r="Z1472" s="58"/>
      <c r="AA1472" s="54"/>
      <c r="AB1472" s="76"/>
      <c r="AC1472" s="76"/>
      <c r="AD1472" s="70"/>
      <c r="AE1472" s="70"/>
    </row>
    <row r="1473" spans="1:31" s="83" customFormat="1">
      <c r="A1473" s="76"/>
      <c r="B1473" s="70"/>
      <c r="C1473" s="113"/>
      <c r="D1473" s="113"/>
      <c r="E1473" s="58"/>
      <c r="F1473" s="57"/>
      <c r="G1473" s="58"/>
      <c r="H1473" s="57"/>
      <c r="I1473" s="76"/>
      <c r="J1473" s="191"/>
      <c r="K1473" s="143"/>
      <c r="L1473" s="115"/>
      <c r="M1473" s="115"/>
      <c r="N1473" s="57"/>
      <c r="O1473" s="58"/>
      <c r="P1473" s="57"/>
      <c r="Q1473" s="57"/>
      <c r="R1473" s="57"/>
      <c r="S1473" s="57"/>
      <c r="T1473" s="117"/>
      <c r="U1473" s="117"/>
      <c r="V1473" s="58"/>
      <c r="W1473" s="197"/>
      <c r="X1473" s="198"/>
      <c r="Y1473" s="58"/>
      <c r="Z1473" s="58"/>
      <c r="AA1473" s="54"/>
      <c r="AB1473" s="76"/>
      <c r="AC1473" s="76"/>
      <c r="AD1473" s="70"/>
      <c r="AE1473" s="70"/>
    </row>
    <row r="1474" spans="1:31" s="83" customFormat="1">
      <c r="A1474" s="76"/>
      <c r="B1474" s="70"/>
      <c r="C1474" s="113"/>
      <c r="D1474" s="113"/>
      <c r="E1474" s="58"/>
      <c r="F1474" s="57"/>
      <c r="G1474" s="58"/>
      <c r="H1474" s="57"/>
      <c r="I1474" s="76"/>
      <c r="J1474" s="191"/>
      <c r="K1474" s="143"/>
      <c r="L1474" s="115"/>
      <c r="M1474" s="115"/>
      <c r="N1474" s="57"/>
      <c r="O1474" s="58"/>
      <c r="P1474" s="57"/>
      <c r="Q1474" s="57"/>
      <c r="R1474" s="57"/>
      <c r="S1474" s="57"/>
      <c r="T1474" s="117"/>
      <c r="U1474" s="117"/>
      <c r="V1474" s="58"/>
      <c r="W1474" s="197"/>
      <c r="X1474" s="198"/>
      <c r="Y1474" s="58"/>
      <c r="Z1474" s="58"/>
      <c r="AA1474" s="54"/>
      <c r="AB1474" s="76"/>
      <c r="AC1474" s="76"/>
      <c r="AD1474" s="70"/>
      <c r="AE1474" s="70"/>
    </row>
    <row r="1475" spans="1:31" s="83" customFormat="1">
      <c r="A1475" s="76"/>
      <c r="B1475" s="70"/>
      <c r="C1475" s="113"/>
      <c r="D1475" s="113"/>
      <c r="E1475" s="58"/>
      <c r="F1475" s="57"/>
      <c r="G1475" s="58"/>
      <c r="H1475" s="57"/>
      <c r="I1475" s="76"/>
      <c r="J1475" s="191"/>
      <c r="K1475" s="143"/>
      <c r="L1475" s="115"/>
      <c r="M1475" s="115"/>
      <c r="N1475" s="57"/>
      <c r="O1475" s="58"/>
      <c r="P1475" s="57"/>
      <c r="Q1475" s="57"/>
      <c r="R1475" s="57"/>
      <c r="S1475" s="57"/>
      <c r="T1475" s="117"/>
      <c r="U1475" s="117"/>
      <c r="V1475" s="58"/>
      <c r="W1475" s="197"/>
      <c r="X1475" s="198"/>
      <c r="Y1475" s="58"/>
      <c r="Z1475" s="58"/>
      <c r="AA1475" s="54"/>
      <c r="AB1475" s="76"/>
      <c r="AC1475" s="76"/>
      <c r="AD1475" s="70"/>
      <c r="AE1475" s="70"/>
    </row>
    <row r="1476" spans="1:31" s="83" customFormat="1">
      <c r="A1476" s="76"/>
      <c r="B1476" s="70"/>
      <c r="C1476" s="113"/>
      <c r="D1476" s="113"/>
      <c r="E1476" s="58"/>
      <c r="F1476" s="57"/>
      <c r="G1476" s="58"/>
      <c r="H1476" s="57"/>
      <c r="I1476" s="76"/>
      <c r="J1476" s="191"/>
      <c r="K1476" s="143"/>
      <c r="L1476" s="115"/>
      <c r="M1476" s="115"/>
      <c r="N1476" s="57"/>
      <c r="O1476" s="58"/>
      <c r="P1476" s="57"/>
      <c r="Q1476" s="57"/>
      <c r="R1476" s="57"/>
      <c r="S1476" s="57"/>
      <c r="T1476" s="117"/>
      <c r="U1476" s="117"/>
      <c r="V1476" s="58"/>
      <c r="W1476" s="197"/>
      <c r="X1476" s="198"/>
      <c r="Y1476" s="58"/>
      <c r="Z1476" s="58"/>
      <c r="AA1476" s="54"/>
      <c r="AB1476" s="76"/>
      <c r="AC1476" s="76"/>
      <c r="AD1476" s="70"/>
      <c r="AE1476" s="70"/>
    </row>
    <row r="1477" spans="1:31" s="83" customFormat="1">
      <c r="A1477" s="76"/>
      <c r="B1477" s="70"/>
      <c r="C1477" s="113"/>
      <c r="D1477" s="113"/>
      <c r="E1477" s="58"/>
      <c r="F1477" s="57"/>
      <c r="G1477" s="58"/>
      <c r="H1477" s="57"/>
      <c r="I1477" s="76"/>
      <c r="J1477" s="191"/>
      <c r="K1477" s="143"/>
      <c r="L1477" s="115"/>
      <c r="M1477" s="115"/>
      <c r="N1477" s="57"/>
      <c r="O1477" s="58"/>
      <c r="P1477" s="57"/>
      <c r="Q1477" s="57"/>
      <c r="R1477" s="57"/>
      <c r="S1477" s="57"/>
      <c r="T1477" s="117"/>
      <c r="U1477" s="117"/>
      <c r="V1477" s="58"/>
      <c r="W1477" s="197"/>
      <c r="X1477" s="198"/>
      <c r="Y1477" s="58"/>
      <c r="Z1477" s="58"/>
      <c r="AA1477" s="54"/>
      <c r="AB1477" s="76"/>
      <c r="AC1477" s="76"/>
      <c r="AD1477" s="70"/>
      <c r="AE1477" s="70"/>
    </row>
    <row r="1478" spans="1:31" s="83" customFormat="1">
      <c r="A1478" s="76"/>
      <c r="B1478" s="70"/>
      <c r="C1478" s="113"/>
      <c r="D1478" s="113"/>
      <c r="E1478" s="58"/>
      <c r="F1478" s="57"/>
      <c r="G1478" s="58"/>
      <c r="H1478" s="57"/>
      <c r="I1478" s="76"/>
      <c r="J1478" s="191"/>
      <c r="K1478" s="143"/>
      <c r="L1478" s="115"/>
      <c r="M1478" s="115"/>
      <c r="N1478" s="57"/>
      <c r="O1478" s="58"/>
      <c r="P1478" s="57"/>
      <c r="Q1478" s="57"/>
      <c r="R1478" s="57"/>
      <c r="S1478" s="57"/>
      <c r="T1478" s="117"/>
      <c r="U1478" s="117"/>
      <c r="V1478" s="58"/>
      <c r="W1478" s="197"/>
      <c r="X1478" s="198"/>
      <c r="Y1478" s="58"/>
      <c r="Z1478" s="58"/>
      <c r="AA1478" s="54"/>
      <c r="AB1478" s="76"/>
      <c r="AC1478" s="76"/>
      <c r="AD1478" s="70"/>
      <c r="AE1478" s="70"/>
    </row>
    <row r="1479" spans="1:31" s="83" customFormat="1">
      <c r="A1479" s="76"/>
      <c r="B1479" s="70"/>
      <c r="C1479" s="113"/>
      <c r="D1479" s="113"/>
      <c r="E1479" s="58"/>
      <c r="F1479" s="57"/>
      <c r="G1479" s="58"/>
      <c r="H1479" s="57"/>
      <c r="I1479" s="76"/>
      <c r="J1479" s="191"/>
      <c r="K1479" s="143"/>
      <c r="L1479" s="115"/>
      <c r="M1479" s="115"/>
      <c r="N1479" s="57"/>
      <c r="O1479" s="58"/>
      <c r="P1479" s="57"/>
      <c r="Q1479" s="57"/>
      <c r="R1479" s="57"/>
      <c r="S1479" s="57"/>
      <c r="T1479" s="117"/>
      <c r="U1479" s="117"/>
      <c r="V1479" s="58"/>
      <c r="W1479" s="197"/>
      <c r="X1479" s="198"/>
      <c r="Y1479" s="58"/>
      <c r="Z1479" s="58"/>
      <c r="AA1479" s="54"/>
      <c r="AB1479" s="76"/>
      <c r="AC1479" s="76"/>
      <c r="AD1479" s="70"/>
      <c r="AE1479" s="70"/>
    </row>
    <row r="1480" spans="1:31" s="83" customFormat="1">
      <c r="A1480" s="76"/>
      <c r="B1480" s="70"/>
      <c r="C1480" s="113"/>
      <c r="D1480" s="113"/>
      <c r="E1480" s="58"/>
      <c r="F1480" s="57"/>
      <c r="G1480" s="58"/>
      <c r="H1480" s="57"/>
      <c r="I1480" s="76"/>
      <c r="J1480" s="191"/>
      <c r="K1480" s="143"/>
      <c r="L1480" s="115"/>
      <c r="M1480" s="115"/>
      <c r="N1480" s="57"/>
      <c r="O1480" s="58"/>
      <c r="P1480" s="57"/>
      <c r="Q1480" s="57"/>
      <c r="R1480" s="57"/>
      <c r="S1480" s="57"/>
      <c r="T1480" s="117"/>
      <c r="U1480" s="117"/>
      <c r="V1480" s="58"/>
      <c r="W1480" s="197"/>
      <c r="X1480" s="198"/>
      <c r="Y1480" s="58"/>
      <c r="Z1480" s="58"/>
      <c r="AA1480" s="54"/>
      <c r="AB1480" s="76"/>
      <c r="AC1480" s="76"/>
      <c r="AD1480" s="70"/>
      <c r="AE1480" s="70"/>
    </row>
    <row r="1481" spans="1:31" s="83" customFormat="1">
      <c r="A1481" s="76"/>
      <c r="B1481" s="70"/>
      <c r="C1481" s="113"/>
      <c r="D1481" s="113"/>
      <c r="E1481" s="58"/>
      <c r="F1481" s="57"/>
      <c r="G1481" s="58"/>
      <c r="H1481" s="57"/>
      <c r="I1481" s="76"/>
      <c r="J1481" s="191"/>
      <c r="K1481" s="143"/>
      <c r="L1481" s="115"/>
      <c r="M1481" s="115"/>
      <c r="N1481" s="57"/>
      <c r="O1481" s="58"/>
      <c r="P1481" s="57"/>
      <c r="Q1481" s="57"/>
      <c r="R1481" s="57"/>
      <c r="S1481" s="57"/>
      <c r="T1481" s="117"/>
      <c r="U1481" s="117"/>
      <c r="V1481" s="58"/>
      <c r="W1481" s="197"/>
      <c r="X1481" s="198"/>
      <c r="Y1481" s="58"/>
      <c r="Z1481" s="58"/>
      <c r="AA1481" s="54"/>
      <c r="AB1481" s="76"/>
      <c r="AC1481" s="76"/>
      <c r="AD1481" s="70"/>
      <c r="AE1481" s="70"/>
    </row>
    <row r="1482" spans="1:31" s="83" customFormat="1">
      <c r="A1482" s="76"/>
      <c r="B1482" s="70"/>
      <c r="C1482" s="113"/>
      <c r="D1482" s="113"/>
      <c r="E1482" s="58"/>
      <c r="F1482" s="57"/>
      <c r="G1482" s="58"/>
      <c r="H1482" s="57"/>
      <c r="I1482" s="76"/>
      <c r="J1482" s="191"/>
      <c r="K1482" s="143"/>
      <c r="L1482" s="115"/>
      <c r="M1482" s="115"/>
      <c r="N1482" s="57"/>
      <c r="O1482" s="58"/>
      <c r="P1482" s="57"/>
      <c r="Q1482" s="57"/>
      <c r="R1482" s="57"/>
      <c r="S1482" s="57"/>
      <c r="T1482" s="117"/>
      <c r="U1482" s="117"/>
      <c r="V1482" s="58"/>
      <c r="W1482" s="197"/>
      <c r="X1482" s="198"/>
      <c r="Y1482" s="58"/>
      <c r="Z1482" s="58"/>
      <c r="AA1482" s="54"/>
      <c r="AB1482" s="76"/>
      <c r="AC1482" s="76"/>
      <c r="AD1482" s="70"/>
      <c r="AE1482" s="70"/>
    </row>
    <row r="1483" spans="1:31" s="83" customFormat="1">
      <c r="A1483" s="76"/>
      <c r="B1483" s="70"/>
      <c r="C1483" s="113"/>
      <c r="D1483" s="113"/>
      <c r="E1483" s="58"/>
      <c r="F1483" s="57"/>
      <c r="G1483" s="58"/>
      <c r="H1483" s="57"/>
      <c r="I1483" s="76"/>
      <c r="J1483" s="191"/>
      <c r="K1483" s="143"/>
      <c r="L1483" s="115"/>
      <c r="M1483" s="115"/>
      <c r="N1483" s="57"/>
      <c r="O1483" s="58"/>
      <c r="P1483" s="57"/>
      <c r="Q1483" s="57"/>
      <c r="R1483" s="57"/>
      <c r="S1483" s="57"/>
      <c r="T1483" s="117"/>
      <c r="U1483" s="117"/>
      <c r="V1483" s="58"/>
      <c r="W1483" s="197"/>
      <c r="X1483" s="198"/>
      <c r="Y1483" s="58"/>
      <c r="Z1483" s="58"/>
      <c r="AA1483" s="54"/>
      <c r="AB1483" s="76"/>
      <c r="AC1483" s="76"/>
      <c r="AD1483" s="70"/>
      <c r="AE1483" s="70"/>
    </row>
    <row r="1484" spans="1:31" s="83" customFormat="1">
      <c r="A1484" s="76"/>
      <c r="B1484" s="70"/>
      <c r="C1484" s="113"/>
      <c r="D1484" s="113"/>
      <c r="E1484" s="58"/>
      <c r="F1484" s="57"/>
      <c r="G1484" s="58"/>
      <c r="H1484" s="57"/>
      <c r="I1484" s="76"/>
      <c r="J1484" s="191"/>
      <c r="K1484" s="143"/>
      <c r="L1484" s="115"/>
      <c r="M1484" s="115"/>
      <c r="N1484" s="57"/>
      <c r="O1484" s="58"/>
      <c r="P1484" s="57"/>
      <c r="Q1484" s="57"/>
      <c r="R1484" s="57"/>
      <c r="S1484" s="57"/>
      <c r="T1484" s="117"/>
      <c r="U1484" s="117"/>
      <c r="V1484" s="58"/>
      <c r="W1484" s="197"/>
      <c r="X1484" s="198"/>
      <c r="Y1484" s="58"/>
      <c r="Z1484" s="58"/>
      <c r="AA1484" s="54"/>
      <c r="AB1484" s="76"/>
      <c r="AC1484" s="76"/>
      <c r="AD1484" s="70"/>
      <c r="AE1484" s="70"/>
    </row>
    <row r="1485" spans="1:31" s="83" customFormat="1">
      <c r="A1485" s="76"/>
      <c r="B1485" s="70"/>
      <c r="C1485" s="113"/>
      <c r="D1485" s="113"/>
      <c r="E1485" s="58"/>
      <c r="F1485" s="57"/>
      <c r="G1485" s="58"/>
      <c r="H1485" s="57"/>
      <c r="I1485" s="76"/>
      <c r="J1485" s="191"/>
      <c r="K1485" s="143"/>
      <c r="L1485" s="115"/>
      <c r="M1485" s="115"/>
      <c r="N1485" s="57"/>
      <c r="O1485" s="58"/>
      <c r="P1485" s="57"/>
      <c r="Q1485" s="57"/>
      <c r="R1485" s="57"/>
      <c r="S1485" s="57"/>
      <c r="T1485" s="117"/>
      <c r="U1485" s="117"/>
      <c r="V1485" s="58"/>
      <c r="W1485" s="197"/>
      <c r="X1485" s="198"/>
      <c r="Y1485" s="58"/>
      <c r="Z1485" s="58"/>
      <c r="AA1485" s="54"/>
      <c r="AB1485" s="76"/>
      <c r="AC1485" s="76"/>
      <c r="AD1485" s="70"/>
      <c r="AE1485" s="70"/>
    </row>
    <row r="1486" spans="1:31" s="83" customFormat="1">
      <c r="A1486" s="76"/>
      <c r="B1486" s="70"/>
      <c r="C1486" s="113"/>
      <c r="D1486" s="113"/>
      <c r="E1486" s="58"/>
      <c r="F1486" s="57"/>
      <c r="G1486" s="58"/>
      <c r="H1486" s="57"/>
      <c r="I1486" s="76"/>
      <c r="J1486" s="191"/>
      <c r="K1486" s="143"/>
      <c r="L1486" s="115"/>
      <c r="M1486" s="115"/>
      <c r="N1486" s="57"/>
      <c r="O1486" s="58"/>
      <c r="P1486" s="57"/>
      <c r="Q1486" s="57"/>
      <c r="R1486" s="57"/>
      <c r="S1486" s="57"/>
      <c r="T1486" s="117"/>
      <c r="U1486" s="117"/>
      <c r="V1486" s="58"/>
      <c r="W1486" s="197"/>
      <c r="X1486" s="198"/>
      <c r="Y1486" s="58"/>
      <c r="Z1486" s="58"/>
      <c r="AA1486" s="54"/>
      <c r="AB1486" s="76"/>
      <c r="AC1486" s="76"/>
      <c r="AD1486" s="70"/>
      <c r="AE1486" s="70"/>
    </row>
    <row r="1487" spans="1:31" s="83" customFormat="1">
      <c r="A1487" s="76"/>
      <c r="B1487" s="70"/>
      <c r="C1487" s="113"/>
      <c r="D1487" s="113"/>
      <c r="E1487" s="58"/>
      <c r="F1487" s="57"/>
      <c r="G1487" s="58"/>
      <c r="H1487" s="57"/>
      <c r="I1487" s="76"/>
      <c r="J1487" s="191"/>
      <c r="K1487" s="143"/>
      <c r="L1487" s="115"/>
      <c r="M1487" s="115"/>
      <c r="N1487" s="57"/>
      <c r="O1487" s="58"/>
      <c r="P1487" s="57"/>
      <c r="Q1487" s="57"/>
      <c r="R1487" s="57"/>
      <c r="S1487" s="57"/>
      <c r="T1487" s="117"/>
      <c r="U1487" s="117"/>
      <c r="V1487" s="58"/>
      <c r="W1487" s="197"/>
      <c r="X1487" s="198"/>
      <c r="Y1487" s="58"/>
      <c r="Z1487" s="58"/>
      <c r="AA1487" s="54"/>
      <c r="AB1487" s="76"/>
      <c r="AC1487" s="76"/>
      <c r="AD1487" s="70"/>
      <c r="AE1487" s="70"/>
    </row>
    <row r="1488" spans="1:31" s="83" customFormat="1">
      <c r="A1488" s="76"/>
      <c r="B1488" s="70"/>
      <c r="C1488" s="113"/>
      <c r="D1488" s="113"/>
      <c r="E1488" s="58"/>
      <c r="F1488" s="57"/>
      <c r="G1488" s="58"/>
      <c r="H1488" s="57"/>
      <c r="I1488" s="76"/>
      <c r="J1488" s="191"/>
      <c r="K1488" s="143"/>
      <c r="L1488" s="115"/>
      <c r="M1488" s="115"/>
      <c r="N1488" s="57"/>
      <c r="O1488" s="58"/>
      <c r="P1488" s="57"/>
      <c r="Q1488" s="57"/>
      <c r="R1488" s="57"/>
      <c r="S1488" s="57"/>
      <c r="T1488" s="117"/>
      <c r="U1488" s="117"/>
      <c r="V1488" s="58"/>
      <c r="W1488" s="197"/>
      <c r="X1488" s="198"/>
      <c r="Y1488" s="58"/>
      <c r="Z1488" s="58"/>
      <c r="AA1488" s="54"/>
      <c r="AB1488" s="76"/>
      <c r="AC1488" s="76"/>
      <c r="AD1488" s="70"/>
      <c r="AE1488" s="70"/>
    </row>
    <row r="1489" spans="1:31" s="83" customFormat="1">
      <c r="A1489" s="76"/>
      <c r="B1489" s="70"/>
      <c r="C1489" s="113"/>
      <c r="D1489" s="113"/>
      <c r="E1489" s="58"/>
      <c r="F1489" s="57"/>
      <c r="G1489" s="58"/>
      <c r="H1489" s="57"/>
      <c r="I1489" s="76"/>
      <c r="J1489" s="191"/>
      <c r="K1489" s="143"/>
      <c r="L1489" s="115"/>
      <c r="M1489" s="115"/>
      <c r="N1489" s="57"/>
      <c r="O1489" s="58"/>
      <c r="P1489" s="57"/>
      <c r="Q1489" s="57"/>
      <c r="R1489" s="57"/>
      <c r="S1489" s="57"/>
      <c r="T1489" s="117"/>
      <c r="U1489" s="117"/>
      <c r="V1489" s="58"/>
      <c r="W1489" s="197"/>
      <c r="X1489" s="198"/>
      <c r="Y1489" s="58"/>
      <c r="Z1489" s="58"/>
      <c r="AA1489" s="54"/>
      <c r="AB1489" s="76"/>
      <c r="AC1489" s="76"/>
      <c r="AD1489" s="70"/>
      <c r="AE1489" s="70"/>
    </row>
    <row r="1490" spans="1:31" s="83" customFormat="1">
      <c r="A1490" s="76"/>
      <c r="B1490" s="70"/>
      <c r="C1490" s="113"/>
      <c r="D1490" s="113"/>
      <c r="E1490" s="58"/>
      <c r="F1490" s="57"/>
      <c r="G1490" s="58"/>
      <c r="H1490" s="57"/>
      <c r="I1490" s="76"/>
      <c r="J1490" s="191"/>
      <c r="K1490" s="143"/>
      <c r="L1490" s="115"/>
      <c r="M1490" s="115"/>
      <c r="N1490" s="57"/>
      <c r="O1490" s="58"/>
      <c r="P1490" s="57"/>
      <c r="Q1490" s="57"/>
      <c r="R1490" s="57"/>
      <c r="S1490" s="57"/>
      <c r="T1490" s="117"/>
      <c r="U1490" s="117"/>
      <c r="V1490" s="58"/>
      <c r="W1490" s="197"/>
      <c r="X1490" s="198"/>
      <c r="Y1490" s="58"/>
      <c r="Z1490" s="58"/>
      <c r="AA1490" s="54"/>
      <c r="AB1490" s="76"/>
      <c r="AC1490" s="76"/>
      <c r="AD1490" s="70"/>
      <c r="AE1490" s="70"/>
    </row>
    <row r="1491" spans="1:31" s="83" customFormat="1">
      <c r="A1491" s="76"/>
      <c r="B1491" s="70"/>
      <c r="C1491" s="113"/>
      <c r="D1491" s="113"/>
      <c r="E1491" s="58"/>
      <c r="F1491" s="57"/>
      <c r="G1491" s="58"/>
      <c r="H1491" s="57"/>
      <c r="I1491" s="76"/>
      <c r="J1491" s="191"/>
      <c r="K1491" s="143"/>
      <c r="L1491" s="115"/>
      <c r="M1491" s="115"/>
      <c r="N1491" s="57"/>
      <c r="O1491" s="58"/>
      <c r="P1491" s="57"/>
      <c r="Q1491" s="57"/>
      <c r="R1491" s="57"/>
      <c r="S1491" s="57"/>
      <c r="T1491" s="117"/>
      <c r="U1491" s="117"/>
      <c r="V1491" s="58"/>
      <c r="W1491" s="197"/>
      <c r="X1491" s="198"/>
      <c r="Y1491" s="58"/>
      <c r="Z1491" s="58"/>
      <c r="AA1491" s="54"/>
      <c r="AB1491" s="76"/>
      <c r="AC1491" s="76"/>
      <c r="AD1491" s="70"/>
      <c r="AE1491" s="70"/>
    </row>
    <row r="1492" spans="1:31" s="83" customFormat="1">
      <c r="A1492" s="76"/>
      <c r="B1492" s="70"/>
      <c r="C1492" s="113"/>
      <c r="D1492" s="113"/>
      <c r="E1492" s="58"/>
      <c r="F1492" s="57"/>
      <c r="G1492" s="58"/>
      <c r="H1492" s="57"/>
      <c r="I1492" s="76"/>
      <c r="J1492" s="191"/>
      <c r="K1492" s="143"/>
      <c r="L1492" s="115"/>
      <c r="M1492" s="115"/>
      <c r="N1492" s="57"/>
      <c r="O1492" s="58"/>
      <c r="P1492" s="57"/>
      <c r="Q1492" s="57"/>
      <c r="R1492" s="57"/>
      <c r="S1492" s="57"/>
      <c r="T1492" s="117"/>
      <c r="U1492" s="117"/>
      <c r="V1492" s="58"/>
      <c r="W1492" s="197"/>
      <c r="X1492" s="198"/>
      <c r="Y1492" s="58"/>
      <c r="Z1492" s="58"/>
      <c r="AA1492" s="54"/>
      <c r="AB1492" s="76"/>
      <c r="AC1492" s="76"/>
      <c r="AD1492" s="70"/>
      <c r="AE1492" s="70"/>
    </row>
    <row r="1493" spans="1:31" s="83" customFormat="1">
      <c r="A1493" s="76"/>
      <c r="B1493" s="70"/>
      <c r="C1493" s="113"/>
      <c r="D1493" s="113"/>
      <c r="E1493" s="58"/>
      <c r="F1493" s="57"/>
      <c r="G1493" s="58"/>
      <c r="H1493" s="57"/>
      <c r="I1493" s="76"/>
      <c r="J1493" s="191"/>
      <c r="K1493" s="143"/>
      <c r="L1493" s="115"/>
      <c r="M1493" s="115"/>
      <c r="N1493" s="57"/>
      <c r="O1493" s="58"/>
      <c r="P1493" s="57"/>
      <c r="Q1493" s="57"/>
      <c r="R1493" s="57"/>
      <c r="S1493" s="57"/>
      <c r="T1493" s="117"/>
      <c r="U1493" s="117"/>
      <c r="V1493" s="58"/>
      <c r="W1493" s="197"/>
      <c r="X1493" s="198"/>
      <c r="Y1493" s="58"/>
      <c r="Z1493" s="58"/>
      <c r="AA1493" s="54"/>
      <c r="AB1493" s="76"/>
      <c r="AC1493" s="76"/>
      <c r="AD1493" s="70"/>
      <c r="AE1493" s="70"/>
    </row>
    <row r="1494" spans="1:31" s="83" customFormat="1">
      <c r="A1494" s="76"/>
      <c r="B1494" s="70"/>
      <c r="C1494" s="113"/>
      <c r="D1494" s="113"/>
      <c r="E1494" s="58"/>
      <c r="F1494" s="57"/>
      <c r="G1494" s="58"/>
      <c r="H1494" s="57"/>
      <c r="I1494" s="76"/>
      <c r="J1494" s="191"/>
      <c r="K1494" s="143"/>
      <c r="L1494" s="115"/>
      <c r="M1494" s="115"/>
      <c r="N1494" s="57"/>
      <c r="O1494" s="58"/>
      <c r="P1494" s="57"/>
      <c r="Q1494" s="57"/>
      <c r="R1494" s="57"/>
      <c r="S1494" s="57"/>
      <c r="T1494" s="117"/>
      <c r="U1494" s="117"/>
      <c r="V1494" s="58"/>
      <c r="W1494" s="197"/>
      <c r="X1494" s="198"/>
      <c r="Y1494" s="58"/>
      <c r="Z1494" s="58"/>
      <c r="AA1494" s="54"/>
      <c r="AB1494" s="76"/>
      <c r="AC1494" s="76"/>
      <c r="AD1494" s="70"/>
      <c r="AE1494" s="70"/>
    </row>
    <row r="1495" spans="1:31" s="83" customFormat="1">
      <c r="A1495" s="76"/>
      <c r="B1495" s="70"/>
      <c r="C1495" s="113"/>
      <c r="D1495" s="113"/>
      <c r="E1495" s="58"/>
      <c r="F1495" s="57"/>
      <c r="G1495" s="58"/>
      <c r="H1495" s="57"/>
      <c r="I1495" s="76"/>
      <c r="J1495" s="191"/>
      <c r="K1495" s="143"/>
      <c r="L1495" s="115"/>
      <c r="M1495" s="115"/>
      <c r="N1495" s="57"/>
      <c r="O1495" s="58"/>
      <c r="P1495" s="57"/>
      <c r="Q1495" s="57"/>
      <c r="R1495" s="57"/>
      <c r="S1495" s="57"/>
      <c r="T1495" s="117"/>
      <c r="U1495" s="117"/>
      <c r="V1495" s="58"/>
      <c r="W1495" s="197"/>
      <c r="X1495" s="198"/>
      <c r="Y1495" s="58"/>
      <c r="Z1495" s="58"/>
      <c r="AA1495" s="54"/>
      <c r="AB1495" s="76"/>
      <c r="AC1495" s="76"/>
      <c r="AD1495" s="70"/>
      <c r="AE1495" s="70"/>
    </row>
    <row r="1496" spans="1:31" s="83" customFormat="1">
      <c r="A1496" s="76"/>
      <c r="B1496" s="70"/>
      <c r="C1496" s="113"/>
      <c r="D1496" s="113"/>
      <c r="E1496" s="58"/>
      <c r="F1496" s="57"/>
      <c r="G1496" s="58"/>
      <c r="H1496" s="57"/>
      <c r="I1496" s="76"/>
      <c r="J1496" s="191"/>
      <c r="K1496" s="143"/>
      <c r="L1496" s="115"/>
      <c r="M1496" s="115"/>
      <c r="N1496" s="57"/>
      <c r="O1496" s="58"/>
      <c r="P1496" s="57"/>
      <c r="Q1496" s="57"/>
      <c r="R1496" s="57"/>
      <c r="S1496" s="57"/>
      <c r="T1496" s="117"/>
      <c r="U1496" s="117"/>
      <c r="V1496" s="58"/>
      <c r="W1496" s="197"/>
      <c r="X1496" s="198"/>
      <c r="Y1496" s="58"/>
      <c r="Z1496" s="58"/>
      <c r="AA1496" s="54"/>
      <c r="AB1496" s="76"/>
      <c r="AC1496" s="76"/>
      <c r="AD1496" s="70"/>
      <c r="AE1496" s="70"/>
    </row>
    <row r="1497" spans="1:31" s="83" customFormat="1">
      <c r="A1497" s="76"/>
      <c r="B1497" s="70"/>
      <c r="C1497" s="113"/>
      <c r="D1497" s="113"/>
      <c r="E1497" s="58"/>
      <c r="F1497" s="57"/>
      <c r="G1497" s="58"/>
      <c r="H1497" s="57"/>
      <c r="I1497" s="76"/>
      <c r="J1497" s="191"/>
      <c r="K1497" s="143"/>
      <c r="L1497" s="115"/>
      <c r="M1497" s="115"/>
      <c r="N1497" s="57"/>
      <c r="O1497" s="58"/>
      <c r="P1497" s="57"/>
      <c r="Q1497" s="57"/>
      <c r="R1497" s="57"/>
      <c r="S1497" s="57"/>
      <c r="T1497" s="117"/>
      <c r="U1497" s="117"/>
      <c r="V1497" s="58"/>
      <c r="W1497" s="197"/>
      <c r="X1497" s="198"/>
      <c r="Y1497" s="58"/>
      <c r="Z1497" s="58"/>
      <c r="AA1497" s="54"/>
      <c r="AB1497" s="76"/>
      <c r="AC1497" s="76"/>
      <c r="AD1497" s="70"/>
      <c r="AE1497" s="70"/>
    </row>
    <row r="1498" spans="1:31" s="83" customFormat="1">
      <c r="A1498" s="76"/>
      <c r="B1498" s="70"/>
      <c r="C1498" s="113"/>
      <c r="D1498" s="113"/>
      <c r="E1498" s="58"/>
      <c r="F1498" s="57"/>
      <c r="G1498" s="58"/>
      <c r="H1498" s="57"/>
      <c r="I1498" s="76"/>
      <c r="J1498" s="191"/>
      <c r="K1498" s="143"/>
      <c r="L1498" s="115"/>
      <c r="M1498" s="115"/>
      <c r="N1498" s="57"/>
      <c r="O1498" s="58"/>
      <c r="P1498" s="57"/>
      <c r="Q1498" s="57"/>
      <c r="R1498" s="57"/>
      <c r="S1498" s="57"/>
      <c r="T1498" s="117"/>
      <c r="U1498" s="117"/>
      <c r="V1498" s="58"/>
      <c r="W1498" s="197"/>
      <c r="X1498" s="198"/>
      <c r="Y1498" s="58"/>
      <c r="Z1498" s="58"/>
      <c r="AA1498" s="54"/>
      <c r="AB1498" s="76"/>
      <c r="AC1498" s="76"/>
      <c r="AD1498" s="70"/>
      <c r="AE1498" s="70"/>
    </row>
    <row r="1499" spans="1:31" s="83" customFormat="1">
      <c r="A1499" s="76"/>
      <c r="B1499" s="70"/>
      <c r="C1499" s="113"/>
      <c r="D1499" s="113"/>
      <c r="E1499" s="58"/>
      <c r="F1499" s="57"/>
      <c r="G1499" s="58"/>
      <c r="H1499" s="57"/>
      <c r="I1499" s="76"/>
      <c r="J1499" s="191"/>
      <c r="K1499" s="143"/>
      <c r="L1499" s="115"/>
      <c r="M1499" s="115"/>
      <c r="N1499" s="57"/>
      <c r="O1499" s="58"/>
      <c r="P1499" s="57"/>
      <c r="Q1499" s="57"/>
      <c r="R1499" s="57"/>
      <c r="S1499" s="57"/>
      <c r="T1499" s="117"/>
      <c r="U1499" s="117"/>
      <c r="V1499" s="58"/>
      <c r="W1499" s="197"/>
      <c r="X1499" s="198"/>
      <c r="Y1499" s="58"/>
      <c r="Z1499" s="58"/>
      <c r="AA1499" s="54"/>
      <c r="AB1499" s="76"/>
      <c r="AC1499" s="76"/>
      <c r="AD1499" s="70"/>
      <c r="AE1499" s="70"/>
    </row>
    <row r="1500" spans="1:31" s="83" customFormat="1">
      <c r="A1500" s="76"/>
      <c r="B1500" s="70"/>
      <c r="C1500" s="113"/>
      <c r="D1500" s="113"/>
      <c r="E1500" s="58"/>
      <c r="F1500" s="57"/>
      <c r="G1500" s="58"/>
      <c r="H1500" s="57"/>
      <c r="I1500" s="76"/>
      <c r="J1500" s="191"/>
      <c r="K1500" s="143"/>
      <c r="L1500" s="115"/>
      <c r="M1500" s="115"/>
      <c r="N1500" s="57"/>
      <c r="O1500" s="58"/>
      <c r="P1500" s="57"/>
      <c r="Q1500" s="57"/>
      <c r="R1500" s="57"/>
      <c r="S1500" s="57"/>
      <c r="T1500" s="117"/>
      <c r="U1500" s="117"/>
      <c r="V1500" s="58"/>
      <c r="W1500" s="197"/>
      <c r="X1500" s="198"/>
      <c r="Y1500" s="58"/>
      <c r="Z1500" s="58"/>
      <c r="AA1500" s="54"/>
      <c r="AB1500" s="76"/>
      <c r="AC1500" s="76"/>
      <c r="AD1500" s="70"/>
      <c r="AE1500" s="70"/>
    </row>
    <row r="1501" spans="1:31" s="83" customFormat="1">
      <c r="A1501" s="76"/>
      <c r="B1501" s="70"/>
      <c r="C1501" s="113"/>
      <c r="D1501" s="113"/>
      <c r="E1501" s="58"/>
      <c r="F1501" s="57"/>
      <c r="G1501" s="58"/>
      <c r="H1501" s="57"/>
      <c r="I1501" s="76"/>
      <c r="J1501" s="191"/>
      <c r="K1501" s="143"/>
      <c r="L1501" s="115"/>
      <c r="M1501" s="115"/>
      <c r="N1501" s="57"/>
      <c r="O1501" s="58"/>
      <c r="P1501" s="57"/>
      <c r="Q1501" s="57"/>
      <c r="R1501" s="57"/>
      <c r="S1501" s="57"/>
      <c r="T1501" s="117"/>
      <c r="U1501" s="117"/>
      <c r="V1501" s="58"/>
      <c r="W1501" s="197"/>
      <c r="X1501" s="198"/>
      <c r="Y1501" s="58"/>
      <c r="Z1501" s="58"/>
      <c r="AA1501" s="54"/>
      <c r="AB1501" s="76"/>
      <c r="AC1501" s="76"/>
      <c r="AD1501" s="70"/>
      <c r="AE1501" s="70"/>
    </row>
    <row r="1502" spans="1:31" s="83" customFormat="1">
      <c r="A1502" s="76"/>
      <c r="B1502" s="70"/>
      <c r="C1502" s="113"/>
      <c r="D1502" s="113"/>
      <c r="E1502" s="58"/>
      <c r="F1502" s="57"/>
      <c r="G1502" s="58"/>
      <c r="H1502" s="57"/>
      <c r="I1502" s="76"/>
      <c r="J1502" s="191"/>
      <c r="K1502" s="143"/>
      <c r="L1502" s="115"/>
      <c r="M1502" s="115"/>
      <c r="N1502" s="57"/>
      <c r="O1502" s="58"/>
      <c r="P1502" s="57"/>
      <c r="Q1502" s="57"/>
      <c r="R1502" s="57"/>
      <c r="S1502" s="57"/>
      <c r="T1502" s="117"/>
      <c r="U1502" s="117"/>
      <c r="V1502" s="58"/>
      <c r="W1502" s="197"/>
      <c r="X1502" s="198"/>
      <c r="Y1502" s="58"/>
      <c r="Z1502" s="58"/>
      <c r="AA1502" s="54"/>
      <c r="AB1502" s="76"/>
      <c r="AC1502" s="76"/>
      <c r="AD1502" s="70"/>
      <c r="AE1502" s="70"/>
    </row>
    <row r="1503" spans="1:31" s="83" customFormat="1">
      <c r="A1503" s="76"/>
      <c r="B1503" s="70"/>
      <c r="C1503" s="113"/>
      <c r="D1503" s="113"/>
      <c r="E1503" s="58"/>
      <c r="F1503" s="57"/>
      <c r="G1503" s="58"/>
      <c r="H1503" s="57"/>
      <c r="I1503" s="76"/>
      <c r="J1503" s="191"/>
      <c r="K1503" s="143"/>
      <c r="L1503" s="115"/>
      <c r="M1503" s="115"/>
      <c r="N1503" s="57"/>
      <c r="O1503" s="58"/>
      <c r="P1503" s="57"/>
      <c r="Q1503" s="57"/>
      <c r="R1503" s="57"/>
      <c r="S1503" s="57"/>
      <c r="T1503" s="117"/>
      <c r="U1503" s="117"/>
      <c r="V1503" s="58"/>
      <c r="W1503" s="197"/>
      <c r="X1503" s="198"/>
      <c r="Y1503" s="58"/>
      <c r="Z1503" s="58"/>
      <c r="AA1503" s="54"/>
      <c r="AB1503" s="76"/>
      <c r="AC1503" s="76"/>
      <c r="AD1503" s="70"/>
      <c r="AE1503" s="70"/>
    </row>
    <row r="1504" spans="1:31" s="83" customFormat="1">
      <c r="A1504" s="76"/>
      <c r="B1504" s="70"/>
      <c r="C1504" s="113"/>
      <c r="D1504" s="113"/>
      <c r="E1504" s="58"/>
      <c r="F1504" s="57"/>
      <c r="G1504" s="58"/>
      <c r="H1504" s="57"/>
      <c r="I1504" s="76"/>
      <c r="J1504" s="191"/>
      <c r="K1504" s="143"/>
      <c r="L1504" s="115"/>
      <c r="M1504" s="115"/>
      <c r="N1504" s="57"/>
      <c r="O1504" s="58"/>
      <c r="P1504" s="57"/>
      <c r="Q1504" s="57"/>
      <c r="R1504" s="57"/>
      <c r="S1504" s="57"/>
      <c r="T1504" s="117"/>
      <c r="U1504" s="117"/>
      <c r="V1504" s="58"/>
      <c r="W1504" s="197"/>
      <c r="X1504" s="198"/>
      <c r="Y1504" s="58"/>
      <c r="Z1504" s="58"/>
      <c r="AA1504" s="54"/>
      <c r="AB1504" s="76"/>
      <c r="AC1504" s="76"/>
      <c r="AD1504" s="70"/>
      <c r="AE1504" s="70"/>
    </row>
    <row r="1505" spans="1:31" s="83" customFormat="1">
      <c r="A1505" s="76"/>
      <c r="B1505" s="70"/>
      <c r="C1505" s="113"/>
      <c r="D1505" s="113"/>
      <c r="E1505" s="58"/>
      <c r="F1505" s="57"/>
      <c r="G1505" s="58"/>
      <c r="H1505" s="57"/>
      <c r="I1505" s="76"/>
      <c r="J1505" s="191"/>
      <c r="K1505" s="143"/>
      <c r="L1505" s="115"/>
      <c r="M1505" s="115"/>
      <c r="N1505" s="57"/>
      <c r="O1505" s="58"/>
      <c r="P1505" s="57"/>
      <c r="Q1505" s="57"/>
      <c r="R1505" s="57"/>
      <c r="S1505" s="57"/>
      <c r="T1505" s="117"/>
      <c r="U1505" s="117"/>
      <c r="V1505" s="58"/>
      <c r="W1505" s="197"/>
      <c r="X1505" s="198"/>
      <c r="Y1505" s="58"/>
      <c r="Z1505" s="58"/>
      <c r="AA1505" s="54"/>
      <c r="AB1505" s="76"/>
      <c r="AC1505" s="76"/>
      <c r="AD1505" s="70"/>
      <c r="AE1505" s="70"/>
    </row>
    <row r="1506" spans="1:31" s="83" customFormat="1">
      <c r="A1506" s="76"/>
      <c r="B1506" s="70"/>
      <c r="C1506" s="113"/>
      <c r="D1506" s="113"/>
      <c r="E1506" s="58"/>
      <c r="F1506" s="57"/>
      <c r="G1506" s="58"/>
      <c r="H1506" s="57"/>
      <c r="I1506" s="76"/>
      <c r="J1506" s="191"/>
      <c r="K1506" s="143"/>
      <c r="L1506" s="115"/>
      <c r="M1506" s="115"/>
      <c r="N1506" s="57"/>
      <c r="O1506" s="58"/>
      <c r="P1506" s="57"/>
      <c r="Q1506" s="57"/>
      <c r="R1506" s="57"/>
      <c r="S1506" s="57"/>
      <c r="T1506" s="117"/>
      <c r="U1506" s="117"/>
      <c r="V1506" s="58"/>
      <c r="W1506" s="197"/>
      <c r="X1506" s="198"/>
      <c r="Y1506" s="58"/>
      <c r="Z1506" s="58"/>
      <c r="AA1506" s="54"/>
      <c r="AB1506" s="76"/>
      <c r="AC1506" s="76"/>
      <c r="AD1506" s="70"/>
      <c r="AE1506" s="70"/>
    </row>
    <row r="1507" spans="1:31" s="83" customFormat="1">
      <c r="A1507" s="76"/>
      <c r="B1507" s="70"/>
      <c r="C1507" s="113"/>
      <c r="D1507" s="113"/>
      <c r="E1507" s="58"/>
      <c r="F1507" s="57"/>
      <c r="G1507" s="58"/>
      <c r="H1507" s="57"/>
      <c r="I1507" s="76"/>
      <c r="J1507" s="191"/>
      <c r="K1507" s="143"/>
      <c r="L1507" s="115"/>
      <c r="M1507" s="115"/>
      <c r="N1507" s="57"/>
      <c r="O1507" s="58"/>
      <c r="P1507" s="57"/>
      <c r="Q1507" s="57"/>
      <c r="R1507" s="57"/>
      <c r="S1507" s="57"/>
      <c r="T1507" s="117"/>
      <c r="U1507" s="117"/>
      <c r="V1507" s="58"/>
      <c r="W1507" s="197"/>
      <c r="X1507" s="198"/>
      <c r="Y1507" s="58"/>
      <c r="Z1507" s="58"/>
      <c r="AA1507" s="54"/>
      <c r="AB1507" s="76"/>
      <c r="AC1507" s="76"/>
      <c r="AD1507" s="70"/>
      <c r="AE1507" s="70"/>
    </row>
    <row r="1508" spans="1:31" s="83" customFormat="1">
      <c r="A1508" s="76"/>
      <c r="B1508" s="70"/>
      <c r="C1508" s="113"/>
      <c r="D1508" s="113"/>
      <c r="E1508" s="58"/>
      <c r="F1508" s="57"/>
      <c r="G1508" s="58"/>
      <c r="H1508" s="57"/>
      <c r="I1508" s="76"/>
      <c r="J1508" s="191"/>
      <c r="K1508" s="143"/>
      <c r="L1508" s="115"/>
      <c r="M1508" s="115"/>
      <c r="N1508" s="57"/>
      <c r="O1508" s="58"/>
      <c r="P1508" s="57"/>
      <c r="Q1508" s="57"/>
      <c r="R1508" s="57"/>
      <c r="S1508" s="57"/>
      <c r="T1508" s="117"/>
      <c r="U1508" s="117"/>
      <c r="V1508" s="58"/>
      <c r="W1508" s="197"/>
      <c r="X1508" s="198"/>
      <c r="Y1508" s="58"/>
      <c r="Z1508" s="58"/>
      <c r="AA1508" s="54"/>
      <c r="AB1508" s="76"/>
      <c r="AC1508" s="76"/>
      <c r="AD1508" s="70"/>
      <c r="AE1508" s="70"/>
    </row>
    <row r="1509" spans="1:31" s="83" customFormat="1">
      <c r="A1509" s="76"/>
      <c r="B1509" s="70"/>
      <c r="C1509" s="113"/>
      <c r="D1509" s="113"/>
      <c r="E1509" s="58"/>
      <c r="F1509" s="57"/>
      <c r="G1509" s="58"/>
      <c r="H1509" s="57"/>
      <c r="I1509" s="76"/>
      <c r="J1509" s="191"/>
      <c r="K1509" s="143"/>
      <c r="L1509" s="115"/>
      <c r="M1509" s="115"/>
      <c r="N1509" s="57"/>
      <c r="O1509" s="58"/>
      <c r="P1509" s="57"/>
      <c r="Q1509" s="57"/>
      <c r="R1509" s="57"/>
      <c r="S1509" s="57"/>
      <c r="T1509" s="117"/>
      <c r="U1509" s="117"/>
      <c r="V1509" s="58"/>
      <c r="W1509" s="197"/>
      <c r="X1509" s="198"/>
      <c r="Y1509" s="58"/>
      <c r="Z1509" s="58"/>
      <c r="AA1509" s="54"/>
      <c r="AB1509" s="76"/>
      <c r="AC1509" s="76"/>
      <c r="AD1509" s="70"/>
      <c r="AE1509" s="70"/>
    </row>
    <row r="1510" spans="1:31" s="83" customFormat="1">
      <c r="A1510" s="76"/>
      <c r="B1510" s="70"/>
      <c r="C1510" s="113"/>
      <c r="D1510" s="113"/>
      <c r="E1510" s="58"/>
      <c r="F1510" s="57"/>
      <c r="G1510" s="58"/>
      <c r="H1510" s="57"/>
      <c r="I1510" s="76"/>
      <c r="J1510" s="191"/>
      <c r="K1510" s="143"/>
      <c r="L1510" s="115"/>
      <c r="M1510" s="115"/>
      <c r="N1510" s="57"/>
      <c r="O1510" s="58"/>
      <c r="P1510" s="57"/>
      <c r="Q1510" s="57"/>
      <c r="R1510" s="57"/>
      <c r="S1510" s="57"/>
      <c r="T1510" s="117"/>
      <c r="U1510" s="117"/>
      <c r="V1510" s="58"/>
      <c r="W1510" s="197"/>
      <c r="X1510" s="198"/>
      <c r="Y1510" s="58"/>
      <c r="Z1510" s="58"/>
      <c r="AA1510" s="54"/>
      <c r="AB1510" s="76"/>
      <c r="AC1510" s="76"/>
      <c r="AD1510" s="70"/>
      <c r="AE1510" s="70"/>
    </row>
    <row r="1511" spans="1:31" s="83" customFormat="1">
      <c r="A1511" s="76"/>
      <c r="B1511" s="70"/>
      <c r="C1511" s="113"/>
      <c r="D1511" s="113"/>
      <c r="E1511" s="58"/>
      <c r="F1511" s="57"/>
      <c r="G1511" s="58"/>
      <c r="H1511" s="57"/>
      <c r="I1511" s="76"/>
      <c r="J1511" s="191"/>
      <c r="K1511" s="143"/>
      <c r="L1511" s="115"/>
      <c r="M1511" s="115"/>
      <c r="N1511" s="57"/>
      <c r="O1511" s="58"/>
      <c r="P1511" s="57"/>
      <c r="Q1511" s="57"/>
      <c r="R1511" s="57"/>
      <c r="S1511" s="57"/>
      <c r="T1511" s="117"/>
      <c r="U1511" s="117"/>
      <c r="V1511" s="58"/>
      <c r="W1511" s="197"/>
      <c r="X1511" s="198"/>
      <c r="Y1511" s="58"/>
      <c r="Z1511" s="58"/>
      <c r="AA1511" s="54"/>
      <c r="AB1511" s="76"/>
      <c r="AC1511" s="76"/>
      <c r="AD1511" s="70"/>
      <c r="AE1511" s="70"/>
    </row>
    <row r="1512" spans="1:31" s="83" customFormat="1">
      <c r="A1512" s="76"/>
      <c r="B1512" s="70"/>
      <c r="C1512" s="113"/>
      <c r="D1512" s="113"/>
      <c r="E1512" s="58"/>
      <c r="F1512" s="57"/>
      <c r="G1512" s="58"/>
      <c r="H1512" s="57"/>
      <c r="I1512" s="76"/>
      <c r="J1512" s="191"/>
      <c r="K1512" s="143"/>
      <c r="L1512" s="115"/>
      <c r="M1512" s="115"/>
      <c r="N1512" s="57"/>
      <c r="O1512" s="58"/>
      <c r="P1512" s="57"/>
      <c r="Q1512" s="57"/>
      <c r="R1512" s="57"/>
      <c r="S1512" s="57"/>
      <c r="T1512" s="117"/>
      <c r="U1512" s="117"/>
      <c r="V1512" s="58"/>
      <c r="W1512" s="197"/>
      <c r="X1512" s="198"/>
      <c r="Y1512" s="58"/>
      <c r="Z1512" s="58"/>
      <c r="AA1512" s="54"/>
      <c r="AB1512" s="76"/>
      <c r="AC1512" s="76"/>
      <c r="AD1512" s="70"/>
      <c r="AE1512" s="70"/>
    </row>
    <row r="1513" spans="1:31" s="83" customFormat="1">
      <c r="A1513" s="76"/>
      <c r="B1513" s="70"/>
      <c r="C1513" s="113"/>
      <c r="D1513" s="113"/>
      <c r="E1513" s="58"/>
      <c r="F1513" s="57"/>
      <c r="G1513" s="58"/>
      <c r="H1513" s="57"/>
      <c r="I1513" s="76"/>
      <c r="J1513" s="191"/>
      <c r="K1513" s="143"/>
      <c r="L1513" s="115"/>
      <c r="M1513" s="115"/>
      <c r="N1513" s="57"/>
      <c r="O1513" s="58"/>
      <c r="P1513" s="57"/>
      <c r="Q1513" s="57"/>
      <c r="R1513" s="57"/>
      <c r="S1513" s="57"/>
      <c r="T1513" s="117"/>
      <c r="U1513" s="117"/>
      <c r="V1513" s="58"/>
      <c r="W1513" s="197"/>
      <c r="X1513" s="198"/>
      <c r="Y1513" s="58"/>
      <c r="Z1513" s="58"/>
      <c r="AA1513" s="54"/>
      <c r="AB1513" s="76"/>
      <c r="AC1513" s="76"/>
      <c r="AD1513" s="70"/>
      <c r="AE1513" s="70"/>
    </row>
    <row r="1514" spans="1:31" s="83" customFormat="1">
      <c r="A1514" s="76"/>
      <c r="B1514" s="70"/>
      <c r="C1514" s="113"/>
      <c r="D1514" s="113"/>
      <c r="E1514" s="58"/>
      <c r="F1514" s="57"/>
      <c r="G1514" s="58"/>
      <c r="H1514" s="57"/>
      <c r="I1514" s="76"/>
      <c r="J1514" s="191"/>
      <c r="K1514" s="143"/>
      <c r="L1514" s="115"/>
      <c r="M1514" s="115"/>
      <c r="N1514" s="57"/>
      <c r="O1514" s="58"/>
      <c r="P1514" s="57"/>
      <c r="Q1514" s="57"/>
      <c r="R1514" s="57"/>
      <c r="S1514" s="57"/>
      <c r="T1514" s="117"/>
      <c r="U1514" s="117"/>
      <c r="V1514" s="58"/>
      <c r="W1514" s="197"/>
      <c r="X1514" s="198"/>
      <c r="Y1514" s="58"/>
      <c r="Z1514" s="58"/>
      <c r="AA1514" s="54"/>
      <c r="AB1514" s="76"/>
      <c r="AC1514" s="76"/>
      <c r="AD1514" s="70"/>
      <c r="AE1514" s="70"/>
    </row>
    <row r="1515" spans="1:31" s="83" customFormat="1">
      <c r="A1515" s="76"/>
      <c r="B1515" s="70"/>
      <c r="C1515" s="113"/>
      <c r="D1515" s="113"/>
      <c r="E1515" s="58"/>
      <c r="F1515" s="57"/>
      <c r="G1515" s="58"/>
      <c r="H1515" s="57"/>
      <c r="I1515" s="76"/>
      <c r="J1515" s="191"/>
      <c r="K1515" s="143"/>
      <c r="L1515" s="115"/>
      <c r="M1515" s="115"/>
      <c r="N1515" s="57"/>
      <c r="O1515" s="58"/>
      <c r="P1515" s="57"/>
      <c r="Q1515" s="57"/>
      <c r="R1515" s="57"/>
      <c r="S1515" s="57"/>
      <c r="T1515" s="117"/>
      <c r="U1515" s="117"/>
      <c r="V1515" s="58"/>
      <c r="W1515" s="197"/>
      <c r="X1515" s="198"/>
      <c r="Y1515" s="58"/>
      <c r="Z1515" s="58"/>
      <c r="AA1515" s="54"/>
      <c r="AB1515" s="76"/>
      <c r="AC1515" s="76"/>
      <c r="AD1515" s="70"/>
      <c r="AE1515" s="70"/>
    </row>
    <row r="1516" spans="1:31" s="83" customFormat="1">
      <c r="A1516" s="76"/>
      <c r="B1516" s="70"/>
      <c r="C1516" s="113"/>
      <c r="D1516" s="113"/>
      <c r="E1516" s="58"/>
      <c r="F1516" s="57"/>
      <c r="G1516" s="58"/>
      <c r="H1516" s="57"/>
      <c r="I1516" s="76"/>
      <c r="J1516" s="191"/>
      <c r="K1516" s="143"/>
      <c r="L1516" s="115"/>
      <c r="M1516" s="115"/>
      <c r="N1516" s="57"/>
      <c r="O1516" s="58"/>
      <c r="P1516" s="57"/>
      <c r="Q1516" s="57"/>
      <c r="R1516" s="57"/>
      <c r="S1516" s="57"/>
      <c r="T1516" s="117"/>
      <c r="U1516" s="117"/>
      <c r="V1516" s="58"/>
      <c r="W1516" s="197"/>
      <c r="X1516" s="198"/>
      <c r="Y1516" s="58"/>
      <c r="Z1516" s="58"/>
      <c r="AA1516" s="54"/>
      <c r="AB1516" s="76"/>
      <c r="AC1516" s="76"/>
      <c r="AD1516" s="70"/>
      <c r="AE1516" s="70"/>
    </row>
    <row r="1517" spans="1:31" s="83" customFormat="1">
      <c r="A1517" s="76"/>
      <c r="B1517" s="70"/>
      <c r="C1517" s="113"/>
      <c r="D1517" s="113"/>
      <c r="E1517" s="58"/>
      <c r="F1517" s="57"/>
      <c r="G1517" s="58"/>
      <c r="H1517" s="57"/>
      <c r="I1517" s="76"/>
      <c r="J1517" s="191"/>
      <c r="K1517" s="143"/>
      <c r="L1517" s="115"/>
      <c r="M1517" s="115"/>
      <c r="N1517" s="57"/>
      <c r="O1517" s="58"/>
      <c r="P1517" s="57"/>
      <c r="Q1517" s="57"/>
      <c r="R1517" s="57"/>
      <c r="S1517" s="57"/>
      <c r="T1517" s="117"/>
      <c r="U1517" s="117"/>
      <c r="V1517" s="58"/>
      <c r="W1517" s="197"/>
      <c r="X1517" s="198"/>
      <c r="Y1517" s="58"/>
      <c r="Z1517" s="58"/>
      <c r="AA1517" s="54"/>
      <c r="AB1517" s="76"/>
      <c r="AC1517" s="76"/>
      <c r="AD1517" s="70"/>
      <c r="AE1517" s="70"/>
    </row>
    <row r="1518" spans="1:31" s="83" customFormat="1">
      <c r="A1518" s="76"/>
      <c r="B1518" s="70"/>
      <c r="C1518" s="113"/>
      <c r="D1518" s="113"/>
      <c r="E1518" s="58"/>
      <c r="F1518" s="57"/>
      <c r="G1518" s="58"/>
      <c r="H1518" s="57"/>
      <c r="I1518" s="76"/>
      <c r="J1518" s="191"/>
      <c r="K1518" s="143"/>
      <c r="L1518" s="115"/>
      <c r="M1518" s="115"/>
      <c r="N1518" s="57"/>
      <c r="O1518" s="58"/>
      <c r="P1518" s="57"/>
      <c r="Q1518" s="57"/>
      <c r="R1518" s="57"/>
      <c r="S1518" s="57"/>
      <c r="T1518" s="117"/>
      <c r="U1518" s="117"/>
      <c r="V1518" s="58"/>
      <c r="W1518" s="197"/>
      <c r="X1518" s="198"/>
      <c r="Y1518" s="58"/>
      <c r="Z1518" s="58"/>
      <c r="AA1518" s="54"/>
      <c r="AB1518" s="76"/>
      <c r="AC1518" s="76"/>
      <c r="AD1518" s="70"/>
      <c r="AE1518" s="70"/>
    </row>
    <row r="1519" spans="1:31" s="83" customFormat="1">
      <c r="A1519" s="76"/>
      <c r="B1519" s="70"/>
      <c r="C1519" s="113"/>
      <c r="D1519" s="113"/>
      <c r="E1519" s="58"/>
      <c r="F1519" s="57"/>
      <c r="G1519" s="58"/>
      <c r="H1519" s="57"/>
      <c r="I1519" s="76"/>
      <c r="J1519" s="191"/>
      <c r="K1519" s="143"/>
      <c r="L1519" s="115"/>
      <c r="M1519" s="115"/>
      <c r="N1519" s="57"/>
      <c r="O1519" s="58"/>
      <c r="P1519" s="57"/>
      <c r="Q1519" s="57"/>
      <c r="R1519" s="57"/>
      <c r="S1519" s="57"/>
      <c r="T1519" s="117"/>
      <c r="U1519" s="117"/>
      <c r="V1519" s="58"/>
      <c r="W1519" s="197"/>
      <c r="X1519" s="198"/>
      <c r="Y1519" s="58"/>
      <c r="Z1519" s="58"/>
      <c r="AA1519" s="54"/>
      <c r="AB1519" s="76"/>
      <c r="AC1519" s="76"/>
      <c r="AD1519" s="70"/>
      <c r="AE1519" s="70"/>
    </row>
    <row r="1520" spans="1:31" s="83" customFormat="1">
      <c r="A1520" s="76"/>
      <c r="B1520" s="70"/>
      <c r="C1520" s="113"/>
      <c r="D1520" s="113"/>
      <c r="E1520" s="58"/>
      <c r="F1520" s="57"/>
      <c r="G1520" s="58"/>
      <c r="H1520" s="57"/>
      <c r="I1520" s="76"/>
      <c r="J1520" s="191"/>
      <c r="K1520" s="143"/>
      <c r="L1520" s="115"/>
      <c r="M1520" s="115"/>
      <c r="N1520" s="57"/>
      <c r="O1520" s="58"/>
      <c r="P1520" s="57"/>
      <c r="Q1520" s="57"/>
      <c r="R1520" s="57"/>
      <c r="S1520" s="57"/>
      <c r="T1520" s="117"/>
      <c r="U1520" s="117"/>
      <c r="V1520" s="58"/>
      <c r="W1520" s="197"/>
      <c r="X1520" s="198"/>
      <c r="Y1520" s="58"/>
      <c r="Z1520" s="58"/>
      <c r="AA1520" s="54"/>
      <c r="AB1520" s="76"/>
      <c r="AC1520" s="76"/>
      <c r="AD1520" s="70"/>
      <c r="AE1520" s="70"/>
    </row>
    <row r="1521" spans="1:31" s="83" customFormat="1">
      <c r="A1521" s="76"/>
      <c r="B1521" s="70"/>
      <c r="C1521" s="113"/>
      <c r="D1521" s="113"/>
      <c r="E1521" s="58"/>
      <c r="F1521" s="57"/>
      <c r="G1521" s="58"/>
      <c r="H1521" s="57"/>
      <c r="I1521" s="76"/>
      <c r="J1521" s="191"/>
      <c r="K1521" s="143"/>
      <c r="L1521" s="115"/>
      <c r="M1521" s="115"/>
      <c r="N1521" s="57"/>
      <c r="O1521" s="58"/>
      <c r="P1521" s="57"/>
      <c r="Q1521" s="57"/>
      <c r="R1521" s="57"/>
      <c r="S1521" s="57"/>
      <c r="T1521" s="117"/>
      <c r="U1521" s="117"/>
      <c r="V1521" s="58"/>
      <c r="W1521" s="197"/>
      <c r="X1521" s="198"/>
      <c r="Y1521" s="58"/>
      <c r="Z1521" s="58"/>
      <c r="AA1521" s="54"/>
      <c r="AB1521" s="76"/>
      <c r="AC1521" s="76"/>
      <c r="AD1521" s="70"/>
      <c r="AE1521" s="70"/>
    </row>
    <row r="1522" spans="1:31" s="83" customFormat="1">
      <c r="A1522" s="76"/>
      <c r="B1522" s="70"/>
      <c r="C1522" s="113"/>
      <c r="D1522" s="113"/>
      <c r="E1522" s="58"/>
      <c r="F1522" s="57"/>
      <c r="G1522" s="58"/>
      <c r="H1522" s="57"/>
      <c r="I1522" s="76"/>
      <c r="J1522" s="191"/>
      <c r="K1522" s="143"/>
      <c r="L1522" s="115"/>
      <c r="M1522" s="115"/>
      <c r="N1522" s="57"/>
      <c r="O1522" s="58"/>
      <c r="P1522" s="57"/>
      <c r="Q1522" s="57"/>
      <c r="R1522" s="57"/>
      <c r="S1522" s="57"/>
      <c r="T1522" s="117"/>
      <c r="U1522" s="117"/>
      <c r="V1522" s="58"/>
      <c r="W1522" s="197"/>
      <c r="X1522" s="198"/>
      <c r="Y1522" s="58"/>
      <c r="Z1522" s="58"/>
      <c r="AA1522" s="54"/>
      <c r="AB1522" s="76"/>
      <c r="AC1522" s="76"/>
      <c r="AD1522" s="70"/>
      <c r="AE1522" s="70"/>
    </row>
    <row r="1523" spans="1:31" s="83" customFormat="1">
      <c r="A1523" s="76"/>
      <c r="B1523" s="70"/>
      <c r="C1523" s="113"/>
      <c r="D1523" s="113"/>
      <c r="E1523" s="58"/>
      <c r="F1523" s="57"/>
      <c r="G1523" s="58"/>
      <c r="H1523" s="57"/>
      <c r="I1523" s="76"/>
      <c r="J1523" s="191"/>
      <c r="K1523" s="143"/>
      <c r="L1523" s="115"/>
      <c r="M1523" s="115"/>
      <c r="N1523" s="57"/>
      <c r="O1523" s="58"/>
      <c r="P1523" s="57"/>
      <c r="Q1523" s="57"/>
      <c r="R1523" s="57"/>
      <c r="S1523" s="57"/>
      <c r="T1523" s="117"/>
      <c r="U1523" s="117"/>
      <c r="V1523" s="58"/>
      <c r="W1523" s="197"/>
      <c r="X1523" s="198"/>
      <c r="Y1523" s="58"/>
      <c r="Z1523" s="58"/>
      <c r="AA1523" s="54"/>
      <c r="AB1523" s="76"/>
      <c r="AC1523" s="76"/>
      <c r="AD1523" s="70"/>
      <c r="AE1523" s="70"/>
    </row>
    <row r="1524" spans="1:31" s="83" customFormat="1">
      <c r="A1524" s="76"/>
      <c r="B1524" s="70"/>
      <c r="C1524" s="113"/>
      <c r="D1524" s="113"/>
      <c r="E1524" s="58"/>
      <c r="F1524" s="57"/>
      <c r="G1524" s="58"/>
      <c r="H1524" s="57"/>
      <c r="I1524" s="76"/>
      <c r="J1524" s="191"/>
      <c r="K1524" s="143"/>
      <c r="L1524" s="115"/>
      <c r="M1524" s="115"/>
      <c r="N1524" s="57"/>
      <c r="O1524" s="58"/>
      <c r="P1524" s="57"/>
      <c r="Q1524" s="57"/>
      <c r="R1524" s="57"/>
      <c r="S1524" s="57"/>
      <c r="T1524" s="117"/>
      <c r="U1524" s="117"/>
      <c r="V1524" s="58"/>
      <c r="W1524" s="197"/>
      <c r="X1524" s="198"/>
      <c r="Y1524" s="58"/>
      <c r="Z1524" s="58"/>
      <c r="AA1524" s="54"/>
      <c r="AB1524" s="76"/>
      <c r="AC1524" s="76"/>
      <c r="AD1524" s="70"/>
      <c r="AE1524" s="70"/>
    </row>
    <row r="1525" spans="1:31" s="83" customFormat="1">
      <c r="A1525" s="76"/>
      <c r="B1525" s="70"/>
      <c r="C1525" s="113"/>
      <c r="D1525" s="113"/>
      <c r="E1525" s="58"/>
      <c r="F1525" s="57"/>
      <c r="G1525" s="58"/>
      <c r="H1525" s="57"/>
      <c r="I1525" s="76"/>
      <c r="J1525" s="191"/>
      <c r="K1525" s="143"/>
      <c r="L1525" s="115"/>
      <c r="M1525" s="115"/>
      <c r="N1525" s="57"/>
      <c r="O1525" s="58"/>
      <c r="P1525" s="57"/>
      <c r="Q1525" s="57"/>
      <c r="R1525" s="57"/>
      <c r="S1525" s="57"/>
      <c r="T1525" s="117"/>
      <c r="U1525" s="117"/>
      <c r="V1525" s="58"/>
      <c r="W1525" s="197"/>
      <c r="X1525" s="198"/>
      <c r="Y1525" s="58"/>
      <c r="Z1525" s="58"/>
      <c r="AA1525" s="54"/>
      <c r="AB1525" s="76"/>
      <c r="AC1525" s="76"/>
      <c r="AD1525" s="70"/>
      <c r="AE1525" s="70"/>
    </row>
    <row r="1526" spans="1:31" s="83" customFormat="1">
      <c r="A1526" s="76"/>
      <c r="B1526" s="70"/>
      <c r="C1526" s="113"/>
      <c r="D1526" s="113"/>
      <c r="E1526" s="58"/>
      <c r="F1526" s="57"/>
      <c r="G1526" s="58"/>
      <c r="H1526" s="57"/>
      <c r="I1526" s="76"/>
      <c r="J1526" s="191"/>
      <c r="K1526" s="143"/>
      <c r="L1526" s="115"/>
      <c r="M1526" s="115"/>
      <c r="N1526" s="57"/>
      <c r="O1526" s="58"/>
      <c r="P1526" s="57"/>
      <c r="Q1526" s="57"/>
      <c r="R1526" s="57"/>
      <c r="S1526" s="57"/>
      <c r="T1526" s="117"/>
      <c r="U1526" s="117"/>
      <c r="V1526" s="58"/>
      <c r="W1526" s="197"/>
      <c r="X1526" s="198"/>
      <c r="Y1526" s="58"/>
      <c r="Z1526" s="58"/>
      <c r="AA1526" s="54"/>
      <c r="AB1526" s="76"/>
      <c r="AC1526" s="76"/>
      <c r="AD1526" s="70"/>
      <c r="AE1526" s="70"/>
    </row>
    <row r="1527" spans="1:31" s="83" customFormat="1">
      <c r="A1527" s="76"/>
      <c r="B1527" s="70"/>
      <c r="C1527" s="113"/>
      <c r="D1527" s="113"/>
      <c r="E1527" s="58"/>
      <c r="F1527" s="57"/>
      <c r="G1527" s="58"/>
      <c r="H1527" s="57"/>
      <c r="I1527" s="76"/>
      <c r="J1527" s="191"/>
      <c r="K1527" s="143"/>
      <c r="L1527" s="115"/>
      <c r="M1527" s="115"/>
      <c r="N1527" s="57"/>
      <c r="O1527" s="58"/>
      <c r="P1527" s="57"/>
      <c r="Q1527" s="57"/>
      <c r="R1527" s="57"/>
      <c r="S1527" s="57"/>
      <c r="T1527" s="117"/>
      <c r="U1527" s="117"/>
      <c r="V1527" s="58"/>
      <c r="W1527" s="197"/>
      <c r="X1527" s="198"/>
      <c r="Y1527" s="58"/>
      <c r="Z1527" s="58"/>
      <c r="AA1527" s="54"/>
      <c r="AB1527" s="76"/>
      <c r="AC1527" s="76"/>
      <c r="AD1527" s="70"/>
      <c r="AE1527" s="70"/>
    </row>
    <row r="1528" spans="1:31" s="83" customFormat="1">
      <c r="A1528" s="76"/>
      <c r="B1528" s="70"/>
      <c r="C1528" s="113"/>
      <c r="D1528" s="113"/>
      <c r="E1528" s="58"/>
      <c r="F1528" s="57"/>
      <c r="G1528" s="58"/>
      <c r="H1528" s="57"/>
      <c r="I1528" s="76"/>
      <c r="J1528" s="191"/>
      <c r="K1528" s="143"/>
      <c r="L1528" s="115"/>
      <c r="M1528" s="115"/>
      <c r="N1528" s="57"/>
      <c r="O1528" s="58"/>
      <c r="P1528" s="57"/>
      <c r="Q1528" s="57"/>
      <c r="R1528" s="57"/>
      <c r="S1528" s="57"/>
      <c r="T1528" s="117"/>
      <c r="U1528" s="117"/>
      <c r="V1528" s="58"/>
      <c r="W1528" s="197"/>
      <c r="X1528" s="198"/>
      <c r="Y1528" s="58"/>
      <c r="Z1528" s="58"/>
      <c r="AA1528" s="54"/>
      <c r="AB1528" s="76"/>
      <c r="AC1528" s="76"/>
      <c r="AD1528" s="70"/>
      <c r="AE1528" s="70"/>
    </row>
    <row r="1529" spans="1:31" s="83" customFormat="1">
      <c r="A1529" s="76"/>
      <c r="B1529" s="70"/>
      <c r="C1529" s="113"/>
      <c r="D1529" s="113"/>
      <c r="E1529" s="58"/>
      <c r="F1529" s="57"/>
      <c r="G1529" s="58"/>
      <c r="H1529" s="57"/>
      <c r="I1529" s="76"/>
      <c r="J1529" s="191"/>
      <c r="K1529" s="143"/>
      <c r="L1529" s="115"/>
      <c r="M1529" s="115"/>
      <c r="N1529" s="57"/>
      <c r="O1529" s="58"/>
      <c r="P1529" s="57"/>
      <c r="Q1529" s="57"/>
      <c r="R1529" s="57"/>
      <c r="S1529" s="57"/>
      <c r="T1529" s="117"/>
      <c r="U1529" s="117"/>
      <c r="V1529" s="58"/>
      <c r="W1529" s="197"/>
      <c r="X1529" s="198"/>
      <c r="Y1529" s="58"/>
      <c r="Z1529" s="58"/>
      <c r="AA1529" s="54"/>
      <c r="AB1529" s="76"/>
      <c r="AC1529" s="76"/>
      <c r="AD1529" s="70"/>
      <c r="AE1529" s="70"/>
    </row>
    <row r="1530" spans="1:31" s="83" customFormat="1">
      <c r="A1530" s="76"/>
      <c r="B1530" s="70"/>
      <c r="C1530" s="113"/>
      <c r="D1530" s="113"/>
      <c r="E1530" s="58"/>
      <c r="F1530" s="57"/>
      <c r="G1530" s="58"/>
      <c r="H1530" s="57"/>
      <c r="I1530" s="76"/>
      <c r="J1530" s="191"/>
      <c r="K1530" s="143"/>
      <c r="L1530" s="115"/>
      <c r="M1530" s="115"/>
      <c r="N1530" s="57"/>
      <c r="O1530" s="58"/>
      <c r="P1530" s="57"/>
      <c r="Q1530" s="57"/>
      <c r="R1530" s="57"/>
      <c r="S1530" s="57"/>
      <c r="T1530" s="117"/>
      <c r="U1530" s="117"/>
      <c r="V1530" s="58"/>
      <c r="W1530" s="197"/>
      <c r="X1530" s="198"/>
      <c r="Y1530" s="58"/>
      <c r="Z1530" s="58"/>
      <c r="AA1530" s="54"/>
      <c r="AB1530" s="76"/>
      <c r="AC1530" s="76"/>
      <c r="AD1530" s="70"/>
      <c r="AE1530" s="70"/>
    </row>
    <row r="1531" spans="1:31" s="83" customFormat="1">
      <c r="A1531" s="76"/>
      <c r="B1531" s="70"/>
      <c r="C1531" s="113"/>
      <c r="D1531" s="113"/>
      <c r="E1531" s="58"/>
      <c r="F1531" s="57"/>
      <c r="G1531" s="58"/>
      <c r="H1531" s="57"/>
      <c r="I1531" s="76"/>
      <c r="J1531" s="191"/>
      <c r="K1531" s="143"/>
      <c r="L1531" s="115"/>
      <c r="M1531" s="115"/>
      <c r="N1531" s="57"/>
      <c r="O1531" s="58"/>
      <c r="P1531" s="57"/>
      <c r="Q1531" s="57"/>
      <c r="R1531" s="57"/>
      <c r="S1531" s="57"/>
      <c r="T1531" s="117"/>
      <c r="U1531" s="117"/>
      <c r="V1531" s="58"/>
      <c r="W1531" s="197"/>
      <c r="X1531" s="198"/>
      <c r="Y1531" s="58"/>
      <c r="Z1531" s="58"/>
      <c r="AA1531" s="54"/>
      <c r="AB1531" s="76"/>
      <c r="AC1531" s="76"/>
      <c r="AD1531" s="70"/>
      <c r="AE1531" s="70"/>
    </row>
    <row r="1532" spans="1:31" s="83" customFormat="1">
      <c r="A1532" s="76"/>
      <c r="B1532" s="70"/>
      <c r="C1532" s="113"/>
      <c r="D1532" s="113"/>
      <c r="E1532" s="58"/>
      <c r="F1532" s="57"/>
      <c r="G1532" s="58"/>
      <c r="H1532" s="57"/>
      <c r="I1532" s="76"/>
      <c r="J1532" s="191"/>
      <c r="K1532" s="143"/>
      <c r="L1532" s="115"/>
      <c r="M1532" s="115"/>
      <c r="N1532" s="57"/>
      <c r="O1532" s="58"/>
      <c r="P1532" s="57"/>
      <c r="Q1532" s="57"/>
      <c r="R1532" s="57"/>
      <c r="S1532" s="57"/>
      <c r="T1532" s="117"/>
      <c r="U1532" s="117"/>
      <c r="V1532" s="58"/>
      <c r="W1532" s="197"/>
      <c r="X1532" s="198"/>
      <c r="Y1532" s="58"/>
      <c r="Z1532" s="58"/>
      <c r="AA1532" s="54"/>
      <c r="AB1532" s="76"/>
      <c r="AC1532" s="76"/>
      <c r="AD1532" s="70"/>
      <c r="AE1532" s="70"/>
    </row>
    <row r="1533" spans="1:31" s="83" customFormat="1">
      <c r="A1533" s="76"/>
      <c r="B1533" s="70"/>
      <c r="C1533" s="113"/>
      <c r="D1533" s="113"/>
      <c r="E1533" s="58"/>
      <c r="F1533" s="57"/>
      <c r="G1533" s="58"/>
      <c r="H1533" s="57"/>
      <c r="I1533" s="76"/>
      <c r="J1533" s="191"/>
      <c r="K1533" s="143"/>
      <c r="L1533" s="115"/>
      <c r="M1533" s="115"/>
      <c r="N1533" s="57"/>
      <c r="O1533" s="58"/>
      <c r="P1533" s="57"/>
      <c r="Q1533" s="57"/>
      <c r="R1533" s="57"/>
      <c r="S1533" s="57"/>
      <c r="T1533" s="117"/>
      <c r="U1533" s="117"/>
      <c r="V1533" s="58"/>
      <c r="W1533" s="197"/>
      <c r="X1533" s="198"/>
      <c r="Y1533" s="58"/>
      <c r="Z1533" s="58"/>
      <c r="AA1533" s="54"/>
      <c r="AB1533" s="76"/>
      <c r="AC1533" s="76"/>
      <c r="AD1533" s="70"/>
      <c r="AE1533" s="70"/>
    </row>
    <row r="1534" spans="1:31" s="83" customFormat="1">
      <c r="A1534" s="76"/>
      <c r="B1534" s="70"/>
      <c r="C1534" s="113"/>
      <c r="D1534" s="113"/>
      <c r="E1534" s="58"/>
      <c r="F1534" s="57"/>
      <c r="G1534" s="58"/>
      <c r="H1534" s="57"/>
      <c r="I1534" s="76"/>
      <c r="J1534" s="191"/>
      <c r="K1534" s="143"/>
      <c r="L1534" s="115"/>
      <c r="M1534" s="115"/>
      <c r="N1534" s="57"/>
      <c r="O1534" s="58"/>
      <c r="P1534" s="57"/>
      <c r="Q1534" s="57"/>
      <c r="R1534" s="57"/>
      <c r="S1534" s="57"/>
      <c r="T1534" s="117"/>
      <c r="U1534" s="117"/>
      <c r="V1534" s="58"/>
      <c r="W1534" s="197"/>
      <c r="X1534" s="198"/>
      <c r="Y1534" s="58"/>
      <c r="Z1534" s="58"/>
      <c r="AA1534" s="54"/>
      <c r="AB1534" s="76"/>
      <c r="AC1534" s="76"/>
      <c r="AD1534" s="70"/>
      <c r="AE1534" s="70"/>
    </row>
    <row r="1535" spans="1:31" s="83" customFormat="1">
      <c r="A1535" s="76"/>
      <c r="B1535" s="70"/>
      <c r="C1535" s="113"/>
      <c r="D1535" s="113"/>
      <c r="E1535" s="58"/>
      <c r="F1535" s="57"/>
      <c r="G1535" s="58"/>
      <c r="H1535" s="57"/>
      <c r="I1535" s="76"/>
      <c r="J1535" s="191"/>
      <c r="K1535" s="143"/>
      <c r="L1535" s="115"/>
      <c r="M1535" s="115"/>
      <c r="N1535" s="57"/>
      <c r="O1535" s="58"/>
      <c r="P1535" s="57"/>
      <c r="Q1535" s="57"/>
      <c r="R1535" s="57"/>
      <c r="S1535" s="57"/>
      <c r="T1535" s="117"/>
      <c r="U1535" s="117"/>
      <c r="V1535" s="58"/>
      <c r="W1535" s="197"/>
      <c r="X1535" s="198"/>
      <c r="Y1535" s="58"/>
      <c r="Z1535" s="58"/>
      <c r="AA1535" s="54"/>
      <c r="AB1535" s="76"/>
      <c r="AC1535" s="76"/>
      <c r="AD1535" s="70"/>
      <c r="AE1535" s="70"/>
    </row>
    <row r="1536" spans="1:31" s="83" customFormat="1">
      <c r="A1536" s="76"/>
      <c r="B1536" s="70"/>
      <c r="C1536" s="113"/>
      <c r="D1536" s="113"/>
      <c r="E1536" s="58"/>
      <c r="F1536" s="57"/>
      <c r="G1536" s="58"/>
      <c r="H1536" s="57"/>
      <c r="I1536" s="76"/>
      <c r="J1536" s="191"/>
      <c r="K1536" s="143"/>
      <c r="L1536" s="115"/>
      <c r="M1536" s="115"/>
      <c r="N1536" s="57"/>
      <c r="O1536" s="58"/>
      <c r="P1536" s="57"/>
      <c r="Q1536" s="57"/>
      <c r="R1536" s="57"/>
      <c r="S1536" s="57"/>
      <c r="T1536" s="117"/>
      <c r="U1536" s="117"/>
      <c r="V1536" s="58"/>
      <c r="W1536" s="197"/>
      <c r="X1536" s="198"/>
      <c r="Y1536" s="58"/>
      <c r="Z1536" s="58"/>
      <c r="AA1536" s="54"/>
      <c r="AB1536" s="76"/>
      <c r="AC1536" s="76"/>
      <c r="AD1536" s="70"/>
      <c r="AE1536" s="70"/>
    </row>
    <row r="1537" spans="1:31" s="83" customFormat="1">
      <c r="A1537" s="76"/>
      <c r="B1537" s="70"/>
      <c r="C1537" s="113"/>
      <c r="D1537" s="113"/>
      <c r="E1537" s="58"/>
      <c r="F1537" s="57"/>
      <c r="G1537" s="58"/>
      <c r="H1537" s="57"/>
      <c r="I1537" s="76"/>
      <c r="J1537" s="191"/>
      <c r="K1537" s="143"/>
      <c r="L1537" s="115"/>
      <c r="M1537" s="115"/>
      <c r="N1537" s="57"/>
      <c r="O1537" s="58"/>
      <c r="P1537" s="57"/>
      <c r="Q1537" s="57"/>
      <c r="R1537" s="57"/>
      <c r="S1537" s="57"/>
      <c r="T1537" s="117"/>
      <c r="U1537" s="117"/>
      <c r="V1537" s="58"/>
      <c r="W1537" s="197"/>
      <c r="X1537" s="198"/>
      <c r="Y1537" s="58"/>
      <c r="Z1537" s="58"/>
      <c r="AA1537" s="54"/>
      <c r="AB1537" s="76"/>
      <c r="AC1537" s="76"/>
      <c r="AD1537" s="70"/>
      <c r="AE1537" s="70"/>
    </row>
    <row r="1538" spans="1:31" s="83" customFormat="1">
      <c r="A1538" s="76"/>
      <c r="B1538" s="70"/>
      <c r="C1538" s="113"/>
      <c r="D1538" s="113"/>
      <c r="E1538" s="58"/>
      <c r="F1538" s="57"/>
      <c r="G1538" s="58"/>
      <c r="H1538" s="57"/>
      <c r="I1538" s="76"/>
      <c r="J1538" s="191"/>
      <c r="K1538" s="143"/>
      <c r="L1538" s="115"/>
      <c r="M1538" s="115"/>
      <c r="N1538" s="57"/>
      <c r="O1538" s="58"/>
      <c r="P1538" s="57"/>
      <c r="Q1538" s="57"/>
      <c r="R1538" s="57"/>
      <c r="S1538" s="57"/>
      <c r="T1538" s="117"/>
      <c r="U1538" s="117"/>
      <c r="V1538" s="58"/>
      <c r="W1538" s="197"/>
      <c r="X1538" s="198"/>
      <c r="Y1538" s="58"/>
      <c r="Z1538" s="58"/>
      <c r="AA1538" s="54"/>
      <c r="AB1538" s="76"/>
      <c r="AC1538" s="76"/>
      <c r="AD1538" s="70"/>
      <c r="AE1538" s="70"/>
    </row>
    <row r="1539" spans="1:31" s="83" customFormat="1">
      <c r="A1539" s="76"/>
      <c r="B1539" s="70"/>
      <c r="C1539" s="113"/>
      <c r="D1539" s="113"/>
      <c r="E1539" s="58"/>
      <c r="F1539" s="57"/>
      <c r="G1539" s="58"/>
      <c r="H1539" s="57"/>
      <c r="I1539" s="76"/>
      <c r="J1539" s="191"/>
      <c r="K1539" s="143"/>
      <c r="L1539" s="115"/>
      <c r="M1539" s="115"/>
      <c r="N1539" s="57"/>
      <c r="O1539" s="58"/>
      <c r="P1539" s="57"/>
      <c r="Q1539" s="57"/>
      <c r="R1539" s="57"/>
      <c r="S1539" s="57"/>
      <c r="T1539" s="117"/>
      <c r="U1539" s="117"/>
      <c r="V1539" s="58"/>
      <c r="W1539" s="197"/>
      <c r="X1539" s="198"/>
      <c r="Y1539" s="58"/>
      <c r="Z1539" s="58"/>
      <c r="AA1539" s="54"/>
      <c r="AB1539" s="76"/>
      <c r="AC1539" s="76"/>
      <c r="AD1539" s="70"/>
      <c r="AE1539" s="70"/>
    </row>
    <row r="1540" spans="1:31" s="83" customFormat="1">
      <c r="A1540" s="76"/>
      <c r="B1540" s="70"/>
      <c r="C1540" s="113"/>
      <c r="D1540" s="113"/>
      <c r="E1540" s="58"/>
      <c r="F1540" s="57"/>
      <c r="G1540" s="58"/>
      <c r="H1540" s="57"/>
      <c r="I1540" s="76"/>
      <c r="J1540" s="191"/>
      <c r="K1540" s="143"/>
      <c r="L1540" s="115"/>
      <c r="M1540" s="115"/>
      <c r="N1540" s="57"/>
      <c r="O1540" s="58"/>
      <c r="P1540" s="57"/>
      <c r="Q1540" s="57"/>
      <c r="R1540" s="57"/>
      <c r="S1540" s="57"/>
      <c r="T1540" s="117"/>
      <c r="U1540" s="117"/>
      <c r="V1540" s="58"/>
      <c r="W1540" s="197"/>
      <c r="X1540" s="198"/>
      <c r="Y1540" s="58"/>
      <c r="Z1540" s="58"/>
      <c r="AA1540" s="54"/>
      <c r="AB1540" s="76"/>
      <c r="AC1540" s="76"/>
      <c r="AD1540" s="70"/>
      <c r="AE1540" s="70"/>
    </row>
    <row r="1541" spans="1:31" s="83" customFormat="1">
      <c r="A1541" s="76"/>
      <c r="B1541" s="70"/>
      <c r="C1541" s="113"/>
      <c r="D1541" s="113"/>
      <c r="E1541" s="58"/>
      <c r="F1541" s="57"/>
      <c r="G1541" s="58"/>
      <c r="H1541" s="57"/>
      <c r="I1541" s="76"/>
      <c r="J1541" s="191"/>
      <c r="K1541" s="143"/>
      <c r="L1541" s="115"/>
      <c r="M1541" s="115"/>
      <c r="N1541" s="57"/>
      <c r="O1541" s="58"/>
      <c r="P1541" s="57"/>
      <c r="Q1541" s="57"/>
      <c r="R1541" s="57"/>
      <c r="S1541" s="57"/>
      <c r="T1541" s="117"/>
      <c r="U1541" s="117"/>
      <c r="V1541" s="58"/>
      <c r="W1541" s="197"/>
      <c r="X1541" s="198"/>
      <c r="Y1541" s="58"/>
      <c r="Z1541" s="58"/>
      <c r="AA1541" s="54"/>
      <c r="AB1541" s="76"/>
      <c r="AC1541" s="76"/>
      <c r="AD1541" s="70"/>
      <c r="AE1541" s="70"/>
    </row>
    <row r="1542" spans="1:31" s="83" customFormat="1">
      <c r="A1542" s="76"/>
      <c r="B1542" s="70"/>
      <c r="C1542" s="113"/>
      <c r="D1542" s="113"/>
      <c r="E1542" s="58"/>
      <c r="F1542" s="57"/>
      <c r="G1542" s="58"/>
      <c r="H1542" s="57"/>
      <c r="I1542" s="76"/>
      <c r="J1542" s="191"/>
      <c r="K1542" s="143"/>
      <c r="L1542" s="115"/>
      <c r="M1542" s="115"/>
      <c r="N1542" s="57"/>
      <c r="O1542" s="58"/>
      <c r="P1542" s="57"/>
      <c r="Q1542" s="57"/>
      <c r="R1542" s="57"/>
      <c r="S1542" s="57"/>
      <c r="T1542" s="117"/>
      <c r="U1542" s="117"/>
      <c r="V1542" s="58"/>
      <c r="W1542" s="197"/>
      <c r="X1542" s="198"/>
      <c r="Y1542" s="58"/>
      <c r="Z1542" s="58"/>
      <c r="AA1542" s="54"/>
      <c r="AB1542" s="76"/>
      <c r="AC1542" s="76"/>
      <c r="AD1542" s="70"/>
      <c r="AE1542" s="70"/>
    </row>
    <row r="1543" spans="1:31" s="83" customFormat="1">
      <c r="A1543" s="76"/>
      <c r="B1543" s="70"/>
      <c r="C1543" s="113"/>
      <c r="D1543" s="113"/>
      <c r="E1543" s="58"/>
      <c r="F1543" s="57"/>
      <c r="G1543" s="58"/>
      <c r="H1543" s="57"/>
      <c r="I1543" s="76"/>
      <c r="J1543" s="191"/>
      <c r="K1543" s="143"/>
      <c r="L1543" s="115"/>
      <c r="M1543" s="115"/>
      <c r="N1543" s="57"/>
      <c r="O1543" s="58"/>
      <c r="P1543" s="57"/>
      <c r="Q1543" s="57"/>
      <c r="R1543" s="57"/>
      <c r="S1543" s="57"/>
      <c r="T1543" s="117"/>
      <c r="U1543" s="117"/>
      <c r="V1543" s="58"/>
      <c r="W1543" s="197"/>
      <c r="X1543" s="198"/>
      <c r="Y1543" s="58"/>
      <c r="Z1543" s="58"/>
      <c r="AA1543" s="54"/>
      <c r="AB1543" s="76"/>
      <c r="AC1543" s="76"/>
      <c r="AD1543" s="70"/>
      <c r="AE1543" s="70"/>
    </row>
    <row r="1544" spans="1:31" s="83" customFormat="1">
      <c r="A1544" s="76"/>
      <c r="B1544" s="70"/>
      <c r="C1544" s="113"/>
      <c r="D1544" s="113"/>
      <c r="E1544" s="58"/>
      <c r="F1544" s="57"/>
      <c r="G1544" s="58"/>
      <c r="H1544" s="57"/>
      <c r="I1544" s="76"/>
      <c r="J1544" s="191"/>
      <c r="K1544" s="143"/>
      <c r="L1544" s="115"/>
      <c r="M1544" s="115"/>
      <c r="N1544" s="57"/>
      <c r="O1544" s="58"/>
      <c r="P1544" s="57"/>
      <c r="Q1544" s="57"/>
      <c r="R1544" s="57"/>
      <c r="S1544" s="57"/>
      <c r="T1544" s="117"/>
      <c r="U1544" s="117"/>
      <c r="V1544" s="58"/>
      <c r="W1544" s="197"/>
      <c r="X1544" s="198"/>
      <c r="Y1544" s="58"/>
      <c r="Z1544" s="58"/>
      <c r="AA1544" s="54"/>
      <c r="AB1544" s="76"/>
      <c r="AC1544" s="76"/>
      <c r="AD1544" s="70"/>
      <c r="AE1544" s="70"/>
    </row>
    <row r="1545" spans="1:31" s="83" customFormat="1">
      <c r="A1545" s="76"/>
      <c r="B1545" s="70"/>
      <c r="C1545" s="113"/>
      <c r="D1545" s="113"/>
      <c r="E1545" s="58"/>
      <c r="F1545" s="57"/>
      <c r="G1545" s="58"/>
      <c r="H1545" s="57"/>
      <c r="I1545" s="76"/>
      <c r="J1545" s="191"/>
      <c r="K1545" s="143"/>
      <c r="L1545" s="115"/>
      <c r="M1545" s="115"/>
      <c r="N1545" s="57"/>
      <c r="O1545" s="58"/>
      <c r="P1545" s="57"/>
      <c r="Q1545" s="57"/>
      <c r="R1545" s="57"/>
      <c r="S1545" s="57"/>
      <c r="T1545" s="117"/>
      <c r="U1545" s="117"/>
      <c r="V1545" s="58"/>
      <c r="W1545" s="197"/>
      <c r="X1545" s="198"/>
      <c r="Y1545" s="58"/>
      <c r="Z1545" s="58"/>
      <c r="AA1545" s="54"/>
      <c r="AB1545" s="76"/>
      <c r="AC1545" s="76"/>
      <c r="AD1545" s="70"/>
      <c r="AE1545" s="70"/>
    </row>
    <row r="1546" spans="1:31" s="83" customFormat="1">
      <c r="A1546" s="76"/>
      <c r="B1546" s="70"/>
      <c r="C1546" s="113"/>
      <c r="D1546" s="113"/>
      <c r="E1546" s="58"/>
      <c r="F1546" s="57"/>
      <c r="G1546" s="58"/>
      <c r="H1546" s="57"/>
      <c r="I1546" s="76"/>
      <c r="J1546" s="191"/>
      <c r="K1546" s="143"/>
      <c r="L1546" s="115"/>
      <c r="M1546" s="115"/>
      <c r="N1546" s="57"/>
      <c r="O1546" s="58"/>
      <c r="P1546" s="57"/>
      <c r="Q1546" s="57"/>
      <c r="R1546" s="57"/>
      <c r="S1546" s="57"/>
      <c r="T1546" s="117"/>
      <c r="U1546" s="117"/>
      <c r="V1546" s="58"/>
      <c r="W1546" s="197"/>
      <c r="X1546" s="198"/>
      <c r="Y1546" s="58"/>
      <c r="Z1546" s="58"/>
      <c r="AA1546" s="54"/>
      <c r="AB1546" s="76"/>
      <c r="AC1546" s="76"/>
      <c r="AD1546" s="70"/>
      <c r="AE1546" s="70"/>
    </row>
    <row r="1547" spans="1:31" s="83" customFormat="1">
      <c r="A1547" s="76"/>
      <c r="B1547" s="70"/>
      <c r="C1547" s="113"/>
      <c r="D1547" s="113"/>
      <c r="E1547" s="58"/>
      <c r="F1547" s="57"/>
      <c r="G1547" s="58"/>
      <c r="H1547" s="57"/>
      <c r="I1547" s="76"/>
      <c r="J1547" s="191"/>
      <c r="K1547" s="143"/>
      <c r="L1547" s="115"/>
      <c r="M1547" s="115"/>
      <c r="N1547" s="57"/>
      <c r="O1547" s="58"/>
      <c r="P1547" s="57"/>
      <c r="Q1547" s="57"/>
      <c r="R1547" s="57"/>
      <c r="S1547" s="57"/>
      <c r="T1547" s="117"/>
      <c r="U1547" s="117"/>
      <c r="V1547" s="58"/>
      <c r="W1547" s="197"/>
      <c r="X1547" s="198"/>
      <c r="Y1547" s="58"/>
      <c r="Z1547" s="58"/>
      <c r="AA1547" s="54"/>
      <c r="AB1547" s="76"/>
      <c r="AC1547" s="76"/>
      <c r="AD1547" s="70"/>
      <c r="AE1547" s="70"/>
    </row>
    <row r="1548" spans="1:31" s="83" customFormat="1">
      <c r="A1548" s="76"/>
      <c r="B1548" s="70"/>
      <c r="C1548" s="113"/>
      <c r="D1548" s="113"/>
      <c r="E1548" s="58"/>
      <c r="F1548" s="57"/>
      <c r="G1548" s="58"/>
      <c r="H1548" s="57"/>
      <c r="I1548" s="76"/>
      <c r="J1548" s="191"/>
      <c r="K1548" s="143"/>
      <c r="L1548" s="115"/>
      <c r="M1548" s="115"/>
      <c r="N1548" s="57"/>
      <c r="O1548" s="58"/>
      <c r="P1548" s="57"/>
      <c r="Q1548" s="57"/>
      <c r="R1548" s="57"/>
      <c r="S1548" s="57"/>
      <c r="T1548" s="117"/>
      <c r="U1548" s="117"/>
      <c r="V1548" s="58"/>
      <c r="W1548" s="197"/>
      <c r="X1548" s="198"/>
      <c r="Y1548" s="58"/>
      <c r="Z1548" s="58"/>
      <c r="AA1548" s="54"/>
      <c r="AB1548" s="76"/>
      <c r="AC1548" s="76"/>
      <c r="AD1548" s="70"/>
      <c r="AE1548" s="70"/>
    </row>
    <row r="1549" spans="1:31" s="83" customFormat="1">
      <c r="A1549" s="76"/>
      <c r="B1549" s="70"/>
      <c r="C1549" s="113"/>
      <c r="D1549" s="113"/>
      <c r="E1549" s="58"/>
      <c r="F1549" s="57"/>
      <c r="G1549" s="58"/>
      <c r="H1549" s="57"/>
      <c r="I1549" s="76"/>
      <c r="J1549" s="191"/>
      <c r="K1549" s="143"/>
      <c r="L1549" s="115"/>
      <c r="M1549" s="115"/>
      <c r="N1549" s="57"/>
      <c r="O1549" s="58"/>
      <c r="P1549" s="57"/>
      <c r="Q1549" s="57"/>
      <c r="R1549" s="57"/>
      <c r="S1549" s="57"/>
      <c r="T1549" s="117"/>
      <c r="U1549" s="117"/>
      <c r="V1549" s="58"/>
      <c r="W1549" s="197"/>
      <c r="X1549" s="198"/>
      <c r="Y1549" s="58"/>
      <c r="Z1549" s="58"/>
      <c r="AA1549" s="54"/>
      <c r="AB1549" s="76"/>
      <c r="AC1549" s="76"/>
      <c r="AD1549" s="70"/>
      <c r="AE1549" s="70"/>
    </row>
    <row r="1550" spans="1:31" s="83" customFormat="1">
      <c r="A1550" s="76"/>
      <c r="B1550" s="70"/>
      <c r="C1550" s="113"/>
      <c r="D1550" s="113"/>
      <c r="E1550" s="58"/>
      <c r="F1550" s="57"/>
      <c r="G1550" s="58"/>
      <c r="H1550" s="57"/>
      <c r="I1550" s="76"/>
      <c r="J1550" s="191"/>
      <c r="K1550" s="143"/>
      <c r="L1550" s="115"/>
      <c r="M1550" s="115"/>
      <c r="N1550" s="57"/>
      <c r="O1550" s="58"/>
      <c r="P1550" s="57"/>
      <c r="Q1550" s="57"/>
      <c r="R1550" s="57"/>
      <c r="S1550" s="57"/>
      <c r="T1550" s="117"/>
      <c r="U1550" s="117"/>
      <c r="V1550" s="58"/>
      <c r="W1550" s="197"/>
      <c r="X1550" s="198"/>
      <c r="Y1550" s="58"/>
      <c r="Z1550" s="58"/>
      <c r="AA1550" s="54"/>
      <c r="AB1550" s="76"/>
      <c r="AC1550" s="76"/>
      <c r="AD1550" s="70"/>
      <c r="AE1550" s="70"/>
    </row>
    <row r="1551" spans="1:31" s="83" customFormat="1">
      <c r="A1551" s="76"/>
      <c r="B1551" s="70"/>
      <c r="C1551" s="113"/>
      <c r="D1551" s="113"/>
      <c r="E1551" s="58"/>
      <c r="F1551" s="57"/>
      <c r="G1551" s="58"/>
      <c r="H1551" s="57"/>
      <c r="I1551" s="76"/>
      <c r="J1551" s="191"/>
      <c r="K1551" s="143"/>
      <c r="L1551" s="115"/>
      <c r="M1551" s="115"/>
      <c r="N1551" s="57"/>
      <c r="O1551" s="58"/>
      <c r="P1551" s="57"/>
      <c r="Q1551" s="57"/>
      <c r="R1551" s="57"/>
      <c r="S1551" s="57"/>
      <c r="T1551" s="117"/>
      <c r="U1551" s="117"/>
      <c r="V1551" s="58"/>
      <c r="W1551" s="197"/>
      <c r="X1551" s="198"/>
      <c r="Y1551" s="58"/>
      <c r="Z1551" s="58"/>
      <c r="AA1551" s="54"/>
      <c r="AB1551" s="76"/>
      <c r="AC1551" s="76"/>
      <c r="AD1551" s="70"/>
      <c r="AE1551" s="70"/>
    </row>
    <row r="1552" spans="1:31" s="83" customFormat="1">
      <c r="A1552" s="76"/>
      <c r="B1552" s="70"/>
      <c r="C1552" s="113"/>
      <c r="D1552" s="113"/>
      <c r="E1552" s="58"/>
      <c r="F1552" s="57"/>
      <c r="G1552" s="58"/>
      <c r="H1552" s="57"/>
      <c r="I1552" s="76"/>
      <c r="J1552" s="191"/>
      <c r="K1552" s="143"/>
      <c r="L1552" s="115"/>
      <c r="M1552" s="115"/>
      <c r="N1552" s="57"/>
      <c r="O1552" s="58"/>
      <c r="P1552" s="57"/>
      <c r="Q1552" s="57"/>
      <c r="R1552" s="57"/>
      <c r="S1552" s="57"/>
      <c r="T1552" s="117"/>
      <c r="U1552" s="117"/>
      <c r="V1552" s="58"/>
      <c r="W1552" s="197"/>
      <c r="X1552" s="198"/>
      <c r="Y1552" s="58"/>
      <c r="Z1552" s="58"/>
      <c r="AA1552" s="54"/>
      <c r="AB1552" s="76"/>
      <c r="AC1552" s="76"/>
      <c r="AD1552" s="70"/>
      <c r="AE1552" s="70"/>
    </row>
    <row r="1553" spans="1:31" s="83" customFormat="1">
      <c r="A1553" s="76"/>
      <c r="B1553" s="70"/>
      <c r="C1553" s="113"/>
      <c r="D1553" s="113"/>
      <c r="E1553" s="58"/>
      <c r="F1553" s="57"/>
      <c r="G1553" s="58"/>
      <c r="H1553" s="57"/>
      <c r="I1553" s="76"/>
      <c r="J1553" s="191"/>
      <c r="K1553" s="143"/>
      <c r="L1553" s="115"/>
      <c r="M1553" s="115"/>
      <c r="N1553" s="57"/>
      <c r="O1553" s="58"/>
      <c r="P1553" s="57"/>
      <c r="Q1553" s="57"/>
      <c r="R1553" s="57"/>
      <c r="S1553" s="57"/>
      <c r="T1553" s="117"/>
      <c r="U1553" s="117"/>
      <c r="V1553" s="58"/>
      <c r="W1553" s="197"/>
      <c r="X1553" s="198"/>
      <c r="Y1553" s="58"/>
      <c r="Z1553" s="58"/>
      <c r="AA1553" s="54"/>
      <c r="AB1553" s="76"/>
      <c r="AC1553" s="76"/>
      <c r="AD1553" s="70"/>
      <c r="AE1553" s="70"/>
    </row>
    <row r="1554" spans="1:31" s="83" customFormat="1">
      <c r="A1554" s="76"/>
      <c r="B1554" s="70"/>
      <c r="C1554" s="113"/>
      <c r="D1554" s="113"/>
      <c r="E1554" s="58"/>
      <c r="F1554" s="57"/>
      <c r="G1554" s="58"/>
      <c r="H1554" s="57"/>
      <c r="I1554" s="76"/>
      <c r="J1554" s="191"/>
      <c r="K1554" s="143"/>
      <c r="L1554" s="115"/>
      <c r="M1554" s="115"/>
      <c r="N1554" s="57"/>
      <c r="O1554" s="58"/>
      <c r="P1554" s="57"/>
      <c r="Q1554" s="57"/>
      <c r="R1554" s="57"/>
      <c r="S1554" s="57"/>
      <c r="T1554" s="117"/>
      <c r="U1554" s="117"/>
      <c r="V1554" s="58"/>
      <c r="W1554" s="197"/>
      <c r="X1554" s="198"/>
      <c r="Y1554" s="58"/>
      <c r="Z1554" s="58"/>
      <c r="AA1554" s="54"/>
      <c r="AB1554" s="76"/>
      <c r="AC1554" s="76"/>
      <c r="AD1554" s="70"/>
      <c r="AE1554" s="70"/>
    </row>
    <row r="1555" spans="1:31" s="83" customFormat="1">
      <c r="A1555" s="76"/>
      <c r="B1555" s="70"/>
      <c r="C1555" s="113"/>
      <c r="D1555" s="113"/>
      <c r="E1555" s="58"/>
      <c r="F1555" s="57"/>
      <c r="G1555" s="58"/>
      <c r="H1555" s="57"/>
      <c r="I1555" s="76"/>
      <c r="J1555" s="191"/>
      <c r="K1555" s="143"/>
      <c r="L1555" s="115"/>
      <c r="M1555" s="115"/>
      <c r="N1555" s="57"/>
      <c r="O1555" s="58"/>
      <c r="P1555" s="57"/>
      <c r="Q1555" s="57"/>
      <c r="R1555" s="57"/>
      <c r="S1555" s="57"/>
      <c r="T1555" s="117"/>
      <c r="U1555" s="117"/>
      <c r="V1555" s="58"/>
      <c r="W1555" s="197"/>
      <c r="X1555" s="198"/>
      <c r="Y1555" s="58"/>
      <c r="Z1555" s="58"/>
      <c r="AA1555" s="54"/>
      <c r="AB1555" s="76"/>
      <c r="AC1555" s="76"/>
      <c r="AD1555" s="70"/>
      <c r="AE1555" s="70"/>
    </row>
    <row r="1556" spans="1:31" s="83" customFormat="1">
      <c r="A1556" s="76"/>
      <c r="B1556" s="70"/>
      <c r="C1556" s="113"/>
      <c r="D1556" s="113"/>
      <c r="E1556" s="58"/>
      <c r="F1556" s="57"/>
      <c r="G1556" s="58"/>
      <c r="H1556" s="57"/>
      <c r="I1556" s="76"/>
      <c r="J1556" s="191"/>
      <c r="K1556" s="143"/>
      <c r="L1556" s="115"/>
      <c r="M1556" s="115"/>
      <c r="N1556" s="57"/>
      <c r="O1556" s="58"/>
      <c r="P1556" s="57"/>
      <c r="Q1556" s="57"/>
      <c r="R1556" s="57"/>
      <c r="S1556" s="57"/>
      <c r="T1556" s="117"/>
      <c r="U1556" s="117"/>
      <c r="V1556" s="58"/>
      <c r="W1556" s="197"/>
      <c r="X1556" s="198"/>
      <c r="Y1556" s="58"/>
      <c r="Z1556" s="58"/>
      <c r="AA1556" s="54"/>
      <c r="AB1556" s="76"/>
      <c r="AC1556" s="76"/>
      <c r="AD1556" s="70"/>
      <c r="AE1556" s="70"/>
    </row>
    <row r="1557" spans="1:31" s="83" customFormat="1">
      <c r="A1557" s="76"/>
      <c r="B1557" s="70"/>
      <c r="C1557" s="113"/>
      <c r="D1557" s="113"/>
      <c r="E1557" s="58"/>
      <c r="F1557" s="57"/>
      <c r="G1557" s="58"/>
      <c r="H1557" s="57"/>
      <c r="I1557" s="76"/>
      <c r="J1557" s="191"/>
      <c r="K1557" s="143"/>
      <c r="L1557" s="115"/>
      <c r="M1557" s="115"/>
      <c r="N1557" s="57"/>
      <c r="O1557" s="58"/>
      <c r="P1557" s="57"/>
      <c r="Q1557" s="57"/>
      <c r="R1557" s="57"/>
      <c r="S1557" s="57"/>
      <c r="T1557" s="117"/>
      <c r="U1557" s="117"/>
      <c r="V1557" s="58"/>
      <c r="W1557" s="197"/>
      <c r="X1557" s="198"/>
      <c r="Y1557" s="58"/>
      <c r="Z1557" s="58"/>
      <c r="AA1557" s="54"/>
      <c r="AB1557" s="76"/>
      <c r="AC1557" s="76"/>
      <c r="AD1557" s="70"/>
      <c r="AE1557" s="70"/>
    </row>
    <row r="1558" spans="1:31" s="83" customFormat="1">
      <c r="A1558" s="76"/>
      <c r="B1558" s="70"/>
      <c r="C1558" s="113"/>
      <c r="D1558" s="113"/>
      <c r="E1558" s="58"/>
      <c r="F1558" s="57"/>
      <c r="G1558" s="58"/>
      <c r="H1558" s="57"/>
      <c r="I1558" s="76"/>
      <c r="J1558" s="191"/>
      <c r="K1558" s="143"/>
      <c r="L1558" s="115"/>
      <c r="M1558" s="115"/>
      <c r="N1558" s="57"/>
      <c r="O1558" s="58"/>
      <c r="P1558" s="57"/>
      <c r="Q1558" s="57"/>
      <c r="R1558" s="57"/>
      <c r="S1558" s="57"/>
      <c r="T1558" s="117"/>
      <c r="U1558" s="117"/>
      <c r="V1558" s="58"/>
      <c r="W1558" s="197"/>
      <c r="X1558" s="198"/>
      <c r="Y1558" s="58"/>
      <c r="Z1558" s="58"/>
      <c r="AA1558" s="54"/>
      <c r="AB1558" s="76"/>
      <c r="AC1558" s="76"/>
      <c r="AD1558" s="70"/>
      <c r="AE1558" s="70"/>
    </row>
    <row r="1559" spans="1:31" s="83" customFormat="1">
      <c r="A1559" s="76"/>
      <c r="B1559" s="70"/>
      <c r="C1559" s="113"/>
      <c r="D1559" s="113"/>
      <c r="E1559" s="58"/>
      <c r="F1559" s="57"/>
      <c r="G1559" s="58"/>
      <c r="H1559" s="57"/>
      <c r="I1559" s="76"/>
      <c r="J1559" s="191"/>
      <c r="K1559" s="143"/>
      <c r="L1559" s="115"/>
      <c r="M1559" s="115"/>
      <c r="N1559" s="57"/>
      <c r="O1559" s="58"/>
      <c r="P1559" s="57"/>
      <c r="Q1559" s="57"/>
      <c r="R1559" s="57"/>
      <c r="S1559" s="57"/>
      <c r="T1559" s="117"/>
      <c r="U1559" s="117"/>
      <c r="V1559" s="58"/>
      <c r="W1559" s="197"/>
      <c r="X1559" s="198"/>
      <c r="Y1559" s="58"/>
      <c r="Z1559" s="58"/>
      <c r="AA1559" s="54"/>
      <c r="AB1559" s="76"/>
      <c r="AC1559" s="76"/>
      <c r="AD1559" s="70"/>
      <c r="AE1559" s="70"/>
    </row>
    <row r="1560" spans="1:31" s="83" customFormat="1">
      <c r="A1560" s="76"/>
      <c r="B1560" s="70"/>
      <c r="C1560" s="113"/>
      <c r="D1560" s="113"/>
      <c r="E1560" s="58"/>
      <c r="F1560" s="57"/>
      <c r="G1560" s="58"/>
      <c r="H1560" s="57"/>
      <c r="I1560" s="76"/>
      <c r="J1560" s="191"/>
      <c r="K1560" s="143"/>
      <c r="L1560" s="115"/>
      <c r="M1560" s="115"/>
      <c r="N1560" s="57"/>
      <c r="O1560" s="58"/>
      <c r="P1560" s="57"/>
      <c r="Q1560" s="57"/>
      <c r="R1560" s="57"/>
      <c r="S1560" s="57"/>
      <c r="T1560" s="117"/>
      <c r="U1560" s="117"/>
      <c r="V1560" s="58"/>
      <c r="W1560" s="197"/>
      <c r="X1560" s="198"/>
      <c r="Y1560" s="58"/>
      <c r="Z1560" s="58"/>
      <c r="AA1560" s="54"/>
      <c r="AB1560" s="76"/>
      <c r="AC1560" s="76"/>
      <c r="AD1560" s="70"/>
      <c r="AE1560" s="70"/>
    </row>
    <row r="1561" spans="1:31" s="83" customFormat="1">
      <c r="A1561" s="76"/>
      <c r="B1561" s="70"/>
      <c r="C1561" s="113"/>
      <c r="D1561" s="113"/>
      <c r="E1561" s="58"/>
      <c r="F1561" s="57"/>
      <c r="G1561" s="58"/>
      <c r="H1561" s="57"/>
      <c r="I1561" s="76"/>
      <c r="J1561" s="191"/>
      <c r="K1561" s="143"/>
      <c r="L1561" s="115"/>
      <c r="M1561" s="115"/>
      <c r="N1561" s="57"/>
      <c r="O1561" s="58"/>
      <c r="P1561" s="57"/>
      <c r="Q1561" s="57"/>
      <c r="R1561" s="57"/>
      <c r="S1561" s="57"/>
      <c r="T1561" s="117"/>
      <c r="U1561" s="117"/>
      <c r="V1561" s="58"/>
      <c r="W1561" s="197"/>
      <c r="X1561" s="198"/>
      <c r="Y1561" s="58"/>
      <c r="Z1561" s="58"/>
      <c r="AA1561" s="54"/>
      <c r="AB1561" s="76"/>
      <c r="AC1561" s="76"/>
      <c r="AD1561" s="70"/>
      <c r="AE1561" s="70"/>
    </row>
    <row r="1562" spans="1:31" s="83" customFormat="1">
      <c r="A1562" s="76"/>
      <c r="B1562" s="70"/>
      <c r="C1562" s="113"/>
      <c r="D1562" s="113"/>
      <c r="E1562" s="58"/>
      <c r="F1562" s="57"/>
      <c r="G1562" s="58"/>
      <c r="H1562" s="57"/>
      <c r="I1562" s="76"/>
      <c r="J1562" s="191"/>
      <c r="K1562" s="143"/>
      <c r="L1562" s="115"/>
      <c r="M1562" s="115"/>
      <c r="N1562" s="57"/>
      <c r="O1562" s="58"/>
      <c r="P1562" s="57"/>
      <c r="Q1562" s="57"/>
      <c r="R1562" s="57"/>
      <c r="S1562" s="57"/>
      <c r="T1562" s="117"/>
      <c r="U1562" s="117"/>
      <c r="V1562" s="58"/>
      <c r="W1562" s="197"/>
      <c r="X1562" s="198"/>
      <c r="Y1562" s="58"/>
      <c r="Z1562" s="58"/>
      <c r="AA1562" s="54"/>
      <c r="AB1562" s="76"/>
      <c r="AC1562" s="76"/>
      <c r="AD1562" s="70"/>
      <c r="AE1562" s="70"/>
    </row>
    <row r="1563" spans="1:31" s="83" customFormat="1">
      <c r="A1563" s="76"/>
      <c r="B1563" s="70"/>
      <c r="C1563" s="113"/>
      <c r="D1563" s="113"/>
      <c r="E1563" s="58"/>
      <c r="F1563" s="57"/>
      <c r="G1563" s="58"/>
      <c r="H1563" s="57"/>
      <c r="I1563" s="76"/>
      <c r="J1563" s="191"/>
      <c r="K1563" s="143"/>
      <c r="L1563" s="115"/>
      <c r="M1563" s="115"/>
      <c r="N1563" s="57"/>
      <c r="O1563" s="58"/>
      <c r="P1563" s="57"/>
      <c r="Q1563" s="57"/>
      <c r="R1563" s="57"/>
      <c r="S1563" s="57"/>
      <c r="T1563" s="117"/>
      <c r="U1563" s="117"/>
      <c r="V1563" s="58"/>
      <c r="W1563" s="197"/>
      <c r="X1563" s="198"/>
      <c r="Y1563" s="58"/>
      <c r="Z1563" s="58"/>
      <c r="AA1563" s="54"/>
      <c r="AB1563" s="76"/>
      <c r="AC1563" s="76"/>
      <c r="AD1563" s="70"/>
      <c r="AE1563" s="70"/>
    </row>
    <row r="1564" spans="1:31" s="83" customFormat="1">
      <c r="A1564" s="76"/>
      <c r="B1564" s="70"/>
      <c r="C1564" s="113"/>
      <c r="D1564" s="113"/>
      <c r="E1564" s="58"/>
      <c r="F1564" s="57"/>
      <c r="G1564" s="58"/>
      <c r="H1564" s="57"/>
      <c r="I1564" s="76"/>
      <c r="J1564" s="191"/>
      <c r="K1564" s="143"/>
      <c r="L1564" s="115"/>
      <c r="M1564" s="115"/>
      <c r="N1564" s="57"/>
      <c r="O1564" s="58"/>
      <c r="P1564" s="57"/>
      <c r="Q1564" s="57"/>
      <c r="R1564" s="57"/>
      <c r="S1564" s="57"/>
      <c r="T1564" s="117"/>
      <c r="U1564" s="117"/>
      <c r="V1564" s="58"/>
      <c r="W1564" s="197"/>
      <c r="X1564" s="198"/>
      <c r="Y1564" s="58"/>
      <c r="Z1564" s="58"/>
      <c r="AA1564" s="54"/>
      <c r="AB1564" s="76"/>
      <c r="AC1564" s="76"/>
      <c r="AD1564" s="70"/>
      <c r="AE1564" s="70"/>
    </row>
    <row r="1565" spans="1:31" s="83" customFormat="1">
      <c r="A1565" s="76"/>
      <c r="B1565" s="70"/>
      <c r="C1565" s="113"/>
      <c r="D1565" s="113"/>
      <c r="E1565" s="58"/>
      <c r="F1565" s="57"/>
      <c r="G1565" s="58"/>
      <c r="H1565" s="57"/>
      <c r="I1565" s="76"/>
      <c r="J1565" s="191"/>
      <c r="K1565" s="143"/>
      <c r="L1565" s="115"/>
      <c r="M1565" s="115"/>
      <c r="N1565" s="57"/>
      <c r="O1565" s="58"/>
      <c r="P1565" s="57"/>
      <c r="Q1565" s="57"/>
      <c r="R1565" s="57"/>
      <c r="S1565" s="57"/>
      <c r="T1565" s="117"/>
      <c r="U1565" s="117"/>
      <c r="V1565" s="58"/>
      <c r="W1565" s="197"/>
      <c r="X1565" s="198"/>
      <c r="Y1565" s="58"/>
      <c r="Z1565" s="58"/>
      <c r="AA1565" s="54"/>
      <c r="AB1565" s="76"/>
      <c r="AC1565" s="76"/>
      <c r="AD1565" s="70"/>
      <c r="AE1565" s="70"/>
    </row>
    <row r="1566" spans="1:31" s="83" customFormat="1">
      <c r="A1566" s="76"/>
      <c r="B1566" s="70"/>
      <c r="C1566" s="113"/>
      <c r="D1566" s="113"/>
      <c r="E1566" s="58"/>
      <c r="F1566" s="57"/>
      <c r="G1566" s="58"/>
      <c r="H1566" s="57"/>
      <c r="I1566" s="76"/>
      <c r="J1566" s="191"/>
      <c r="K1566" s="143"/>
      <c r="L1566" s="115"/>
      <c r="M1566" s="115"/>
      <c r="N1566" s="57"/>
      <c r="O1566" s="58"/>
      <c r="P1566" s="57"/>
      <c r="Q1566" s="57"/>
      <c r="R1566" s="57"/>
      <c r="S1566" s="57"/>
      <c r="T1566" s="117"/>
      <c r="U1566" s="117"/>
      <c r="V1566" s="58"/>
      <c r="W1566" s="197"/>
      <c r="X1566" s="198"/>
      <c r="Y1566" s="58"/>
      <c r="Z1566" s="58"/>
      <c r="AA1566" s="54"/>
      <c r="AB1566" s="76"/>
      <c r="AC1566" s="76"/>
      <c r="AD1566" s="70"/>
      <c r="AE1566" s="70"/>
    </row>
    <row r="1567" spans="1:31" s="83" customFormat="1">
      <c r="A1567" s="76"/>
      <c r="B1567" s="70"/>
      <c r="C1567" s="113"/>
      <c r="D1567" s="113"/>
      <c r="E1567" s="58"/>
      <c r="F1567" s="57"/>
      <c r="G1567" s="58"/>
      <c r="H1567" s="57"/>
      <c r="I1567" s="76"/>
      <c r="J1567" s="191"/>
      <c r="K1567" s="143"/>
      <c r="L1567" s="115"/>
      <c r="M1567" s="115"/>
      <c r="N1567" s="57"/>
      <c r="O1567" s="58"/>
      <c r="P1567" s="57"/>
      <c r="Q1567" s="57"/>
      <c r="R1567" s="57"/>
      <c r="S1567" s="57"/>
      <c r="T1567" s="117"/>
      <c r="U1567" s="117"/>
      <c r="V1567" s="58"/>
      <c r="W1567" s="197"/>
      <c r="X1567" s="198"/>
      <c r="Y1567" s="58"/>
      <c r="Z1567" s="58"/>
      <c r="AA1567" s="54"/>
      <c r="AB1567" s="76"/>
      <c r="AC1567" s="76"/>
      <c r="AD1567" s="70"/>
      <c r="AE1567" s="70"/>
    </row>
    <row r="1568" spans="1:31" s="83" customFormat="1">
      <c r="A1568" s="76"/>
      <c r="B1568" s="70"/>
      <c r="C1568" s="113"/>
      <c r="D1568" s="113"/>
      <c r="E1568" s="58"/>
      <c r="F1568" s="57"/>
      <c r="G1568" s="58"/>
      <c r="H1568" s="57"/>
      <c r="I1568" s="76"/>
      <c r="J1568" s="191"/>
      <c r="K1568" s="143"/>
      <c r="L1568" s="115"/>
      <c r="M1568" s="115"/>
      <c r="N1568" s="57"/>
      <c r="O1568" s="58"/>
      <c r="P1568" s="57"/>
      <c r="Q1568" s="57"/>
      <c r="R1568" s="57"/>
      <c r="S1568" s="57"/>
      <c r="T1568" s="117"/>
      <c r="U1568" s="117"/>
      <c r="V1568" s="58"/>
      <c r="W1568" s="197"/>
      <c r="X1568" s="198"/>
      <c r="Y1568" s="58"/>
      <c r="Z1568" s="58"/>
      <c r="AA1568" s="54"/>
      <c r="AB1568" s="76"/>
      <c r="AC1568" s="76"/>
      <c r="AD1568" s="70"/>
      <c r="AE1568" s="70"/>
    </row>
    <row r="1569" spans="1:31" s="83" customFormat="1">
      <c r="A1569" s="76"/>
      <c r="B1569" s="70"/>
      <c r="C1569" s="113"/>
      <c r="D1569" s="113"/>
      <c r="E1569" s="58"/>
      <c r="F1569" s="57"/>
      <c r="G1569" s="58"/>
      <c r="H1569" s="57"/>
      <c r="I1569" s="76"/>
      <c r="J1569" s="191"/>
      <c r="K1569" s="143"/>
      <c r="L1569" s="115"/>
      <c r="M1569" s="115"/>
      <c r="N1569" s="57"/>
      <c r="O1569" s="58"/>
      <c r="P1569" s="57"/>
      <c r="Q1569" s="57"/>
      <c r="R1569" s="57"/>
      <c r="S1569" s="57"/>
      <c r="T1569" s="117"/>
      <c r="U1569" s="117"/>
      <c r="V1569" s="58"/>
      <c r="W1569" s="197"/>
      <c r="X1569" s="198"/>
      <c r="Y1569" s="58"/>
      <c r="Z1569" s="58"/>
      <c r="AA1569" s="54"/>
      <c r="AB1569" s="76"/>
      <c r="AC1569" s="76"/>
      <c r="AD1569" s="70"/>
      <c r="AE1569" s="70"/>
    </row>
    <row r="1570" spans="1:31" s="83" customFormat="1">
      <c r="A1570" s="76"/>
      <c r="B1570" s="70"/>
      <c r="C1570" s="113"/>
      <c r="D1570" s="113"/>
      <c r="E1570" s="58"/>
      <c r="F1570" s="57"/>
      <c r="G1570" s="58"/>
      <c r="H1570" s="57"/>
      <c r="I1570" s="76"/>
      <c r="J1570" s="191"/>
      <c r="K1570" s="143"/>
      <c r="L1570" s="115"/>
      <c r="M1570" s="115"/>
      <c r="N1570" s="57"/>
      <c r="O1570" s="58"/>
      <c r="P1570" s="57"/>
      <c r="Q1570" s="57"/>
      <c r="R1570" s="57"/>
      <c r="S1570" s="57"/>
      <c r="T1570" s="117"/>
      <c r="U1570" s="117"/>
      <c r="V1570" s="58"/>
      <c r="W1570" s="197"/>
      <c r="X1570" s="198"/>
      <c r="Y1570" s="58"/>
      <c r="Z1570" s="58"/>
      <c r="AA1570" s="54"/>
      <c r="AB1570" s="76"/>
      <c r="AC1570" s="76"/>
      <c r="AD1570" s="70"/>
      <c r="AE1570" s="70"/>
    </row>
    <row r="1571" spans="1:31" s="83" customFormat="1">
      <c r="A1571" s="76"/>
      <c r="B1571" s="70"/>
      <c r="C1571" s="113"/>
      <c r="D1571" s="113"/>
      <c r="E1571" s="58"/>
      <c r="F1571" s="57"/>
      <c r="G1571" s="58"/>
      <c r="H1571" s="57"/>
      <c r="I1571" s="76"/>
      <c r="J1571" s="191"/>
      <c r="K1571" s="143"/>
      <c r="L1571" s="115"/>
      <c r="M1571" s="115"/>
      <c r="N1571" s="57"/>
      <c r="O1571" s="58"/>
      <c r="P1571" s="57"/>
      <c r="Q1571" s="57"/>
      <c r="R1571" s="57"/>
      <c r="S1571" s="57"/>
      <c r="T1571" s="117"/>
      <c r="U1571" s="117"/>
      <c r="V1571" s="58"/>
      <c r="W1571" s="197"/>
      <c r="X1571" s="198"/>
      <c r="Y1571" s="58"/>
      <c r="Z1571" s="58"/>
      <c r="AA1571" s="54"/>
      <c r="AB1571" s="76"/>
      <c r="AC1571" s="76"/>
      <c r="AD1571" s="70"/>
      <c r="AE1571" s="70"/>
    </row>
    <row r="1572" spans="1:31" s="83" customFormat="1">
      <c r="A1572" s="76"/>
      <c r="B1572" s="70"/>
      <c r="C1572" s="113"/>
      <c r="D1572" s="113"/>
      <c r="E1572" s="58"/>
      <c r="F1572" s="57"/>
      <c r="G1572" s="58"/>
      <c r="H1572" s="57"/>
      <c r="I1572" s="76"/>
      <c r="J1572" s="191"/>
      <c r="K1572" s="143"/>
      <c r="L1572" s="115"/>
      <c r="M1572" s="115"/>
      <c r="N1572" s="57"/>
      <c r="O1572" s="58"/>
      <c r="P1572" s="57"/>
      <c r="Q1572" s="57"/>
      <c r="R1572" s="57"/>
      <c r="S1572" s="57"/>
      <c r="T1572" s="117"/>
      <c r="U1572" s="117"/>
      <c r="V1572" s="58"/>
      <c r="W1572" s="197"/>
      <c r="X1572" s="198"/>
      <c r="Y1572" s="58"/>
      <c r="Z1572" s="58"/>
      <c r="AA1572" s="54"/>
      <c r="AB1572" s="76"/>
      <c r="AC1572" s="76"/>
      <c r="AD1572" s="70"/>
      <c r="AE1572" s="70"/>
    </row>
    <row r="1573" spans="1:31" s="83" customFormat="1">
      <c r="A1573" s="76"/>
      <c r="B1573" s="70"/>
      <c r="C1573" s="113"/>
      <c r="D1573" s="113"/>
      <c r="E1573" s="58"/>
      <c r="F1573" s="57"/>
      <c r="G1573" s="58"/>
      <c r="H1573" s="57"/>
      <c r="I1573" s="76"/>
      <c r="J1573" s="191"/>
      <c r="K1573" s="143"/>
      <c r="L1573" s="115"/>
      <c r="M1573" s="115"/>
      <c r="N1573" s="57"/>
      <c r="O1573" s="58"/>
      <c r="P1573" s="57"/>
      <c r="Q1573" s="57"/>
      <c r="R1573" s="57"/>
      <c r="S1573" s="57"/>
      <c r="T1573" s="117"/>
      <c r="U1573" s="117"/>
      <c r="V1573" s="58"/>
      <c r="W1573" s="197"/>
      <c r="X1573" s="198"/>
      <c r="Y1573" s="58"/>
      <c r="Z1573" s="58"/>
      <c r="AA1573" s="54"/>
      <c r="AB1573" s="76"/>
      <c r="AC1573" s="76"/>
      <c r="AD1573" s="70"/>
      <c r="AE1573" s="70"/>
    </row>
    <row r="1574" spans="1:31" s="83" customFormat="1">
      <c r="A1574" s="76"/>
      <c r="B1574" s="70"/>
      <c r="C1574" s="113"/>
      <c r="D1574" s="113"/>
      <c r="E1574" s="58"/>
      <c r="F1574" s="57"/>
      <c r="G1574" s="58"/>
      <c r="H1574" s="57"/>
      <c r="I1574" s="76"/>
      <c r="J1574" s="191"/>
      <c r="K1574" s="143"/>
      <c r="L1574" s="115"/>
      <c r="M1574" s="115"/>
      <c r="N1574" s="57"/>
      <c r="O1574" s="58"/>
      <c r="P1574" s="57"/>
      <c r="Q1574" s="57"/>
      <c r="R1574" s="57"/>
      <c r="S1574" s="57"/>
      <c r="T1574" s="117"/>
      <c r="U1574" s="117"/>
      <c r="V1574" s="58"/>
      <c r="W1574" s="197"/>
      <c r="X1574" s="198"/>
      <c r="Y1574" s="58"/>
      <c r="Z1574" s="58"/>
      <c r="AA1574" s="54"/>
      <c r="AB1574" s="76"/>
      <c r="AC1574" s="76"/>
      <c r="AD1574" s="70"/>
      <c r="AE1574" s="70"/>
    </row>
    <row r="1575" spans="1:31" s="83" customFormat="1">
      <c r="A1575" s="76"/>
      <c r="B1575" s="70"/>
      <c r="C1575" s="113"/>
      <c r="D1575" s="113"/>
      <c r="E1575" s="58"/>
      <c r="F1575" s="57"/>
      <c r="G1575" s="58"/>
      <c r="H1575" s="57"/>
      <c r="I1575" s="76"/>
      <c r="J1575" s="191"/>
      <c r="K1575" s="143"/>
      <c r="L1575" s="115"/>
      <c r="M1575" s="115"/>
      <c r="N1575" s="57"/>
      <c r="O1575" s="58"/>
      <c r="P1575" s="57"/>
      <c r="Q1575" s="57"/>
      <c r="R1575" s="57"/>
      <c r="S1575" s="57"/>
      <c r="T1575" s="117"/>
      <c r="U1575" s="117"/>
      <c r="V1575" s="58"/>
      <c r="W1575" s="197"/>
      <c r="X1575" s="198"/>
      <c r="Y1575" s="58"/>
      <c r="Z1575" s="58"/>
      <c r="AA1575" s="54"/>
      <c r="AB1575" s="76"/>
      <c r="AC1575" s="76"/>
      <c r="AD1575" s="70"/>
      <c r="AE1575" s="70"/>
    </row>
    <row r="1576" spans="1:31" s="83" customFormat="1">
      <c r="A1576" s="76"/>
      <c r="B1576" s="70"/>
      <c r="C1576" s="113"/>
      <c r="D1576" s="113"/>
      <c r="E1576" s="58"/>
      <c r="F1576" s="57"/>
      <c r="G1576" s="58"/>
      <c r="H1576" s="57"/>
      <c r="I1576" s="76"/>
      <c r="J1576" s="191"/>
      <c r="K1576" s="143"/>
      <c r="L1576" s="115"/>
      <c r="M1576" s="115"/>
      <c r="N1576" s="57"/>
      <c r="O1576" s="58"/>
      <c r="P1576" s="57"/>
      <c r="Q1576" s="57"/>
      <c r="R1576" s="57"/>
      <c r="S1576" s="57"/>
      <c r="T1576" s="117"/>
      <c r="U1576" s="117"/>
      <c r="V1576" s="58"/>
      <c r="W1576" s="197"/>
      <c r="X1576" s="198"/>
      <c r="Y1576" s="58"/>
      <c r="Z1576" s="58"/>
      <c r="AA1576" s="54"/>
      <c r="AB1576" s="76"/>
      <c r="AC1576" s="76"/>
      <c r="AD1576" s="70"/>
      <c r="AE1576" s="70"/>
    </row>
    <row r="1577" spans="1:31" s="83" customFormat="1">
      <c r="A1577" s="76"/>
      <c r="B1577" s="70"/>
      <c r="C1577" s="113"/>
      <c r="D1577" s="113"/>
      <c r="E1577" s="58"/>
      <c r="F1577" s="57"/>
      <c r="G1577" s="58"/>
      <c r="H1577" s="57"/>
      <c r="I1577" s="76"/>
      <c r="J1577" s="191"/>
      <c r="K1577" s="143"/>
      <c r="L1577" s="115"/>
      <c r="M1577" s="115"/>
      <c r="N1577" s="57"/>
      <c r="O1577" s="58"/>
      <c r="P1577" s="57"/>
      <c r="Q1577" s="57"/>
      <c r="R1577" s="57"/>
      <c r="S1577" s="57"/>
      <c r="T1577" s="117"/>
      <c r="U1577" s="117"/>
      <c r="V1577" s="58"/>
      <c r="W1577" s="197"/>
      <c r="X1577" s="198"/>
      <c r="Y1577" s="58"/>
      <c r="Z1577" s="58"/>
      <c r="AA1577" s="54"/>
      <c r="AB1577" s="76"/>
      <c r="AC1577" s="76"/>
      <c r="AD1577" s="70"/>
      <c r="AE1577" s="70"/>
    </row>
    <row r="1578" spans="1:31" s="83" customFormat="1">
      <c r="A1578" s="76"/>
      <c r="B1578" s="70"/>
      <c r="C1578" s="113"/>
      <c r="D1578" s="113"/>
      <c r="E1578" s="58"/>
      <c r="F1578" s="57"/>
      <c r="G1578" s="58"/>
      <c r="H1578" s="57"/>
      <c r="I1578" s="76"/>
      <c r="J1578" s="191"/>
      <c r="K1578" s="143"/>
      <c r="L1578" s="115"/>
      <c r="M1578" s="115"/>
      <c r="N1578" s="57"/>
      <c r="O1578" s="58"/>
      <c r="P1578" s="57"/>
      <c r="Q1578" s="57"/>
      <c r="R1578" s="57"/>
      <c r="S1578" s="57"/>
      <c r="T1578" s="117"/>
      <c r="U1578" s="117"/>
      <c r="V1578" s="58"/>
      <c r="W1578" s="197"/>
      <c r="X1578" s="198"/>
      <c r="Y1578" s="58"/>
      <c r="Z1578" s="58"/>
      <c r="AA1578" s="54"/>
      <c r="AB1578" s="76"/>
      <c r="AC1578" s="76"/>
      <c r="AD1578" s="70"/>
      <c r="AE1578" s="70"/>
    </row>
  </sheetData>
  <sortState ref="A2:DY1579">
    <sortCondition ref="B2:B1579"/>
    <sortCondition ref="C2:C1579"/>
    <sortCondition ref="D2:D1579"/>
    <sortCondition ref="I2:I1579"/>
  </sortState>
  <phoneticPr fontId="4" type="noConversion"/>
  <pageMargins left="0.7" right="0.7" top="0.75" bottom="0.75" header="0.3" footer="0.3"/>
  <pageSetup orientation="portrait" horizontalDpi="4294967292" verticalDpi="4294967292"/>
  <rowBreaks count="1" manualBreakCount="1">
    <brk id="563" max="16383" man="1"/>
  </rowBreaks>
  <colBreaks count="1" manualBreakCount="1">
    <brk id="6"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1640625" defaultRowHeight="15.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25"/>
  <sheetViews>
    <sheetView zoomScale="120" zoomScaleNormal="120" zoomScalePageLayoutView="120" workbookViewId="0">
      <selection activeCell="A27" sqref="A27"/>
    </sheetView>
  </sheetViews>
  <sheetFormatPr defaultColWidth="11.1640625" defaultRowHeight="15.5"/>
  <cols>
    <col min="1" max="1" width="10.83203125" style="75"/>
    <col min="2" max="3" width="14.1640625" style="75" customWidth="1"/>
    <col min="4" max="4" width="19.5" style="145" customWidth="1"/>
    <col min="5" max="8" width="10.83203125" style="75"/>
    <col min="9" max="9" width="18.6640625" style="214" customWidth="1"/>
    <col min="10" max="10" width="20.1640625" style="75" customWidth="1"/>
    <col min="11" max="11" width="29.5" customWidth="1"/>
  </cols>
  <sheetData>
    <row r="2" spans="1:11" s="211" customFormat="1" ht="32" customHeight="1">
      <c r="A2" s="211" t="s">
        <v>2017</v>
      </c>
      <c r="B2" s="211" t="s">
        <v>2011</v>
      </c>
      <c r="C2" s="211" t="s">
        <v>2015</v>
      </c>
      <c r="D2" s="189" t="s">
        <v>2012</v>
      </c>
      <c r="E2" s="211" t="s">
        <v>2013</v>
      </c>
      <c r="F2" s="211" t="s">
        <v>2014</v>
      </c>
      <c r="G2" s="211" t="s">
        <v>2021</v>
      </c>
      <c r="H2" s="211" t="s">
        <v>2022</v>
      </c>
      <c r="I2" s="212" t="s">
        <v>1573</v>
      </c>
      <c r="J2" s="211" t="s">
        <v>2016</v>
      </c>
    </row>
    <row r="4" spans="1:11" s="147" customFormat="1">
      <c r="A4" s="210" t="s">
        <v>2033</v>
      </c>
      <c r="B4" s="75" t="s">
        <v>551</v>
      </c>
      <c r="C4" s="75" t="s">
        <v>2019</v>
      </c>
      <c r="D4" s="145" t="s">
        <v>2031</v>
      </c>
      <c r="E4" s="75">
        <v>3.33</v>
      </c>
      <c r="F4" s="215">
        <f>(LOG(4.05))</f>
        <v>0.60745502321466849</v>
      </c>
      <c r="G4" s="75"/>
      <c r="H4" s="75"/>
      <c r="I4" s="213" t="s">
        <v>2032</v>
      </c>
      <c r="J4" s="75" t="s">
        <v>552</v>
      </c>
    </row>
    <row r="12" spans="1:11">
      <c r="A12" s="75" t="s">
        <v>1386</v>
      </c>
      <c r="B12" s="75" t="s">
        <v>2018</v>
      </c>
      <c r="C12" s="75" t="s">
        <v>2019</v>
      </c>
      <c r="D12" s="145" t="s">
        <v>2020</v>
      </c>
      <c r="E12" s="75">
        <v>3.16</v>
      </c>
      <c r="F12" s="75">
        <v>-0.36</v>
      </c>
      <c r="G12" s="75">
        <v>0.98</v>
      </c>
      <c r="H12" s="75">
        <v>20</v>
      </c>
      <c r="I12" s="214" t="s">
        <v>2032</v>
      </c>
      <c r="J12" s="75" t="s">
        <v>2023</v>
      </c>
      <c r="K12" s="74" t="s">
        <v>2030</v>
      </c>
    </row>
    <row r="13" spans="1:11" ht="31">
      <c r="B13" s="75" t="s">
        <v>2018</v>
      </c>
      <c r="C13" s="75" t="s">
        <v>2019</v>
      </c>
      <c r="D13" s="145" t="s">
        <v>1942</v>
      </c>
      <c r="E13" s="75">
        <v>3.03</v>
      </c>
      <c r="F13" s="75">
        <v>-0.87</v>
      </c>
      <c r="G13" s="75">
        <v>0.98</v>
      </c>
      <c r="H13" s="75">
        <v>20</v>
      </c>
      <c r="I13" s="214" t="s">
        <v>2032</v>
      </c>
      <c r="J13" s="75" t="s">
        <v>2023</v>
      </c>
    </row>
    <row r="14" spans="1:11">
      <c r="B14" s="75" t="s">
        <v>2018</v>
      </c>
      <c r="C14" s="75" t="s">
        <v>2019</v>
      </c>
      <c r="D14" s="145" t="s">
        <v>2024</v>
      </c>
      <c r="E14" s="75">
        <v>3.25</v>
      </c>
      <c r="F14" s="75">
        <v>-3.17</v>
      </c>
      <c r="G14" s="75">
        <v>0.98</v>
      </c>
      <c r="H14" s="75">
        <v>21</v>
      </c>
      <c r="I14" s="214" t="s">
        <v>2032</v>
      </c>
      <c r="J14" s="75" t="s">
        <v>2023</v>
      </c>
    </row>
    <row r="15" spans="1:11" ht="31">
      <c r="B15" s="75" t="s">
        <v>2018</v>
      </c>
      <c r="C15" s="75" t="s">
        <v>2019</v>
      </c>
      <c r="D15" s="145" t="s">
        <v>2025</v>
      </c>
      <c r="E15" s="75">
        <v>2.86</v>
      </c>
      <c r="F15" s="75">
        <v>-0.12</v>
      </c>
      <c r="G15" s="75">
        <v>0.98</v>
      </c>
      <c r="H15" s="75">
        <v>22</v>
      </c>
      <c r="I15" s="214" t="s">
        <v>2032</v>
      </c>
      <c r="J15" s="75" t="s">
        <v>2023</v>
      </c>
    </row>
    <row r="16" spans="1:11" ht="31">
      <c r="B16" s="75" t="s">
        <v>2018</v>
      </c>
      <c r="C16" s="75" t="s">
        <v>2019</v>
      </c>
      <c r="D16" s="145" t="s">
        <v>2026</v>
      </c>
      <c r="E16" s="75">
        <v>2.96</v>
      </c>
      <c r="F16" s="75">
        <v>0.87</v>
      </c>
      <c r="G16" s="75">
        <v>0.98</v>
      </c>
      <c r="H16" s="75">
        <v>21</v>
      </c>
      <c r="I16" s="214" t="s">
        <v>2032</v>
      </c>
      <c r="J16" s="75" t="s">
        <v>2023</v>
      </c>
    </row>
    <row r="17" spans="2:10">
      <c r="B17" s="75" t="s">
        <v>2018</v>
      </c>
      <c r="C17" s="75" t="s">
        <v>2019</v>
      </c>
      <c r="D17" s="145" t="s">
        <v>1931</v>
      </c>
      <c r="E17" s="75">
        <v>3.52</v>
      </c>
      <c r="F17" s="75">
        <v>-3.67</v>
      </c>
      <c r="G17" s="75">
        <v>0.98</v>
      </c>
      <c r="H17" s="75">
        <v>21</v>
      </c>
      <c r="I17" s="214" t="s">
        <v>2032</v>
      </c>
      <c r="J17" s="75" t="s">
        <v>2023</v>
      </c>
    </row>
    <row r="18" spans="2:10" ht="31">
      <c r="B18" s="75" t="s">
        <v>2018</v>
      </c>
      <c r="C18" s="75" t="s">
        <v>2019</v>
      </c>
      <c r="D18" s="145" t="s">
        <v>2027</v>
      </c>
      <c r="E18" s="75">
        <v>2.29</v>
      </c>
      <c r="F18" s="75">
        <v>1.06</v>
      </c>
      <c r="G18" s="75">
        <v>0.97</v>
      </c>
      <c r="H18" s="75">
        <v>23</v>
      </c>
      <c r="I18" s="214" t="s">
        <v>2032</v>
      </c>
      <c r="J18" s="75" t="s">
        <v>2023</v>
      </c>
    </row>
    <row r="19" spans="2:10" ht="31">
      <c r="B19" s="75" t="s">
        <v>2018</v>
      </c>
      <c r="C19" s="75" t="s">
        <v>2019</v>
      </c>
      <c r="D19" s="145" t="s">
        <v>2028</v>
      </c>
      <c r="E19" s="75">
        <v>2.57</v>
      </c>
      <c r="F19" s="75">
        <v>1.37</v>
      </c>
      <c r="G19" s="75">
        <v>0.98</v>
      </c>
      <c r="H19" s="75">
        <v>21</v>
      </c>
      <c r="I19" s="214" t="s">
        <v>2032</v>
      </c>
      <c r="J19" s="75" t="s">
        <v>2023</v>
      </c>
    </row>
    <row r="20" spans="2:10">
      <c r="B20" s="75" t="s">
        <v>2018</v>
      </c>
      <c r="C20" s="75" t="s">
        <v>2019</v>
      </c>
      <c r="D20" s="145" t="s">
        <v>209</v>
      </c>
      <c r="E20" s="75">
        <v>2.93</v>
      </c>
      <c r="F20" s="75">
        <v>0.27</v>
      </c>
      <c r="G20" s="75">
        <v>0.96</v>
      </c>
      <c r="H20" s="75">
        <v>25</v>
      </c>
      <c r="I20" s="214" t="s">
        <v>2032</v>
      </c>
      <c r="J20" s="75" t="s">
        <v>2023</v>
      </c>
    </row>
    <row r="21" spans="2:10">
      <c r="B21" s="75" t="s">
        <v>2018</v>
      </c>
      <c r="C21" s="75" t="s">
        <v>2019</v>
      </c>
      <c r="D21" s="145" t="s">
        <v>1216</v>
      </c>
      <c r="E21" s="75">
        <v>2.97</v>
      </c>
      <c r="F21" s="75">
        <v>0.37</v>
      </c>
      <c r="G21" s="75">
        <v>0.97</v>
      </c>
      <c r="H21" s="75">
        <v>26</v>
      </c>
      <c r="I21" s="214" t="s">
        <v>2032</v>
      </c>
      <c r="J21" s="75" t="s">
        <v>2023</v>
      </c>
    </row>
    <row r="22" spans="2:10">
      <c r="B22" s="75" t="s">
        <v>2018</v>
      </c>
      <c r="C22" s="75" t="s">
        <v>2019</v>
      </c>
      <c r="D22" s="145" t="s">
        <v>1930</v>
      </c>
      <c r="E22" s="75">
        <v>3.58</v>
      </c>
      <c r="F22" s="75">
        <v>-4</v>
      </c>
      <c r="G22" s="75">
        <v>0.99</v>
      </c>
      <c r="H22" s="75">
        <v>24</v>
      </c>
      <c r="I22" s="214" t="s">
        <v>2032</v>
      </c>
      <c r="J22" s="75" t="s">
        <v>2023</v>
      </c>
    </row>
    <row r="23" spans="2:10">
      <c r="B23" s="75" t="s">
        <v>2018</v>
      </c>
      <c r="C23" s="75" t="s">
        <v>2019</v>
      </c>
      <c r="D23" s="145" t="s">
        <v>1934</v>
      </c>
      <c r="E23" s="75">
        <v>3.19</v>
      </c>
      <c r="F23" s="75">
        <v>-2.92</v>
      </c>
      <c r="G23" s="75">
        <v>0.98</v>
      </c>
      <c r="H23" s="75">
        <v>18</v>
      </c>
      <c r="I23" s="214" t="s">
        <v>2032</v>
      </c>
      <c r="J23" s="75" t="s">
        <v>2023</v>
      </c>
    </row>
    <row r="24" spans="2:10">
      <c r="B24" s="75" t="s">
        <v>2018</v>
      </c>
      <c r="C24" s="75" t="s">
        <v>2019</v>
      </c>
      <c r="D24" s="145" t="s">
        <v>1939</v>
      </c>
      <c r="E24" s="75">
        <v>3.76</v>
      </c>
      <c r="F24" s="75">
        <v>-4.37</v>
      </c>
      <c r="G24" s="75">
        <v>0.98</v>
      </c>
      <c r="H24" s="75">
        <v>20</v>
      </c>
      <c r="I24" s="214" t="s">
        <v>2032</v>
      </c>
      <c r="J24" s="75" t="s">
        <v>2023</v>
      </c>
    </row>
    <row r="25" spans="2:10">
      <c r="B25" s="75" t="s">
        <v>2018</v>
      </c>
      <c r="C25" s="75" t="s">
        <v>2019</v>
      </c>
      <c r="D25" s="145" t="s">
        <v>2029</v>
      </c>
      <c r="E25" s="75">
        <v>3.18</v>
      </c>
      <c r="F25" s="75">
        <v>-3.11</v>
      </c>
      <c r="G25" s="75">
        <v>0.99</v>
      </c>
      <c r="H25" s="75">
        <v>19</v>
      </c>
      <c r="I25" s="214" t="s">
        <v>2032</v>
      </c>
      <c r="J25" s="75" t="s">
        <v>2023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9"/>
  <sheetViews>
    <sheetView zoomScale="143" zoomScaleNormal="143" zoomScalePageLayoutView="143" workbookViewId="0">
      <selection activeCell="C13" sqref="C13"/>
    </sheetView>
  </sheetViews>
  <sheetFormatPr defaultColWidth="11.1640625" defaultRowHeight="15.5"/>
  <cols>
    <col min="17" max="17" width="54.6640625" style="5" customWidth="1"/>
  </cols>
  <sheetData>
    <row r="1" spans="1:3">
      <c r="A1" t="s">
        <v>258</v>
      </c>
    </row>
    <row r="2" spans="1:3">
      <c r="A2" t="s">
        <v>317</v>
      </c>
    </row>
    <row r="3" spans="1:3">
      <c r="A3" t="s">
        <v>318</v>
      </c>
    </row>
    <row r="4" spans="1:3">
      <c r="A4" t="s">
        <v>353</v>
      </c>
    </row>
    <row r="8" spans="1:3">
      <c r="A8" s="4">
        <v>43109</v>
      </c>
      <c r="B8" t="s">
        <v>13</v>
      </c>
      <c r="C8" t="s">
        <v>398</v>
      </c>
    </row>
    <row r="9" spans="1:3">
      <c r="A9" s="4">
        <v>43110</v>
      </c>
      <c r="B9" t="s">
        <v>13</v>
      </c>
      <c r="C9" t="s">
        <v>480</v>
      </c>
    </row>
    <row r="11" spans="1:3">
      <c r="A11" s="4">
        <v>43240</v>
      </c>
      <c r="B11" t="s">
        <v>13</v>
      </c>
      <c r="C11" t="s">
        <v>483</v>
      </c>
    </row>
    <row r="12" spans="1:3">
      <c r="C12" t="s">
        <v>484</v>
      </c>
    </row>
    <row r="20" spans="1:30" s="17" customFormat="1" ht="18" customHeight="1">
      <c r="A20" s="228" t="s">
        <v>485</v>
      </c>
      <c r="B20" s="228"/>
      <c r="C20" s="228"/>
      <c r="D20" s="228"/>
      <c r="E20" s="16"/>
      <c r="F20" s="16"/>
      <c r="G20" s="16"/>
      <c r="H20" s="16"/>
      <c r="I20" s="16"/>
      <c r="J20" s="16"/>
      <c r="K20" s="16"/>
      <c r="L20" s="16"/>
      <c r="M20" s="16"/>
      <c r="N20" s="16"/>
      <c r="O20" s="16"/>
      <c r="P20" s="16"/>
      <c r="Q20" s="47"/>
      <c r="R20" s="16"/>
      <c r="S20" s="16"/>
      <c r="T20" s="16"/>
      <c r="U20" s="16"/>
      <c r="V20" s="16"/>
      <c r="W20" s="16"/>
      <c r="X20" s="16"/>
      <c r="Y20" s="16"/>
      <c r="Z20" s="16"/>
      <c r="AA20" s="16"/>
      <c r="AB20" s="16"/>
      <c r="AC20" s="16"/>
      <c r="AD20" s="16"/>
    </row>
    <row r="21" spans="1:30" s="22" customFormat="1" ht="18" customHeight="1">
      <c r="A21" s="18"/>
      <c r="B21" s="18"/>
      <c r="C21" s="18"/>
      <c r="D21" s="18" t="s">
        <v>486</v>
      </c>
      <c r="E21" s="18" t="s">
        <v>487</v>
      </c>
      <c r="F21" s="18" t="s">
        <v>488</v>
      </c>
      <c r="G21" s="19" t="s">
        <v>489</v>
      </c>
      <c r="H21" s="20" t="s">
        <v>490</v>
      </c>
      <c r="I21" s="20" t="s">
        <v>491</v>
      </c>
      <c r="J21" s="21" t="s">
        <v>10</v>
      </c>
      <c r="K21" s="21" t="s">
        <v>492</v>
      </c>
      <c r="L21" s="18"/>
      <c r="M21" s="18">
        <v>394.8</v>
      </c>
      <c r="N21" s="18" t="s">
        <v>493</v>
      </c>
      <c r="O21" s="18"/>
      <c r="P21" s="18" t="s">
        <v>487</v>
      </c>
      <c r="Q21" s="48" t="s">
        <v>494</v>
      </c>
      <c r="R21" s="18"/>
      <c r="S21" s="18"/>
      <c r="T21" s="18"/>
      <c r="U21" s="18"/>
      <c r="V21" s="18"/>
      <c r="W21" s="18"/>
      <c r="X21" s="18"/>
      <c r="Y21" s="18"/>
      <c r="Z21" s="18"/>
      <c r="AA21" s="18"/>
      <c r="AB21" s="18"/>
      <c r="AC21" s="18"/>
      <c r="AD21" s="18"/>
    </row>
    <row r="22" spans="1:30" s="22" customFormat="1" ht="18" customHeight="1">
      <c r="A22" s="18"/>
      <c r="B22" s="18"/>
      <c r="C22" s="18"/>
      <c r="D22" s="18" t="s">
        <v>495</v>
      </c>
      <c r="E22" s="18" t="s">
        <v>487</v>
      </c>
      <c r="F22" s="18" t="s">
        <v>496</v>
      </c>
      <c r="G22" s="19" t="s">
        <v>489</v>
      </c>
      <c r="H22" s="20" t="s">
        <v>490</v>
      </c>
      <c r="I22" s="20" t="s">
        <v>491</v>
      </c>
      <c r="J22" s="21" t="s">
        <v>10</v>
      </c>
      <c r="K22" s="21" t="s">
        <v>497</v>
      </c>
      <c r="L22" s="18"/>
      <c r="M22" s="18" t="s">
        <v>498</v>
      </c>
      <c r="N22" s="18" t="s">
        <v>493</v>
      </c>
      <c r="O22" s="18"/>
      <c r="P22" s="18" t="s">
        <v>487</v>
      </c>
      <c r="Q22" s="48" t="s">
        <v>499</v>
      </c>
      <c r="R22" s="18"/>
      <c r="S22" s="18"/>
      <c r="T22" s="18"/>
      <c r="U22" s="18"/>
      <c r="V22" s="18"/>
      <c r="W22" s="18"/>
      <c r="X22" s="18"/>
      <c r="Y22" s="18"/>
      <c r="Z22" s="18"/>
      <c r="AA22" s="18"/>
      <c r="AB22" s="18"/>
      <c r="AC22" s="18"/>
      <c r="AD22" s="18"/>
    </row>
    <row r="23" spans="1:30" s="22" customFormat="1" ht="18" customHeight="1">
      <c r="A23" s="18"/>
      <c r="B23" s="18"/>
      <c r="C23" s="18"/>
      <c r="D23" s="18" t="s">
        <v>500</v>
      </c>
      <c r="E23" s="18" t="s">
        <v>487</v>
      </c>
      <c r="F23" s="18" t="s">
        <v>496</v>
      </c>
      <c r="G23" s="19" t="s">
        <v>489</v>
      </c>
      <c r="H23" s="20" t="s">
        <v>490</v>
      </c>
      <c r="I23" s="20" t="s">
        <v>491</v>
      </c>
      <c r="J23" s="21" t="s">
        <v>10</v>
      </c>
      <c r="K23" s="21" t="s">
        <v>501</v>
      </c>
      <c r="L23" s="18"/>
      <c r="M23" s="18" t="s">
        <v>498</v>
      </c>
      <c r="N23" s="18" t="s">
        <v>493</v>
      </c>
      <c r="O23" s="18"/>
      <c r="P23" s="18" t="s">
        <v>487</v>
      </c>
      <c r="Q23" s="48" t="s">
        <v>502</v>
      </c>
      <c r="R23" s="18"/>
      <c r="S23" s="18"/>
      <c r="T23" s="18"/>
      <c r="U23" s="18"/>
      <c r="V23" s="18"/>
      <c r="W23" s="18"/>
      <c r="X23" s="18"/>
      <c r="Y23" s="18"/>
      <c r="Z23" s="18"/>
      <c r="AA23" s="18"/>
      <c r="AB23" s="18"/>
      <c r="AC23" s="18"/>
      <c r="AD23" s="18"/>
    </row>
    <row r="24" spans="1:30" s="22" customFormat="1" ht="18" customHeight="1">
      <c r="A24" s="18"/>
      <c r="B24" s="18"/>
      <c r="C24" s="18"/>
      <c r="D24" s="18" t="s">
        <v>503</v>
      </c>
      <c r="E24" s="18" t="s">
        <v>487</v>
      </c>
      <c r="F24" s="18" t="s">
        <v>504</v>
      </c>
      <c r="G24" s="19" t="s">
        <v>489</v>
      </c>
      <c r="H24" s="20" t="s">
        <v>490</v>
      </c>
      <c r="I24" s="20" t="s">
        <v>491</v>
      </c>
      <c r="J24" s="21" t="s">
        <v>10</v>
      </c>
      <c r="K24" s="21" t="s">
        <v>445</v>
      </c>
      <c r="L24" s="18"/>
      <c r="M24" s="18" t="s">
        <v>498</v>
      </c>
      <c r="N24" s="18" t="s">
        <v>493</v>
      </c>
      <c r="O24" s="18"/>
      <c r="P24" s="18" t="s">
        <v>487</v>
      </c>
      <c r="Q24" s="48" t="s">
        <v>505</v>
      </c>
      <c r="R24" s="18"/>
      <c r="S24" s="18"/>
      <c r="T24" s="18"/>
      <c r="U24" s="18"/>
      <c r="V24" s="18"/>
      <c r="W24" s="18"/>
      <c r="X24" s="18"/>
      <c r="Y24" s="18"/>
      <c r="Z24" s="18"/>
      <c r="AA24" s="18"/>
      <c r="AB24" s="18"/>
      <c r="AC24" s="18"/>
      <c r="AD24" s="18"/>
    </row>
    <row r="25" spans="1:30" s="22" customFormat="1" ht="18" customHeight="1">
      <c r="A25" s="18"/>
      <c r="B25" s="18"/>
      <c r="C25" s="18"/>
      <c r="D25" s="18" t="s">
        <v>506</v>
      </c>
      <c r="E25" s="18" t="s">
        <v>487</v>
      </c>
      <c r="F25" s="18" t="s">
        <v>488</v>
      </c>
      <c r="G25" s="19" t="s">
        <v>489</v>
      </c>
      <c r="H25" s="20" t="s">
        <v>490</v>
      </c>
      <c r="I25" s="20" t="s">
        <v>491</v>
      </c>
      <c r="J25" s="21" t="s">
        <v>10</v>
      </c>
      <c r="K25" s="21" t="s">
        <v>507</v>
      </c>
      <c r="L25" s="18"/>
      <c r="M25" s="18" t="s">
        <v>498</v>
      </c>
      <c r="N25" s="18" t="s">
        <v>493</v>
      </c>
      <c r="O25" s="18"/>
      <c r="P25" s="18" t="s">
        <v>487</v>
      </c>
      <c r="Q25" s="48" t="s">
        <v>508</v>
      </c>
      <c r="R25" s="18"/>
      <c r="S25" s="18"/>
      <c r="T25" s="18"/>
      <c r="U25" s="18"/>
      <c r="V25" s="18"/>
      <c r="W25" s="18"/>
      <c r="X25" s="18"/>
      <c r="Y25" s="18"/>
      <c r="Z25" s="18"/>
      <c r="AA25" s="18"/>
      <c r="AB25" s="18"/>
      <c r="AC25" s="18"/>
      <c r="AD25" s="18"/>
    </row>
    <row r="26" spans="1:30" s="22" customFormat="1" ht="18" customHeight="1">
      <c r="A26" s="18"/>
      <c r="B26" s="18"/>
      <c r="C26" s="18"/>
      <c r="D26" s="18" t="s">
        <v>509</v>
      </c>
      <c r="E26" s="18" t="s">
        <v>487</v>
      </c>
      <c r="F26" s="18" t="s">
        <v>510</v>
      </c>
      <c r="G26" s="19" t="s">
        <v>489</v>
      </c>
      <c r="H26" s="20" t="s">
        <v>490</v>
      </c>
      <c r="I26" s="20" t="s">
        <v>491</v>
      </c>
      <c r="J26" s="21" t="s">
        <v>10</v>
      </c>
      <c r="K26" s="21" t="s">
        <v>511</v>
      </c>
      <c r="L26" s="18"/>
      <c r="M26" s="18" t="s">
        <v>498</v>
      </c>
      <c r="N26" s="18" t="s">
        <v>493</v>
      </c>
      <c r="O26" s="18"/>
      <c r="P26" s="18" t="s">
        <v>487</v>
      </c>
      <c r="Q26" s="48"/>
      <c r="R26" s="18"/>
      <c r="S26" s="18"/>
      <c r="T26" s="18"/>
      <c r="U26" s="18"/>
      <c r="V26" s="18"/>
      <c r="W26" s="18"/>
      <c r="X26" s="18"/>
      <c r="Y26" s="18"/>
      <c r="Z26" s="18"/>
      <c r="AA26" s="18"/>
      <c r="AB26" s="18"/>
      <c r="AC26" s="18"/>
      <c r="AD26" s="18"/>
    </row>
    <row r="27" spans="1:30" s="23" customFormat="1" ht="18" customHeight="1">
      <c r="D27" s="23" t="s">
        <v>512</v>
      </c>
      <c r="E27" s="24" t="s">
        <v>487</v>
      </c>
      <c r="F27" s="24" t="s">
        <v>496</v>
      </c>
      <c r="G27" s="25" t="s">
        <v>489</v>
      </c>
      <c r="H27" s="26" t="s">
        <v>490</v>
      </c>
      <c r="I27" s="26" t="s">
        <v>491</v>
      </c>
      <c r="J27" s="27" t="s">
        <v>10</v>
      </c>
      <c r="K27" s="27" t="s">
        <v>513</v>
      </c>
      <c r="L27" s="28" t="s">
        <v>514</v>
      </c>
      <c r="M27" s="29">
        <v>334</v>
      </c>
      <c r="N27" s="23" t="s">
        <v>493</v>
      </c>
      <c r="O27" s="30"/>
      <c r="P27" s="23" t="s">
        <v>487</v>
      </c>
      <c r="Q27" s="49" t="s">
        <v>515</v>
      </c>
    </row>
    <row r="28" spans="1:30" s="31" customFormat="1" ht="18" customHeight="1">
      <c r="D28" s="23" t="s">
        <v>516</v>
      </c>
      <c r="E28" s="24" t="s">
        <v>487</v>
      </c>
      <c r="F28" s="32" t="s">
        <v>504</v>
      </c>
      <c r="G28" s="25" t="s">
        <v>489</v>
      </c>
      <c r="H28" s="26" t="s">
        <v>490</v>
      </c>
      <c r="I28" s="26" t="s">
        <v>491</v>
      </c>
      <c r="J28" s="27" t="s">
        <v>10</v>
      </c>
      <c r="K28" s="27" t="s">
        <v>517</v>
      </c>
      <c r="L28" s="26"/>
      <c r="M28" s="29">
        <v>250</v>
      </c>
      <c r="N28" s="23" t="s">
        <v>493</v>
      </c>
      <c r="O28" s="30"/>
      <c r="P28" s="23" t="s">
        <v>487</v>
      </c>
      <c r="Q28" s="49" t="s">
        <v>518</v>
      </c>
    </row>
    <row r="29" spans="1:30" s="31" customFormat="1" ht="18" customHeight="1">
      <c r="D29" s="23"/>
      <c r="E29" s="24" t="s">
        <v>487</v>
      </c>
      <c r="F29" s="32"/>
      <c r="G29" s="25" t="s">
        <v>489</v>
      </c>
      <c r="H29" s="26" t="s">
        <v>490</v>
      </c>
      <c r="I29" s="26" t="s">
        <v>491</v>
      </c>
      <c r="J29" s="27" t="s">
        <v>10</v>
      </c>
      <c r="K29" s="27" t="s">
        <v>519</v>
      </c>
      <c r="L29" s="28" t="s">
        <v>520</v>
      </c>
      <c r="M29" s="29">
        <v>250</v>
      </c>
      <c r="N29" s="23" t="s">
        <v>493</v>
      </c>
      <c r="O29" s="30"/>
      <c r="P29" s="23" t="s">
        <v>487</v>
      </c>
      <c r="Q29" s="49" t="s">
        <v>521</v>
      </c>
    </row>
    <row r="30" spans="1:30" s="23" customFormat="1" ht="18" customHeight="1">
      <c r="D30" s="23" t="s">
        <v>522</v>
      </c>
      <c r="E30" s="24" t="s">
        <v>487</v>
      </c>
      <c r="F30" s="24" t="s">
        <v>496</v>
      </c>
      <c r="G30" s="25" t="s">
        <v>489</v>
      </c>
      <c r="H30" s="26" t="s">
        <v>490</v>
      </c>
      <c r="I30" s="26" t="s">
        <v>491</v>
      </c>
      <c r="J30" s="27" t="s">
        <v>10</v>
      </c>
      <c r="K30" s="27" t="s">
        <v>523</v>
      </c>
      <c r="L30" s="28" t="s">
        <v>524</v>
      </c>
      <c r="M30" s="29">
        <v>259</v>
      </c>
      <c r="N30" s="23" t="s">
        <v>493</v>
      </c>
      <c r="O30" s="30"/>
      <c r="P30" s="23" t="s">
        <v>487</v>
      </c>
      <c r="Q30" s="49" t="s">
        <v>525</v>
      </c>
    </row>
    <row r="31" spans="1:30" s="34" customFormat="1" ht="18" customHeight="1">
      <c r="A31" s="33"/>
      <c r="B31" s="33"/>
      <c r="C31" s="33"/>
      <c r="D31" s="33"/>
      <c r="E31" s="33"/>
      <c r="F31" s="33"/>
      <c r="G31" s="33"/>
      <c r="H31" s="33"/>
      <c r="I31" s="33"/>
      <c r="J31" s="33"/>
      <c r="K31" s="33"/>
      <c r="L31" s="33"/>
      <c r="M31" s="33"/>
      <c r="N31" s="33"/>
      <c r="O31" s="33"/>
      <c r="P31" s="33"/>
      <c r="Q31" s="50"/>
      <c r="R31" s="33"/>
      <c r="S31" s="33"/>
      <c r="T31" s="33"/>
      <c r="U31" s="33"/>
      <c r="V31" s="33"/>
      <c r="W31" s="33"/>
      <c r="X31" s="33"/>
      <c r="Y31" s="33"/>
      <c r="Z31" s="33"/>
      <c r="AA31" s="33"/>
      <c r="AB31" s="33"/>
      <c r="AC31" s="33"/>
      <c r="AD31" s="33"/>
    </row>
    <row r="32" spans="1:30" s="35" customFormat="1" ht="42" customHeight="1">
      <c r="D32" s="35" t="s">
        <v>526</v>
      </c>
      <c r="E32" s="36" t="s">
        <v>487</v>
      </c>
      <c r="F32" s="36" t="s">
        <v>527</v>
      </c>
      <c r="G32" s="37" t="s">
        <v>489</v>
      </c>
      <c r="H32" s="38" t="s">
        <v>490</v>
      </c>
      <c r="I32" s="38" t="s">
        <v>491</v>
      </c>
      <c r="J32" s="39" t="s">
        <v>10</v>
      </c>
      <c r="K32" s="39" t="s">
        <v>528</v>
      </c>
      <c r="L32" s="38" t="s">
        <v>529</v>
      </c>
      <c r="M32" s="40">
        <v>306</v>
      </c>
      <c r="N32" s="35" t="s">
        <v>493</v>
      </c>
      <c r="O32" s="41"/>
      <c r="P32" s="35" t="s">
        <v>487</v>
      </c>
      <c r="Q32" s="51" t="s">
        <v>530</v>
      </c>
    </row>
    <row r="33" spans="1:17" s="35" customFormat="1" ht="42" customHeight="1">
      <c r="E33" s="36" t="s">
        <v>487</v>
      </c>
      <c r="F33" s="36"/>
      <c r="G33" s="37" t="s">
        <v>489</v>
      </c>
      <c r="H33" s="38" t="s">
        <v>490</v>
      </c>
      <c r="I33" s="38" t="s">
        <v>491</v>
      </c>
      <c r="J33" s="39" t="s">
        <v>10</v>
      </c>
      <c r="K33" s="39" t="s">
        <v>531</v>
      </c>
      <c r="L33" s="38" t="s">
        <v>532</v>
      </c>
      <c r="M33" s="40">
        <v>372</v>
      </c>
      <c r="N33" s="35" t="s">
        <v>493</v>
      </c>
      <c r="O33" s="41"/>
      <c r="P33" s="35" t="s">
        <v>487</v>
      </c>
      <c r="Q33" s="51" t="s">
        <v>533</v>
      </c>
    </row>
    <row r="34" spans="1:17" s="35" customFormat="1" ht="42" customHeight="1">
      <c r="D34" s="35" t="s">
        <v>534</v>
      </c>
      <c r="E34" s="36" t="s">
        <v>487</v>
      </c>
      <c r="F34" s="36" t="s">
        <v>504</v>
      </c>
      <c r="G34" s="37" t="s">
        <v>489</v>
      </c>
      <c r="H34" s="38" t="s">
        <v>490</v>
      </c>
      <c r="I34" s="38" t="s">
        <v>491</v>
      </c>
      <c r="J34" s="39" t="s">
        <v>10</v>
      </c>
      <c r="K34" s="39" t="s">
        <v>79</v>
      </c>
      <c r="L34" s="38" t="s">
        <v>514</v>
      </c>
      <c r="M34" s="40">
        <v>400</v>
      </c>
      <c r="N34" s="35" t="s">
        <v>493</v>
      </c>
      <c r="O34" s="41"/>
      <c r="P34" s="35" t="s">
        <v>487</v>
      </c>
      <c r="Q34" s="51" t="s">
        <v>535</v>
      </c>
    </row>
    <row r="35" spans="1:17" s="35" customFormat="1" ht="42" customHeight="1">
      <c r="D35" s="35" t="s">
        <v>536</v>
      </c>
      <c r="E35" s="36" t="s">
        <v>487</v>
      </c>
      <c r="F35" s="36" t="s">
        <v>504</v>
      </c>
      <c r="G35" s="37" t="s">
        <v>489</v>
      </c>
      <c r="H35" s="38" t="s">
        <v>490</v>
      </c>
      <c r="I35" s="38" t="s">
        <v>491</v>
      </c>
      <c r="J35" s="39" t="s">
        <v>10</v>
      </c>
      <c r="K35" s="39" t="s">
        <v>537</v>
      </c>
      <c r="L35" s="38"/>
      <c r="M35" s="40">
        <v>400</v>
      </c>
      <c r="N35" s="35" t="s">
        <v>493</v>
      </c>
      <c r="O35" s="41"/>
      <c r="P35" s="35" t="s">
        <v>487</v>
      </c>
      <c r="Q35" s="51" t="s">
        <v>538</v>
      </c>
    </row>
    <row r="36" spans="1:17" s="35" customFormat="1" ht="42" customHeight="1">
      <c r="D36" s="35" t="s">
        <v>539</v>
      </c>
      <c r="E36" s="36" t="s">
        <v>487</v>
      </c>
      <c r="F36" s="36" t="s">
        <v>540</v>
      </c>
      <c r="G36" s="37" t="s">
        <v>489</v>
      </c>
      <c r="H36" s="38" t="s">
        <v>490</v>
      </c>
      <c r="I36" s="38" t="s">
        <v>491</v>
      </c>
      <c r="J36" s="39" t="s">
        <v>10</v>
      </c>
      <c r="K36" s="39" t="s">
        <v>541</v>
      </c>
      <c r="L36" s="38" t="s">
        <v>542</v>
      </c>
      <c r="M36" s="40">
        <v>555</v>
      </c>
      <c r="N36" s="35" t="s">
        <v>493</v>
      </c>
      <c r="O36" s="41"/>
      <c r="P36" s="35" t="s">
        <v>487</v>
      </c>
      <c r="Q36" s="51" t="s">
        <v>543</v>
      </c>
    </row>
    <row r="37" spans="1:17" s="35" customFormat="1" ht="42" customHeight="1">
      <c r="D37" s="35" t="s">
        <v>544</v>
      </c>
      <c r="E37" s="36" t="s">
        <v>487</v>
      </c>
      <c r="F37" s="36" t="s">
        <v>504</v>
      </c>
      <c r="G37" s="37" t="s">
        <v>489</v>
      </c>
      <c r="H37" s="38" t="s">
        <v>490</v>
      </c>
      <c r="I37" s="38" t="s">
        <v>491</v>
      </c>
      <c r="J37" s="39" t="s">
        <v>10</v>
      </c>
      <c r="K37" s="39" t="s">
        <v>545</v>
      </c>
      <c r="L37" s="38" t="s">
        <v>546</v>
      </c>
      <c r="M37" s="40">
        <v>574</v>
      </c>
      <c r="N37" s="35" t="s">
        <v>493</v>
      </c>
      <c r="O37" s="41"/>
      <c r="P37" s="35" t="s">
        <v>487</v>
      </c>
      <c r="Q37" s="51" t="s">
        <v>547</v>
      </c>
    </row>
    <row r="38" spans="1:17" s="35" customFormat="1" ht="42" customHeight="1">
      <c r="E38" s="36" t="s">
        <v>487</v>
      </c>
      <c r="F38" s="36"/>
      <c r="G38" s="37" t="s">
        <v>489</v>
      </c>
      <c r="H38" s="38" t="s">
        <v>490</v>
      </c>
      <c r="I38" s="38" t="s">
        <v>491</v>
      </c>
      <c r="J38" s="39" t="s">
        <v>10</v>
      </c>
      <c r="K38" s="39" t="s">
        <v>548</v>
      </c>
      <c r="L38" s="38"/>
      <c r="M38" s="40">
        <v>648</v>
      </c>
      <c r="N38" s="35" t="s">
        <v>493</v>
      </c>
      <c r="O38" s="41"/>
      <c r="P38" s="35" t="s">
        <v>487</v>
      </c>
      <c r="Q38" s="51" t="s">
        <v>549</v>
      </c>
    </row>
    <row r="39" spans="1:17" s="43" customFormat="1" ht="21">
      <c r="A39" s="42"/>
      <c r="D39" s="44"/>
      <c r="H39" s="45" t="s">
        <v>550</v>
      </c>
      <c r="M39" s="46">
        <f>AVERAGE(M32:M38)</f>
        <v>465</v>
      </c>
      <c r="Q39" s="52"/>
    </row>
  </sheetData>
  <mergeCells count="1">
    <mergeCell ref="A20:D2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254"/>
  <sheetViews>
    <sheetView workbookViewId="0">
      <pane ySplit="2680" topLeftCell="A229" activePane="bottomLeft"/>
      <selection sqref="A1:A1048576"/>
      <selection pane="bottomLeft" activeCell="E239" sqref="E239"/>
    </sheetView>
  </sheetViews>
  <sheetFormatPr defaultColWidth="11.1640625" defaultRowHeight="15.5"/>
  <cols>
    <col min="1" max="1" width="32.5" style="14" customWidth="1"/>
    <col min="2" max="2" width="7.1640625" style="75" customWidth="1"/>
    <col min="3" max="3" width="8.83203125" style="54" customWidth="1"/>
    <col min="4" max="4" width="7.1640625" style="54" customWidth="1"/>
    <col min="5" max="6" width="10.83203125" style="75"/>
    <col min="7" max="7" width="10.5" style="75" customWidth="1"/>
    <col min="8" max="10" width="10.83203125" style="75"/>
    <col min="11" max="11" width="12.6640625" style="75" customWidth="1"/>
    <col min="12" max="12" width="14.1640625" style="75" customWidth="1"/>
    <col min="13" max="13" width="37.83203125" style="75" customWidth="1"/>
    <col min="14" max="14" width="35.6640625" customWidth="1"/>
    <col min="15" max="15" width="55.6640625" style="5" customWidth="1"/>
    <col min="16" max="16" width="120.5" style="59" customWidth="1"/>
    <col min="17" max="17" width="29.6640625" customWidth="1"/>
    <col min="18" max="18" width="15" customWidth="1"/>
    <col min="20" max="20" width="14.6640625" customWidth="1"/>
  </cols>
  <sheetData>
    <row r="1" spans="1:55" s="61" customFormat="1" ht="135" customHeight="1">
      <c r="A1" s="61" t="s">
        <v>579</v>
      </c>
      <c r="B1" s="64" t="s">
        <v>575</v>
      </c>
      <c r="C1" s="96" t="s">
        <v>578</v>
      </c>
      <c r="D1" s="136" t="s">
        <v>1742</v>
      </c>
      <c r="E1" s="62" t="s">
        <v>2</v>
      </c>
      <c r="F1" s="62" t="s">
        <v>3</v>
      </c>
      <c r="G1" s="63" t="s">
        <v>567</v>
      </c>
      <c r="H1" s="61" t="s">
        <v>568</v>
      </c>
      <c r="I1" s="61" t="s">
        <v>0</v>
      </c>
      <c r="J1" s="61" t="s">
        <v>569</v>
      </c>
      <c r="K1" s="61" t="s">
        <v>572</v>
      </c>
      <c r="L1" s="61" t="s">
        <v>573</v>
      </c>
      <c r="M1" s="66" t="s">
        <v>571</v>
      </c>
      <c r="N1" s="65" t="s">
        <v>570</v>
      </c>
      <c r="O1" s="61" t="s">
        <v>577</v>
      </c>
      <c r="P1" s="61" t="s">
        <v>576</v>
      </c>
      <c r="Q1" s="61" t="s">
        <v>580</v>
      </c>
      <c r="R1" s="61" t="s">
        <v>574</v>
      </c>
    </row>
    <row r="2" spans="1:55" s="97" customFormat="1" ht="56" customHeight="1">
      <c r="A2" s="14" t="s">
        <v>1814</v>
      </c>
      <c r="B2" s="13"/>
      <c r="C2" s="104" t="s">
        <v>1815</v>
      </c>
      <c r="D2" s="104" t="s">
        <v>556</v>
      </c>
      <c r="E2" s="84">
        <v>30.25</v>
      </c>
      <c r="F2" s="84">
        <v>-97.75</v>
      </c>
      <c r="G2" s="69">
        <v>172.74994426226101</v>
      </c>
      <c r="H2" s="13">
        <v>3695</v>
      </c>
      <c r="I2" s="13" t="s">
        <v>78</v>
      </c>
      <c r="J2" s="13" t="s">
        <v>246</v>
      </c>
      <c r="K2" s="14" t="s">
        <v>686</v>
      </c>
      <c r="L2" s="13"/>
      <c r="M2" s="93" t="s">
        <v>687</v>
      </c>
      <c r="N2" s="14" t="s">
        <v>688</v>
      </c>
      <c r="O2" s="133" t="s">
        <v>1816</v>
      </c>
      <c r="P2" s="85" t="s">
        <v>689</v>
      </c>
      <c r="Q2" s="85"/>
      <c r="R2" s="13" t="s">
        <v>78</v>
      </c>
      <c r="S2" s="14" t="s">
        <v>690</v>
      </c>
      <c r="T2" s="85" t="s">
        <v>559</v>
      </c>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c r="AY2"/>
      <c r="AZ2"/>
      <c r="BA2"/>
      <c r="BB2"/>
      <c r="BC2"/>
    </row>
    <row r="3" spans="1:55" s="97" customFormat="1" ht="56" customHeight="1">
      <c r="A3" s="14" t="s">
        <v>1120</v>
      </c>
      <c r="B3" s="13"/>
      <c r="C3" s="76"/>
      <c r="D3" s="76"/>
      <c r="E3" s="84" t="s">
        <v>78</v>
      </c>
      <c r="F3" s="84" t="s">
        <v>78</v>
      </c>
      <c r="G3" s="69" t="s">
        <v>78</v>
      </c>
      <c r="H3" s="13" t="s">
        <v>78</v>
      </c>
      <c r="I3" s="13" t="s">
        <v>78</v>
      </c>
      <c r="J3" s="13" t="s">
        <v>388</v>
      </c>
      <c r="K3" s="14" t="s">
        <v>78</v>
      </c>
      <c r="L3" s="13"/>
      <c r="M3" s="93"/>
      <c r="N3" s="14"/>
      <c r="O3" s="132"/>
      <c r="P3" s="85" t="s">
        <v>1121</v>
      </c>
      <c r="Q3" s="85" t="s">
        <v>1122</v>
      </c>
      <c r="R3" s="13" t="s">
        <v>78</v>
      </c>
      <c r="S3" s="14" t="s">
        <v>78</v>
      </c>
      <c r="T3" s="85"/>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c r="AY3"/>
      <c r="AZ3"/>
      <c r="BA3"/>
      <c r="BB3"/>
      <c r="BC3"/>
    </row>
    <row r="4" spans="1:55" s="97" customFormat="1" ht="56" customHeight="1">
      <c r="A4" s="14" t="s">
        <v>1123</v>
      </c>
      <c r="B4" s="13"/>
      <c r="C4" s="76"/>
      <c r="D4" s="76"/>
      <c r="E4" s="84" t="s">
        <v>78</v>
      </c>
      <c r="F4" s="84" t="s">
        <v>78</v>
      </c>
      <c r="G4" s="69" t="s">
        <v>78</v>
      </c>
      <c r="H4" s="13" t="s">
        <v>78</v>
      </c>
      <c r="I4" s="13" t="s">
        <v>78</v>
      </c>
      <c r="J4" s="13" t="s">
        <v>388</v>
      </c>
      <c r="K4" s="14" t="s">
        <v>78</v>
      </c>
      <c r="L4" s="13"/>
      <c r="M4" s="93"/>
      <c r="N4" s="14"/>
      <c r="O4" s="132"/>
      <c r="P4" s="85" t="s">
        <v>1121</v>
      </c>
      <c r="Q4" s="85" t="s">
        <v>1124</v>
      </c>
      <c r="R4" s="13" t="s">
        <v>78</v>
      </c>
      <c r="S4" s="14" t="s">
        <v>78</v>
      </c>
      <c r="T4" s="85"/>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c r="AY4"/>
      <c r="AZ4"/>
      <c r="BA4"/>
      <c r="BB4"/>
      <c r="BC4"/>
    </row>
    <row r="5" spans="1:55" s="97" customFormat="1" ht="56" customHeight="1">
      <c r="A5" s="14" t="s">
        <v>1125</v>
      </c>
      <c r="B5" s="13"/>
      <c r="C5" s="76"/>
      <c r="D5" s="76"/>
      <c r="E5" s="84" t="s">
        <v>78</v>
      </c>
      <c r="F5" s="84" t="s">
        <v>78</v>
      </c>
      <c r="G5" s="69" t="s">
        <v>78</v>
      </c>
      <c r="H5" s="13" t="s">
        <v>78</v>
      </c>
      <c r="I5" s="13" t="s">
        <v>78</v>
      </c>
      <c r="J5" s="13" t="s">
        <v>388</v>
      </c>
      <c r="K5" s="14" t="s">
        <v>78</v>
      </c>
      <c r="L5" s="13"/>
      <c r="M5" s="93"/>
      <c r="N5" s="14"/>
      <c r="O5" s="132"/>
      <c r="P5" s="85" t="s">
        <v>1121</v>
      </c>
      <c r="Q5" s="85" t="s">
        <v>1126</v>
      </c>
      <c r="R5" s="13" t="s">
        <v>78</v>
      </c>
      <c r="S5" s="14" t="s">
        <v>78</v>
      </c>
      <c r="T5" s="85"/>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c r="AY5"/>
      <c r="AZ5"/>
      <c r="BA5"/>
      <c r="BB5"/>
      <c r="BC5"/>
    </row>
    <row r="6" spans="1:55" s="97" customFormat="1" ht="56" customHeight="1">
      <c r="A6" s="14" t="s">
        <v>625</v>
      </c>
      <c r="B6" s="13"/>
      <c r="C6" s="76"/>
      <c r="D6" s="76"/>
      <c r="E6" s="84">
        <v>29.37</v>
      </c>
      <c r="F6" s="84">
        <v>-98.5</v>
      </c>
      <c r="G6" s="69">
        <v>131.37810880456601</v>
      </c>
      <c r="H6" s="13">
        <v>5753</v>
      </c>
      <c r="I6" s="13" t="s">
        <v>78</v>
      </c>
      <c r="J6" s="13"/>
      <c r="K6" s="14" t="s">
        <v>78</v>
      </c>
      <c r="L6" s="13"/>
      <c r="M6" s="93" t="s">
        <v>626</v>
      </c>
      <c r="N6" s="14" t="s">
        <v>627</v>
      </c>
      <c r="O6" s="132"/>
      <c r="P6" s="85" t="s">
        <v>628</v>
      </c>
      <c r="Q6" s="85"/>
      <c r="R6" s="13" t="s">
        <v>78</v>
      </c>
      <c r="S6" s="14" t="s">
        <v>629</v>
      </c>
      <c r="T6" s="85" t="s">
        <v>630</v>
      </c>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c r="AY6"/>
      <c r="AZ6"/>
      <c r="BA6"/>
      <c r="BB6"/>
      <c r="BC6"/>
    </row>
    <row r="7" spans="1:55" s="97" customFormat="1" ht="56" customHeight="1">
      <c r="A7" s="14" t="s">
        <v>1127</v>
      </c>
      <c r="B7" s="13"/>
      <c r="C7" s="76"/>
      <c r="D7" s="76"/>
      <c r="E7" s="84" t="s">
        <v>78</v>
      </c>
      <c r="F7" s="84" t="s">
        <v>78</v>
      </c>
      <c r="G7" s="69" t="s">
        <v>78</v>
      </c>
      <c r="H7" s="13" t="s">
        <v>78</v>
      </c>
      <c r="I7" s="13" t="s">
        <v>78</v>
      </c>
      <c r="J7" s="13" t="s">
        <v>228</v>
      </c>
      <c r="K7" s="14" t="s">
        <v>78</v>
      </c>
      <c r="L7" s="13"/>
      <c r="M7" s="93" t="s">
        <v>1128</v>
      </c>
      <c r="N7" s="14"/>
      <c r="O7" s="132"/>
      <c r="P7" s="85" t="s">
        <v>1129</v>
      </c>
      <c r="Q7" s="85" t="s">
        <v>1130</v>
      </c>
      <c r="R7" s="13" t="s">
        <v>78</v>
      </c>
      <c r="S7" s="14" t="s">
        <v>78</v>
      </c>
      <c r="T7" s="85"/>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c r="AY7"/>
      <c r="AZ7"/>
      <c r="BA7"/>
      <c r="BB7"/>
      <c r="BC7"/>
    </row>
    <row r="8" spans="1:55" s="97" customFormat="1" ht="56" customHeight="1">
      <c r="A8" s="14" t="s">
        <v>1131</v>
      </c>
      <c r="B8" s="13"/>
      <c r="C8" s="76"/>
      <c r="D8" s="76"/>
      <c r="E8" s="84" t="s">
        <v>78</v>
      </c>
      <c r="F8" s="84" t="s">
        <v>78</v>
      </c>
      <c r="G8" s="69" t="s">
        <v>78</v>
      </c>
      <c r="H8" s="13" t="s">
        <v>78</v>
      </c>
      <c r="I8" s="13" t="s">
        <v>78</v>
      </c>
      <c r="J8" s="13" t="s">
        <v>1132</v>
      </c>
      <c r="K8" s="14" t="s">
        <v>78</v>
      </c>
      <c r="L8" s="13"/>
      <c r="M8" s="93" t="s">
        <v>1133</v>
      </c>
      <c r="N8" s="14"/>
      <c r="O8" s="132"/>
      <c r="P8" s="85" t="s">
        <v>1134</v>
      </c>
      <c r="Q8" s="85" t="s">
        <v>1135</v>
      </c>
      <c r="R8" s="13" t="s">
        <v>78</v>
      </c>
      <c r="S8" s="14" t="s">
        <v>78</v>
      </c>
      <c r="T8" s="85"/>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c r="AY8"/>
      <c r="AZ8"/>
      <c r="BA8"/>
      <c r="BB8"/>
      <c r="BC8"/>
    </row>
    <row r="9" spans="1:55" s="76" customFormat="1" ht="56" customHeight="1">
      <c r="A9" s="14" t="s">
        <v>668</v>
      </c>
      <c r="B9" s="13"/>
      <c r="E9" s="84">
        <v>31.37</v>
      </c>
      <c r="F9" s="84">
        <v>-100.5</v>
      </c>
      <c r="G9" s="69">
        <v>165.79564153892801</v>
      </c>
      <c r="H9" s="13">
        <v>4270</v>
      </c>
      <c r="I9" s="13" t="s">
        <v>78</v>
      </c>
      <c r="J9" s="13" t="s">
        <v>669</v>
      </c>
      <c r="K9" s="14" t="s">
        <v>78</v>
      </c>
      <c r="L9" s="13"/>
      <c r="M9" s="93" t="s">
        <v>670</v>
      </c>
      <c r="N9" s="14" t="s">
        <v>671</v>
      </c>
      <c r="O9" s="132"/>
      <c r="P9" s="85" t="s">
        <v>672</v>
      </c>
      <c r="Q9" s="85"/>
      <c r="R9" s="13" t="s">
        <v>78</v>
      </c>
      <c r="S9" s="14" t="s">
        <v>673</v>
      </c>
      <c r="T9" s="85" t="s">
        <v>648</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c r="AY9"/>
      <c r="AZ9"/>
      <c r="BA9"/>
      <c r="BB9"/>
      <c r="BC9"/>
    </row>
    <row r="10" spans="1:55" s="76" customFormat="1" ht="56" customHeight="1">
      <c r="A10" s="14" t="s">
        <v>668</v>
      </c>
      <c r="B10" s="13"/>
      <c r="E10" s="84" t="s">
        <v>78</v>
      </c>
      <c r="F10" s="84" t="s">
        <v>78</v>
      </c>
      <c r="G10" s="69" t="s">
        <v>78</v>
      </c>
      <c r="H10" s="13" t="s">
        <v>78</v>
      </c>
      <c r="I10" s="13" t="s">
        <v>78</v>
      </c>
      <c r="J10" s="13" t="s">
        <v>669</v>
      </c>
      <c r="K10" s="14" t="s">
        <v>78</v>
      </c>
      <c r="L10" s="13"/>
      <c r="M10" s="93"/>
      <c r="N10" s="14"/>
      <c r="O10" s="132"/>
      <c r="P10" s="85" t="s">
        <v>1136</v>
      </c>
      <c r="Q10" s="85" t="s">
        <v>1137</v>
      </c>
      <c r="R10" s="13" t="s">
        <v>78</v>
      </c>
      <c r="S10" s="14" t="s">
        <v>78</v>
      </c>
      <c r="T10" s="8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c r="AY10"/>
      <c r="AZ10"/>
      <c r="BA10"/>
      <c r="BB10"/>
      <c r="BC10"/>
    </row>
    <row r="11" spans="1:55" s="97" customFormat="1" ht="56" customHeight="1">
      <c r="A11" s="14" t="s">
        <v>868</v>
      </c>
      <c r="B11" s="75"/>
      <c r="C11" s="54"/>
      <c r="D11" s="54"/>
      <c r="E11" s="84">
        <v>26.37</v>
      </c>
      <c r="F11" s="84">
        <v>-97.5</v>
      </c>
      <c r="G11" s="69">
        <v>463.87822709436102</v>
      </c>
      <c r="H11" s="13">
        <v>4317</v>
      </c>
      <c r="I11" s="13" t="s">
        <v>78</v>
      </c>
      <c r="J11" s="13"/>
      <c r="K11" s="14" t="s">
        <v>78</v>
      </c>
      <c r="L11" s="13"/>
      <c r="M11" s="93" t="s">
        <v>869</v>
      </c>
      <c r="N11" s="14" t="s">
        <v>870</v>
      </c>
      <c r="O11" s="5"/>
      <c r="P11" s="85" t="s">
        <v>871</v>
      </c>
      <c r="Q11" s="85"/>
      <c r="R11" s="13" t="s">
        <v>78</v>
      </c>
      <c r="S11" s="14"/>
      <c r="T11" s="85" t="s">
        <v>648</v>
      </c>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c r="AY11"/>
      <c r="AZ11"/>
      <c r="BA11"/>
      <c r="BB11"/>
      <c r="BC11"/>
    </row>
    <row r="12" spans="1:55" s="15" customFormat="1">
      <c r="A12" s="14" t="s">
        <v>1072</v>
      </c>
      <c r="B12" s="13"/>
      <c r="C12" s="104">
        <v>43221</v>
      </c>
      <c r="D12" s="76" t="s">
        <v>556</v>
      </c>
      <c r="E12" s="84" t="s">
        <v>78</v>
      </c>
      <c r="F12" s="84" t="s">
        <v>78</v>
      </c>
      <c r="G12" s="69" t="s">
        <v>78</v>
      </c>
      <c r="H12" s="13" t="s">
        <v>78</v>
      </c>
      <c r="I12" s="13">
        <v>43197</v>
      </c>
      <c r="J12" s="13" t="s">
        <v>78</v>
      </c>
      <c r="K12" s="14" t="s">
        <v>565</v>
      </c>
      <c r="L12" s="13"/>
      <c r="M12" s="93" t="s">
        <v>78</v>
      </c>
      <c r="N12" s="14" t="s">
        <v>1813</v>
      </c>
      <c r="O12" s="132"/>
      <c r="P12" s="85" t="s">
        <v>78</v>
      </c>
      <c r="Q12" s="85" t="s">
        <v>78</v>
      </c>
      <c r="R12" s="13" t="s">
        <v>562</v>
      </c>
      <c r="S12" s="14" t="s">
        <v>78</v>
      </c>
      <c r="T12" s="85" t="s">
        <v>78</v>
      </c>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c r="AY12"/>
      <c r="AZ12"/>
      <c r="BA12"/>
      <c r="BB12"/>
      <c r="BC12"/>
    </row>
    <row r="13" spans="1:55" s="15" customFormat="1">
      <c r="A13" s="14" t="s">
        <v>1085</v>
      </c>
      <c r="B13" s="13"/>
      <c r="C13" s="76"/>
      <c r="D13" s="76"/>
      <c r="E13" s="84" t="s">
        <v>78</v>
      </c>
      <c r="F13" s="84" t="s">
        <v>78</v>
      </c>
      <c r="G13" s="69" t="s">
        <v>78</v>
      </c>
      <c r="H13" s="13" t="s">
        <v>78</v>
      </c>
      <c r="I13" s="13">
        <v>43425</v>
      </c>
      <c r="J13" s="13" t="s">
        <v>78</v>
      </c>
      <c r="K13" s="14" t="s">
        <v>475</v>
      </c>
      <c r="L13" s="13"/>
      <c r="M13" s="93" t="s">
        <v>78</v>
      </c>
      <c r="N13" s="14" t="s">
        <v>78</v>
      </c>
      <c r="O13" s="132"/>
      <c r="P13" s="85" t="s">
        <v>78</v>
      </c>
      <c r="Q13" s="85" t="s">
        <v>78</v>
      </c>
      <c r="R13" s="13" t="s">
        <v>562</v>
      </c>
      <c r="S13" s="14" t="s">
        <v>78</v>
      </c>
      <c r="T13" s="85" t="s">
        <v>78</v>
      </c>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80"/>
      <c r="AY13" s="80"/>
      <c r="AZ13" s="80"/>
      <c r="BA13" s="80"/>
      <c r="BB13" s="80"/>
      <c r="BC13" s="80"/>
    </row>
    <row r="14" spans="1:55" s="80" customFormat="1" ht="31">
      <c r="A14" s="14" t="s">
        <v>722</v>
      </c>
      <c r="B14" s="13"/>
      <c r="C14" s="76"/>
      <c r="D14" s="76"/>
      <c r="E14" s="84">
        <v>29.7</v>
      </c>
      <c r="F14" s="84">
        <v>-101.36666700000001</v>
      </c>
      <c r="G14" s="69">
        <v>182.63322864336999</v>
      </c>
      <c r="H14" s="13" t="s">
        <v>78</v>
      </c>
      <c r="I14" s="13" t="s">
        <v>78</v>
      </c>
      <c r="J14" s="13" t="s">
        <v>589</v>
      </c>
      <c r="K14" s="14" t="s">
        <v>78</v>
      </c>
      <c r="L14" s="13"/>
      <c r="M14" s="93" t="s">
        <v>723</v>
      </c>
      <c r="N14" s="14"/>
      <c r="O14" s="134"/>
      <c r="P14" s="85"/>
      <c r="Q14" s="85" t="s">
        <v>724</v>
      </c>
      <c r="R14" s="13" t="s">
        <v>78</v>
      </c>
      <c r="S14" s="14" t="s">
        <v>78</v>
      </c>
      <c r="T14" s="85"/>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c r="AY14"/>
      <c r="AZ14"/>
      <c r="BA14"/>
      <c r="BB14"/>
      <c r="BC14"/>
    </row>
    <row r="15" spans="1:55" s="15" customFormat="1" ht="31">
      <c r="A15" s="14" t="s">
        <v>848</v>
      </c>
      <c r="B15" s="13"/>
      <c r="C15" s="76"/>
      <c r="D15" s="76"/>
      <c r="E15" s="84">
        <v>33.25</v>
      </c>
      <c r="F15" s="84">
        <v>-96.866667000000007</v>
      </c>
      <c r="G15" s="69">
        <v>429.78365907004797</v>
      </c>
      <c r="H15" s="13">
        <v>5463</v>
      </c>
      <c r="I15" s="13" t="s">
        <v>78</v>
      </c>
      <c r="J15" s="13"/>
      <c r="K15" s="14" t="s">
        <v>78</v>
      </c>
      <c r="L15" s="13"/>
      <c r="M15" s="93" t="s">
        <v>849</v>
      </c>
      <c r="N15" s="14" t="s">
        <v>850</v>
      </c>
      <c r="O15" s="132"/>
      <c r="P15" s="85" t="s">
        <v>851</v>
      </c>
      <c r="Q15" s="85" t="s">
        <v>852</v>
      </c>
      <c r="R15" s="13" t="s">
        <v>78</v>
      </c>
      <c r="S15" s="14"/>
      <c r="T15" s="85" t="s">
        <v>853</v>
      </c>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c r="AY15"/>
      <c r="AZ15"/>
      <c r="BA15"/>
      <c r="BB15"/>
      <c r="BC15"/>
    </row>
    <row r="16" spans="1:55">
      <c r="A16" s="14" t="s">
        <v>1110</v>
      </c>
      <c r="B16" s="13"/>
      <c r="C16" s="76"/>
      <c r="D16" s="76"/>
      <c r="E16" s="84" t="s">
        <v>78</v>
      </c>
      <c r="F16" s="84" t="s">
        <v>78</v>
      </c>
      <c r="G16" s="69" t="s">
        <v>78</v>
      </c>
      <c r="H16" s="13" t="s">
        <v>78</v>
      </c>
      <c r="I16" s="13">
        <v>43483</v>
      </c>
      <c r="J16" s="13" t="s">
        <v>78</v>
      </c>
      <c r="K16" s="14" t="s">
        <v>475</v>
      </c>
      <c r="L16" s="13"/>
      <c r="M16" s="93" t="s">
        <v>78</v>
      </c>
      <c r="N16" s="14" t="s">
        <v>78</v>
      </c>
      <c r="O16" s="132"/>
      <c r="P16" s="85" t="s">
        <v>78</v>
      </c>
      <c r="Q16" s="85" t="s">
        <v>78</v>
      </c>
      <c r="R16" s="13" t="s">
        <v>562</v>
      </c>
      <c r="S16" s="14" t="s">
        <v>78</v>
      </c>
      <c r="T16" s="85" t="s">
        <v>78</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55" ht="62">
      <c r="A17" s="14" t="s">
        <v>876</v>
      </c>
      <c r="B17" s="13"/>
      <c r="C17" s="76"/>
      <c r="D17" s="76"/>
      <c r="E17" s="84">
        <v>26.12</v>
      </c>
      <c r="F17" s="84">
        <v>-98.12</v>
      </c>
      <c r="G17" s="69">
        <v>467.63751881609801</v>
      </c>
      <c r="H17" s="13">
        <v>3947</v>
      </c>
      <c r="I17" s="13" t="s">
        <v>78</v>
      </c>
      <c r="J17" s="13"/>
      <c r="K17" s="14" t="s">
        <v>78</v>
      </c>
      <c r="L17" s="13"/>
      <c r="M17" s="93" t="s">
        <v>877</v>
      </c>
      <c r="N17" s="14" t="s">
        <v>878</v>
      </c>
      <c r="O17" s="132"/>
      <c r="P17" s="85" t="s">
        <v>879</v>
      </c>
      <c r="Q17" s="85" t="s">
        <v>880</v>
      </c>
      <c r="R17" s="13" t="s">
        <v>78</v>
      </c>
      <c r="S17" s="14"/>
      <c r="T17" s="85" t="s">
        <v>648</v>
      </c>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55">
      <c r="A18" s="14" t="s">
        <v>1095</v>
      </c>
      <c r="B18" s="13"/>
      <c r="C18" s="76"/>
      <c r="D18" s="76"/>
      <c r="E18" s="84" t="s">
        <v>78</v>
      </c>
      <c r="F18" s="84" t="s">
        <v>78</v>
      </c>
      <c r="G18" s="69" t="s">
        <v>78</v>
      </c>
      <c r="H18" s="13" t="s">
        <v>78</v>
      </c>
      <c r="I18" s="13">
        <v>43437</v>
      </c>
      <c r="J18" s="13" t="s">
        <v>78</v>
      </c>
      <c r="K18" s="14" t="s">
        <v>475</v>
      </c>
      <c r="L18" s="13"/>
      <c r="M18" s="93" t="s">
        <v>78</v>
      </c>
      <c r="N18" s="14" t="s">
        <v>78</v>
      </c>
      <c r="O18" s="132"/>
      <c r="P18" s="85" t="s">
        <v>78</v>
      </c>
      <c r="Q18" s="85" t="s">
        <v>78</v>
      </c>
      <c r="R18" s="13" t="s">
        <v>562</v>
      </c>
      <c r="S18" s="14" t="s">
        <v>78</v>
      </c>
      <c r="T18" s="85" t="s">
        <v>78</v>
      </c>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55" s="80" customFormat="1">
      <c r="A19" s="14" t="s">
        <v>1075</v>
      </c>
      <c r="B19" s="13"/>
      <c r="C19" s="76"/>
      <c r="D19" s="76"/>
      <c r="E19" s="84" t="s">
        <v>78</v>
      </c>
      <c r="F19" s="84" t="s">
        <v>78</v>
      </c>
      <c r="G19" s="69" t="s">
        <v>78</v>
      </c>
      <c r="H19" s="13" t="s">
        <v>78</v>
      </c>
      <c r="I19" s="13">
        <v>43252</v>
      </c>
      <c r="J19" s="13" t="s">
        <v>78</v>
      </c>
      <c r="K19" s="14" t="s">
        <v>475</v>
      </c>
      <c r="L19" s="13"/>
      <c r="M19" s="93" t="s">
        <v>78</v>
      </c>
      <c r="N19" s="14" t="s">
        <v>78</v>
      </c>
      <c r="O19" s="132"/>
      <c r="P19" s="85" t="s">
        <v>78</v>
      </c>
      <c r="Q19" s="85" t="s">
        <v>78</v>
      </c>
      <c r="R19" s="13" t="s">
        <v>562</v>
      </c>
      <c r="S19" s="14" t="s">
        <v>78</v>
      </c>
      <c r="T19" s="85" t="s">
        <v>78</v>
      </c>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row>
    <row r="20" spans="1:55" ht="46.5">
      <c r="A20" s="14" t="s">
        <v>1010</v>
      </c>
      <c r="B20" s="13"/>
      <c r="C20" s="76"/>
      <c r="D20" s="76"/>
      <c r="E20" s="84" t="s">
        <v>78</v>
      </c>
      <c r="F20" s="84" t="s">
        <v>78</v>
      </c>
      <c r="G20" s="69" t="s">
        <v>78</v>
      </c>
      <c r="H20" s="13" t="s">
        <v>78</v>
      </c>
      <c r="I20" s="13">
        <v>3722</v>
      </c>
      <c r="J20" s="13" t="s">
        <v>78</v>
      </c>
      <c r="K20" s="14" t="s">
        <v>1008</v>
      </c>
      <c r="L20" s="13"/>
      <c r="M20" s="93" t="s">
        <v>78</v>
      </c>
      <c r="N20" s="14" t="s">
        <v>78</v>
      </c>
      <c r="O20" s="132"/>
      <c r="P20" s="85" t="s">
        <v>78</v>
      </c>
      <c r="Q20" s="85" t="s">
        <v>78</v>
      </c>
      <c r="R20" s="13" t="s">
        <v>562</v>
      </c>
      <c r="S20" s="14" t="s">
        <v>78</v>
      </c>
      <c r="T20" s="85" t="s">
        <v>78</v>
      </c>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55" ht="31">
      <c r="A21" s="14" t="s">
        <v>662</v>
      </c>
      <c r="B21" s="13"/>
      <c r="C21" s="76"/>
      <c r="D21" s="76"/>
      <c r="E21" s="84">
        <v>29.983332999999998</v>
      </c>
      <c r="F21" s="84">
        <v>-101.1</v>
      </c>
      <c r="G21" s="69">
        <v>151.18954734389499</v>
      </c>
      <c r="H21" s="13" t="s">
        <v>78</v>
      </c>
      <c r="I21" s="13"/>
      <c r="J21" s="13" t="s">
        <v>589</v>
      </c>
      <c r="K21" s="14" t="s">
        <v>78</v>
      </c>
      <c r="L21" s="13"/>
      <c r="M21" s="93" t="s">
        <v>663</v>
      </c>
      <c r="N21" s="14"/>
      <c r="O21" s="132"/>
      <c r="P21" s="85" t="s">
        <v>664</v>
      </c>
      <c r="Q21" s="85" t="s">
        <v>665</v>
      </c>
      <c r="R21" s="13" t="s">
        <v>78</v>
      </c>
      <c r="S21" s="14" t="s">
        <v>78</v>
      </c>
      <c r="T21" s="85"/>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55">
      <c r="A22" s="14" t="s">
        <v>1101</v>
      </c>
      <c r="B22" s="13"/>
      <c r="C22" s="76"/>
      <c r="D22" s="76"/>
      <c r="E22" s="84" t="s">
        <v>78</v>
      </c>
      <c r="F22" s="84" t="s">
        <v>78</v>
      </c>
      <c r="G22" s="69" t="s">
        <v>78</v>
      </c>
      <c r="H22" s="13" t="s">
        <v>78</v>
      </c>
      <c r="I22" s="13">
        <v>43444</v>
      </c>
      <c r="J22" s="13" t="s">
        <v>78</v>
      </c>
      <c r="K22" s="14" t="s">
        <v>475</v>
      </c>
      <c r="L22" s="13"/>
      <c r="M22" s="93" t="s">
        <v>78</v>
      </c>
      <c r="N22" s="14" t="s">
        <v>78</v>
      </c>
      <c r="O22" s="132"/>
      <c r="P22" s="85" t="s">
        <v>78</v>
      </c>
      <c r="Q22" s="85" t="s">
        <v>78</v>
      </c>
      <c r="R22" s="13" t="s">
        <v>562</v>
      </c>
      <c r="S22" s="14" t="s">
        <v>78</v>
      </c>
      <c r="T22" s="85" t="s">
        <v>78</v>
      </c>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55" s="77" customFormat="1" ht="46.5">
      <c r="A23" s="14" t="s">
        <v>1012</v>
      </c>
      <c r="B23" s="13"/>
      <c r="C23" s="76"/>
      <c r="D23" s="76"/>
      <c r="E23" s="84" t="s">
        <v>78</v>
      </c>
      <c r="F23" s="84" t="s">
        <v>78</v>
      </c>
      <c r="G23" s="69" t="s">
        <v>78</v>
      </c>
      <c r="H23" s="13" t="s">
        <v>78</v>
      </c>
      <c r="I23" s="13">
        <v>30927</v>
      </c>
      <c r="J23" s="13" t="s">
        <v>78</v>
      </c>
      <c r="K23" s="14" t="s">
        <v>1008</v>
      </c>
      <c r="L23" s="13"/>
      <c r="M23" s="93" t="s">
        <v>78</v>
      </c>
      <c r="N23" s="14" t="s">
        <v>78</v>
      </c>
      <c r="O23" s="132"/>
      <c r="P23" s="85" t="s">
        <v>78</v>
      </c>
      <c r="Q23" s="85" t="s">
        <v>78</v>
      </c>
      <c r="R23" s="13" t="s">
        <v>562</v>
      </c>
      <c r="S23" s="14" t="s">
        <v>78</v>
      </c>
      <c r="T23" s="85" t="s">
        <v>78</v>
      </c>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c r="AY23"/>
      <c r="AZ23"/>
      <c r="BA23"/>
      <c r="BB23"/>
      <c r="BC23"/>
    </row>
    <row r="24" spans="1:55" ht="77.5">
      <c r="A24" s="90" t="s">
        <v>680</v>
      </c>
      <c r="B24" s="88"/>
      <c r="C24" s="104">
        <v>43101</v>
      </c>
      <c r="D24" s="104"/>
      <c r="E24" s="87">
        <v>30.25</v>
      </c>
      <c r="F24" s="87">
        <v>-97.766666999999998</v>
      </c>
      <c r="G24" s="69">
        <v>171.15113511749999</v>
      </c>
      <c r="H24" s="88">
        <v>3682</v>
      </c>
      <c r="I24" s="88" t="s">
        <v>78</v>
      </c>
      <c r="J24" s="88" t="s">
        <v>246</v>
      </c>
      <c r="K24" s="90" t="s">
        <v>475</v>
      </c>
      <c r="L24" s="88"/>
      <c r="M24" s="95" t="s">
        <v>681</v>
      </c>
      <c r="N24" s="90" t="s">
        <v>682</v>
      </c>
      <c r="O24" s="132"/>
      <c r="P24" s="89" t="s">
        <v>683</v>
      </c>
      <c r="Q24" s="89" t="s">
        <v>684</v>
      </c>
      <c r="R24" s="88" t="s">
        <v>78</v>
      </c>
      <c r="S24" s="90" t="s">
        <v>685</v>
      </c>
      <c r="T24" s="89" t="s">
        <v>559</v>
      </c>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55" ht="18.5">
      <c r="A25" s="90" t="s">
        <v>1030</v>
      </c>
      <c r="B25" s="88"/>
      <c r="C25" s="76"/>
      <c r="D25" s="76"/>
      <c r="E25" s="87" t="s">
        <v>78</v>
      </c>
      <c r="F25" s="87" t="s">
        <v>78</v>
      </c>
      <c r="G25" s="69" t="s">
        <v>78</v>
      </c>
      <c r="H25" s="88" t="s">
        <v>78</v>
      </c>
      <c r="I25" s="88">
        <v>40627</v>
      </c>
      <c r="J25" s="88" t="s">
        <v>78</v>
      </c>
      <c r="K25" s="90" t="s">
        <v>475</v>
      </c>
      <c r="L25" s="88"/>
      <c r="M25" s="95" t="s">
        <v>78</v>
      </c>
      <c r="N25" s="90" t="s">
        <v>78</v>
      </c>
      <c r="O25" s="132"/>
      <c r="P25" s="89" t="s">
        <v>78</v>
      </c>
      <c r="Q25" s="89" t="s">
        <v>78</v>
      </c>
      <c r="R25" s="88" t="s">
        <v>562</v>
      </c>
      <c r="S25" s="90" t="s">
        <v>78</v>
      </c>
      <c r="T25" s="89" t="s">
        <v>1031</v>
      </c>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row>
    <row r="26" spans="1:55" ht="18.5">
      <c r="A26" s="14" t="s">
        <v>442</v>
      </c>
      <c r="B26" s="7"/>
      <c r="C26" s="103">
        <v>43101</v>
      </c>
      <c r="D26" s="103"/>
      <c r="E26" s="99"/>
      <c r="F26" s="99"/>
      <c r="G26" s="100"/>
      <c r="H26" s="97"/>
      <c r="I26" s="97"/>
      <c r="J26" s="97" t="s">
        <v>393</v>
      </c>
      <c r="K26" s="97"/>
      <c r="L26" s="97"/>
      <c r="M26" s="101"/>
      <c r="N26" s="102" t="s">
        <v>1193</v>
      </c>
      <c r="O26" s="97"/>
      <c r="P26" s="97"/>
      <c r="Q26" s="97"/>
      <c r="R26" s="97"/>
      <c r="S26" s="97"/>
      <c r="T26" s="97"/>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55" ht="46.5">
      <c r="A27" s="14" t="s">
        <v>914</v>
      </c>
      <c r="B27" s="13"/>
      <c r="C27" s="76"/>
      <c r="D27" s="76"/>
      <c r="E27" s="84">
        <v>34.366667</v>
      </c>
      <c r="F27" s="84">
        <v>-100.86666700000001</v>
      </c>
      <c r="G27" s="69">
        <v>487.86648771966901</v>
      </c>
      <c r="H27" s="13">
        <v>4308</v>
      </c>
      <c r="I27" s="13" t="s">
        <v>78</v>
      </c>
      <c r="J27" s="13"/>
      <c r="K27" s="14" t="s">
        <v>78</v>
      </c>
      <c r="L27" s="13"/>
      <c r="M27" s="93">
        <v>1.52</v>
      </c>
      <c r="N27" s="14" t="s">
        <v>898</v>
      </c>
      <c r="O27" s="132"/>
      <c r="P27" s="85" t="s">
        <v>899</v>
      </c>
      <c r="Q27" s="85" t="s">
        <v>915</v>
      </c>
      <c r="R27" s="13" t="s">
        <v>78</v>
      </c>
      <c r="S27" s="14"/>
      <c r="T27" s="85" t="s">
        <v>901</v>
      </c>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55" ht="77.5">
      <c r="A28" s="14" t="s">
        <v>921</v>
      </c>
      <c r="B28" s="13"/>
      <c r="C28" s="76"/>
      <c r="D28" s="76"/>
      <c r="E28" s="84">
        <v>33.369999999999997</v>
      </c>
      <c r="F28" s="84">
        <v>-95.75</v>
      </c>
      <c r="G28" s="69">
        <v>508.63710033084999</v>
      </c>
      <c r="H28" s="13">
        <v>3666</v>
      </c>
      <c r="I28" s="13" t="s">
        <v>78</v>
      </c>
      <c r="J28" s="13"/>
      <c r="K28" s="14" t="s">
        <v>78</v>
      </c>
      <c r="L28" s="13"/>
      <c r="M28" s="93" t="s">
        <v>922</v>
      </c>
      <c r="N28" s="14" t="s">
        <v>923</v>
      </c>
      <c r="O28" s="132"/>
      <c r="P28" s="85" t="s">
        <v>924</v>
      </c>
      <c r="Q28" s="85"/>
      <c r="R28" s="13" t="s">
        <v>78</v>
      </c>
      <c r="S28" s="14"/>
      <c r="T28" s="85" t="s">
        <v>820</v>
      </c>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80"/>
      <c r="AY28" s="80"/>
      <c r="AZ28" s="80"/>
      <c r="BA28" s="80"/>
      <c r="BB28" s="80"/>
      <c r="BC28" s="80"/>
    </row>
    <row r="29" spans="1:55" ht="62">
      <c r="A29" s="14" t="s">
        <v>772</v>
      </c>
      <c r="B29" s="13"/>
      <c r="C29" s="76"/>
      <c r="D29" s="76"/>
      <c r="E29" s="84">
        <v>28.5</v>
      </c>
      <c r="F29" s="84">
        <v>-97.5</v>
      </c>
      <c r="G29" s="69">
        <v>268.563695384249</v>
      </c>
      <c r="H29" s="13">
        <v>3663</v>
      </c>
      <c r="I29" s="13" t="s">
        <v>78</v>
      </c>
      <c r="J29" s="13"/>
      <c r="K29" s="14" t="s">
        <v>78</v>
      </c>
      <c r="L29" s="13"/>
      <c r="M29" s="93" t="s">
        <v>773</v>
      </c>
      <c r="N29" s="14" t="s">
        <v>774</v>
      </c>
      <c r="O29" s="134"/>
      <c r="P29" s="85" t="s">
        <v>775</v>
      </c>
      <c r="Q29" s="85" t="s">
        <v>776</v>
      </c>
      <c r="R29" s="13" t="s">
        <v>78</v>
      </c>
      <c r="S29" s="14" t="s">
        <v>685</v>
      </c>
      <c r="T29" s="85" t="s">
        <v>559</v>
      </c>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80"/>
      <c r="AY29" s="80"/>
      <c r="AZ29" s="80"/>
      <c r="BA29" s="80"/>
      <c r="BB29" s="80"/>
      <c r="BC29" s="80"/>
    </row>
    <row r="30" spans="1:55">
      <c r="A30" s="14" t="s">
        <v>777</v>
      </c>
      <c r="B30" s="13"/>
      <c r="C30" s="76"/>
      <c r="D30" s="76"/>
      <c r="E30" s="84">
        <v>28.786667000000001</v>
      </c>
      <c r="F30" s="84">
        <v>-97.172222000000005</v>
      </c>
      <c r="G30" s="69">
        <v>273.91027372083801</v>
      </c>
      <c r="H30" s="13" t="s">
        <v>78</v>
      </c>
      <c r="I30" s="13" t="s">
        <v>78</v>
      </c>
      <c r="J30" s="13" t="s">
        <v>78</v>
      </c>
      <c r="K30" s="14" t="s">
        <v>78</v>
      </c>
      <c r="L30" s="13"/>
      <c r="M30" s="93" t="s">
        <v>78</v>
      </c>
      <c r="N30" s="14" t="s">
        <v>78</v>
      </c>
      <c r="O30" s="134"/>
      <c r="P30" s="85" t="s">
        <v>78</v>
      </c>
      <c r="Q30" s="85" t="s">
        <v>78</v>
      </c>
      <c r="R30" s="13" t="s">
        <v>78</v>
      </c>
      <c r="S30" s="14" t="s">
        <v>78</v>
      </c>
      <c r="T30" s="85" t="s">
        <v>78</v>
      </c>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55" s="56" customFormat="1" ht="77.5">
      <c r="A31" s="76" t="s">
        <v>553</v>
      </c>
      <c r="B31" s="70"/>
      <c r="C31" s="104">
        <v>43101</v>
      </c>
      <c r="D31" s="104"/>
      <c r="E31" s="68" t="s">
        <v>78</v>
      </c>
      <c r="F31" s="68" t="s">
        <v>78</v>
      </c>
      <c r="G31" s="69" t="s">
        <v>78</v>
      </c>
      <c r="H31" s="70" t="s">
        <v>78</v>
      </c>
      <c r="I31" s="70">
        <v>43133</v>
      </c>
      <c r="J31" s="70" t="s">
        <v>1063</v>
      </c>
      <c r="K31" s="76" t="s">
        <v>475</v>
      </c>
      <c r="L31" s="70"/>
      <c r="M31" s="94" t="s">
        <v>1064</v>
      </c>
      <c r="N31" s="76" t="s">
        <v>1065</v>
      </c>
      <c r="O31" s="89" t="s">
        <v>1695</v>
      </c>
      <c r="P31" s="71" t="s">
        <v>1066</v>
      </c>
      <c r="Q31" s="71" t="s">
        <v>1067</v>
      </c>
      <c r="R31" s="70" t="s">
        <v>562</v>
      </c>
      <c r="S31" s="76" t="s">
        <v>1068</v>
      </c>
      <c r="T31" s="71" t="s">
        <v>78</v>
      </c>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80"/>
      <c r="AY31" s="80"/>
      <c r="AZ31" s="80"/>
      <c r="BA31" s="80"/>
      <c r="BB31" s="80"/>
      <c r="BC31" s="80"/>
    </row>
    <row r="32" spans="1:55" s="56" customFormat="1">
      <c r="A32" s="76" t="s">
        <v>771</v>
      </c>
      <c r="B32" s="70"/>
      <c r="C32" s="76"/>
      <c r="D32" s="76"/>
      <c r="E32" s="68">
        <v>31.5</v>
      </c>
      <c r="F32" s="68">
        <v>-101.5</v>
      </c>
      <c r="G32" s="69">
        <v>241.59259911882501</v>
      </c>
      <c r="H32" s="70" t="s">
        <v>78</v>
      </c>
      <c r="I32" s="70" t="s">
        <v>78</v>
      </c>
      <c r="J32" s="70" t="s">
        <v>78</v>
      </c>
      <c r="K32" s="76" t="s">
        <v>78</v>
      </c>
      <c r="L32" s="70"/>
      <c r="M32" s="94" t="s">
        <v>78</v>
      </c>
      <c r="N32" s="76" t="s">
        <v>78</v>
      </c>
      <c r="O32" s="134"/>
      <c r="P32" s="71" t="s">
        <v>78</v>
      </c>
      <c r="Q32" s="71" t="s">
        <v>78</v>
      </c>
      <c r="R32" s="70" t="s">
        <v>78</v>
      </c>
      <c r="S32" s="76" t="s">
        <v>78</v>
      </c>
      <c r="T32" s="71" t="s">
        <v>78</v>
      </c>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c r="AY32"/>
      <c r="AZ32"/>
      <c r="BA32"/>
      <c r="BB32"/>
      <c r="BC32"/>
    </row>
    <row r="33" spans="1:55" ht="46.5">
      <c r="A33" s="76" t="s">
        <v>1052</v>
      </c>
      <c r="B33" s="70"/>
      <c r="C33" s="76"/>
      <c r="D33" s="76"/>
      <c r="E33" s="68" t="s">
        <v>78</v>
      </c>
      <c r="F33" s="68" t="s">
        <v>78</v>
      </c>
      <c r="G33" s="69" t="s">
        <v>78</v>
      </c>
      <c r="H33" s="70" t="s">
        <v>78</v>
      </c>
      <c r="I33" s="70">
        <v>41413</v>
      </c>
      <c r="J33" s="70" t="s">
        <v>78</v>
      </c>
      <c r="K33" s="76" t="s">
        <v>1008</v>
      </c>
      <c r="L33" s="70"/>
      <c r="M33" s="94" t="s">
        <v>78</v>
      </c>
      <c r="N33" s="76" t="s">
        <v>78</v>
      </c>
      <c r="O33" s="132"/>
      <c r="P33" s="71" t="s">
        <v>78</v>
      </c>
      <c r="Q33" s="71" t="s">
        <v>78</v>
      </c>
      <c r="R33" s="70" t="s">
        <v>562</v>
      </c>
      <c r="S33" s="76" t="s">
        <v>78</v>
      </c>
      <c r="T33" s="71" t="s">
        <v>78</v>
      </c>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6"/>
      <c r="AY33" s="6"/>
      <c r="AZ33" s="6"/>
      <c r="BA33" s="6"/>
      <c r="BB33" s="6"/>
      <c r="BC33" s="6"/>
    </row>
    <row r="34" spans="1:55" ht="18.5">
      <c r="A34" s="76" t="s">
        <v>843</v>
      </c>
      <c r="B34" s="70"/>
      <c r="C34" s="76"/>
      <c r="D34" s="76"/>
      <c r="E34" s="68">
        <v>32.116667</v>
      </c>
      <c r="F34" s="68">
        <v>-95.75</v>
      </c>
      <c r="G34" s="69">
        <v>423.454691769026</v>
      </c>
      <c r="H34" s="70" t="s">
        <v>78</v>
      </c>
      <c r="I34" s="70" t="s">
        <v>78</v>
      </c>
      <c r="J34" s="70" t="s">
        <v>78</v>
      </c>
      <c r="K34" s="76" t="s">
        <v>78</v>
      </c>
      <c r="L34" s="70"/>
      <c r="M34" s="94" t="s">
        <v>78</v>
      </c>
      <c r="N34" s="76" t="s">
        <v>78</v>
      </c>
      <c r="O34" s="133"/>
      <c r="P34" s="71" t="s">
        <v>78</v>
      </c>
      <c r="Q34" s="71" t="s">
        <v>78</v>
      </c>
      <c r="R34" s="70" t="s">
        <v>78</v>
      </c>
      <c r="S34" s="76" t="s">
        <v>78</v>
      </c>
      <c r="T34" s="71" t="s">
        <v>78</v>
      </c>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row>
    <row r="35" spans="1:55" ht="37">
      <c r="A35" s="76" t="s">
        <v>443</v>
      </c>
      <c r="B35" s="98"/>
      <c r="C35" s="103">
        <v>43101</v>
      </c>
      <c r="D35" s="103"/>
      <c r="E35" s="99"/>
      <c r="F35" s="99"/>
      <c r="G35" s="100"/>
      <c r="H35" s="97"/>
      <c r="I35" s="97"/>
      <c r="J35" s="97" t="s">
        <v>392</v>
      </c>
      <c r="K35" s="97"/>
      <c r="L35" s="97"/>
      <c r="M35" s="101"/>
      <c r="N35" s="102" t="s">
        <v>1194</v>
      </c>
      <c r="O35" s="97"/>
      <c r="P35" s="97"/>
      <c r="Q35" s="97"/>
      <c r="R35" s="97"/>
      <c r="S35" s="97"/>
      <c r="T35" s="97"/>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row>
    <row r="36" spans="1:55" s="6" customFormat="1" ht="18.5">
      <c r="A36" s="14" t="s">
        <v>1196</v>
      </c>
      <c r="B36" s="7"/>
      <c r="C36" s="103">
        <v>43101</v>
      </c>
      <c r="D36" s="103"/>
      <c r="E36" s="105"/>
      <c r="F36" s="105"/>
      <c r="G36" s="106"/>
      <c r="H36" s="76"/>
      <c r="I36" s="76"/>
      <c r="J36" s="76" t="s">
        <v>238</v>
      </c>
      <c r="K36" s="76"/>
      <c r="L36" s="76"/>
      <c r="M36" s="94"/>
      <c r="N36" s="72" t="s">
        <v>1197</v>
      </c>
      <c r="O36" s="76"/>
      <c r="P36" s="76"/>
      <c r="Q36" s="76"/>
      <c r="R36" s="76"/>
      <c r="S36" s="76"/>
      <c r="T36" s="76"/>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80"/>
      <c r="AY36" s="80"/>
      <c r="AZ36" s="80"/>
      <c r="BA36" s="80"/>
      <c r="BB36" s="80"/>
      <c r="BC36" s="80"/>
    </row>
    <row r="37" spans="1:55" s="6" customFormat="1" ht="62">
      <c r="A37" s="76" t="s">
        <v>790</v>
      </c>
      <c r="B37" s="70"/>
      <c r="C37" s="76"/>
      <c r="D37" s="76"/>
      <c r="E37" s="68">
        <v>32.15</v>
      </c>
      <c r="F37" s="68">
        <v>-97.4</v>
      </c>
      <c r="G37" s="69">
        <v>303.52623331075301</v>
      </c>
      <c r="H37" s="70">
        <v>4288</v>
      </c>
      <c r="I37" s="70" t="s">
        <v>78</v>
      </c>
      <c r="J37" s="70"/>
      <c r="K37" s="76" t="s">
        <v>78</v>
      </c>
      <c r="L37" s="70"/>
      <c r="M37" s="94" t="s">
        <v>791</v>
      </c>
      <c r="N37" s="76" t="s">
        <v>696</v>
      </c>
      <c r="O37" s="134"/>
      <c r="P37" s="71" t="s">
        <v>792</v>
      </c>
      <c r="Q37" s="71"/>
      <c r="R37" s="70" t="s">
        <v>78</v>
      </c>
      <c r="S37" s="76"/>
      <c r="T37" s="71" t="s">
        <v>793</v>
      </c>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c r="AY37"/>
      <c r="AZ37"/>
      <c r="BA37"/>
      <c r="BB37"/>
      <c r="BC37"/>
    </row>
    <row r="38" spans="1:55">
      <c r="A38" s="76" t="s">
        <v>1102</v>
      </c>
      <c r="B38" s="70"/>
      <c r="C38" s="76"/>
      <c r="D38" s="76"/>
      <c r="E38" s="68" t="s">
        <v>78</v>
      </c>
      <c r="F38" s="68" t="s">
        <v>78</v>
      </c>
      <c r="G38" s="69" t="s">
        <v>78</v>
      </c>
      <c r="H38" s="70" t="s">
        <v>78</v>
      </c>
      <c r="I38" s="70">
        <v>43445</v>
      </c>
      <c r="J38" s="70" t="s">
        <v>78</v>
      </c>
      <c r="K38" s="76" t="s">
        <v>475</v>
      </c>
      <c r="L38" s="70"/>
      <c r="M38" s="94" t="s">
        <v>78</v>
      </c>
      <c r="N38" s="76" t="s">
        <v>78</v>
      </c>
      <c r="O38" s="132"/>
      <c r="P38" s="71" t="s">
        <v>78</v>
      </c>
      <c r="Q38" s="71" t="s">
        <v>78</v>
      </c>
      <c r="R38" s="70" t="s">
        <v>562</v>
      </c>
      <c r="S38" s="76" t="s">
        <v>78</v>
      </c>
      <c r="T38" s="71" t="s">
        <v>78</v>
      </c>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80"/>
      <c r="AY38" s="80"/>
      <c r="AZ38" s="80"/>
      <c r="BA38" s="80"/>
      <c r="BB38" s="80"/>
      <c r="BC38" s="80"/>
    </row>
    <row r="39" spans="1:55" ht="46.5">
      <c r="A39" s="76" t="s">
        <v>755</v>
      </c>
      <c r="B39" s="70"/>
      <c r="C39" s="76"/>
      <c r="D39" s="76"/>
      <c r="E39" s="68">
        <v>29.816666999999999</v>
      </c>
      <c r="F39" s="68">
        <v>-101.55</v>
      </c>
      <c r="G39" s="69">
        <v>196.937608920879</v>
      </c>
      <c r="H39" s="70" t="s">
        <v>78</v>
      </c>
      <c r="I39" s="70">
        <v>40806</v>
      </c>
      <c r="J39" s="70" t="s">
        <v>589</v>
      </c>
      <c r="K39" s="76" t="s">
        <v>756</v>
      </c>
      <c r="L39" s="70"/>
      <c r="M39" s="94" t="s">
        <v>757</v>
      </c>
      <c r="N39" s="76" t="s">
        <v>758</v>
      </c>
      <c r="O39" s="134"/>
      <c r="P39" s="71"/>
      <c r="Q39" s="71" t="s">
        <v>759</v>
      </c>
      <c r="R39" s="70" t="s">
        <v>78</v>
      </c>
      <c r="S39" s="76" t="s">
        <v>78</v>
      </c>
      <c r="T39" s="71"/>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80"/>
      <c r="AY39" s="80"/>
      <c r="AZ39" s="80"/>
      <c r="BA39" s="80"/>
      <c r="BB39" s="80"/>
      <c r="BC39" s="80"/>
    </row>
    <row r="40" spans="1:55">
      <c r="A40" s="76" t="s">
        <v>805</v>
      </c>
      <c r="B40" s="70"/>
      <c r="C40" s="76"/>
      <c r="D40" s="76"/>
      <c r="E40" s="68">
        <v>33.166666999999997</v>
      </c>
      <c r="F40" s="68">
        <v>-101.5</v>
      </c>
      <c r="G40" s="69">
        <v>385.68354319315898</v>
      </c>
      <c r="H40" s="70" t="s">
        <v>78</v>
      </c>
      <c r="I40" s="70" t="s">
        <v>78</v>
      </c>
      <c r="J40" s="70" t="s">
        <v>78</v>
      </c>
      <c r="K40" s="76" t="s">
        <v>78</v>
      </c>
      <c r="L40" s="70"/>
      <c r="M40" s="94" t="s">
        <v>78</v>
      </c>
      <c r="N40" s="76" t="s">
        <v>78</v>
      </c>
      <c r="O40" s="134"/>
      <c r="P40" s="71" t="s">
        <v>78</v>
      </c>
      <c r="Q40" s="71" t="s">
        <v>78</v>
      </c>
      <c r="R40" s="70" t="s">
        <v>78</v>
      </c>
      <c r="S40" s="76" t="s">
        <v>78</v>
      </c>
      <c r="T40" s="71" t="s">
        <v>78</v>
      </c>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row>
    <row r="41" spans="1:55" s="56" customFormat="1" ht="46.5">
      <c r="A41" s="76" t="s">
        <v>1138</v>
      </c>
      <c r="B41" s="70"/>
      <c r="C41" s="76"/>
      <c r="D41" s="76"/>
      <c r="E41" s="68" t="s">
        <v>78</v>
      </c>
      <c r="F41" s="68" t="s">
        <v>78</v>
      </c>
      <c r="G41" s="69" t="s">
        <v>78</v>
      </c>
      <c r="H41" s="70" t="s">
        <v>78</v>
      </c>
      <c r="I41" s="70" t="s">
        <v>78</v>
      </c>
      <c r="J41" s="70"/>
      <c r="K41" s="76" t="s">
        <v>78</v>
      </c>
      <c r="L41" s="70"/>
      <c r="M41" s="94" t="s">
        <v>1139</v>
      </c>
      <c r="N41" s="76"/>
      <c r="O41" s="132"/>
      <c r="P41" s="71" t="s">
        <v>1140</v>
      </c>
      <c r="Q41" s="71"/>
      <c r="R41" s="70" t="s">
        <v>78</v>
      </c>
      <c r="S41" s="76" t="s">
        <v>78</v>
      </c>
      <c r="T41" s="71"/>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c r="AY41"/>
      <c r="AZ41"/>
      <c r="BA41"/>
      <c r="BB41"/>
      <c r="BC41"/>
    </row>
    <row r="42" spans="1:55" s="80" customFormat="1" ht="62">
      <c r="A42" s="76" t="s">
        <v>881</v>
      </c>
      <c r="B42" s="70"/>
      <c r="C42" s="76"/>
      <c r="D42" s="76"/>
      <c r="E42" s="68">
        <v>31.62</v>
      </c>
      <c r="F42" s="68">
        <v>-104.12</v>
      </c>
      <c r="G42" s="69">
        <v>467.92070570515</v>
      </c>
      <c r="H42" s="70">
        <v>4281</v>
      </c>
      <c r="I42" s="70" t="s">
        <v>78</v>
      </c>
      <c r="J42" s="70" t="s">
        <v>863</v>
      </c>
      <c r="K42" s="76" t="s">
        <v>78</v>
      </c>
      <c r="L42" s="70"/>
      <c r="M42" s="94" t="s">
        <v>882</v>
      </c>
      <c r="N42" s="76" t="s">
        <v>883</v>
      </c>
      <c r="O42" s="132"/>
      <c r="P42" s="71" t="s">
        <v>884</v>
      </c>
      <c r="Q42" s="71"/>
      <c r="R42" s="70" t="s">
        <v>78</v>
      </c>
      <c r="S42" s="76"/>
      <c r="T42" s="71" t="s">
        <v>648</v>
      </c>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c r="AY42"/>
      <c r="AZ42"/>
      <c r="BA42"/>
      <c r="BB42"/>
      <c r="BC42"/>
    </row>
    <row r="43" spans="1:55">
      <c r="A43" s="76" t="s">
        <v>1104</v>
      </c>
      <c r="B43" s="70"/>
      <c r="C43" s="76"/>
      <c r="D43" s="76"/>
      <c r="E43" s="68" t="s">
        <v>78</v>
      </c>
      <c r="F43" s="68" t="s">
        <v>78</v>
      </c>
      <c r="G43" s="69" t="s">
        <v>78</v>
      </c>
      <c r="H43" s="70" t="s">
        <v>78</v>
      </c>
      <c r="I43" s="70">
        <v>43461</v>
      </c>
      <c r="J43" s="70" t="s">
        <v>78</v>
      </c>
      <c r="K43" s="76" t="s">
        <v>475</v>
      </c>
      <c r="L43" s="70"/>
      <c r="M43" s="94" t="s">
        <v>78</v>
      </c>
      <c r="N43" s="76" t="s">
        <v>78</v>
      </c>
      <c r="O43" s="132"/>
      <c r="P43" s="71" t="s">
        <v>78</v>
      </c>
      <c r="Q43" s="71" t="s">
        <v>78</v>
      </c>
      <c r="R43" s="70" t="s">
        <v>562</v>
      </c>
      <c r="S43" s="76" t="s">
        <v>78</v>
      </c>
      <c r="T43" s="71" t="s">
        <v>78</v>
      </c>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6"/>
      <c r="AY43" s="6"/>
      <c r="AZ43" s="6"/>
      <c r="BA43" s="6"/>
      <c r="BB43" s="6"/>
      <c r="BC43" s="6"/>
    </row>
    <row r="44" spans="1:55" s="80" customFormat="1">
      <c r="A44" s="76" t="s">
        <v>1043</v>
      </c>
      <c r="B44" s="70"/>
      <c r="C44" s="76"/>
      <c r="D44" s="76"/>
      <c r="E44" s="68" t="s">
        <v>78</v>
      </c>
      <c r="F44" s="68" t="s">
        <v>78</v>
      </c>
      <c r="G44" s="69" t="s">
        <v>78</v>
      </c>
      <c r="H44" s="70" t="s">
        <v>78</v>
      </c>
      <c r="I44" s="70">
        <v>41160</v>
      </c>
      <c r="J44" s="70" t="s">
        <v>78</v>
      </c>
      <c r="K44" s="76" t="s">
        <v>475</v>
      </c>
      <c r="L44" s="70"/>
      <c r="M44" s="94" t="s">
        <v>78</v>
      </c>
      <c r="N44" s="76" t="s">
        <v>78</v>
      </c>
      <c r="O44" s="133"/>
      <c r="P44" s="71" t="s">
        <v>78</v>
      </c>
      <c r="Q44" s="71" t="s">
        <v>78</v>
      </c>
      <c r="R44" s="70" t="s">
        <v>562</v>
      </c>
      <c r="S44" s="76" t="s">
        <v>78</v>
      </c>
      <c r="T44" s="71" t="s">
        <v>78</v>
      </c>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c r="AY44"/>
      <c r="AZ44"/>
      <c r="BA44"/>
      <c r="BB44"/>
      <c r="BC44"/>
    </row>
    <row r="45" spans="1:55" s="80" customFormat="1">
      <c r="A45" s="76" t="s">
        <v>828</v>
      </c>
      <c r="B45" s="70"/>
      <c r="C45" s="76"/>
      <c r="D45" s="76"/>
      <c r="E45" s="68">
        <v>29.166667</v>
      </c>
      <c r="F45" s="68">
        <v>-95.416667000000004</v>
      </c>
      <c r="G45" s="69">
        <v>413.046516973694</v>
      </c>
      <c r="H45" s="70" t="s">
        <v>78</v>
      </c>
      <c r="I45" s="70" t="s">
        <v>78</v>
      </c>
      <c r="J45" s="70" t="s">
        <v>78</v>
      </c>
      <c r="K45" s="76" t="s">
        <v>78</v>
      </c>
      <c r="L45" s="70"/>
      <c r="M45" s="94" t="s">
        <v>78</v>
      </c>
      <c r="N45" s="76" t="s">
        <v>78</v>
      </c>
      <c r="O45" s="132"/>
      <c r="P45" s="71" t="s">
        <v>78</v>
      </c>
      <c r="Q45" s="71" t="s">
        <v>78</v>
      </c>
      <c r="R45" s="70" t="s">
        <v>78</v>
      </c>
      <c r="S45" s="76" t="s">
        <v>78</v>
      </c>
      <c r="T45" s="71" t="s">
        <v>78</v>
      </c>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c r="AY45"/>
      <c r="AZ45"/>
      <c r="BA45"/>
      <c r="BB45"/>
      <c r="BC45"/>
    </row>
    <row r="46" spans="1:55" s="80" customFormat="1" ht="62">
      <c r="A46" s="76" t="s">
        <v>885</v>
      </c>
      <c r="B46" s="70"/>
      <c r="C46" s="76"/>
      <c r="D46" s="76"/>
      <c r="E46" s="68">
        <v>31.62</v>
      </c>
      <c r="F46" s="68">
        <v>-104.12</v>
      </c>
      <c r="G46" s="69">
        <v>467.92070570515</v>
      </c>
      <c r="H46" s="70">
        <v>4282</v>
      </c>
      <c r="I46" s="70" t="s">
        <v>78</v>
      </c>
      <c r="J46" s="70" t="s">
        <v>863</v>
      </c>
      <c r="K46" s="76" t="s">
        <v>78</v>
      </c>
      <c r="L46" s="70"/>
      <c r="M46" s="94" t="s">
        <v>886</v>
      </c>
      <c r="N46" s="76" t="s">
        <v>887</v>
      </c>
      <c r="O46" s="132"/>
      <c r="P46" s="71" t="s">
        <v>884</v>
      </c>
      <c r="Q46" s="71"/>
      <c r="R46" s="70" t="s">
        <v>78</v>
      </c>
      <c r="S46" s="76"/>
      <c r="T46" s="71" t="s">
        <v>648</v>
      </c>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row>
    <row r="47" spans="1:55" s="80" customFormat="1" ht="18.5">
      <c r="A47" s="76" t="s">
        <v>1214</v>
      </c>
      <c r="B47" s="98"/>
      <c r="C47" s="103">
        <v>43101</v>
      </c>
      <c r="D47" s="103"/>
      <c r="E47" s="99"/>
      <c r="F47" s="99"/>
      <c r="G47" s="100"/>
      <c r="H47" s="97"/>
      <c r="I47" s="97"/>
      <c r="J47" s="97" t="s">
        <v>401</v>
      </c>
      <c r="K47" s="97"/>
      <c r="L47" s="97"/>
      <c r="M47" s="97"/>
      <c r="N47" s="101" t="s">
        <v>1215</v>
      </c>
      <c r="O47" s="97"/>
      <c r="P47" s="97"/>
      <c r="Q47" s="97"/>
      <c r="R47" s="97"/>
      <c r="S47" s="97"/>
      <c r="T47" s="97"/>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c r="AY47"/>
      <c r="AZ47"/>
      <c r="BA47"/>
      <c r="BB47"/>
      <c r="BC47"/>
    </row>
    <row r="48" spans="1:55" s="80" customFormat="1">
      <c r="A48" s="76" t="s">
        <v>1141</v>
      </c>
      <c r="B48" s="70"/>
      <c r="C48" s="76"/>
      <c r="D48" s="76"/>
      <c r="E48" s="68" t="s">
        <v>78</v>
      </c>
      <c r="F48" s="68" t="s">
        <v>78</v>
      </c>
      <c r="G48" s="69" t="s">
        <v>78</v>
      </c>
      <c r="H48" s="70" t="s">
        <v>78</v>
      </c>
      <c r="I48" s="70" t="s">
        <v>78</v>
      </c>
      <c r="J48" s="70"/>
      <c r="K48" s="76" t="s">
        <v>78</v>
      </c>
      <c r="L48" s="70"/>
      <c r="M48" s="94" t="s">
        <v>1142</v>
      </c>
      <c r="N48" s="76"/>
      <c r="O48" s="132"/>
      <c r="P48" s="71" t="s">
        <v>1143</v>
      </c>
      <c r="Q48" s="71"/>
      <c r="R48" s="70" t="s">
        <v>78</v>
      </c>
      <c r="S48" s="76" t="s">
        <v>78</v>
      </c>
      <c r="T48" s="71"/>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row>
    <row r="49" spans="1:55" s="80" customFormat="1" ht="31">
      <c r="A49" s="76" t="s">
        <v>959</v>
      </c>
      <c r="B49" s="70"/>
      <c r="C49" s="76"/>
      <c r="D49" s="76"/>
      <c r="E49" s="68">
        <v>34.869999999999997</v>
      </c>
      <c r="F49" s="68">
        <v>-100.87</v>
      </c>
      <c r="G49" s="69">
        <v>542.20964848509902</v>
      </c>
      <c r="H49" s="70">
        <v>6390</v>
      </c>
      <c r="I49" s="70" t="s">
        <v>78</v>
      </c>
      <c r="J49" s="70"/>
      <c r="K49" s="76" t="s">
        <v>78</v>
      </c>
      <c r="L49" s="70"/>
      <c r="M49" s="94">
        <v>32.4</v>
      </c>
      <c r="N49" s="76" t="s">
        <v>960</v>
      </c>
      <c r="O49" s="134"/>
      <c r="P49" s="71" t="s">
        <v>961</v>
      </c>
      <c r="Q49" s="71"/>
      <c r="R49" s="70" t="s">
        <v>78</v>
      </c>
      <c r="S49" s="76"/>
      <c r="T49" s="71" t="s">
        <v>585</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c r="AY49"/>
      <c r="AZ49"/>
      <c r="BA49"/>
      <c r="BB49"/>
      <c r="BC49"/>
    </row>
    <row r="50" spans="1:55" s="80" customFormat="1">
      <c r="A50" s="76" t="s">
        <v>1078</v>
      </c>
      <c r="B50" s="70"/>
      <c r="C50" s="76"/>
      <c r="D50" s="76"/>
      <c r="E50" s="68" t="s">
        <v>78</v>
      </c>
      <c r="F50" s="68" t="s">
        <v>78</v>
      </c>
      <c r="G50" s="69" t="s">
        <v>78</v>
      </c>
      <c r="H50" s="70" t="s">
        <v>78</v>
      </c>
      <c r="I50" s="70">
        <v>43392</v>
      </c>
      <c r="J50" s="70" t="s">
        <v>78</v>
      </c>
      <c r="K50" s="76" t="s">
        <v>475</v>
      </c>
      <c r="L50" s="70"/>
      <c r="M50" s="94" t="s">
        <v>78</v>
      </c>
      <c r="N50" s="76" t="s">
        <v>78</v>
      </c>
      <c r="O50" s="132"/>
      <c r="P50" s="71" t="s">
        <v>78</v>
      </c>
      <c r="Q50" s="71" t="s">
        <v>78</v>
      </c>
      <c r="R50" s="70" t="s">
        <v>562</v>
      </c>
      <c r="S50" s="76" t="s">
        <v>78</v>
      </c>
      <c r="T50" s="71" t="s">
        <v>78</v>
      </c>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row>
    <row r="51" spans="1:55" s="80" customFormat="1" ht="46.5">
      <c r="A51" s="76" t="s">
        <v>1038</v>
      </c>
      <c r="B51" s="70"/>
      <c r="C51" s="76"/>
      <c r="D51" s="76"/>
      <c r="E51" s="68" t="s">
        <v>78</v>
      </c>
      <c r="F51" s="68" t="s">
        <v>78</v>
      </c>
      <c r="G51" s="69" t="s">
        <v>78</v>
      </c>
      <c r="H51" s="70" t="s">
        <v>78</v>
      </c>
      <c r="I51" s="70">
        <v>40930</v>
      </c>
      <c r="J51" s="70" t="s">
        <v>78</v>
      </c>
      <c r="K51" s="76" t="s">
        <v>1008</v>
      </c>
      <c r="L51" s="70"/>
      <c r="M51" s="94" t="s">
        <v>78</v>
      </c>
      <c r="N51" s="76" t="s">
        <v>78</v>
      </c>
      <c r="O51" s="134"/>
      <c r="P51" s="71" t="s">
        <v>78</v>
      </c>
      <c r="Q51" s="71" t="s">
        <v>78</v>
      </c>
      <c r="R51" s="70" t="s">
        <v>562</v>
      </c>
      <c r="S51" s="76" t="s">
        <v>78</v>
      </c>
      <c r="T51" s="71" t="s">
        <v>78</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c r="AY51"/>
      <c r="AZ51"/>
      <c r="BA51"/>
      <c r="BB51"/>
      <c r="BC51"/>
    </row>
    <row r="52" spans="1:55" s="80" customFormat="1" ht="77.5">
      <c r="A52" s="76" t="s">
        <v>595</v>
      </c>
      <c r="B52" s="70"/>
      <c r="C52" s="104">
        <v>43101</v>
      </c>
      <c r="D52" s="104"/>
      <c r="E52" s="68">
        <v>29.88</v>
      </c>
      <c r="F52" s="68">
        <v>-98.62</v>
      </c>
      <c r="G52" s="69">
        <v>92.952148438517597</v>
      </c>
      <c r="H52" s="70">
        <v>3689</v>
      </c>
      <c r="I52" s="70">
        <v>40450</v>
      </c>
      <c r="J52" s="70" t="s">
        <v>164</v>
      </c>
      <c r="K52" s="76" t="s">
        <v>596</v>
      </c>
      <c r="L52" s="70"/>
      <c r="M52" s="94" t="s">
        <v>597</v>
      </c>
      <c r="N52" s="76" t="s">
        <v>598</v>
      </c>
      <c r="O52" s="132"/>
      <c r="P52" s="71" t="s">
        <v>599</v>
      </c>
      <c r="Q52" s="71"/>
      <c r="R52" s="70" t="s">
        <v>562</v>
      </c>
      <c r="S52" s="76" t="s">
        <v>556</v>
      </c>
      <c r="T52" s="71" t="s">
        <v>559</v>
      </c>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row>
    <row r="53" spans="1:55" s="80" customFormat="1" ht="77.5">
      <c r="A53" s="76" t="s">
        <v>744</v>
      </c>
      <c r="B53" s="70"/>
      <c r="C53" s="76"/>
      <c r="D53" s="76"/>
      <c r="E53" s="68">
        <v>29.75</v>
      </c>
      <c r="F53" s="68">
        <v>-101.45</v>
      </c>
      <c r="G53" s="69">
        <v>189.03669525189201</v>
      </c>
      <c r="H53" s="70">
        <v>4253</v>
      </c>
      <c r="I53" s="70" t="s">
        <v>78</v>
      </c>
      <c r="J53" s="70" t="s">
        <v>589</v>
      </c>
      <c r="K53" s="76" t="s">
        <v>475</v>
      </c>
      <c r="L53" s="70"/>
      <c r="M53" s="94" t="s">
        <v>745</v>
      </c>
      <c r="N53" s="76" t="s">
        <v>746</v>
      </c>
      <c r="O53" s="134"/>
      <c r="P53" s="71" t="s">
        <v>747</v>
      </c>
      <c r="Q53" s="71" t="s">
        <v>748</v>
      </c>
      <c r="R53" s="70" t="s">
        <v>78</v>
      </c>
      <c r="S53" s="76" t="s">
        <v>749</v>
      </c>
      <c r="T53" s="71" t="s">
        <v>559</v>
      </c>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c r="AY53"/>
      <c r="AZ53"/>
      <c r="BA53"/>
      <c r="BB53"/>
      <c r="BC53"/>
    </row>
    <row r="54" spans="1:55" s="80" customFormat="1">
      <c r="A54" s="76" t="s">
        <v>1097</v>
      </c>
      <c r="B54" s="70"/>
      <c r="C54" s="76"/>
      <c r="D54" s="76"/>
      <c r="E54" s="68" t="s">
        <v>78</v>
      </c>
      <c r="F54" s="68" t="s">
        <v>78</v>
      </c>
      <c r="G54" s="69" t="s">
        <v>78</v>
      </c>
      <c r="H54" s="70" t="s">
        <v>78</v>
      </c>
      <c r="I54" s="70">
        <v>43439</v>
      </c>
      <c r="J54" s="70" t="s">
        <v>78</v>
      </c>
      <c r="K54" s="76" t="s">
        <v>475</v>
      </c>
      <c r="L54" s="70"/>
      <c r="M54" s="94" t="s">
        <v>78</v>
      </c>
      <c r="N54" s="76" t="s">
        <v>78</v>
      </c>
      <c r="O54" s="132"/>
      <c r="P54" s="71" t="s">
        <v>78</v>
      </c>
      <c r="Q54" s="71" t="s">
        <v>78</v>
      </c>
      <c r="R54" s="70" t="s">
        <v>562</v>
      </c>
      <c r="S54" s="76" t="s">
        <v>78</v>
      </c>
      <c r="T54" s="71" t="s">
        <v>78</v>
      </c>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c r="AY54"/>
      <c r="AZ54"/>
      <c r="BA54"/>
      <c r="BB54"/>
      <c r="BC54"/>
    </row>
    <row r="55" spans="1:55" s="80" customFormat="1">
      <c r="A55" s="76" t="s">
        <v>1100</v>
      </c>
      <c r="B55" s="70"/>
      <c r="C55" s="76"/>
      <c r="D55" s="76"/>
      <c r="E55" s="68" t="s">
        <v>78</v>
      </c>
      <c r="F55" s="68" t="s">
        <v>78</v>
      </c>
      <c r="G55" s="69" t="s">
        <v>78</v>
      </c>
      <c r="H55" s="70" t="s">
        <v>78</v>
      </c>
      <c r="I55" s="70">
        <v>43443</v>
      </c>
      <c r="J55" s="70" t="s">
        <v>78</v>
      </c>
      <c r="K55" s="76" t="s">
        <v>475</v>
      </c>
      <c r="L55" s="70"/>
      <c r="M55" s="94" t="s">
        <v>78</v>
      </c>
      <c r="N55" s="76" t="s">
        <v>78</v>
      </c>
      <c r="O55" s="132"/>
      <c r="P55" s="71" t="s">
        <v>78</v>
      </c>
      <c r="Q55" s="71" t="s">
        <v>78</v>
      </c>
      <c r="R55" s="70" t="s">
        <v>562</v>
      </c>
      <c r="S55" s="76" t="s">
        <v>78</v>
      </c>
      <c r="T55" s="71" t="s">
        <v>78</v>
      </c>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c r="AY55"/>
      <c r="AZ55"/>
      <c r="BA55"/>
      <c r="BB55"/>
      <c r="BC55"/>
    </row>
    <row r="56" spans="1:55" s="80" customFormat="1">
      <c r="A56" s="76" t="s">
        <v>1112</v>
      </c>
      <c r="B56" s="70"/>
      <c r="C56" s="76"/>
      <c r="D56" s="76"/>
      <c r="E56" s="68" t="s">
        <v>78</v>
      </c>
      <c r="F56" s="68" t="s">
        <v>78</v>
      </c>
      <c r="G56" s="69" t="s">
        <v>78</v>
      </c>
      <c r="H56" s="70" t="s">
        <v>78</v>
      </c>
      <c r="I56" s="70">
        <v>43539</v>
      </c>
      <c r="J56" s="70" t="s">
        <v>78</v>
      </c>
      <c r="K56" s="76" t="s">
        <v>475</v>
      </c>
      <c r="L56" s="70"/>
      <c r="M56" s="94" t="s">
        <v>78</v>
      </c>
      <c r="N56" s="76" t="s">
        <v>78</v>
      </c>
      <c r="O56" s="132"/>
      <c r="P56" s="71" t="s">
        <v>78</v>
      </c>
      <c r="Q56" s="71" t="s">
        <v>78</v>
      </c>
      <c r="R56" s="70" t="s">
        <v>562</v>
      </c>
      <c r="S56" s="76" t="s">
        <v>78</v>
      </c>
      <c r="T56" s="71" t="s">
        <v>78</v>
      </c>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c r="AY56"/>
      <c r="AZ56"/>
      <c r="BA56"/>
      <c r="BB56"/>
      <c r="BC56"/>
    </row>
    <row r="57" spans="1:55" s="81" customFormat="1">
      <c r="A57" s="76" t="s">
        <v>1113</v>
      </c>
      <c r="B57" s="70"/>
      <c r="C57" s="76"/>
      <c r="D57" s="76"/>
      <c r="E57" s="68" t="s">
        <v>78</v>
      </c>
      <c r="F57" s="68" t="s">
        <v>78</v>
      </c>
      <c r="G57" s="69" t="s">
        <v>78</v>
      </c>
      <c r="H57" s="70" t="s">
        <v>78</v>
      </c>
      <c r="I57" s="70">
        <v>43540</v>
      </c>
      <c r="J57" s="70" t="s">
        <v>78</v>
      </c>
      <c r="K57" s="76" t="s">
        <v>475</v>
      </c>
      <c r="L57" s="70"/>
      <c r="M57" s="94" t="s">
        <v>78</v>
      </c>
      <c r="N57" s="76" t="s">
        <v>78</v>
      </c>
      <c r="O57" s="132"/>
      <c r="P57" s="71" t="s">
        <v>78</v>
      </c>
      <c r="Q57" s="71" t="s">
        <v>78</v>
      </c>
      <c r="R57" s="70" t="s">
        <v>562</v>
      </c>
      <c r="S57" s="76" t="s">
        <v>78</v>
      </c>
      <c r="T57" s="71" t="s">
        <v>78</v>
      </c>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c r="AY57"/>
      <c r="AZ57"/>
      <c r="BA57"/>
      <c r="BB57"/>
      <c r="BC57"/>
    </row>
    <row r="58" spans="1:55" s="80" customFormat="1">
      <c r="A58" s="76" t="s">
        <v>1114</v>
      </c>
      <c r="B58" s="70"/>
      <c r="C58" s="76"/>
      <c r="D58" s="76"/>
      <c r="E58" s="68" t="s">
        <v>78</v>
      </c>
      <c r="F58" s="68" t="s">
        <v>78</v>
      </c>
      <c r="G58" s="69" t="s">
        <v>78</v>
      </c>
      <c r="H58" s="70" t="s">
        <v>78</v>
      </c>
      <c r="I58" s="70">
        <v>43541</v>
      </c>
      <c r="J58" s="70" t="s">
        <v>78</v>
      </c>
      <c r="K58" s="76" t="s">
        <v>475</v>
      </c>
      <c r="L58" s="70"/>
      <c r="M58" s="94" t="s">
        <v>78</v>
      </c>
      <c r="N58" s="76" t="s">
        <v>78</v>
      </c>
      <c r="O58" s="132"/>
      <c r="P58" s="71" t="s">
        <v>78</v>
      </c>
      <c r="Q58" s="71" t="s">
        <v>78</v>
      </c>
      <c r="R58" s="70" t="s">
        <v>562</v>
      </c>
      <c r="S58" s="76" t="s">
        <v>78</v>
      </c>
      <c r="T58" s="71" t="s">
        <v>78</v>
      </c>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c r="AY58"/>
      <c r="AZ58"/>
      <c r="BA58"/>
      <c r="BB58"/>
      <c r="BC58"/>
    </row>
    <row r="59" spans="1:55" s="80" customFormat="1">
      <c r="A59" s="76" t="s">
        <v>1115</v>
      </c>
      <c r="B59" s="70"/>
      <c r="C59" s="76"/>
      <c r="D59" s="76"/>
      <c r="E59" s="68" t="s">
        <v>78</v>
      </c>
      <c r="F59" s="68" t="s">
        <v>78</v>
      </c>
      <c r="G59" s="69" t="s">
        <v>78</v>
      </c>
      <c r="H59" s="70" t="s">
        <v>78</v>
      </c>
      <c r="I59" s="70">
        <v>43542</v>
      </c>
      <c r="J59" s="70" t="s">
        <v>78</v>
      </c>
      <c r="K59" s="76" t="s">
        <v>475</v>
      </c>
      <c r="L59" s="70"/>
      <c r="M59" s="94" t="s">
        <v>78</v>
      </c>
      <c r="N59" s="76" t="s">
        <v>78</v>
      </c>
      <c r="O59" s="132"/>
      <c r="P59" s="71" t="s">
        <v>78</v>
      </c>
      <c r="Q59" s="71" t="s">
        <v>78</v>
      </c>
      <c r="R59" s="70" t="s">
        <v>562</v>
      </c>
      <c r="S59" s="76" t="s">
        <v>78</v>
      </c>
      <c r="T59" s="71" t="s">
        <v>78</v>
      </c>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row>
    <row r="60" spans="1:55" s="80" customFormat="1" ht="31">
      <c r="A60" s="76" t="s">
        <v>811</v>
      </c>
      <c r="B60" s="70"/>
      <c r="C60" s="76"/>
      <c r="D60" s="76"/>
      <c r="E60" s="68">
        <v>29.32</v>
      </c>
      <c r="F60" s="68">
        <v>-103.61</v>
      </c>
      <c r="G60" s="69">
        <v>403.62693877782402</v>
      </c>
      <c r="H60" s="70">
        <v>3679</v>
      </c>
      <c r="I60" s="70" t="s">
        <v>78</v>
      </c>
      <c r="J60" s="70" t="s">
        <v>812</v>
      </c>
      <c r="K60" s="76" t="s">
        <v>565</v>
      </c>
      <c r="L60" s="70"/>
      <c r="M60" s="94" t="s">
        <v>795</v>
      </c>
      <c r="N60" s="76" t="s">
        <v>813</v>
      </c>
      <c r="O60" s="134"/>
      <c r="P60" s="71" t="s">
        <v>814</v>
      </c>
      <c r="Q60" s="71"/>
      <c r="R60" s="70" t="s">
        <v>78</v>
      </c>
      <c r="S60" s="76"/>
      <c r="T60" s="71" t="s">
        <v>815</v>
      </c>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row>
    <row r="61" spans="1:55" s="80" customFormat="1" ht="77.5">
      <c r="A61" s="76" t="s">
        <v>821</v>
      </c>
      <c r="B61" s="70"/>
      <c r="C61" s="76"/>
      <c r="D61" s="76"/>
      <c r="E61" s="68">
        <v>32.5</v>
      </c>
      <c r="F61" s="68">
        <v>-96.25</v>
      </c>
      <c r="G61" s="69">
        <v>409.227377037721</v>
      </c>
      <c r="H61" s="70">
        <v>5455</v>
      </c>
      <c r="I61" s="70" t="s">
        <v>78</v>
      </c>
      <c r="J61" s="70"/>
      <c r="K61" s="76" t="s">
        <v>176</v>
      </c>
      <c r="L61" s="70"/>
      <c r="M61" s="94" t="s">
        <v>822</v>
      </c>
      <c r="N61" s="76" t="s">
        <v>823</v>
      </c>
      <c r="O61" s="134"/>
      <c r="P61" s="71" t="s">
        <v>824</v>
      </c>
      <c r="Q61" s="71"/>
      <c r="R61" s="70" t="s">
        <v>78</v>
      </c>
      <c r="S61" s="76"/>
      <c r="T61" s="71" t="s">
        <v>820</v>
      </c>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7"/>
      <c r="AY61" s="77"/>
      <c r="AZ61" s="77"/>
      <c r="BA61" s="77"/>
      <c r="BB61" s="77"/>
      <c r="BC61" s="77"/>
    </row>
    <row r="62" spans="1:55" s="6" customFormat="1" ht="31">
      <c r="A62" s="76" t="s">
        <v>631</v>
      </c>
      <c r="B62" s="70"/>
      <c r="C62" s="76"/>
      <c r="D62" s="76"/>
      <c r="E62" s="68">
        <v>31.12</v>
      </c>
      <c r="F62" s="68">
        <v>-98.75</v>
      </c>
      <c r="G62" s="69">
        <v>133.686183500613</v>
      </c>
      <c r="H62" s="70">
        <v>4252</v>
      </c>
      <c r="I62" s="70">
        <v>1295</v>
      </c>
      <c r="J62" s="70" t="s">
        <v>632</v>
      </c>
      <c r="K62" s="76" t="s">
        <v>633</v>
      </c>
      <c r="L62" s="70"/>
      <c r="M62" s="94" t="s">
        <v>586</v>
      </c>
      <c r="N62" s="76" t="s">
        <v>634</v>
      </c>
      <c r="O62" s="132"/>
      <c r="P62" s="71" t="s">
        <v>560</v>
      </c>
      <c r="Q62" s="71"/>
      <c r="R62" s="70" t="s">
        <v>562</v>
      </c>
      <c r="S62" s="76" t="s">
        <v>635</v>
      </c>
      <c r="T62" s="71" t="s">
        <v>559</v>
      </c>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c r="AY62"/>
      <c r="AZ62"/>
      <c r="BA62"/>
      <c r="BB62"/>
      <c r="BC62"/>
    </row>
    <row r="63" spans="1:55" s="80" customFormat="1" ht="77.5">
      <c r="A63" s="14" t="s">
        <v>830</v>
      </c>
      <c r="B63" s="13"/>
      <c r="C63" s="76"/>
      <c r="D63" s="76"/>
      <c r="E63" s="84">
        <v>33.25</v>
      </c>
      <c r="F63" s="84">
        <v>-97</v>
      </c>
      <c r="G63" s="69">
        <v>422.47033416553398</v>
      </c>
      <c r="H63" s="13">
        <v>3665</v>
      </c>
      <c r="I63" s="13" t="s">
        <v>78</v>
      </c>
      <c r="J63" s="13"/>
      <c r="K63" s="14" t="s">
        <v>176</v>
      </c>
      <c r="L63" s="13"/>
      <c r="M63" s="93" t="s">
        <v>831</v>
      </c>
      <c r="N63" s="14" t="s">
        <v>832</v>
      </c>
      <c r="O63" s="132"/>
      <c r="P63" s="85" t="s">
        <v>833</v>
      </c>
      <c r="Q63" s="85"/>
      <c r="R63" s="13" t="s">
        <v>78</v>
      </c>
      <c r="S63" s="14"/>
      <c r="T63" s="85" t="s">
        <v>820</v>
      </c>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c r="AY63"/>
      <c r="AZ63"/>
      <c r="BA63"/>
      <c r="BB63"/>
      <c r="BC63"/>
    </row>
    <row r="64" spans="1:55" s="80" customFormat="1" ht="62">
      <c r="A64" s="14" t="s">
        <v>839</v>
      </c>
      <c r="B64" s="13"/>
      <c r="C64" s="76"/>
      <c r="D64" s="76"/>
      <c r="E64" s="84">
        <v>29</v>
      </c>
      <c r="F64" s="84">
        <v>-95.366667000000007</v>
      </c>
      <c r="G64" s="69">
        <v>423.177817366488</v>
      </c>
      <c r="H64" s="13">
        <v>4223</v>
      </c>
      <c r="I64" s="13" t="s">
        <v>78</v>
      </c>
      <c r="J64" s="13"/>
      <c r="K64" s="14" t="s">
        <v>78</v>
      </c>
      <c r="L64" s="13"/>
      <c r="M64" s="93" t="s">
        <v>840</v>
      </c>
      <c r="N64" s="14" t="s">
        <v>841</v>
      </c>
      <c r="O64" s="132"/>
      <c r="P64" s="85" t="s">
        <v>837</v>
      </c>
      <c r="Q64" s="85" t="s">
        <v>842</v>
      </c>
      <c r="R64" s="13" t="s">
        <v>78</v>
      </c>
      <c r="S64" s="14"/>
      <c r="T64" s="85" t="s">
        <v>648</v>
      </c>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c r="AY64"/>
      <c r="AZ64"/>
      <c r="BA64"/>
      <c r="BB64"/>
      <c r="BC64"/>
    </row>
    <row r="65" spans="1:55" s="80" customFormat="1" ht="46.5">
      <c r="A65" s="14" t="s">
        <v>897</v>
      </c>
      <c r="B65" s="13"/>
      <c r="C65" s="76"/>
      <c r="D65" s="76"/>
      <c r="E65" s="84">
        <v>34.366667</v>
      </c>
      <c r="F65" s="84">
        <v>-100.5</v>
      </c>
      <c r="G65" s="69">
        <v>480.19733477424899</v>
      </c>
      <c r="H65" s="13">
        <v>4306</v>
      </c>
      <c r="I65" s="13" t="s">
        <v>78</v>
      </c>
      <c r="J65" s="13"/>
      <c r="K65" s="14" t="s">
        <v>78</v>
      </c>
      <c r="L65" s="13"/>
      <c r="M65" s="93">
        <v>1.93</v>
      </c>
      <c r="N65" s="14" t="s">
        <v>898</v>
      </c>
      <c r="O65" s="132"/>
      <c r="P65" s="85" t="s">
        <v>899</v>
      </c>
      <c r="Q65" s="85" t="s">
        <v>900</v>
      </c>
      <c r="R65" s="13" t="s">
        <v>78</v>
      </c>
      <c r="S65" s="14"/>
      <c r="T65" s="85" t="s">
        <v>901</v>
      </c>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c r="AY65"/>
      <c r="AZ65"/>
      <c r="BA65"/>
      <c r="BB65"/>
      <c r="BC65"/>
    </row>
    <row r="66" spans="1:55" s="80" customFormat="1" ht="46.5">
      <c r="A66" s="14" t="s">
        <v>1029</v>
      </c>
      <c r="B66" s="13"/>
      <c r="C66" s="76"/>
      <c r="D66" s="76"/>
      <c r="E66" s="84" t="s">
        <v>78</v>
      </c>
      <c r="F66" s="84" t="s">
        <v>78</v>
      </c>
      <c r="G66" s="69" t="s">
        <v>78</v>
      </c>
      <c r="H66" s="13" t="s">
        <v>78</v>
      </c>
      <c r="I66" s="13">
        <v>40619</v>
      </c>
      <c r="J66" s="13" t="s">
        <v>78</v>
      </c>
      <c r="K66" s="14" t="s">
        <v>1008</v>
      </c>
      <c r="L66" s="13"/>
      <c r="M66" s="93" t="s">
        <v>78</v>
      </c>
      <c r="N66" s="14" t="s">
        <v>78</v>
      </c>
      <c r="O66" s="132"/>
      <c r="P66" s="85" t="s">
        <v>78</v>
      </c>
      <c r="Q66" s="85" t="s">
        <v>78</v>
      </c>
      <c r="R66" s="13" t="s">
        <v>562</v>
      </c>
      <c r="S66" s="14" t="s">
        <v>78</v>
      </c>
      <c r="T66" s="85" t="s">
        <v>78</v>
      </c>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c r="AY66"/>
      <c r="AZ66"/>
      <c r="BA66"/>
      <c r="BB66"/>
      <c r="BC66"/>
    </row>
    <row r="67" spans="1:55" s="80" customFormat="1">
      <c r="A67" s="14" t="s">
        <v>1144</v>
      </c>
      <c r="B67" s="13"/>
      <c r="C67" s="76"/>
      <c r="D67" s="76"/>
      <c r="E67" s="84" t="s">
        <v>78</v>
      </c>
      <c r="F67" s="84" t="s">
        <v>78</v>
      </c>
      <c r="G67" s="69" t="s">
        <v>78</v>
      </c>
      <c r="H67" s="13" t="s">
        <v>78</v>
      </c>
      <c r="I67" s="13" t="s">
        <v>78</v>
      </c>
      <c r="J67" s="13" t="s">
        <v>589</v>
      </c>
      <c r="K67" s="14" t="s">
        <v>78</v>
      </c>
      <c r="L67" s="13"/>
      <c r="M67" s="93" t="s">
        <v>1145</v>
      </c>
      <c r="N67" s="14"/>
      <c r="O67" s="132"/>
      <c r="P67" s="85" t="s">
        <v>1146</v>
      </c>
      <c r="Q67" s="85"/>
      <c r="R67" s="13" t="s">
        <v>78</v>
      </c>
      <c r="S67" s="14" t="s">
        <v>78</v>
      </c>
      <c r="T67" s="85"/>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c r="AY67"/>
      <c r="AZ67"/>
      <c r="BA67"/>
      <c r="BB67"/>
      <c r="BC67"/>
    </row>
    <row r="68" spans="1:55" s="80" customFormat="1" ht="31">
      <c r="A68" s="14" t="s">
        <v>981</v>
      </c>
      <c r="B68" s="13"/>
      <c r="C68" s="76"/>
      <c r="D68" s="76"/>
      <c r="E68" s="84">
        <v>35.619999999999997</v>
      </c>
      <c r="F68" s="84">
        <v>-101.5</v>
      </c>
      <c r="G68" s="69">
        <v>637.97876421303204</v>
      </c>
      <c r="H68" s="13">
        <v>4165</v>
      </c>
      <c r="I68" s="13" t="s">
        <v>78</v>
      </c>
      <c r="J68" s="13"/>
      <c r="K68" s="14" t="s">
        <v>78</v>
      </c>
      <c r="L68" s="13"/>
      <c r="M68" s="93" t="s">
        <v>982</v>
      </c>
      <c r="N68" s="14" t="s">
        <v>941</v>
      </c>
      <c r="O68" s="132"/>
      <c r="P68" s="85" t="s">
        <v>979</v>
      </c>
      <c r="Q68" s="85" t="s">
        <v>983</v>
      </c>
      <c r="R68" s="13" t="s">
        <v>78</v>
      </c>
      <c r="S68" s="14"/>
      <c r="T68" s="85" t="s">
        <v>559</v>
      </c>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c r="AY68"/>
      <c r="AZ68"/>
      <c r="BA68"/>
      <c r="BB68"/>
      <c r="BC68"/>
    </row>
    <row r="69" spans="1:55" s="80" customFormat="1" ht="62">
      <c r="A69" s="14" t="s">
        <v>700</v>
      </c>
      <c r="B69" s="13"/>
      <c r="C69" s="76"/>
      <c r="D69" s="76"/>
      <c r="E69" s="84">
        <v>29.65</v>
      </c>
      <c r="F69" s="84">
        <v>-101.3</v>
      </c>
      <c r="G69" s="69">
        <v>178.064978786578</v>
      </c>
      <c r="H69" s="13">
        <v>3672</v>
      </c>
      <c r="I69" s="13" t="s">
        <v>78</v>
      </c>
      <c r="J69" s="13" t="s">
        <v>589</v>
      </c>
      <c r="K69" s="14" t="s">
        <v>475</v>
      </c>
      <c r="L69" s="13"/>
      <c r="M69" s="93" t="s">
        <v>701</v>
      </c>
      <c r="N69" s="14" t="s">
        <v>702</v>
      </c>
      <c r="O69" s="132"/>
      <c r="P69" s="85" t="s">
        <v>703</v>
      </c>
      <c r="Q69" s="85" t="s">
        <v>704</v>
      </c>
      <c r="R69" s="13" t="s">
        <v>78</v>
      </c>
      <c r="S69" s="14" t="s">
        <v>705</v>
      </c>
      <c r="T69" s="85" t="s">
        <v>559</v>
      </c>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c r="AY69"/>
      <c r="AZ69"/>
      <c r="BA69"/>
      <c r="BB69"/>
      <c r="BC69"/>
    </row>
    <row r="70" spans="1:55" s="80" customFormat="1" ht="62">
      <c r="A70" s="90" t="s">
        <v>834</v>
      </c>
      <c r="B70" s="88"/>
      <c r="C70" s="76"/>
      <c r="D70" s="76"/>
      <c r="E70" s="87">
        <v>29</v>
      </c>
      <c r="F70" s="87">
        <v>-95.37</v>
      </c>
      <c r="G70" s="69">
        <v>422.86975639307099</v>
      </c>
      <c r="H70" s="88">
        <v>4224</v>
      </c>
      <c r="I70" s="88" t="s">
        <v>78</v>
      </c>
      <c r="J70" s="88"/>
      <c r="K70" s="90" t="s">
        <v>78</v>
      </c>
      <c r="L70" s="88"/>
      <c r="M70" s="95" t="s">
        <v>835</v>
      </c>
      <c r="N70" s="90" t="s">
        <v>836</v>
      </c>
      <c r="O70" s="132"/>
      <c r="P70" s="89" t="s">
        <v>837</v>
      </c>
      <c r="Q70" s="89" t="s">
        <v>838</v>
      </c>
      <c r="R70" s="88" t="s">
        <v>78</v>
      </c>
      <c r="S70" s="90"/>
      <c r="T70" s="89" t="s">
        <v>648</v>
      </c>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row>
    <row r="71" spans="1:55" ht="46.5">
      <c r="A71" s="90" t="s">
        <v>1059</v>
      </c>
      <c r="B71" s="88"/>
      <c r="C71" s="76"/>
      <c r="D71" s="76"/>
      <c r="E71" s="87" t="s">
        <v>78</v>
      </c>
      <c r="F71" s="87" t="s">
        <v>78</v>
      </c>
      <c r="G71" s="69" t="s">
        <v>78</v>
      </c>
      <c r="H71" s="88" t="s">
        <v>78</v>
      </c>
      <c r="I71" s="88">
        <v>42193</v>
      </c>
      <c r="J71" s="88" t="s">
        <v>78</v>
      </c>
      <c r="K71" s="90" t="s">
        <v>1008</v>
      </c>
      <c r="L71" s="88"/>
      <c r="M71" s="95" t="s">
        <v>78</v>
      </c>
      <c r="N71" s="90" t="s">
        <v>78</v>
      </c>
      <c r="O71" s="134"/>
      <c r="P71" s="89" t="s">
        <v>78</v>
      </c>
      <c r="Q71" s="89" t="s">
        <v>78</v>
      </c>
      <c r="R71" s="88" t="s">
        <v>562</v>
      </c>
      <c r="S71" s="90" t="s">
        <v>78</v>
      </c>
      <c r="T71" s="89" t="s">
        <v>78</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row>
    <row r="72" spans="1:55">
      <c r="A72" s="14" t="s">
        <v>1077</v>
      </c>
      <c r="B72" s="13"/>
      <c r="C72" s="76"/>
      <c r="D72" s="76"/>
      <c r="E72" s="84" t="s">
        <v>78</v>
      </c>
      <c r="F72" s="84" t="s">
        <v>78</v>
      </c>
      <c r="G72" s="69" t="s">
        <v>78</v>
      </c>
      <c r="H72" s="13" t="s">
        <v>78</v>
      </c>
      <c r="I72" s="13">
        <v>43391</v>
      </c>
      <c r="J72" s="13" t="s">
        <v>78</v>
      </c>
      <c r="K72" s="14" t="s">
        <v>475</v>
      </c>
      <c r="L72" s="13"/>
      <c r="M72" s="93" t="s">
        <v>78</v>
      </c>
      <c r="N72" s="14" t="s">
        <v>78</v>
      </c>
      <c r="O72" s="132"/>
      <c r="P72" s="85" t="s">
        <v>78</v>
      </c>
      <c r="Q72" s="85" t="s">
        <v>78</v>
      </c>
      <c r="R72" s="13" t="s">
        <v>562</v>
      </c>
      <c r="S72" s="14" t="s">
        <v>78</v>
      </c>
      <c r="T72" s="85" t="s">
        <v>78</v>
      </c>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row>
    <row r="73" spans="1:55">
      <c r="A73" s="14" t="s">
        <v>1108</v>
      </c>
      <c r="B73" s="13"/>
      <c r="C73" s="76"/>
      <c r="D73" s="76"/>
      <c r="E73" s="84" t="s">
        <v>78</v>
      </c>
      <c r="F73" s="84" t="s">
        <v>78</v>
      </c>
      <c r="G73" s="69" t="s">
        <v>78</v>
      </c>
      <c r="H73" s="13" t="s">
        <v>78</v>
      </c>
      <c r="I73" s="13">
        <v>43465</v>
      </c>
      <c r="J73" s="13" t="s">
        <v>78</v>
      </c>
      <c r="K73" s="14" t="s">
        <v>475</v>
      </c>
      <c r="L73" s="13"/>
      <c r="M73" s="93" t="s">
        <v>78</v>
      </c>
      <c r="N73" s="14" t="s">
        <v>78</v>
      </c>
      <c r="O73" s="132"/>
      <c r="P73" s="85" t="s">
        <v>78</v>
      </c>
      <c r="Q73" s="85" t="s">
        <v>78</v>
      </c>
      <c r="R73" s="13" t="s">
        <v>562</v>
      </c>
      <c r="S73" s="14" t="s">
        <v>78</v>
      </c>
      <c r="T73" s="85" t="s">
        <v>78</v>
      </c>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6"/>
      <c r="AY73" s="6"/>
      <c r="AZ73" s="6"/>
      <c r="BA73" s="6"/>
      <c r="BB73" s="6"/>
      <c r="BC73" s="6"/>
    </row>
    <row r="74" spans="1:55">
      <c r="A74" s="14" t="s">
        <v>1042</v>
      </c>
      <c r="B74" s="13"/>
      <c r="C74" s="76"/>
      <c r="D74" s="76"/>
      <c r="E74" s="84" t="s">
        <v>78</v>
      </c>
      <c r="F74" s="84" t="s">
        <v>78</v>
      </c>
      <c r="G74" s="69" t="s">
        <v>78</v>
      </c>
      <c r="H74" s="13" t="s">
        <v>78</v>
      </c>
      <c r="I74" s="13">
        <v>41084</v>
      </c>
      <c r="J74" s="13" t="s">
        <v>78</v>
      </c>
      <c r="K74" s="14" t="s">
        <v>475</v>
      </c>
      <c r="L74" s="13"/>
      <c r="M74" s="93" t="s">
        <v>78</v>
      </c>
      <c r="N74" s="14" t="s">
        <v>78</v>
      </c>
      <c r="O74" s="133"/>
      <c r="P74" s="85" t="s">
        <v>78</v>
      </c>
      <c r="Q74" s="85" t="s">
        <v>78</v>
      </c>
      <c r="R74" s="13" t="s">
        <v>562</v>
      </c>
      <c r="S74" s="14" t="s">
        <v>78</v>
      </c>
      <c r="T74" s="85" t="s">
        <v>78</v>
      </c>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80"/>
      <c r="AY74" s="80"/>
      <c r="AZ74" s="80"/>
      <c r="BA74" s="80"/>
      <c r="BB74" s="80"/>
      <c r="BC74" s="80"/>
    </row>
    <row r="75" spans="1:55" ht="93">
      <c r="A75" s="14" t="s">
        <v>725</v>
      </c>
      <c r="B75" s="13"/>
      <c r="C75" s="76"/>
      <c r="D75" s="76"/>
      <c r="E75" s="84">
        <v>29.733332999999998</v>
      </c>
      <c r="F75" s="84">
        <v>-101.4</v>
      </c>
      <c r="G75" s="69">
        <v>184.78827637346399</v>
      </c>
      <c r="H75" s="13">
        <v>3683</v>
      </c>
      <c r="I75" s="13" t="s">
        <v>78</v>
      </c>
      <c r="J75" s="13" t="s">
        <v>589</v>
      </c>
      <c r="K75" s="14" t="s">
        <v>176</v>
      </c>
      <c r="L75" s="13"/>
      <c r="M75" s="93" t="s">
        <v>726</v>
      </c>
      <c r="N75" s="14" t="s">
        <v>727</v>
      </c>
      <c r="O75" s="134"/>
      <c r="P75" s="85" t="s">
        <v>728</v>
      </c>
      <c r="Q75" s="85" t="s">
        <v>729</v>
      </c>
      <c r="R75" s="13" t="s">
        <v>78</v>
      </c>
      <c r="S75" s="14" t="s">
        <v>730</v>
      </c>
      <c r="T75" s="85" t="s">
        <v>559</v>
      </c>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row>
    <row r="76" spans="1:55">
      <c r="A76" s="14" t="s">
        <v>1073</v>
      </c>
      <c r="B76" s="13"/>
      <c r="C76" s="76"/>
      <c r="D76" s="76"/>
      <c r="E76" s="84" t="s">
        <v>78</v>
      </c>
      <c r="F76" s="84" t="s">
        <v>78</v>
      </c>
      <c r="G76" s="69" t="s">
        <v>78</v>
      </c>
      <c r="H76" s="13" t="s">
        <v>78</v>
      </c>
      <c r="I76" s="13">
        <v>43201</v>
      </c>
      <c r="J76" s="13" t="s">
        <v>78</v>
      </c>
      <c r="K76" s="14" t="s">
        <v>475</v>
      </c>
      <c r="L76" s="13"/>
      <c r="M76" s="93" t="s">
        <v>78</v>
      </c>
      <c r="N76" s="14" t="s">
        <v>78</v>
      </c>
      <c r="O76" s="132"/>
      <c r="P76" s="85" t="s">
        <v>78</v>
      </c>
      <c r="Q76" s="85" t="s">
        <v>78</v>
      </c>
      <c r="R76" s="13" t="s">
        <v>562</v>
      </c>
      <c r="S76" s="14" t="s">
        <v>78</v>
      </c>
      <c r="T76" s="85" t="s">
        <v>78</v>
      </c>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80"/>
      <c r="AY76" s="80"/>
      <c r="AZ76" s="80"/>
      <c r="BA76" s="80"/>
      <c r="BB76" s="80"/>
      <c r="BC76" s="80"/>
    </row>
    <row r="77" spans="1:55" ht="46.5">
      <c r="A77" s="14" t="s">
        <v>718</v>
      </c>
      <c r="B77" s="13"/>
      <c r="C77" s="76"/>
      <c r="D77" s="76"/>
      <c r="E77" s="84">
        <v>29.75</v>
      </c>
      <c r="F77" s="84">
        <v>-101.37</v>
      </c>
      <c r="G77" s="69">
        <v>181.52378334547001</v>
      </c>
      <c r="H77" s="13">
        <v>4254</v>
      </c>
      <c r="I77" s="13" t="s">
        <v>78</v>
      </c>
      <c r="J77" s="13" t="s">
        <v>589</v>
      </c>
      <c r="K77" s="14" t="s">
        <v>78</v>
      </c>
      <c r="L77" s="13"/>
      <c r="M77" s="95">
        <v>43313</v>
      </c>
      <c r="N77" s="14" t="s">
        <v>719</v>
      </c>
      <c r="O77" s="134"/>
      <c r="P77" s="85" t="s">
        <v>720</v>
      </c>
      <c r="Q77" s="85" t="s">
        <v>721</v>
      </c>
      <c r="R77" s="13" t="s">
        <v>78</v>
      </c>
      <c r="S77" s="14" t="s">
        <v>717</v>
      </c>
      <c r="T77" s="85" t="s">
        <v>559</v>
      </c>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row>
    <row r="78" spans="1:55" s="6" customFormat="1">
      <c r="A78" s="14" t="s">
        <v>1071</v>
      </c>
      <c r="B78" s="13"/>
      <c r="C78" s="76"/>
      <c r="D78" s="76"/>
      <c r="E78" s="84" t="s">
        <v>78</v>
      </c>
      <c r="F78" s="84" t="s">
        <v>78</v>
      </c>
      <c r="G78" s="69" t="s">
        <v>78</v>
      </c>
      <c r="H78" s="13" t="s">
        <v>78</v>
      </c>
      <c r="I78" s="13">
        <v>43142</v>
      </c>
      <c r="J78" s="13" t="s">
        <v>78</v>
      </c>
      <c r="K78" s="14" t="s">
        <v>475</v>
      </c>
      <c r="L78" s="13"/>
      <c r="M78" s="93" t="s">
        <v>78</v>
      </c>
      <c r="N78" s="14" t="s">
        <v>78</v>
      </c>
      <c r="O78" s="132"/>
      <c r="P78" s="85" t="s">
        <v>78</v>
      </c>
      <c r="Q78" s="85" t="s">
        <v>78</v>
      </c>
      <c r="R78" s="13" t="s">
        <v>562</v>
      </c>
      <c r="S78" s="14" t="s">
        <v>78</v>
      </c>
      <c r="T78" s="85" t="s">
        <v>78</v>
      </c>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c r="AY78"/>
      <c r="AZ78"/>
      <c r="BA78"/>
      <c r="BB78"/>
      <c r="BC78"/>
    </row>
    <row r="79" spans="1:55" s="6" customFormat="1" ht="93">
      <c r="A79" s="14" t="s">
        <v>934</v>
      </c>
      <c r="B79" s="13"/>
      <c r="C79" s="76"/>
      <c r="D79" s="76"/>
      <c r="E79" s="84">
        <v>34.5</v>
      </c>
      <c r="F79" s="84">
        <v>-101.36666700000001</v>
      </c>
      <c r="G79" s="69">
        <v>515.89688194031896</v>
      </c>
      <c r="H79" s="13">
        <v>3542</v>
      </c>
      <c r="I79" s="13" t="s">
        <v>78</v>
      </c>
      <c r="J79" s="13"/>
      <c r="K79" s="14" t="s">
        <v>78</v>
      </c>
      <c r="L79" s="13"/>
      <c r="M79" s="93" t="s">
        <v>935</v>
      </c>
      <c r="N79" s="14" t="s">
        <v>936</v>
      </c>
      <c r="O79" s="132"/>
      <c r="P79" s="85" t="s">
        <v>937</v>
      </c>
      <c r="Q79" s="85" t="s">
        <v>938</v>
      </c>
      <c r="R79" s="13" t="s">
        <v>78</v>
      </c>
      <c r="S79" s="14"/>
      <c r="T79" s="85" t="s">
        <v>711</v>
      </c>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c r="AY79"/>
      <c r="AZ79"/>
      <c r="BA79"/>
      <c r="BB79"/>
      <c r="BC79"/>
    </row>
    <row r="80" spans="1:55" ht="31">
      <c r="A80" s="14" t="s">
        <v>692</v>
      </c>
      <c r="B80" s="13"/>
      <c r="C80" s="76"/>
      <c r="D80" s="76"/>
      <c r="E80" s="84">
        <v>30.37</v>
      </c>
      <c r="F80" s="84">
        <v>-97.75</v>
      </c>
      <c r="G80" s="69">
        <v>174.18853139117101</v>
      </c>
      <c r="H80" s="13">
        <v>4284</v>
      </c>
      <c r="I80" s="13" t="s">
        <v>78</v>
      </c>
      <c r="J80" s="13"/>
      <c r="K80" s="14" t="s">
        <v>78</v>
      </c>
      <c r="L80" s="13"/>
      <c r="M80" s="93">
        <v>43374</v>
      </c>
      <c r="N80" s="14" t="s">
        <v>693</v>
      </c>
      <c r="O80" s="132"/>
      <c r="P80" s="85" t="s">
        <v>694</v>
      </c>
      <c r="Q80" s="85"/>
      <c r="R80" s="13" t="s">
        <v>78</v>
      </c>
      <c r="S80" s="14" t="s">
        <v>635</v>
      </c>
      <c r="T80" s="85" t="s">
        <v>559</v>
      </c>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row>
    <row r="81" spans="1:55" ht="77.5">
      <c r="A81" s="14" t="s">
        <v>695</v>
      </c>
      <c r="B81" s="13"/>
      <c r="C81" s="76"/>
      <c r="D81" s="76"/>
      <c r="E81" s="84">
        <v>30.37</v>
      </c>
      <c r="F81" s="84">
        <v>-97.75</v>
      </c>
      <c r="G81" s="69">
        <v>174.18853139117101</v>
      </c>
      <c r="H81" s="13">
        <v>4228</v>
      </c>
      <c r="I81" s="13" t="s">
        <v>78</v>
      </c>
      <c r="J81" s="13"/>
      <c r="K81" s="14" t="s">
        <v>78</v>
      </c>
      <c r="L81" s="13"/>
      <c r="M81" s="93">
        <v>43375</v>
      </c>
      <c r="N81" s="14" t="s">
        <v>696</v>
      </c>
      <c r="O81" s="132"/>
      <c r="P81" s="85" t="s">
        <v>697</v>
      </c>
      <c r="Q81" s="85" t="s">
        <v>698</v>
      </c>
      <c r="R81" s="13" t="s">
        <v>78</v>
      </c>
      <c r="S81" s="14" t="s">
        <v>699</v>
      </c>
      <c r="T81" s="85" t="s">
        <v>648</v>
      </c>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6"/>
      <c r="AY81" s="56"/>
      <c r="AZ81" s="56"/>
      <c r="BA81" s="56"/>
      <c r="BB81" s="56"/>
      <c r="BC81" s="56"/>
    </row>
    <row r="82" spans="1:55" ht="62">
      <c r="A82" s="14" t="s">
        <v>588</v>
      </c>
      <c r="B82" s="13"/>
      <c r="C82" s="76"/>
      <c r="D82" s="76"/>
      <c r="E82" s="84">
        <v>29.45</v>
      </c>
      <c r="F82" s="84">
        <v>-100.05</v>
      </c>
      <c r="G82" s="69">
        <v>90.319421443875399</v>
      </c>
      <c r="H82" s="13">
        <v>3686</v>
      </c>
      <c r="I82" s="13" t="s">
        <v>78</v>
      </c>
      <c r="J82" s="13" t="s">
        <v>589</v>
      </c>
      <c r="K82" s="14" t="s">
        <v>78</v>
      </c>
      <c r="L82" s="13"/>
      <c r="M82" s="93" t="s">
        <v>590</v>
      </c>
      <c r="N82" s="14" t="s">
        <v>591</v>
      </c>
      <c r="O82" s="132"/>
      <c r="P82" s="85" t="s">
        <v>592</v>
      </c>
      <c r="Q82" s="85" t="s">
        <v>593</v>
      </c>
      <c r="R82" s="13" t="s">
        <v>78</v>
      </c>
      <c r="S82" s="14" t="s">
        <v>594</v>
      </c>
      <c r="T82" s="85" t="s">
        <v>559</v>
      </c>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row>
    <row r="83" spans="1:55" ht="31">
      <c r="A83" s="14" t="s">
        <v>1045</v>
      </c>
      <c r="B83" s="13"/>
      <c r="C83" s="76"/>
      <c r="D83" s="76"/>
      <c r="E83" s="84" t="s">
        <v>78</v>
      </c>
      <c r="F83" s="84" t="s">
        <v>78</v>
      </c>
      <c r="G83" s="69" t="s">
        <v>78</v>
      </c>
      <c r="H83" s="13" t="s">
        <v>78</v>
      </c>
      <c r="I83" s="13">
        <v>41284</v>
      </c>
      <c r="J83" s="13" t="s">
        <v>1046</v>
      </c>
      <c r="K83" s="14" t="s">
        <v>475</v>
      </c>
      <c r="L83" s="13"/>
      <c r="M83" s="93"/>
      <c r="N83" s="14"/>
      <c r="O83" s="132"/>
      <c r="P83" s="85"/>
      <c r="Q83" s="85"/>
      <c r="R83" s="13" t="s">
        <v>562</v>
      </c>
      <c r="S83" s="14" t="s">
        <v>78</v>
      </c>
      <c r="T83" s="85" t="s">
        <v>559</v>
      </c>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row>
    <row r="84" spans="1:55">
      <c r="A84" s="14" t="s">
        <v>1098</v>
      </c>
      <c r="B84" s="13"/>
      <c r="C84" s="76"/>
      <c r="D84" s="76"/>
      <c r="E84" s="84" t="s">
        <v>78</v>
      </c>
      <c r="F84" s="84" t="s">
        <v>78</v>
      </c>
      <c r="G84" s="69" t="s">
        <v>78</v>
      </c>
      <c r="H84" s="13" t="s">
        <v>78</v>
      </c>
      <c r="I84" s="13">
        <v>43440</v>
      </c>
      <c r="J84" s="13" t="s">
        <v>78</v>
      </c>
      <c r="K84" s="14" t="s">
        <v>475</v>
      </c>
      <c r="L84" s="13"/>
      <c r="M84" s="93" t="s">
        <v>78</v>
      </c>
      <c r="N84" s="14" t="s">
        <v>78</v>
      </c>
      <c r="O84" s="132"/>
      <c r="P84" s="85" t="s">
        <v>78</v>
      </c>
      <c r="Q84" s="85" t="s">
        <v>78</v>
      </c>
      <c r="R84" s="13" t="s">
        <v>562</v>
      </c>
      <c r="S84" s="14" t="s">
        <v>78</v>
      </c>
      <c r="T84" s="85" t="s">
        <v>78</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row>
    <row r="85" spans="1:55" ht="31">
      <c r="A85" s="14" t="s">
        <v>1147</v>
      </c>
      <c r="B85" s="13"/>
      <c r="C85" s="76"/>
      <c r="D85" s="76"/>
      <c r="E85" s="84" t="s">
        <v>78</v>
      </c>
      <c r="F85" s="84" t="s">
        <v>78</v>
      </c>
      <c r="G85" s="69" t="s">
        <v>78</v>
      </c>
      <c r="H85" s="13" t="s">
        <v>78</v>
      </c>
      <c r="I85" s="13" t="s">
        <v>78</v>
      </c>
      <c r="J85" s="13" t="s">
        <v>863</v>
      </c>
      <c r="K85" s="14" t="s">
        <v>176</v>
      </c>
      <c r="L85" s="13">
        <v>15576</v>
      </c>
      <c r="M85" s="93" t="s">
        <v>1148</v>
      </c>
      <c r="N85" s="14" t="s">
        <v>1149</v>
      </c>
      <c r="O85" s="132"/>
      <c r="P85" s="85" t="s">
        <v>1150</v>
      </c>
      <c r="Q85" s="85" t="s">
        <v>1151</v>
      </c>
      <c r="R85" s="13" t="s">
        <v>78</v>
      </c>
      <c r="S85" s="14" t="s">
        <v>78</v>
      </c>
      <c r="T85" s="85"/>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row>
    <row r="86" spans="1:55" ht="31">
      <c r="A86" s="14" t="s">
        <v>854</v>
      </c>
      <c r="B86" s="13"/>
      <c r="C86" s="76"/>
      <c r="D86" s="76"/>
      <c r="E86" s="84">
        <v>33.619999999999997</v>
      </c>
      <c r="F86" s="84">
        <v>-97.5</v>
      </c>
      <c r="G86" s="69">
        <v>433.70509519989901</v>
      </c>
      <c r="H86" s="13">
        <v>4178</v>
      </c>
      <c r="I86" s="13" t="s">
        <v>78</v>
      </c>
      <c r="J86" s="13" t="s">
        <v>855</v>
      </c>
      <c r="K86" s="14" t="s">
        <v>78</v>
      </c>
      <c r="L86" s="13"/>
      <c r="M86" s="93">
        <v>1.35</v>
      </c>
      <c r="N86" s="14" t="s">
        <v>856</v>
      </c>
      <c r="O86" s="132"/>
      <c r="P86" s="85" t="s">
        <v>857</v>
      </c>
      <c r="Q86" s="85"/>
      <c r="R86" s="13" t="s">
        <v>78</v>
      </c>
      <c r="S86" s="14"/>
      <c r="T86" s="85" t="s">
        <v>585</v>
      </c>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80"/>
      <c r="AY86" s="80"/>
      <c r="AZ86" s="80"/>
      <c r="BA86" s="80"/>
      <c r="BB86" s="80"/>
      <c r="BC86" s="80"/>
    </row>
    <row r="87" spans="1:55" ht="46.5">
      <c r="A87" s="14" t="s">
        <v>760</v>
      </c>
      <c r="B87" s="13"/>
      <c r="C87" s="76"/>
      <c r="D87" s="76"/>
      <c r="E87" s="84">
        <v>29.816666999999999</v>
      </c>
      <c r="F87" s="84">
        <v>-101.55</v>
      </c>
      <c r="G87" s="69">
        <v>196.937608920879</v>
      </c>
      <c r="H87" s="13">
        <v>3691</v>
      </c>
      <c r="I87" s="13">
        <v>40848</v>
      </c>
      <c r="J87" s="13" t="s">
        <v>589</v>
      </c>
      <c r="K87" s="14" t="s">
        <v>475</v>
      </c>
      <c r="L87" s="13"/>
      <c r="M87" s="93" t="s">
        <v>761</v>
      </c>
      <c r="N87" s="14" t="s">
        <v>762</v>
      </c>
      <c r="O87" s="134"/>
      <c r="P87" s="85" t="s">
        <v>763</v>
      </c>
      <c r="Q87" s="85" t="s">
        <v>764</v>
      </c>
      <c r="R87" s="13" t="s">
        <v>78</v>
      </c>
      <c r="S87" s="14" t="s">
        <v>685</v>
      </c>
      <c r="T87" s="85" t="s">
        <v>559</v>
      </c>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80"/>
      <c r="AY87" s="80"/>
      <c r="AZ87" s="80"/>
      <c r="BA87" s="80"/>
      <c r="BB87" s="80"/>
      <c r="BC87" s="80"/>
    </row>
    <row r="88" spans="1:55" ht="46.5">
      <c r="A88" s="14" t="s">
        <v>1036</v>
      </c>
      <c r="B88" s="13"/>
      <c r="C88" s="76"/>
      <c r="D88" s="76"/>
      <c r="E88" s="84" t="s">
        <v>78</v>
      </c>
      <c r="F88" s="84" t="s">
        <v>78</v>
      </c>
      <c r="G88" s="69" t="s">
        <v>78</v>
      </c>
      <c r="H88" s="13" t="s">
        <v>78</v>
      </c>
      <c r="I88" s="13">
        <v>40877</v>
      </c>
      <c r="J88" s="13" t="s">
        <v>78</v>
      </c>
      <c r="K88" s="14" t="s">
        <v>1008</v>
      </c>
      <c r="L88" s="13"/>
      <c r="M88" s="93" t="s">
        <v>78</v>
      </c>
      <c r="N88" s="14" t="s">
        <v>78</v>
      </c>
      <c r="O88" s="134"/>
      <c r="P88" s="85" t="s">
        <v>78</v>
      </c>
      <c r="Q88" s="85" t="s">
        <v>78</v>
      </c>
      <c r="R88" s="13" t="s">
        <v>562</v>
      </c>
      <c r="S88" s="14" t="s">
        <v>78</v>
      </c>
      <c r="T88" s="85" t="s">
        <v>78</v>
      </c>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row>
    <row r="89" spans="1:55" ht="46.5">
      <c r="A89" s="14" t="s">
        <v>1873</v>
      </c>
      <c r="B89" s="13"/>
      <c r="C89" s="76"/>
      <c r="D89" s="76"/>
      <c r="E89" s="84" t="s">
        <v>78</v>
      </c>
      <c r="F89" s="84" t="s">
        <v>78</v>
      </c>
      <c r="G89" s="69" t="s">
        <v>78</v>
      </c>
      <c r="H89" s="13" t="s">
        <v>78</v>
      </c>
      <c r="I89" s="13">
        <v>41955</v>
      </c>
      <c r="J89" s="13" t="s">
        <v>78</v>
      </c>
      <c r="K89" s="14" t="s">
        <v>1008</v>
      </c>
      <c r="L89" s="13"/>
      <c r="M89" s="93" t="s">
        <v>78</v>
      </c>
      <c r="N89" s="14" t="s">
        <v>78</v>
      </c>
      <c r="O89" s="132"/>
      <c r="P89" s="85" t="s">
        <v>78</v>
      </c>
      <c r="Q89" s="85" t="s">
        <v>78</v>
      </c>
      <c r="R89" s="13" t="s">
        <v>562</v>
      </c>
      <c r="S89" s="14" t="s">
        <v>78</v>
      </c>
      <c r="T89" s="85" t="s">
        <v>78</v>
      </c>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row>
    <row r="90" spans="1:55" ht="46.5">
      <c r="A90" s="14" t="s">
        <v>1051</v>
      </c>
      <c r="B90" s="13"/>
      <c r="C90" s="76"/>
      <c r="D90" s="76"/>
      <c r="E90" s="84" t="s">
        <v>78</v>
      </c>
      <c r="F90" s="84" t="s">
        <v>78</v>
      </c>
      <c r="G90" s="69" t="s">
        <v>78</v>
      </c>
      <c r="H90" s="13" t="s">
        <v>78</v>
      </c>
      <c r="I90" s="13">
        <v>41403</v>
      </c>
      <c r="J90" s="13" t="s">
        <v>78</v>
      </c>
      <c r="K90" s="14" t="s">
        <v>1008</v>
      </c>
      <c r="L90" s="13"/>
      <c r="M90" s="93" t="s">
        <v>78</v>
      </c>
      <c r="N90" s="14" t="s">
        <v>78</v>
      </c>
      <c r="O90" s="132"/>
      <c r="P90" s="85" t="s">
        <v>78</v>
      </c>
      <c r="Q90" s="85" t="s">
        <v>78</v>
      </c>
      <c r="R90" s="13" t="s">
        <v>562</v>
      </c>
      <c r="S90" s="14" t="s">
        <v>78</v>
      </c>
      <c r="T90" s="85" t="s">
        <v>78</v>
      </c>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row>
    <row r="91" spans="1:55">
      <c r="A91" s="14" t="s">
        <v>1152</v>
      </c>
      <c r="B91" s="13"/>
      <c r="C91" s="76"/>
      <c r="D91" s="76"/>
      <c r="E91" s="84" t="s">
        <v>78</v>
      </c>
      <c r="F91" s="84" t="s">
        <v>78</v>
      </c>
      <c r="G91" s="69" t="s">
        <v>78</v>
      </c>
      <c r="H91" s="13" t="s">
        <v>78</v>
      </c>
      <c r="I91" s="13" t="s">
        <v>78</v>
      </c>
      <c r="J91" s="13" t="s">
        <v>589</v>
      </c>
      <c r="K91" s="14" t="s">
        <v>78</v>
      </c>
      <c r="L91" s="13"/>
      <c r="M91" s="93">
        <v>43252</v>
      </c>
      <c r="N91" s="14"/>
      <c r="O91" s="132"/>
      <c r="P91" s="85" t="s">
        <v>1153</v>
      </c>
      <c r="Q91" s="85"/>
      <c r="R91" s="13" t="s">
        <v>78</v>
      </c>
      <c r="S91" s="14" t="s">
        <v>78</v>
      </c>
      <c r="T91" s="85"/>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row>
    <row r="92" spans="1:55" ht="62">
      <c r="A92" s="14" t="s">
        <v>1069</v>
      </c>
      <c r="B92" s="13"/>
      <c r="C92" s="76"/>
      <c r="D92" s="76"/>
      <c r="E92" s="84" t="s">
        <v>78</v>
      </c>
      <c r="F92" s="84" t="s">
        <v>78</v>
      </c>
      <c r="G92" s="69" t="s">
        <v>78</v>
      </c>
      <c r="H92" s="13" t="s">
        <v>78</v>
      </c>
      <c r="I92" s="13">
        <v>43136</v>
      </c>
      <c r="J92" s="13" t="s">
        <v>78</v>
      </c>
      <c r="K92" s="14" t="s">
        <v>1005</v>
      </c>
      <c r="L92" s="13"/>
      <c r="M92" s="93" t="s">
        <v>78</v>
      </c>
      <c r="N92" s="14" t="s">
        <v>78</v>
      </c>
      <c r="O92" s="132"/>
      <c r="P92" s="85" t="s">
        <v>78</v>
      </c>
      <c r="Q92" s="85" t="s">
        <v>78</v>
      </c>
      <c r="R92" s="13" t="s">
        <v>562</v>
      </c>
      <c r="S92" s="14" t="s">
        <v>78</v>
      </c>
      <c r="T92" s="85" t="s">
        <v>78</v>
      </c>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row>
    <row r="93" spans="1:55" ht="77.5">
      <c r="A93" s="76" t="s">
        <v>611</v>
      </c>
      <c r="B93" s="70"/>
      <c r="C93" s="104">
        <v>43101</v>
      </c>
      <c r="D93" s="104"/>
      <c r="E93" s="68">
        <v>30.47</v>
      </c>
      <c r="F93" s="68">
        <v>-100.55</v>
      </c>
      <c r="G93" s="69">
        <v>104.19087652144</v>
      </c>
      <c r="H93" s="70">
        <v>3690</v>
      </c>
      <c r="I93" s="70">
        <v>41174</v>
      </c>
      <c r="J93" s="70" t="s">
        <v>612</v>
      </c>
      <c r="K93" s="76" t="s">
        <v>475</v>
      </c>
      <c r="L93" s="70"/>
      <c r="M93" s="94" t="s">
        <v>613</v>
      </c>
      <c r="N93" s="76" t="s">
        <v>614</v>
      </c>
      <c r="O93" s="132"/>
      <c r="P93" s="71" t="s">
        <v>599</v>
      </c>
      <c r="Q93" s="71"/>
      <c r="R93" s="70" t="s">
        <v>562</v>
      </c>
      <c r="S93" s="76" t="s">
        <v>556</v>
      </c>
      <c r="T93" s="71" t="s">
        <v>559</v>
      </c>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6"/>
      <c r="AY93" s="56"/>
      <c r="AZ93" s="56"/>
      <c r="BA93" s="56"/>
      <c r="BB93" s="56"/>
      <c r="BC93" s="56"/>
    </row>
    <row r="94" spans="1:55" ht="62">
      <c r="A94" s="76" t="s">
        <v>666</v>
      </c>
      <c r="B94" s="70"/>
      <c r="C94" s="76"/>
      <c r="D94" s="76"/>
      <c r="E94" s="68">
        <v>29.87</v>
      </c>
      <c r="F94" s="68">
        <v>-101.12</v>
      </c>
      <c r="G94" s="69">
        <v>155.04467063865201</v>
      </c>
      <c r="H94" s="70">
        <v>4251</v>
      </c>
      <c r="I94" s="70">
        <v>41163</v>
      </c>
      <c r="J94" s="70" t="s">
        <v>589</v>
      </c>
      <c r="K94" s="76" t="s">
        <v>475</v>
      </c>
      <c r="L94" s="70"/>
      <c r="M94" s="94">
        <v>36800</v>
      </c>
      <c r="N94" s="76" t="s">
        <v>667</v>
      </c>
      <c r="O94" s="132"/>
      <c r="P94" s="71" t="s">
        <v>560</v>
      </c>
      <c r="Q94" s="71"/>
      <c r="R94" s="70" t="s">
        <v>562</v>
      </c>
      <c r="S94" s="76" t="s">
        <v>594</v>
      </c>
      <c r="T94" s="71" t="s">
        <v>559</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row>
    <row r="95" spans="1:55" ht="46.5">
      <c r="A95" s="14" t="s">
        <v>940</v>
      </c>
      <c r="B95" s="13"/>
      <c r="C95" s="76"/>
      <c r="D95" s="76"/>
      <c r="E95" s="84">
        <v>34.75</v>
      </c>
      <c r="F95" s="84">
        <v>-100.62</v>
      </c>
      <c r="G95" s="69">
        <v>524.19749338282497</v>
      </c>
      <c r="H95" s="13">
        <v>4304</v>
      </c>
      <c r="I95" s="13" t="s">
        <v>78</v>
      </c>
      <c r="J95" s="13"/>
      <c r="K95" s="14" t="s">
        <v>78</v>
      </c>
      <c r="L95" s="13"/>
      <c r="M95" s="93">
        <v>43132</v>
      </c>
      <c r="N95" s="14" t="s">
        <v>941</v>
      </c>
      <c r="O95" s="132"/>
      <c r="P95" s="85" t="s">
        <v>942</v>
      </c>
      <c r="Q95" s="85" t="s">
        <v>943</v>
      </c>
      <c r="R95" s="13" t="s">
        <v>78</v>
      </c>
      <c r="S95" s="14"/>
      <c r="T95" s="85" t="s">
        <v>901</v>
      </c>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row>
    <row r="96" spans="1:55" ht="62">
      <c r="A96" s="14" t="s">
        <v>642</v>
      </c>
      <c r="B96" s="13"/>
      <c r="C96" s="76"/>
      <c r="D96" s="76"/>
      <c r="E96" s="84">
        <v>31.25</v>
      </c>
      <c r="F96" s="84">
        <v>-98.87</v>
      </c>
      <c r="G96" s="69">
        <v>140.20681874036001</v>
      </c>
      <c r="H96" s="13">
        <v>4226</v>
      </c>
      <c r="I96" s="13" t="s">
        <v>78</v>
      </c>
      <c r="J96" s="13"/>
      <c r="K96" s="14" t="s">
        <v>78</v>
      </c>
      <c r="L96" s="13"/>
      <c r="M96" s="93" t="s">
        <v>643</v>
      </c>
      <c r="N96" s="14" t="s">
        <v>644</v>
      </c>
      <c r="O96" s="132"/>
      <c r="P96" s="85" t="s">
        <v>645</v>
      </c>
      <c r="Q96" s="85" t="s">
        <v>646</v>
      </c>
      <c r="R96" s="13" t="s">
        <v>78</v>
      </c>
      <c r="S96" s="14" t="s">
        <v>647</v>
      </c>
      <c r="T96" s="85" t="s">
        <v>648</v>
      </c>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row>
    <row r="97" spans="1:55">
      <c r="A97" s="14" t="s">
        <v>1088</v>
      </c>
      <c r="B97" s="13"/>
      <c r="C97" s="76"/>
      <c r="D97" s="76"/>
      <c r="E97" s="84" t="s">
        <v>78</v>
      </c>
      <c r="F97" s="84" t="s">
        <v>78</v>
      </c>
      <c r="G97" s="69" t="s">
        <v>78</v>
      </c>
      <c r="H97" s="13" t="s">
        <v>78</v>
      </c>
      <c r="I97" s="13">
        <v>43429</v>
      </c>
      <c r="J97" s="13" t="s">
        <v>78</v>
      </c>
      <c r="K97" s="14" t="s">
        <v>475</v>
      </c>
      <c r="L97" s="13"/>
      <c r="M97" s="93" t="s">
        <v>78</v>
      </c>
      <c r="N97" s="14" t="s">
        <v>78</v>
      </c>
      <c r="O97" s="132"/>
      <c r="P97" s="85" t="s">
        <v>78</v>
      </c>
      <c r="Q97" s="85" t="s">
        <v>78</v>
      </c>
      <c r="R97" s="13" t="s">
        <v>562</v>
      </c>
      <c r="S97" s="14" t="s">
        <v>78</v>
      </c>
      <c r="T97" s="85" t="s">
        <v>78</v>
      </c>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80"/>
      <c r="AY97" s="80"/>
      <c r="AZ97" s="80"/>
      <c r="BA97" s="80"/>
      <c r="BB97" s="80"/>
      <c r="BC97" s="80"/>
    </row>
    <row r="98" spans="1:55" ht="46.5">
      <c r="A98" s="14" t="s">
        <v>1019</v>
      </c>
      <c r="B98" s="13"/>
      <c r="C98" s="76"/>
      <c r="D98" s="76"/>
      <c r="E98" s="84" t="s">
        <v>78</v>
      </c>
      <c r="F98" s="84" t="s">
        <v>78</v>
      </c>
      <c r="G98" s="69" t="s">
        <v>78</v>
      </c>
      <c r="H98" s="13" t="s">
        <v>78</v>
      </c>
      <c r="I98" s="13">
        <v>40448</v>
      </c>
      <c r="J98" s="13" t="s">
        <v>78</v>
      </c>
      <c r="K98" s="14" t="s">
        <v>1008</v>
      </c>
      <c r="L98" s="13"/>
      <c r="M98" s="93" t="s">
        <v>78</v>
      </c>
      <c r="N98" s="14" t="s">
        <v>78</v>
      </c>
      <c r="O98" s="134"/>
      <c r="P98" s="85" t="s">
        <v>78</v>
      </c>
      <c r="Q98" s="85" t="s">
        <v>78</v>
      </c>
      <c r="R98" s="13" t="s">
        <v>562</v>
      </c>
      <c r="S98" s="14" t="s">
        <v>78</v>
      </c>
      <c r="T98" s="85" t="s">
        <v>78</v>
      </c>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80"/>
      <c r="AY98" s="80"/>
      <c r="AZ98" s="80"/>
      <c r="BA98" s="80"/>
      <c r="BB98" s="80"/>
      <c r="BC98" s="80"/>
    </row>
    <row r="99" spans="1:55">
      <c r="A99" s="14" t="s">
        <v>1018</v>
      </c>
      <c r="B99" s="13"/>
      <c r="C99" s="76"/>
      <c r="D99" s="76"/>
      <c r="E99" s="84" t="s">
        <v>78</v>
      </c>
      <c r="F99" s="84" t="s">
        <v>78</v>
      </c>
      <c r="G99" s="69" t="s">
        <v>78</v>
      </c>
      <c r="H99" s="13" t="s">
        <v>78</v>
      </c>
      <c r="I99" s="13">
        <v>40433</v>
      </c>
      <c r="J99" s="13" t="s">
        <v>78</v>
      </c>
      <c r="K99" s="14" t="s">
        <v>475</v>
      </c>
      <c r="L99" s="13"/>
      <c r="M99" s="93" t="s">
        <v>78</v>
      </c>
      <c r="N99" s="14" t="s">
        <v>78</v>
      </c>
      <c r="O99" s="134"/>
      <c r="P99" s="85" t="s">
        <v>78</v>
      </c>
      <c r="Q99" s="85" t="s">
        <v>78</v>
      </c>
      <c r="R99" s="13" t="s">
        <v>562</v>
      </c>
      <c r="S99" s="14" t="s">
        <v>78</v>
      </c>
      <c r="T99" s="85" t="s">
        <v>78</v>
      </c>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row>
    <row r="100" spans="1:55" ht="77.5">
      <c r="A100" s="14" t="s">
        <v>862</v>
      </c>
      <c r="B100" s="13"/>
      <c r="C100" s="76"/>
      <c r="D100" s="76"/>
      <c r="E100" s="84">
        <v>31</v>
      </c>
      <c r="F100" s="84">
        <v>-104.12</v>
      </c>
      <c r="G100" s="69">
        <v>449.519903024276</v>
      </c>
      <c r="H100" s="13">
        <v>4211</v>
      </c>
      <c r="I100" s="13" t="s">
        <v>78</v>
      </c>
      <c r="J100" s="13" t="s">
        <v>863</v>
      </c>
      <c r="K100" s="14" t="s">
        <v>756</v>
      </c>
      <c r="L100" s="13"/>
      <c r="M100" s="93" t="s">
        <v>864</v>
      </c>
      <c r="N100" s="14" t="s">
        <v>865</v>
      </c>
      <c r="O100" s="132"/>
      <c r="P100" s="85" t="s">
        <v>866</v>
      </c>
      <c r="Q100" s="85"/>
      <c r="R100" s="13" t="s">
        <v>78</v>
      </c>
      <c r="S100" s="14" t="s">
        <v>867</v>
      </c>
      <c r="T100" s="85" t="s">
        <v>820</v>
      </c>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row>
    <row r="101" spans="1:55" s="83" customFormat="1" ht="77.5">
      <c r="A101" s="76" t="s">
        <v>416</v>
      </c>
      <c r="B101" s="70"/>
      <c r="C101" s="104" t="s">
        <v>1636</v>
      </c>
      <c r="D101" s="104" t="s">
        <v>556</v>
      </c>
      <c r="E101" s="68">
        <v>29.62</v>
      </c>
      <c r="F101" s="68">
        <v>-98.37</v>
      </c>
      <c r="G101" s="69">
        <v>126.402078446346</v>
      </c>
      <c r="H101" s="70">
        <v>4257</v>
      </c>
      <c r="I101" s="70">
        <v>933</v>
      </c>
      <c r="J101" s="70" t="s">
        <v>417</v>
      </c>
      <c r="K101" s="76" t="s">
        <v>565</v>
      </c>
      <c r="L101" s="70"/>
      <c r="M101" s="94" t="s">
        <v>618</v>
      </c>
      <c r="N101" s="76" t="s">
        <v>619</v>
      </c>
      <c r="O101" s="86" t="s">
        <v>1700</v>
      </c>
      <c r="P101" s="71" t="s">
        <v>620</v>
      </c>
      <c r="Q101" s="71" t="s">
        <v>621</v>
      </c>
      <c r="R101" s="70" t="s">
        <v>562</v>
      </c>
      <c r="S101" s="76" t="s">
        <v>556</v>
      </c>
      <c r="T101" s="71" t="s">
        <v>559</v>
      </c>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c r="AY101"/>
      <c r="AZ101"/>
      <c r="BA101"/>
      <c r="BB101"/>
      <c r="BC101"/>
    </row>
    <row r="102" spans="1:55" s="83" customFormat="1" ht="46.5">
      <c r="A102" s="14" t="s">
        <v>1154</v>
      </c>
      <c r="B102" s="13"/>
      <c r="C102" s="76"/>
      <c r="D102" s="76"/>
      <c r="E102" s="84" t="s">
        <v>78</v>
      </c>
      <c r="F102" s="84" t="s">
        <v>78</v>
      </c>
      <c r="G102" s="69" t="s">
        <v>78</v>
      </c>
      <c r="H102" s="13" t="s">
        <v>78</v>
      </c>
      <c r="I102" s="13" t="s">
        <v>78</v>
      </c>
      <c r="J102" s="13" t="s">
        <v>246</v>
      </c>
      <c r="K102" s="14" t="s">
        <v>78</v>
      </c>
      <c r="L102" s="13"/>
      <c r="M102" s="93" t="s">
        <v>1155</v>
      </c>
      <c r="N102" s="14"/>
      <c r="O102" s="132"/>
      <c r="P102" s="85" t="s">
        <v>1156</v>
      </c>
      <c r="Q102" s="85"/>
      <c r="R102" s="13" t="s">
        <v>78</v>
      </c>
      <c r="S102" s="14" t="s">
        <v>78</v>
      </c>
      <c r="T102" s="85"/>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c r="AY102"/>
      <c r="AZ102"/>
      <c r="BA102"/>
      <c r="BB102"/>
      <c r="BC102"/>
    </row>
    <row r="103" spans="1:55">
      <c r="A103" s="14" t="s">
        <v>1811</v>
      </c>
      <c r="B103" s="13"/>
      <c r="C103" s="104">
        <v>43221</v>
      </c>
      <c r="D103" s="76" t="s">
        <v>556</v>
      </c>
      <c r="E103" s="84" t="s">
        <v>78</v>
      </c>
      <c r="F103" s="84" t="s">
        <v>78</v>
      </c>
      <c r="G103" s="69" t="s">
        <v>78</v>
      </c>
      <c r="H103" s="13" t="s">
        <v>78</v>
      </c>
      <c r="I103" s="13">
        <v>43630</v>
      </c>
      <c r="J103" s="13" t="s">
        <v>78</v>
      </c>
      <c r="K103" s="14" t="s">
        <v>565</v>
      </c>
      <c r="L103" s="13"/>
      <c r="M103" s="93" t="s">
        <v>176</v>
      </c>
      <c r="N103" s="14" t="s">
        <v>1812</v>
      </c>
      <c r="O103" s="132"/>
      <c r="P103" s="85" t="s">
        <v>78</v>
      </c>
      <c r="Q103" s="85" t="s">
        <v>78</v>
      </c>
      <c r="R103" s="13" t="s">
        <v>562</v>
      </c>
      <c r="S103" s="14" t="s">
        <v>78</v>
      </c>
      <c r="T103" s="85" t="s">
        <v>78</v>
      </c>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row>
    <row r="104" spans="1:55" ht="62">
      <c r="A104" s="14" t="s">
        <v>888</v>
      </c>
      <c r="B104" s="13"/>
      <c r="C104" s="76"/>
      <c r="D104" s="76"/>
      <c r="E104" s="84">
        <v>32.869999999999997</v>
      </c>
      <c r="F104" s="84">
        <v>-95.75</v>
      </c>
      <c r="G104" s="69">
        <v>471.56596719688599</v>
      </c>
      <c r="H104" s="13">
        <v>4214</v>
      </c>
      <c r="I104" s="13" t="s">
        <v>78</v>
      </c>
      <c r="J104" s="13"/>
      <c r="K104" s="14" t="s">
        <v>78</v>
      </c>
      <c r="L104" s="13"/>
      <c r="M104" s="93" t="s">
        <v>889</v>
      </c>
      <c r="N104" s="14" t="s">
        <v>890</v>
      </c>
      <c r="O104" s="132"/>
      <c r="P104" s="85" t="s">
        <v>891</v>
      </c>
      <c r="Q104" s="85" t="s">
        <v>892</v>
      </c>
      <c r="R104" s="13" t="s">
        <v>78</v>
      </c>
      <c r="S104" s="14"/>
      <c r="T104" s="85" t="s">
        <v>648</v>
      </c>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row>
    <row r="105" spans="1:55">
      <c r="A105" s="14" t="s">
        <v>1157</v>
      </c>
      <c r="B105" s="13"/>
      <c r="C105" s="76"/>
      <c r="D105" s="76"/>
      <c r="E105" s="84" t="s">
        <v>78</v>
      </c>
      <c r="F105" s="84" t="s">
        <v>78</v>
      </c>
      <c r="G105" s="69" t="s">
        <v>78</v>
      </c>
      <c r="H105" s="13" t="s">
        <v>78</v>
      </c>
      <c r="I105" s="13" t="s">
        <v>78</v>
      </c>
      <c r="J105" s="13"/>
      <c r="K105" s="14" t="s">
        <v>78</v>
      </c>
      <c r="L105" s="13"/>
      <c r="M105" s="93"/>
      <c r="N105" s="14"/>
      <c r="O105" s="132"/>
      <c r="P105" s="85"/>
      <c r="Q105" s="85"/>
      <c r="R105" s="13" t="s">
        <v>78</v>
      </c>
      <c r="S105" s="14" t="s">
        <v>78</v>
      </c>
      <c r="T105" s="85"/>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6"/>
      <c r="AY105" s="6"/>
      <c r="AZ105" s="6"/>
      <c r="BA105" s="6"/>
      <c r="BB105" s="6"/>
      <c r="BC105" s="6"/>
    </row>
    <row r="106" spans="1:55">
      <c r="A106" s="14" t="s">
        <v>691</v>
      </c>
      <c r="B106" s="13"/>
      <c r="C106" s="76"/>
      <c r="D106" s="76"/>
      <c r="E106" s="84">
        <v>30</v>
      </c>
      <c r="F106" s="84">
        <v>-97.75</v>
      </c>
      <c r="G106" s="69">
        <v>173.057021687836</v>
      </c>
      <c r="H106" s="13" t="s">
        <v>78</v>
      </c>
      <c r="I106" s="13" t="s">
        <v>78</v>
      </c>
      <c r="J106" s="13" t="s">
        <v>78</v>
      </c>
      <c r="K106" s="14" t="s">
        <v>78</v>
      </c>
      <c r="L106" s="13"/>
      <c r="M106" s="93" t="s">
        <v>78</v>
      </c>
      <c r="N106" s="14" t="s">
        <v>78</v>
      </c>
      <c r="O106" s="133"/>
      <c r="P106" s="85" t="s">
        <v>78</v>
      </c>
      <c r="Q106" s="85" t="s">
        <v>78</v>
      </c>
      <c r="R106" s="13" t="s">
        <v>78</v>
      </c>
      <c r="S106" s="14" t="s">
        <v>78</v>
      </c>
      <c r="T106" s="85" t="s">
        <v>78</v>
      </c>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row>
    <row r="107" spans="1:55">
      <c r="A107" s="120" t="s">
        <v>1598</v>
      </c>
      <c r="B107" s="127"/>
      <c r="C107" s="131">
        <v>43221</v>
      </c>
      <c r="D107" s="131" t="s">
        <v>556</v>
      </c>
      <c r="E107" s="127"/>
      <c r="F107" s="127"/>
      <c r="G107" s="127"/>
      <c r="H107" s="127"/>
      <c r="I107" s="127">
        <v>43279</v>
      </c>
      <c r="J107" s="127" t="s">
        <v>1599</v>
      </c>
      <c r="K107" s="127" t="s">
        <v>475</v>
      </c>
      <c r="L107" s="127"/>
      <c r="M107" s="127"/>
      <c r="N107" s="124" t="s">
        <v>1600</v>
      </c>
      <c r="O107" s="135"/>
      <c r="P107" s="125"/>
      <c r="Q107" s="124"/>
      <c r="R107" s="124"/>
      <c r="S107" s="124"/>
      <c r="T107" s="12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row>
    <row r="108" spans="1:55" ht="18.5">
      <c r="A108" s="14" t="s">
        <v>1208</v>
      </c>
      <c r="B108" s="7"/>
      <c r="C108" s="103">
        <v>43221</v>
      </c>
      <c r="D108" s="103" t="s">
        <v>556</v>
      </c>
      <c r="E108" s="105"/>
      <c r="F108" s="105"/>
      <c r="G108" s="106"/>
      <c r="H108" s="76"/>
      <c r="I108" s="76"/>
      <c r="J108" s="76"/>
      <c r="K108" s="76" t="s">
        <v>176</v>
      </c>
      <c r="L108" s="76"/>
      <c r="M108" s="94"/>
      <c r="N108" s="72"/>
      <c r="O108" s="76"/>
      <c r="P108" s="76" t="s">
        <v>1209</v>
      </c>
      <c r="Q108" s="76"/>
      <c r="R108" s="76"/>
      <c r="S108" s="76"/>
      <c r="T108" s="76"/>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row>
    <row r="109" spans="1:55" s="80" customFormat="1">
      <c r="A109" s="14" t="s">
        <v>1041</v>
      </c>
      <c r="B109" s="13"/>
      <c r="C109" s="76"/>
      <c r="D109" s="76"/>
      <c r="E109" s="84" t="s">
        <v>78</v>
      </c>
      <c r="F109" s="84" t="s">
        <v>78</v>
      </c>
      <c r="G109" s="69" t="s">
        <v>78</v>
      </c>
      <c r="H109" s="13" t="s">
        <v>78</v>
      </c>
      <c r="I109" s="13">
        <v>41071</v>
      </c>
      <c r="J109" s="13" t="s">
        <v>78</v>
      </c>
      <c r="K109" s="14" t="s">
        <v>475</v>
      </c>
      <c r="L109" s="13"/>
      <c r="M109" s="93" t="s">
        <v>78</v>
      </c>
      <c r="N109" s="14" t="s">
        <v>78</v>
      </c>
      <c r="O109" s="132"/>
      <c r="P109" s="85" t="s">
        <v>78</v>
      </c>
      <c r="Q109" s="85" t="s">
        <v>78</v>
      </c>
      <c r="R109" s="13" t="s">
        <v>562</v>
      </c>
      <c r="S109" s="14" t="s">
        <v>78</v>
      </c>
      <c r="T109" s="85" t="s">
        <v>78</v>
      </c>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row>
    <row r="110" spans="1:55" ht="62">
      <c r="A110" s="14" t="s">
        <v>1224</v>
      </c>
      <c r="B110" s="13"/>
      <c r="C110" s="104">
        <v>43221</v>
      </c>
      <c r="D110" s="104" t="s">
        <v>556</v>
      </c>
      <c r="E110" s="84" t="s">
        <v>78</v>
      </c>
      <c r="F110" s="84" t="s">
        <v>78</v>
      </c>
      <c r="G110" s="69" t="s">
        <v>78</v>
      </c>
      <c r="H110" s="13" t="s">
        <v>78</v>
      </c>
      <c r="I110" s="13">
        <v>31322</v>
      </c>
      <c r="J110" s="13" t="s">
        <v>1226</v>
      </c>
      <c r="K110" s="14" t="s">
        <v>1005</v>
      </c>
      <c r="L110" s="13"/>
      <c r="M110" s="93" t="s">
        <v>78</v>
      </c>
      <c r="N110" s="14" t="s">
        <v>1225</v>
      </c>
      <c r="O110" s="132"/>
      <c r="P110" s="85" t="s">
        <v>78</v>
      </c>
      <c r="Q110" s="85" t="s">
        <v>78</v>
      </c>
      <c r="R110" s="13" t="s">
        <v>562</v>
      </c>
      <c r="S110" s="14" t="s">
        <v>78</v>
      </c>
      <c r="T110" s="85" t="s">
        <v>78</v>
      </c>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row>
    <row r="111" spans="1:55" ht="77.5">
      <c r="A111" s="14" t="s">
        <v>738</v>
      </c>
      <c r="B111" s="13"/>
      <c r="C111" s="76"/>
      <c r="D111" s="76"/>
      <c r="E111" s="84">
        <v>29.891389</v>
      </c>
      <c r="F111" s="84">
        <v>-101.44</v>
      </c>
      <c r="G111" s="69">
        <v>185.06448392469801</v>
      </c>
      <c r="H111" s="13">
        <v>3694</v>
      </c>
      <c r="I111" s="13" t="s">
        <v>78</v>
      </c>
      <c r="J111" s="13" t="s">
        <v>589</v>
      </c>
      <c r="K111" s="14" t="s">
        <v>475</v>
      </c>
      <c r="L111" s="13"/>
      <c r="M111" s="93" t="s">
        <v>739</v>
      </c>
      <c r="N111" s="14" t="s">
        <v>740</v>
      </c>
      <c r="O111" s="134"/>
      <c r="P111" s="85" t="s">
        <v>741</v>
      </c>
      <c r="Q111" s="85" t="s">
        <v>742</v>
      </c>
      <c r="R111" s="13" t="s">
        <v>78</v>
      </c>
      <c r="S111" s="14" t="s">
        <v>673</v>
      </c>
      <c r="T111" s="85" t="s">
        <v>743</v>
      </c>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row>
    <row r="112" spans="1:55" ht="31">
      <c r="A112" s="14" t="s">
        <v>1158</v>
      </c>
      <c r="B112" s="13"/>
      <c r="C112" s="76"/>
      <c r="D112" s="76"/>
      <c r="E112" s="84" t="s">
        <v>78</v>
      </c>
      <c r="F112" s="84" t="s">
        <v>78</v>
      </c>
      <c r="G112" s="69" t="s">
        <v>78</v>
      </c>
      <c r="H112" s="13" t="s">
        <v>78</v>
      </c>
      <c r="I112" s="13" t="s">
        <v>78</v>
      </c>
      <c r="J112" s="108" t="s">
        <v>1159</v>
      </c>
      <c r="K112" s="14" t="s">
        <v>78</v>
      </c>
      <c r="L112" s="13"/>
      <c r="M112" s="93"/>
      <c r="N112" s="14"/>
      <c r="O112" s="132"/>
      <c r="P112" s="85" t="s">
        <v>1160</v>
      </c>
      <c r="Q112" s="85" t="s">
        <v>1161</v>
      </c>
      <c r="R112" s="13" t="s">
        <v>78</v>
      </c>
      <c r="S112" s="14" t="s">
        <v>78</v>
      </c>
      <c r="T112" s="85"/>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row>
    <row r="113" spans="1:55">
      <c r="A113" s="14" t="s">
        <v>1011</v>
      </c>
      <c r="B113" s="13"/>
      <c r="C113" s="76"/>
      <c r="D113" s="76"/>
      <c r="E113" s="84" t="s">
        <v>78</v>
      </c>
      <c r="F113" s="84" t="s">
        <v>78</v>
      </c>
      <c r="G113" s="69" t="s">
        <v>78</v>
      </c>
      <c r="H113" s="13" t="s">
        <v>78</v>
      </c>
      <c r="I113" s="13">
        <v>4875</v>
      </c>
      <c r="J113" s="13" t="s">
        <v>78</v>
      </c>
      <c r="K113" s="14" t="s">
        <v>475</v>
      </c>
      <c r="L113" s="13"/>
      <c r="M113" s="93" t="s">
        <v>78</v>
      </c>
      <c r="N113" s="14" t="s">
        <v>78</v>
      </c>
      <c r="O113" s="132"/>
      <c r="P113" s="85" t="s">
        <v>78</v>
      </c>
      <c r="Q113" s="85" t="s">
        <v>78</v>
      </c>
      <c r="R113" s="13" t="s">
        <v>562</v>
      </c>
      <c r="S113" s="14" t="s">
        <v>78</v>
      </c>
      <c r="T113" s="85" t="s">
        <v>78</v>
      </c>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row>
    <row r="114" spans="1:55">
      <c r="A114" s="14" t="s">
        <v>1096</v>
      </c>
      <c r="B114" s="13"/>
      <c r="C114" s="76"/>
      <c r="D114" s="76"/>
      <c r="E114" s="84" t="s">
        <v>78</v>
      </c>
      <c r="F114" s="84" t="s">
        <v>78</v>
      </c>
      <c r="G114" s="69" t="s">
        <v>78</v>
      </c>
      <c r="H114" s="13" t="s">
        <v>78</v>
      </c>
      <c r="I114" s="13">
        <v>43438</v>
      </c>
      <c r="J114" s="13" t="s">
        <v>78</v>
      </c>
      <c r="K114" s="14" t="s">
        <v>475</v>
      </c>
      <c r="L114" s="13"/>
      <c r="M114" s="93" t="s">
        <v>78</v>
      </c>
      <c r="N114" s="14" t="s">
        <v>78</v>
      </c>
      <c r="O114" s="132"/>
      <c r="P114" s="85" t="s">
        <v>78</v>
      </c>
      <c r="Q114" s="85" t="s">
        <v>78</v>
      </c>
      <c r="R114" s="13" t="s">
        <v>562</v>
      </c>
      <c r="S114" s="14" t="s">
        <v>78</v>
      </c>
      <c r="T114" s="85" t="s">
        <v>78</v>
      </c>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row>
    <row r="115" spans="1:55" ht="62">
      <c r="A115" s="14" t="s">
        <v>655</v>
      </c>
      <c r="B115" s="13"/>
      <c r="C115" s="76"/>
      <c r="D115" s="76"/>
      <c r="E115" s="84">
        <v>28.87</v>
      </c>
      <c r="F115" s="84">
        <v>-99.75</v>
      </c>
      <c r="G115" s="69">
        <v>141.73047625122001</v>
      </c>
      <c r="H115" s="13">
        <v>4229</v>
      </c>
      <c r="I115" s="13" t="s">
        <v>78</v>
      </c>
      <c r="J115" s="13"/>
      <c r="K115" s="14" t="s">
        <v>78</v>
      </c>
      <c r="L115" s="13"/>
      <c r="M115" s="93" t="s">
        <v>656</v>
      </c>
      <c r="N115" s="14" t="s">
        <v>657</v>
      </c>
      <c r="O115" s="132"/>
      <c r="P115" s="85" t="s">
        <v>658</v>
      </c>
      <c r="Q115" s="85" t="s">
        <v>659</v>
      </c>
      <c r="R115" s="13" t="s">
        <v>78</v>
      </c>
      <c r="S115" s="14" t="s">
        <v>660</v>
      </c>
      <c r="T115" s="85" t="s">
        <v>648</v>
      </c>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80"/>
      <c r="AY115" s="80"/>
      <c r="AZ115" s="80"/>
      <c r="BA115" s="80"/>
      <c r="BB115" s="80"/>
      <c r="BC115" s="80"/>
    </row>
    <row r="116" spans="1:55" ht="46.5">
      <c r="A116" s="14" t="s">
        <v>1015</v>
      </c>
      <c r="B116" s="13"/>
      <c r="C116" s="76"/>
      <c r="D116" s="76"/>
      <c r="E116" s="84" t="s">
        <v>78</v>
      </c>
      <c r="F116" s="84" t="s">
        <v>78</v>
      </c>
      <c r="G116" s="69" t="s">
        <v>78</v>
      </c>
      <c r="H116" s="13" t="s">
        <v>78</v>
      </c>
      <c r="I116" s="13">
        <v>31036</v>
      </c>
      <c r="J116" s="13" t="s">
        <v>78</v>
      </c>
      <c r="K116" s="14" t="s">
        <v>1008</v>
      </c>
      <c r="L116" s="13"/>
      <c r="M116" s="93" t="s">
        <v>78</v>
      </c>
      <c r="N116" s="14" t="s">
        <v>78</v>
      </c>
      <c r="O116" s="132"/>
      <c r="P116" s="85" t="s">
        <v>78</v>
      </c>
      <c r="Q116" s="85" t="s">
        <v>78</v>
      </c>
      <c r="R116" s="13" t="s">
        <v>562</v>
      </c>
      <c r="S116" s="14" t="s">
        <v>78</v>
      </c>
      <c r="T116" s="85" t="s">
        <v>78</v>
      </c>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row>
    <row r="117" spans="1:55" s="74" customFormat="1" ht="46.5">
      <c r="A117" s="76" t="s">
        <v>1039</v>
      </c>
      <c r="B117" s="70"/>
      <c r="C117" s="76"/>
      <c r="D117" s="76"/>
      <c r="E117" s="68" t="s">
        <v>78</v>
      </c>
      <c r="F117" s="68" t="s">
        <v>78</v>
      </c>
      <c r="G117" s="69" t="s">
        <v>78</v>
      </c>
      <c r="H117" s="70" t="s">
        <v>78</v>
      </c>
      <c r="I117" s="70">
        <v>41022</v>
      </c>
      <c r="J117" s="70" t="s">
        <v>78</v>
      </c>
      <c r="K117" s="76" t="s">
        <v>1008</v>
      </c>
      <c r="L117" s="70"/>
      <c r="M117" s="94" t="s">
        <v>78</v>
      </c>
      <c r="N117" s="76" t="s">
        <v>78</v>
      </c>
      <c r="O117" s="134"/>
      <c r="P117" s="71" t="s">
        <v>78</v>
      </c>
      <c r="Q117" s="71" t="s">
        <v>78</v>
      </c>
      <c r="R117" s="70" t="s">
        <v>562</v>
      </c>
      <c r="S117" s="76" t="s">
        <v>78</v>
      </c>
      <c r="T117" s="71" t="s">
        <v>78</v>
      </c>
    </row>
    <row r="118" spans="1:55" ht="46.5">
      <c r="A118" s="76" t="s">
        <v>1081</v>
      </c>
      <c r="B118" s="70"/>
      <c r="C118" s="76"/>
      <c r="D118" s="76"/>
      <c r="E118" s="68" t="s">
        <v>78</v>
      </c>
      <c r="F118" s="68" t="s">
        <v>78</v>
      </c>
      <c r="G118" s="69" t="s">
        <v>78</v>
      </c>
      <c r="H118" s="70" t="s">
        <v>78</v>
      </c>
      <c r="I118" s="70">
        <v>43407</v>
      </c>
      <c r="J118" s="70" t="s">
        <v>1082</v>
      </c>
      <c r="K118" s="76" t="s">
        <v>1008</v>
      </c>
      <c r="L118" s="70"/>
      <c r="M118" s="94"/>
      <c r="N118" s="76" t="s">
        <v>1083</v>
      </c>
      <c r="O118" s="132"/>
      <c r="P118" s="71" t="s">
        <v>1084</v>
      </c>
      <c r="Q118" s="71"/>
      <c r="R118" s="70" t="s">
        <v>562</v>
      </c>
      <c r="S118" s="76" t="s">
        <v>78</v>
      </c>
      <c r="T118" s="71"/>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row>
    <row r="119" spans="1:55" ht="46.5">
      <c r="A119" s="14" t="s">
        <v>975</v>
      </c>
      <c r="B119" s="13"/>
      <c r="C119" s="76"/>
      <c r="D119" s="76"/>
      <c r="E119" s="84">
        <v>35.75</v>
      </c>
      <c r="F119" s="84">
        <v>-100.25</v>
      </c>
      <c r="G119" s="69">
        <v>629.11572908137305</v>
      </c>
      <c r="H119" s="13">
        <v>4302</v>
      </c>
      <c r="I119" s="13" t="s">
        <v>78</v>
      </c>
      <c r="J119" s="13"/>
      <c r="K119" s="14" t="s">
        <v>78</v>
      </c>
      <c r="L119" s="13"/>
      <c r="M119" s="93">
        <v>43132</v>
      </c>
      <c r="N119" s="14" t="s">
        <v>941</v>
      </c>
      <c r="O119" s="132"/>
      <c r="P119" s="85" t="s">
        <v>942</v>
      </c>
      <c r="Q119" s="85" t="s">
        <v>976</v>
      </c>
      <c r="R119" s="13" t="s">
        <v>78</v>
      </c>
      <c r="S119" s="14"/>
      <c r="T119" s="85" t="s">
        <v>901</v>
      </c>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1"/>
      <c r="AY119" s="81"/>
      <c r="AZ119" s="81"/>
      <c r="BA119" s="81"/>
      <c r="BB119" s="81"/>
      <c r="BC119" s="81"/>
    </row>
    <row r="120" spans="1:55">
      <c r="A120" s="14" t="s">
        <v>1162</v>
      </c>
      <c r="B120" s="13"/>
      <c r="C120" s="76"/>
      <c r="D120" s="76"/>
      <c r="E120" s="84" t="s">
        <v>78</v>
      </c>
      <c r="F120" s="84" t="s">
        <v>78</v>
      </c>
      <c r="G120" s="69" t="s">
        <v>78</v>
      </c>
      <c r="H120" s="13" t="s">
        <v>78</v>
      </c>
      <c r="I120" s="13" t="s">
        <v>78</v>
      </c>
      <c r="J120" s="13" t="s">
        <v>1163</v>
      </c>
      <c r="K120" s="14" t="s">
        <v>78</v>
      </c>
      <c r="L120" s="13"/>
      <c r="M120" s="93" t="s">
        <v>1164</v>
      </c>
      <c r="N120" s="14"/>
      <c r="O120" s="132"/>
      <c r="P120" s="85" t="s">
        <v>1165</v>
      </c>
      <c r="Q120" s="85"/>
      <c r="R120" s="13" t="s">
        <v>78</v>
      </c>
      <c r="S120" s="14" t="s">
        <v>78</v>
      </c>
      <c r="T120" s="85"/>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row>
    <row r="121" spans="1:55">
      <c r="A121" s="14" t="s">
        <v>778</v>
      </c>
      <c r="B121" s="13"/>
      <c r="C121" s="76"/>
      <c r="D121" s="76"/>
      <c r="E121" s="84">
        <v>31.783332999999999</v>
      </c>
      <c r="F121" s="84">
        <v>-97.316666999999995</v>
      </c>
      <c r="G121" s="69">
        <v>280.91617193069902</v>
      </c>
      <c r="H121" s="13" t="s">
        <v>78</v>
      </c>
      <c r="I121" s="13" t="s">
        <v>78</v>
      </c>
      <c r="J121" s="13" t="s">
        <v>78</v>
      </c>
      <c r="K121" s="14" t="s">
        <v>78</v>
      </c>
      <c r="L121" s="13"/>
      <c r="M121" s="93" t="s">
        <v>78</v>
      </c>
      <c r="N121" s="14" t="s">
        <v>78</v>
      </c>
      <c r="O121" s="134"/>
      <c r="P121" s="85" t="s">
        <v>78</v>
      </c>
      <c r="Q121" s="85" t="s">
        <v>78</v>
      </c>
      <c r="R121" s="13" t="s">
        <v>78</v>
      </c>
      <c r="S121" s="14" t="s">
        <v>78</v>
      </c>
      <c r="T121" s="85" t="s">
        <v>78</v>
      </c>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row>
    <row r="122" spans="1:55" ht="62">
      <c r="A122" s="14" t="s">
        <v>893</v>
      </c>
      <c r="B122" s="13"/>
      <c r="C122" s="76"/>
      <c r="D122" s="76"/>
      <c r="E122" s="84">
        <v>34.369999999999997</v>
      </c>
      <c r="F122" s="84">
        <v>-99.75</v>
      </c>
      <c r="G122" s="69">
        <v>472.40811631082101</v>
      </c>
      <c r="H122" s="13">
        <v>3664</v>
      </c>
      <c r="I122" s="13" t="s">
        <v>78</v>
      </c>
      <c r="J122" s="13" t="s">
        <v>894</v>
      </c>
      <c r="K122" s="14" t="s">
        <v>78</v>
      </c>
      <c r="L122" s="13"/>
      <c r="M122" s="93">
        <v>16.774999999999999</v>
      </c>
      <c r="N122" s="14" t="s">
        <v>895</v>
      </c>
      <c r="O122" s="132"/>
      <c r="P122" s="85" t="s">
        <v>896</v>
      </c>
      <c r="Q122" s="85"/>
      <c r="R122" s="13" t="s">
        <v>78</v>
      </c>
      <c r="S122" s="14"/>
      <c r="T122" s="85" t="s">
        <v>585</v>
      </c>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row>
    <row r="123" spans="1:55" ht="62">
      <c r="A123" s="14" t="s">
        <v>990</v>
      </c>
      <c r="B123" s="13"/>
      <c r="C123" s="76"/>
      <c r="D123" s="76"/>
      <c r="E123" s="84">
        <v>31.87</v>
      </c>
      <c r="F123" s="84">
        <v>-106</v>
      </c>
      <c r="G123" s="69">
        <v>645.99618850063405</v>
      </c>
      <c r="H123" s="13">
        <v>3697</v>
      </c>
      <c r="I123" s="13" t="s">
        <v>78</v>
      </c>
      <c r="J123" s="13"/>
      <c r="K123" s="14" t="s">
        <v>78</v>
      </c>
      <c r="L123" s="13"/>
      <c r="M123" s="93" t="s">
        <v>991</v>
      </c>
      <c r="N123" s="14" t="s">
        <v>992</v>
      </c>
      <c r="O123" s="132"/>
      <c r="P123" s="85" t="s">
        <v>993</v>
      </c>
      <c r="Q123" s="85" t="s">
        <v>994</v>
      </c>
      <c r="R123" s="13" t="s">
        <v>78</v>
      </c>
      <c r="S123" s="14"/>
      <c r="T123" s="85" t="s">
        <v>648</v>
      </c>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row>
    <row r="124" spans="1:55" s="80" customFormat="1" ht="31">
      <c r="A124" s="120" t="s">
        <v>1583</v>
      </c>
      <c r="B124" s="118"/>
      <c r="C124" s="130">
        <v>43221</v>
      </c>
      <c r="D124" s="130" t="s">
        <v>556</v>
      </c>
      <c r="E124" s="118"/>
      <c r="F124" s="118"/>
      <c r="G124" s="118"/>
      <c r="H124" s="118"/>
      <c r="I124" s="118">
        <v>43192</v>
      </c>
      <c r="J124" s="118"/>
      <c r="K124" s="120" t="s">
        <v>756</v>
      </c>
      <c r="L124" s="118"/>
      <c r="M124" s="118"/>
      <c r="N124" s="120" t="s">
        <v>1584</v>
      </c>
      <c r="O124" s="121" t="s">
        <v>1585</v>
      </c>
      <c r="P124" s="122" t="s">
        <v>1586</v>
      </c>
      <c r="Q124" s="119"/>
      <c r="R124" s="119"/>
      <c r="S124" s="119"/>
      <c r="T124" s="119"/>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row>
    <row r="125" spans="1:55" s="80" customFormat="1" ht="46.5">
      <c r="A125" s="14" t="s">
        <v>1076</v>
      </c>
      <c r="B125" s="13"/>
      <c r="C125" s="76"/>
      <c r="D125" s="76"/>
      <c r="E125" s="84" t="s">
        <v>78</v>
      </c>
      <c r="F125" s="84" t="s">
        <v>78</v>
      </c>
      <c r="G125" s="69" t="s">
        <v>78</v>
      </c>
      <c r="H125" s="13" t="s">
        <v>78</v>
      </c>
      <c r="I125" s="13">
        <v>43261</v>
      </c>
      <c r="J125" s="13" t="s">
        <v>78</v>
      </c>
      <c r="K125" s="14" t="s">
        <v>1008</v>
      </c>
      <c r="L125" s="13"/>
      <c r="M125" s="93" t="s">
        <v>78</v>
      </c>
      <c r="N125" s="14" t="s">
        <v>78</v>
      </c>
      <c r="O125" s="132"/>
      <c r="P125" s="85" t="s">
        <v>78</v>
      </c>
      <c r="Q125" s="85" t="s">
        <v>78</v>
      </c>
      <c r="R125" s="13" t="s">
        <v>562</v>
      </c>
      <c r="S125" s="14" t="s">
        <v>78</v>
      </c>
      <c r="T125" s="85" t="s">
        <v>78</v>
      </c>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row>
    <row r="126" spans="1:55" ht="31">
      <c r="A126" s="14" t="s">
        <v>251</v>
      </c>
      <c r="B126" s="13"/>
      <c r="C126" s="104">
        <v>43101</v>
      </c>
      <c r="D126" s="104"/>
      <c r="E126" s="84">
        <v>27.867000000000001</v>
      </c>
      <c r="F126" s="84">
        <v>-97.2</v>
      </c>
      <c r="G126" s="69" t="s">
        <v>78</v>
      </c>
      <c r="H126" s="13" t="s">
        <v>78</v>
      </c>
      <c r="I126" s="13">
        <v>30967</v>
      </c>
      <c r="J126" s="13" t="s">
        <v>243</v>
      </c>
      <c r="K126" s="14" t="s">
        <v>78</v>
      </c>
      <c r="L126" s="13"/>
      <c r="M126" s="93"/>
      <c r="N126" s="14" t="s">
        <v>1013</v>
      </c>
      <c r="O126" s="132"/>
      <c r="P126" s="85" t="s">
        <v>1014</v>
      </c>
      <c r="Q126" s="85"/>
      <c r="R126" s="13" t="s">
        <v>78</v>
      </c>
      <c r="S126" s="14" t="s">
        <v>78</v>
      </c>
      <c r="T126" s="85"/>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row>
    <row r="127" spans="1:55" ht="62">
      <c r="A127" s="14" t="s">
        <v>750</v>
      </c>
      <c r="B127" s="13"/>
      <c r="C127" s="76"/>
      <c r="D127" s="76"/>
      <c r="E127" s="84">
        <v>30.62</v>
      </c>
      <c r="F127" s="84">
        <v>-97.62</v>
      </c>
      <c r="G127" s="69">
        <v>192.290591331032</v>
      </c>
      <c r="H127" s="13">
        <v>4246</v>
      </c>
      <c r="I127" s="13" t="s">
        <v>78</v>
      </c>
      <c r="J127" s="13" t="s">
        <v>441</v>
      </c>
      <c r="K127" s="14" t="s">
        <v>78</v>
      </c>
      <c r="L127" s="13"/>
      <c r="M127" s="93" t="s">
        <v>751</v>
      </c>
      <c r="N127" s="14" t="s">
        <v>752</v>
      </c>
      <c r="O127" s="134"/>
      <c r="P127" s="85" t="s">
        <v>753</v>
      </c>
      <c r="Q127" s="85" t="s">
        <v>754</v>
      </c>
      <c r="R127" s="13" t="s">
        <v>78</v>
      </c>
      <c r="S127" s="14" t="s">
        <v>730</v>
      </c>
      <c r="T127" s="85" t="s">
        <v>559</v>
      </c>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80"/>
      <c r="AY127" s="80"/>
      <c r="AZ127" s="80"/>
      <c r="BA127" s="80"/>
      <c r="BB127" s="80"/>
      <c r="BC127" s="80"/>
    </row>
    <row r="128" spans="1:55" ht="46.5">
      <c r="A128" s="14" t="s">
        <v>1035</v>
      </c>
      <c r="B128" s="13"/>
      <c r="C128" s="76"/>
      <c r="D128" s="76"/>
      <c r="E128" s="84" t="s">
        <v>78</v>
      </c>
      <c r="F128" s="84" t="s">
        <v>78</v>
      </c>
      <c r="G128" s="69" t="s">
        <v>78</v>
      </c>
      <c r="H128" s="13" t="s">
        <v>78</v>
      </c>
      <c r="I128" s="13">
        <v>40874</v>
      </c>
      <c r="J128" s="13" t="s">
        <v>78</v>
      </c>
      <c r="K128" s="14" t="s">
        <v>1008</v>
      </c>
      <c r="L128" s="13"/>
      <c r="M128" s="93" t="s">
        <v>78</v>
      </c>
      <c r="N128" s="14" t="s">
        <v>78</v>
      </c>
      <c r="O128" s="134"/>
      <c r="P128" s="85" t="s">
        <v>78</v>
      </c>
      <c r="Q128" s="85" t="s">
        <v>78</v>
      </c>
      <c r="R128" s="13" t="s">
        <v>562</v>
      </c>
      <c r="S128" s="14" t="s">
        <v>78</v>
      </c>
      <c r="T128" s="85" t="s">
        <v>78</v>
      </c>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80"/>
      <c r="AY128" s="80"/>
      <c r="AZ128" s="80"/>
      <c r="BA128" s="80"/>
      <c r="BB128" s="80"/>
      <c r="BC128" s="80"/>
    </row>
    <row r="129" spans="1:55">
      <c r="A129" s="14" t="s">
        <v>1086</v>
      </c>
      <c r="B129" s="13"/>
      <c r="C129" s="104">
        <v>43221</v>
      </c>
      <c r="D129" s="104" t="s">
        <v>556</v>
      </c>
      <c r="E129" s="84" t="s">
        <v>78</v>
      </c>
      <c r="F129" s="84" t="s">
        <v>78</v>
      </c>
      <c r="G129" s="69" t="s">
        <v>78</v>
      </c>
      <c r="H129" s="13" t="s">
        <v>78</v>
      </c>
      <c r="I129" s="13">
        <v>43427</v>
      </c>
      <c r="J129" s="13" t="s">
        <v>78</v>
      </c>
      <c r="K129" s="14" t="s">
        <v>565</v>
      </c>
      <c r="L129" s="13"/>
      <c r="M129" s="93" t="s">
        <v>78</v>
      </c>
      <c r="N129" s="14" t="s">
        <v>1649</v>
      </c>
      <c r="O129" s="132" t="s">
        <v>1698</v>
      </c>
      <c r="P129" s="85" t="s">
        <v>78</v>
      </c>
      <c r="Q129" s="85" t="s">
        <v>78</v>
      </c>
      <c r="R129" s="13" t="s">
        <v>562</v>
      </c>
      <c r="S129" s="14" t="s">
        <v>78</v>
      </c>
      <c r="T129" s="85" t="s">
        <v>78</v>
      </c>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row>
    <row r="130" spans="1:55">
      <c r="A130" s="14" t="s">
        <v>1003</v>
      </c>
      <c r="B130" s="13"/>
      <c r="C130" s="76"/>
      <c r="D130" s="76"/>
      <c r="E130" s="84" t="s">
        <v>78</v>
      </c>
      <c r="F130" s="84" t="s">
        <v>78</v>
      </c>
      <c r="G130" s="69" t="s">
        <v>78</v>
      </c>
      <c r="H130" s="13" t="s">
        <v>78</v>
      </c>
      <c r="I130" s="13">
        <v>220</v>
      </c>
      <c r="J130" s="13" t="s">
        <v>78</v>
      </c>
      <c r="K130" s="14" t="s">
        <v>475</v>
      </c>
      <c r="L130" s="13"/>
      <c r="M130" s="93" t="s">
        <v>78</v>
      </c>
      <c r="N130" s="14" t="s">
        <v>78</v>
      </c>
      <c r="O130" s="134"/>
      <c r="P130" s="85" t="s">
        <v>78</v>
      </c>
      <c r="Q130" s="85" t="s">
        <v>78</v>
      </c>
      <c r="R130" s="13" t="s">
        <v>562</v>
      </c>
      <c r="S130" s="14" t="s">
        <v>78</v>
      </c>
      <c r="T130" s="85" t="s">
        <v>78</v>
      </c>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row>
    <row r="131" spans="1:55" ht="62">
      <c r="A131" s="14" t="s">
        <v>712</v>
      </c>
      <c r="B131" s="13"/>
      <c r="C131" s="76"/>
      <c r="D131" s="76"/>
      <c r="E131" s="84">
        <v>30.39</v>
      </c>
      <c r="F131" s="84">
        <v>-97.68</v>
      </c>
      <c r="G131" s="69">
        <v>181.16720179481001</v>
      </c>
      <c r="H131" s="13">
        <v>4215</v>
      </c>
      <c r="I131" s="13" t="s">
        <v>78</v>
      </c>
      <c r="J131" s="13"/>
      <c r="K131" s="14" t="s">
        <v>78</v>
      </c>
      <c r="L131" s="13"/>
      <c r="M131" s="93" t="s">
        <v>713</v>
      </c>
      <c r="N131" s="14" t="s">
        <v>714</v>
      </c>
      <c r="O131" s="134"/>
      <c r="P131" s="85" t="s">
        <v>715</v>
      </c>
      <c r="Q131" s="85" t="s">
        <v>716</v>
      </c>
      <c r="R131" s="13" t="s">
        <v>78</v>
      </c>
      <c r="S131" s="14" t="s">
        <v>717</v>
      </c>
      <c r="T131" s="85" t="s">
        <v>648</v>
      </c>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row>
    <row r="132" spans="1:55">
      <c r="A132" s="76" t="s">
        <v>1106</v>
      </c>
      <c r="B132" s="70"/>
      <c r="C132" s="76"/>
      <c r="D132" s="76"/>
      <c r="E132" s="68" t="s">
        <v>78</v>
      </c>
      <c r="F132" s="68" t="s">
        <v>78</v>
      </c>
      <c r="G132" s="69" t="s">
        <v>78</v>
      </c>
      <c r="H132" s="70" t="s">
        <v>78</v>
      </c>
      <c r="I132" s="70">
        <v>43463</v>
      </c>
      <c r="J132" s="70" t="s">
        <v>78</v>
      </c>
      <c r="K132" s="76" t="s">
        <v>475</v>
      </c>
      <c r="L132" s="70"/>
      <c r="M132" s="94" t="s">
        <v>78</v>
      </c>
      <c r="N132" s="76" t="s">
        <v>78</v>
      </c>
      <c r="O132" s="132"/>
      <c r="P132" s="71" t="s">
        <v>78</v>
      </c>
      <c r="Q132" s="71" t="s">
        <v>78</v>
      </c>
      <c r="R132" s="70" t="s">
        <v>562</v>
      </c>
      <c r="S132" s="76" t="s">
        <v>78</v>
      </c>
      <c r="T132" s="71" t="s">
        <v>78</v>
      </c>
      <c r="U132" s="73"/>
      <c r="V132" s="73"/>
      <c r="W132" s="73"/>
      <c r="X132" s="73"/>
      <c r="Y132" s="73"/>
      <c r="Z132" s="73"/>
      <c r="AA132" s="73"/>
      <c r="AB132" s="73"/>
      <c r="AC132" s="73"/>
      <c r="AD132" s="73"/>
      <c r="AE132" s="73"/>
      <c r="AF132" s="73"/>
      <c r="AG132" s="73"/>
      <c r="AH132" s="73"/>
      <c r="AI132" s="73"/>
      <c r="AJ132" s="73"/>
      <c r="AK132" s="73"/>
      <c r="AL132" s="73"/>
      <c r="AM132" s="73"/>
      <c r="AN132" s="73"/>
      <c r="AO132" s="73"/>
      <c r="AP132" s="73"/>
      <c r="AQ132" s="73"/>
      <c r="AR132" s="73"/>
      <c r="AS132" s="73"/>
      <c r="AT132" s="73"/>
      <c r="AU132" s="73"/>
      <c r="AV132" s="73"/>
      <c r="AW132" s="15"/>
      <c r="AX132" s="15"/>
      <c r="AY132" s="15"/>
      <c r="AZ132" s="15"/>
      <c r="BA132" s="15"/>
      <c r="BB132" s="15"/>
      <c r="BC132" s="15"/>
    </row>
    <row r="133" spans="1:55">
      <c r="A133" s="76" t="s">
        <v>1107</v>
      </c>
      <c r="B133" s="70"/>
      <c r="C133" s="76"/>
      <c r="D133" s="76"/>
      <c r="E133" s="68" t="s">
        <v>78</v>
      </c>
      <c r="F133" s="68" t="s">
        <v>78</v>
      </c>
      <c r="G133" s="69" t="s">
        <v>78</v>
      </c>
      <c r="H133" s="70" t="s">
        <v>78</v>
      </c>
      <c r="I133" s="70">
        <v>43464</v>
      </c>
      <c r="J133" s="70" t="s">
        <v>78</v>
      </c>
      <c r="K133" s="76" t="s">
        <v>475</v>
      </c>
      <c r="L133" s="70"/>
      <c r="M133" s="94" t="s">
        <v>78</v>
      </c>
      <c r="N133" s="76" t="s">
        <v>78</v>
      </c>
      <c r="O133" s="132"/>
      <c r="P133" s="71" t="s">
        <v>78</v>
      </c>
      <c r="Q133" s="71" t="s">
        <v>78</v>
      </c>
      <c r="R133" s="70" t="s">
        <v>562</v>
      </c>
      <c r="S133" s="76" t="s">
        <v>78</v>
      </c>
      <c r="T133" s="71" t="s">
        <v>78</v>
      </c>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row>
    <row r="134" spans="1:55">
      <c r="A134" s="76" t="s">
        <v>1105</v>
      </c>
      <c r="B134" s="70"/>
      <c r="C134" s="76"/>
      <c r="D134" s="76"/>
      <c r="E134" s="68" t="s">
        <v>78</v>
      </c>
      <c r="F134" s="68" t="s">
        <v>78</v>
      </c>
      <c r="G134" s="69" t="s">
        <v>78</v>
      </c>
      <c r="H134" s="70" t="s">
        <v>78</v>
      </c>
      <c r="I134" s="70">
        <v>43462</v>
      </c>
      <c r="J134" s="70" t="s">
        <v>78</v>
      </c>
      <c r="K134" s="76" t="s">
        <v>475</v>
      </c>
      <c r="L134" s="70"/>
      <c r="M134" s="94" t="s">
        <v>78</v>
      </c>
      <c r="N134" s="76" t="s">
        <v>78</v>
      </c>
      <c r="O134" s="132"/>
      <c r="P134" s="71" t="s">
        <v>78</v>
      </c>
      <c r="Q134" s="71" t="s">
        <v>78</v>
      </c>
      <c r="R134" s="70" t="s">
        <v>562</v>
      </c>
      <c r="S134" s="76" t="s">
        <v>78</v>
      </c>
      <c r="T134" s="71" t="s">
        <v>78</v>
      </c>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80"/>
      <c r="AY134" s="80"/>
      <c r="AZ134" s="80"/>
      <c r="BA134" s="80"/>
      <c r="BB134" s="80"/>
      <c r="BC134" s="80"/>
    </row>
    <row r="135" spans="1:55" ht="62">
      <c r="A135" s="76" t="s">
        <v>101</v>
      </c>
      <c r="B135" s="70">
        <v>100</v>
      </c>
      <c r="C135" s="104" t="s">
        <v>1636</v>
      </c>
      <c r="D135" s="104" t="s">
        <v>1839</v>
      </c>
      <c r="E135" s="68">
        <v>29.366667</v>
      </c>
      <c r="F135" s="68">
        <v>-99.466667000000001</v>
      </c>
      <c r="G135" s="69">
        <v>85.268902538297496</v>
      </c>
      <c r="H135" s="70">
        <v>4330</v>
      </c>
      <c r="I135" s="70">
        <v>908</v>
      </c>
      <c r="J135" s="70" t="s">
        <v>395</v>
      </c>
      <c r="K135" s="76" t="s">
        <v>565</v>
      </c>
      <c r="L135" s="70"/>
      <c r="M135" s="94" t="s">
        <v>564</v>
      </c>
      <c r="N135" s="76" t="s">
        <v>563</v>
      </c>
      <c r="O135" s="71" t="s">
        <v>1838</v>
      </c>
      <c r="P135" s="60" t="s">
        <v>1800</v>
      </c>
      <c r="Q135" s="70" t="s">
        <v>562</v>
      </c>
      <c r="R135" s="71" t="s">
        <v>566</v>
      </c>
      <c r="S135" s="73"/>
      <c r="T135" s="7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80"/>
      <c r="AY135" s="80"/>
      <c r="AZ135" s="80"/>
      <c r="BA135" s="80"/>
      <c r="BB135" s="80"/>
      <c r="BC135" s="80"/>
    </row>
    <row r="136" spans="1:55">
      <c r="A136" s="14" t="s">
        <v>1044</v>
      </c>
      <c r="B136" s="13"/>
      <c r="C136" s="76"/>
      <c r="D136" s="76"/>
      <c r="E136" s="84" t="s">
        <v>78</v>
      </c>
      <c r="F136" s="84" t="s">
        <v>78</v>
      </c>
      <c r="G136" s="69" t="s">
        <v>78</v>
      </c>
      <c r="H136" s="13" t="s">
        <v>78</v>
      </c>
      <c r="I136" s="13">
        <v>41189</v>
      </c>
      <c r="J136" s="13" t="s">
        <v>78</v>
      </c>
      <c r="K136" s="14" t="s">
        <v>475</v>
      </c>
      <c r="L136" s="13"/>
      <c r="M136" s="93" t="s">
        <v>78</v>
      </c>
      <c r="N136" s="14" t="s">
        <v>78</v>
      </c>
      <c r="O136" s="132"/>
      <c r="P136" s="85" t="s">
        <v>78</v>
      </c>
      <c r="Q136" s="85" t="s">
        <v>78</v>
      </c>
      <c r="R136" s="13" t="s">
        <v>562</v>
      </c>
      <c r="S136" s="14" t="s">
        <v>78</v>
      </c>
      <c r="T136" s="85" t="s">
        <v>78</v>
      </c>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row>
    <row r="137" spans="1:55" ht="62">
      <c r="A137" s="14" t="s">
        <v>779</v>
      </c>
      <c r="B137" s="13"/>
      <c r="C137" s="76"/>
      <c r="D137" s="76"/>
      <c r="E137" s="84">
        <v>32.033611000000001</v>
      </c>
      <c r="F137" s="84">
        <v>-97.420277999999996</v>
      </c>
      <c r="G137" s="69">
        <v>292.80756483510203</v>
      </c>
      <c r="H137" s="13">
        <v>3681</v>
      </c>
      <c r="I137" s="13" t="s">
        <v>78</v>
      </c>
      <c r="J137" s="13" t="s">
        <v>780</v>
      </c>
      <c r="K137" s="14" t="s">
        <v>475</v>
      </c>
      <c r="L137" s="13"/>
      <c r="M137" s="93" t="s">
        <v>781</v>
      </c>
      <c r="N137" s="14" t="s">
        <v>782</v>
      </c>
      <c r="O137" s="134"/>
      <c r="P137" s="85" t="s">
        <v>783</v>
      </c>
      <c r="Q137" s="85" t="s">
        <v>784</v>
      </c>
      <c r="R137" s="13" t="s">
        <v>78</v>
      </c>
      <c r="S137" s="14"/>
      <c r="T137" s="85" t="s">
        <v>559</v>
      </c>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83"/>
      <c r="AY137" s="83"/>
      <c r="AZ137" s="83"/>
      <c r="BA137" s="83"/>
      <c r="BB137" s="83"/>
      <c r="BC137" s="83"/>
    </row>
    <row r="138" spans="1:55" s="80" customFormat="1" ht="46.5">
      <c r="A138" s="14" t="s">
        <v>800</v>
      </c>
      <c r="B138" s="13"/>
      <c r="C138" s="76"/>
      <c r="D138" s="76"/>
      <c r="E138" s="84">
        <v>27.17</v>
      </c>
      <c r="F138" s="84">
        <v>-97.97</v>
      </c>
      <c r="G138" s="69">
        <v>363.43796114520597</v>
      </c>
      <c r="H138" s="13">
        <v>4176</v>
      </c>
      <c r="I138" s="13" t="s">
        <v>78</v>
      </c>
      <c r="J138" s="13"/>
      <c r="K138" s="14" t="s">
        <v>78</v>
      </c>
      <c r="L138" s="13"/>
      <c r="M138" s="93" t="s">
        <v>801</v>
      </c>
      <c r="N138" s="14" t="s">
        <v>802</v>
      </c>
      <c r="O138" s="134"/>
      <c r="P138" s="85" t="s">
        <v>803</v>
      </c>
      <c r="Q138" s="85"/>
      <c r="R138" s="13" t="s">
        <v>78</v>
      </c>
      <c r="S138" s="14"/>
      <c r="T138" s="85" t="s">
        <v>804</v>
      </c>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6"/>
      <c r="AY138" s="6"/>
      <c r="AZ138" s="6"/>
      <c r="BA138" s="6"/>
      <c r="BB138" s="6"/>
      <c r="BC138" s="6"/>
    </row>
    <row r="139" spans="1:55" s="80" customFormat="1" ht="46.5">
      <c r="A139" s="14" t="s">
        <v>996</v>
      </c>
      <c r="B139" s="13"/>
      <c r="C139" s="76"/>
      <c r="D139" s="76"/>
      <c r="E139" s="84">
        <v>35.75</v>
      </c>
      <c r="F139" s="84">
        <v>-101.5</v>
      </c>
      <c r="G139" s="69">
        <v>651.81484121573396</v>
      </c>
      <c r="H139" s="13">
        <v>4279</v>
      </c>
      <c r="I139" s="13" t="s">
        <v>78</v>
      </c>
      <c r="J139" s="13"/>
      <c r="K139" s="14" t="s">
        <v>78</v>
      </c>
      <c r="L139" s="13"/>
      <c r="M139" s="93" t="s">
        <v>886</v>
      </c>
      <c r="N139" s="14" t="s">
        <v>997</v>
      </c>
      <c r="O139" s="132"/>
      <c r="P139" s="85" t="s">
        <v>998</v>
      </c>
      <c r="Q139" s="85" t="s">
        <v>999</v>
      </c>
      <c r="R139" s="13" t="s">
        <v>78</v>
      </c>
      <c r="S139" s="14"/>
      <c r="T139" s="85" t="s">
        <v>901</v>
      </c>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c r="AY139"/>
      <c r="AZ139"/>
      <c r="BA139"/>
      <c r="BB139"/>
      <c r="BC139"/>
    </row>
    <row r="140" spans="1:55" s="80" customFormat="1" ht="46.5">
      <c r="A140" s="14" t="s">
        <v>928</v>
      </c>
      <c r="B140" s="13"/>
      <c r="C140" s="76"/>
      <c r="D140" s="76"/>
      <c r="E140" s="84">
        <v>34.5</v>
      </c>
      <c r="F140" s="84">
        <v>-101.166667</v>
      </c>
      <c r="G140" s="69">
        <v>509.94455228460902</v>
      </c>
      <c r="H140" s="13">
        <v>5755</v>
      </c>
      <c r="I140" s="13" t="s">
        <v>78</v>
      </c>
      <c r="J140" s="13"/>
      <c r="K140" s="14" t="s">
        <v>78</v>
      </c>
      <c r="L140" s="13"/>
      <c r="M140" s="93" t="s">
        <v>929</v>
      </c>
      <c r="N140" s="14" t="s">
        <v>930</v>
      </c>
      <c r="O140" s="134"/>
      <c r="P140" s="85" t="s">
        <v>931</v>
      </c>
      <c r="Q140" s="85" t="s">
        <v>932</v>
      </c>
      <c r="R140" s="13" t="s">
        <v>78</v>
      </c>
      <c r="S140" s="14"/>
      <c r="T140" s="85" t="s">
        <v>901</v>
      </c>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c r="AY140"/>
      <c r="AZ140"/>
      <c r="BA140"/>
      <c r="BB140"/>
      <c r="BC140"/>
    </row>
    <row r="141" spans="1:55" s="80" customFormat="1" ht="46.5">
      <c r="A141" s="14" t="s">
        <v>1048</v>
      </c>
      <c r="B141" s="13"/>
      <c r="C141" s="76"/>
      <c r="D141" s="76"/>
      <c r="E141" s="84" t="s">
        <v>78</v>
      </c>
      <c r="F141" s="84" t="s">
        <v>78</v>
      </c>
      <c r="G141" s="69" t="s">
        <v>78</v>
      </c>
      <c r="H141" s="13" t="s">
        <v>78</v>
      </c>
      <c r="I141" s="13">
        <v>41309</v>
      </c>
      <c r="J141" s="13" t="s">
        <v>78</v>
      </c>
      <c r="K141" s="14" t="s">
        <v>1008</v>
      </c>
      <c r="L141" s="13"/>
      <c r="M141" s="93" t="s">
        <v>78</v>
      </c>
      <c r="N141" s="14" t="s">
        <v>78</v>
      </c>
      <c r="O141" s="133"/>
      <c r="P141" s="85" t="s">
        <v>78</v>
      </c>
      <c r="Q141" s="85" t="s">
        <v>78</v>
      </c>
      <c r="R141" s="13" t="s">
        <v>562</v>
      </c>
      <c r="S141" s="14" t="s">
        <v>78</v>
      </c>
      <c r="T141" s="85" t="s">
        <v>78</v>
      </c>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c r="AY141"/>
      <c r="AZ141"/>
      <c r="BA141"/>
      <c r="BB141"/>
      <c r="BC141"/>
    </row>
    <row r="142" spans="1:55" ht="46.5">
      <c r="A142" s="14" t="s">
        <v>1007</v>
      </c>
      <c r="B142" s="13"/>
      <c r="C142" s="76"/>
      <c r="D142" s="76"/>
      <c r="E142" s="84" t="s">
        <v>78</v>
      </c>
      <c r="F142" s="84" t="s">
        <v>78</v>
      </c>
      <c r="G142" s="69" t="s">
        <v>78</v>
      </c>
      <c r="H142" s="13" t="s">
        <v>78</v>
      </c>
      <c r="I142" s="13">
        <v>1206</v>
      </c>
      <c r="J142" s="13" t="s">
        <v>78</v>
      </c>
      <c r="K142" s="14" t="s">
        <v>1008</v>
      </c>
      <c r="L142" s="13"/>
      <c r="M142" s="93" t="s">
        <v>78</v>
      </c>
      <c r="N142" s="14" t="s">
        <v>78</v>
      </c>
      <c r="O142" s="132"/>
      <c r="P142" s="85" t="s">
        <v>78</v>
      </c>
      <c r="Q142" s="85" t="s">
        <v>78</v>
      </c>
      <c r="R142" s="13" t="s">
        <v>562</v>
      </c>
      <c r="S142" s="14" t="s">
        <v>78</v>
      </c>
      <c r="T142" s="85" t="s">
        <v>78</v>
      </c>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row>
    <row r="143" spans="1:55">
      <c r="A143" s="76" t="s">
        <v>1057</v>
      </c>
      <c r="B143" s="70"/>
      <c r="C143" s="76"/>
      <c r="D143" s="76"/>
      <c r="E143" s="68" t="s">
        <v>78</v>
      </c>
      <c r="F143" s="68" t="s">
        <v>78</v>
      </c>
      <c r="G143" s="69" t="s">
        <v>78</v>
      </c>
      <c r="H143" s="70" t="s">
        <v>78</v>
      </c>
      <c r="I143" s="70">
        <v>42191</v>
      </c>
      <c r="J143" s="70" t="s">
        <v>78</v>
      </c>
      <c r="K143" s="76" t="s">
        <v>475</v>
      </c>
      <c r="L143" s="70"/>
      <c r="M143" s="94" t="s">
        <v>78</v>
      </c>
      <c r="N143" s="76" t="s">
        <v>78</v>
      </c>
      <c r="O143" s="132"/>
      <c r="P143" s="71" t="s">
        <v>78</v>
      </c>
      <c r="Q143" s="71" t="s">
        <v>78</v>
      </c>
      <c r="R143" s="70" t="s">
        <v>562</v>
      </c>
      <c r="S143" s="76" t="s">
        <v>78</v>
      </c>
      <c r="T143" s="71" t="s">
        <v>78</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row>
    <row r="144" spans="1:55">
      <c r="A144" s="76" t="s">
        <v>1103</v>
      </c>
      <c r="B144" s="70"/>
      <c r="C144" s="76"/>
      <c r="D144" s="76"/>
      <c r="E144" s="68" t="s">
        <v>78</v>
      </c>
      <c r="F144" s="68" t="s">
        <v>78</v>
      </c>
      <c r="G144" s="69" t="s">
        <v>78</v>
      </c>
      <c r="H144" s="70" t="s">
        <v>78</v>
      </c>
      <c r="I144" s="70">
        <v>43449</v>
      </c>
      <c r="J144" s="70" t="s">
        <v>78</v>
      </c>
      <c r="K144" s="76" t="s">
        <v>475</v>
      </c>
      <c r="L144" s="70"/>
      <c r="M144" s="94" t="s">
        <v>78</v>
      </c>
      <c r="N144" s="76" t="s">
        <v>78</v>
      </c>
      <c r="O144" s="132"/>
      <c r="P144" s="71" t="s">
        <v>78</v>
      </c>
      <c r="Q144" s="71" t="s">
        <v>78</v>
      </c>
      <c r="R144" s="70" t="s">
        <v>562</v>
      </c>
      <c r="S144" s="76" t="s">
        <v>78</v>
      </c>
      <c r="T144" s="71" t="s">
        <v>78</v>
      </c>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6"/>
      <c r="AY144" s="6"/>
      <c r="AZ144" s="6"/>
      <c r="BA144" s="6"/>
      <c r="BB144" s="6"/>
      <c r="BC144" s="6"/>
    </row>
    <row r="145" spans="1:55" ht="46.5">
      <c r="A145" s="76" t="s">
        <v>1032</v>
      </c>
      <c r="B145" s="70"/>
      <c r="C145" s="76"/>
      <c r="D145" s="76"/>
      <c r="E145" s="68" t="s">
        <v>78</v>
      </c>
      <c r="F145" s="68" t="s">
        <v>78</v>
      </c>
      <c r="G145" s="69" t="s">
        <v>78</v>
      </c>
      <c r="H145" s="70" t="s">
        <v>78</v>
      </c>
      <c r="I145" s="70">
        <v>40673</v>
      </c>
      <c r="J145" s="70" t="s">
        <v>78</v>
      </c>
      <c r="K145" s="76" t="s">
        <v>1008</v>
      </c>
      <c r="L145" s="70"/>
      <c r="M145" s="94" t="s">
        <v>78</v>
      </c>
      <c r="N145" s="76" t="s">
        <v>78</v>
      </c>
      <c r="O145" s="132"/>
      <c r="P145" s="71" t="s">
        <v>78</v>
      </c>
      <c r="Q145" s="71" t="s">
        <v>78</v>
      </c>
      <c r="R145" s="70" t="s">
        <v>562</v>
      </c>
      <c r="S145" s="76" t="s">
        <v>78</v>
      </c>
      <c r="T145" s="71" t="s">
        <v>78</v>
      </c>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row>
    <row r="146" spans="1:55" ht="46.5">
      <c r="A146" s="76" t="s">
        <v>1033</v>
      </c>
      <c r="B146" s="70"/>
      <c r="C146" s="76"/>
      <c r="D146" s="76"/>
      <c r="E146" s="68" t="s">
        <v>78</v>
      </c>
      <c r="F146" s="68" t="s">
        <v>78</v>
      </c>
      <c r="G146" s="69" t="s">
        <v>78</v>
      </c>
      <c r="H146" s="70" t="s">
        <v>78</v>
      </c>
      <c r="I146" s="70">
        <v>40722</v>
      </c>
      <c r="J146" s="70" t="s">
        <v>78</v>
      </c>
      <c r="K146" s="76" t="s">
        <v>1008</v>
      </c>
      <c r="L146" s="70"/>
      <c r="M146" s="94" t="s">
        <v>78</v>
      </c>
      <c r="N146" s="76" t="s">
        <v>78</v>
      </c>
      <c r="O146" s="132"/>
      <c r="P146" s="71" t="s">
        <v>78</v>
      </c>
      <c r="Q146" s="71" t="s">
        <v>78</v>
      </c>
      <c r="R146" s="70" t="s">
        <v>562</v>
      </c>
      <c r="S146" s="76" t="s">
        <v>78</v>
      </c>
      <c r="T146" s="71" t="s">
        <v>78</v>
      </c>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row>
    <row r="147" spans="1:55" ht="46.5">
      <c r="A147" s="76" t="s">
        <v>1049</v>
      </c>
      <c r="B147" s="70"/>
      <c r="C147" s="76"/>
      <c r="D147" s="76"/>
      <c r="E147" s="68" t="s">
        <v>78</v>
      </c>
      <c r="F147" s="68" t="s">
        <v>78</v>
      </c>
      <c r="G147" s="69" t="s">
        <v>78</v>
      </c>
      <c r="H147" s="70" t="s">
        <v>78</v>
      </c>
      <c r="I147" s="70">
        <v>41343</v>
      </c>
      <c r="J147" s="70" t="s">
        <v>78</v>
      </c>
      <c r="K147" s="76" t="s">
        <v>1008</v>
      </c>
      <c r="L147" s="70"/>
      <c r="M147" s="94" t="s">
        <v>78</v>
      </c>
      <c r="N147" s="76" t="s">
        <v>78</v>
      </c>
      <c r="O147" s="133"/>
      <c r="P147" s="71" t="s">
        <v>78</v>
      </c>
      <c r="Q147" s="71" t="s">
        <v>78</v>
      </c>
      <c r="R147" s="70" t="s">
        <v>562</v>
      </c>
      <c r="S147" s="76" t="s">
        <v>78</v>
      </c>
      <c r="T147" s="71" t="s">
        <v>78</v>
      </c>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80"/>
      <c r="AY147" s="80"/>
      <c r="AZ147" s="80"/>
      <c r="BA147" s="80"/>
      <c r="BB147" s="80"/>
      <c r="BC147" s="80"/>
    </row>
    <row r="148" spans="1:55" ht="46.5">
      <c r="A148" s="76" t="s">
        <v>1055</v>
      </c>
      <c r="B148" s="70"/>
      <c r="C148" s="76"/>
      <c r="D148" s="76"/>
      <c r="E148" s="68" t="s">
        <v>78</v>
      </c>
      <c r="F148" s="68" t="s">
        <v>78</v>
      </c>
      <c r="G148" s="69" t="s">
        <v>78</v>
      </c>
      <c r="H148" s="70" t="s">
        <v>78</v>
      </c>
      <c r="I148" s="70">
        <v>41505</v>
      </c>
      <c r="J148" s="70" t="s">
        <v>78</v>
      </c>
      <c r="K148" s="76" t="s">
        <v>1008</v>
      </c>
      <c r="L148" s="70"/>
      <c r="M148" s="94" t="s">
        <v>78</v>
      </c>
      <c r="N148" s="76" t="s">
        <v>78</v>
      </c>
      <c r="O148" s="132"/>
      <c r="P148" s="71" t="s">
        <v>78</v>
      </c>
      <c r="Q148" s="71" t="s">
        <v>78</v>
      </c>
      <c r="R148" s="70" t="s">
        <v>562</v>
      </c>
      <c r="S148" s="76" t="s">
        <v>78</v>
      </c>
      <c r="T148" s="71" t="s">
        <v>78</v>
      </c>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row>
    <row r="149" spans="1:55" s="80" customFormat="1" ht="46.5">
      <c r="A149" s="76" t="s">
        <v>1054</v>
      </c>
      <c r="B149" s="70"/>
      <c r="C149" s="76"/>
      <c r="D149" s="76"/>
      <c r="E149" s="68" t="s">
        <v>78</v>
      </c>
      <c r="F149" s="68" t="s">
        <v>78</v>
      </c>
      <c r="G149" s="69" t="s">
        <v>78</v>
      </c>
      <c r="H149" s="70" t="s">
        <v>78</v>
      </c>
      <c r="I149" s="70">
        <v>41465</v>
      </c>
      <c r="J149" s="70" t="s">
        <v>78</v>
      </c>
      <c r="K149" s="76" t="s">
        <v>1008</v>
      </c>
      <c r="L149" s="70"/>
      <c r="M149" s="94" t="s">
        <v>78</v>
      </c>
      <c r="N149" s="76" t="s">
        <v>78</v>
      </c>
      <c r="O149" s="132"/>
      <c r="P149" s="71" t="s">
        <v>78</v>
      </c>
      <c r="Q149" s="71" t="s">
        <v>78</v>
      </c>
      <c r="R149" s="70" t="s">
        <v>562</v>
      </c>
      <c r="S149" s="76" t="s">
        <v>78</v>
      </c>
      <c r="T149" s="71" t="s">
        <v>78</v>
      </c>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row>
    <row r="150" spans="1:55" s="80" customFormat="1">
      <c r="A150" s="14" t="s">
        <v>1040</v>
      </c>
      <c r="B150" s="13"/>
      <c r="C150" s="76"/>
      <c r="D150" s="76"/>
      <c r="E150" s="84" t="s">
        <v>78</v>
      </c>
      <c r="F150" s="84" t="s">
        <v>78</v>
      </c>
      <c r="G150" s="69" t="s">
        <v>78</v>
      </c>
      <c r="H150" s="13" t="s">
        <v>78</v>
      </c>
      <c r="I150" s="13">
        <v>41064</v>
      </c>
      <c r="J150" s="13" t="s">
        <v>78</v>
      </c>
      <c r="K150" s="14" t="s">
        <v>475</v>
      </c>
      <c r="L150" s="13"/>
      <c r="M150" s="93" t="s">
        <v>78</v>
      </c>
      <c r="N150" s="14" t="s">
        <v>78</v>
      </c>
      <c r="O150" s="134"/>
      <c r="P150" s="85" t="s">
        <v>78</v>
      </c>
      <c r="Q150" s="85" t="s">
        <v>78</v>
      </c>
      <c r="R150" s="13" t="s">
        <v>562</v>
      </c>
      <c r="S150" s="14" t="s">
        <v>78</v>
      </c>
      <c r="T150" s="85" t="s">
        <v>78</v>
      </c>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row>
    <row r="151" spans="1:55" s="80" customFormat="1" ht="62">
      <c r="A151" s="76" t="s">
        <v>649</v>
      </c>
      <c r="B151" s="70"/>
      <c r="C151" s="104">
        <v>43221</v>
      </c>
      <c r="D151" s="76" t="s">
        <v>556</v>
      </c>
      <c r="E151" s="68">
        <v>30.358332999999998</v>
      </c>
      <c r="F151" s="68">
        <v>-98.1</v>
      </c>
      <c r="G151" s="106">
        <v>140.79339786810499</v>
      </c>
      <c r="H151" s="70">
        <v>3680</v>
      </c>
      <c r="I151" s="70" t="s">
        <v>78</v>
      </c>
      <c r="J151" s="70" t="s">
        <v>246</v>
      </c>
      <c r="K151" s="76" t="s">
        <v>78</v>
      </c>
      <c r="L151" s="70"/>
      <c r="M151" s="94" t="s">
        <v>650</v>
      </c>
      <c r="N151" s="76" t="s">
        <v>651</v>
      </c>
      <c r="O151" s="71" t="s">
        <v>1743</v>
      </c>
      <c r="P151" s="71" t="s">
        <v>652</v>
      </c>
      <c r="Q151" s="71" t="s">
        <v>653</v>
      </c>
      <c r="R151" s="70" t="s">
        <v>78</v>
      </c>
      <c r="S151" s="76" t="s">
        <v>654</v>
      </c>
      <c r="T151" s="71" t="s">
        <v>559</v>
      </c>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c r="AY151"/>
      <c r="AZ151"/>
      <c r="BA151"/>
      <c r="BB151"/>
      <c r="BC151"/>
    </row>
    <row r="152" spans="1:55" s="80" customFormat="1">
      <c r="A152" s="90" t="s">
        <v>1020</v>
      </c>
      <c r="B152" s="88"/>
      <c r="C152" s="76"/>
      <c r="D152" s="76"/>
      <c r="E152" s="87" t="s">
        <v>78</v>
      </c>
      <c r="F152" s="87" t="s">
        <v>78</v>
      </c>
      <c r="G152" s="69" t="s">
        <v>78</v>
      </c>
      <c r="H152" s="88" t="s">
        <v>78</v>
      </c>
      <c r="I152" s="88">
        <v>40449</v>
      </c>
      <c r="J152" s="88" t="s">
        <v>78</v>
      </c>
      <c r="K152" s="90" t="s">
        <v>565</v>
      </c>
      <c r="L152" s="88"/>
      <c r="M152" s="95" t="s">
        <v>78</v>
      </c>
      <c r="N152" s="90" t="s">
        <v>78</v>
      </c>
      <c r="O152" s="134"/>
      <c r="P152" s="89" t="s">
        <v>78</v>
      </c>
      <c r="Q152" s="89" t="s">
        <v>78</v>
      </c>
      <c r="R152" s="88" t="s">
        <v>562</v>
      </c>
      <c r="S152" s="90" t="s">
        <v>78</v>
      </c>
      <c r="T152" s="89" t="s">
        <v>78</v>
      </c>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row>
    <row r="153" spans="1:55" s="80" customFormat="1" ht="77.5">
      <c r="A153" s="14" t="s">
        <v>816</v>
      </c>
      <c r="B153" s="13"/>
      <c r="C153" s="76"/>
      <c r="D153" s="76"/>
      <c r="E153" s="84">
        <v>33.068055999999999</v>
      </c>
      <c r="F153" s="84">
        <v>-96.989722</v>
      </c>
      <c r="G153" s="69">
        <v>406.70547756334901</v>
      </c>
      <c r="H153" s="13">
        <v>4244</v>
      </c>
      <c r="I153" s="13" t="s">
        <v>78</v>
      </c>
      <c r="J153" s="13"/>
      <c r="K153" s="14" t="s">
        <v>78</v>
      </c>
      <c r="L153" s="13"/>
      <c r="M153" s="93" t="s">
        <v>817</v>
      </c>
      <c r="N153" s="14" t="s">
        <v>818</v>
      </c>
      <c r="O153" s="134"/>
      <c r="P153" s="85" t="s">
        <v>819</v>
      </c>
      <c r="Q153" s="85"/>
      <c r="R153" s="13" t="s">
        <v>78</v>
      </c>
      <c r="S153" s="14"/>
      <c r="T153" s="85" t="s">
        <v>820</v>
      </c>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c r="AY153"/>
      <c r="AZ153"/>
      <c r="BA153"/>
      <c r="BB153"/>
      <c r="BC153"/>
    </row>
    <row r="154" spans="1:55" s="80" customFormat="1" ht="46.5">
      <c r="A154" s="14" t="s">
        <v>1166</v>
      </c>
      <c r="B154" s="13"/>
      <c r="C154" s="76"/>
      <c r="D154" s="76"/>
      <c r="E154" s="84" t="s">
        <v>78</v>
      </c>
      <c r="F154" s="84" t="s">
        <v>78</v>
      </c>
      <c r="G154" s="69" t="s">
        <v>78</v>
      </c>
      <c r="H154" s="13">
        <v>4280</v>
      </c>
      <c r="I154" s="13" t="s">
        <v>78</v>
      </c>
      <c r="J154" s="13"/>
      <c r="K154" s="14" t="s">
        <v>78</v>
      </c>
      <c r="L154" s="13"/>
      <c r="M154" s="93" t="s">
        <v>929</v>
      </c>
      <c r="N154" s="14" t="s">
        <v>1167</v>
      </c>
      <c r="O154" s="132"/>
      <c r="P154" s="85" t="s">
        <v>1168</v>
      </c>
      <c r="Q154" s="85"/>
      <c r="R154" s="13" t="s">
        <v>78</v>
      </c>
      <c r="S154" s="14"/>
      <c r="T154" s="85" t="s">
        <v>1169</v>
      </c>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c r="AY154"/>
      <c r="AZ154"/>
      <c r="BA154"/>
      <c r="BB154"/>
      <c r="BC154"/>
    </row>
    <row r="155" spans="1:55" s="80" customFormat="1">
      <c r="A155" s="14" t="s">
        <v>770</v>
      </c>
      <c r="B155" s="13"/>
      <c r="C155" s="76"/>
      <c r="D155" s="76"/>
      <c r="E155" s="84">
        <v>30.659721999999999</v>
      </c>
      <c r="F155" s="84">
        <v>-97.408332999999999</v>
      </c>
      <c r="G155" s="69">
        <v>213.00258491261599</v>
      </c>
      <c r="H155" s="13" t="s">
        <v>78</v>
      </c>
      <c r="I155" s="13" t="s">
        <v>78</v>
      </c>
      <c r="J155" s="13" t="s">
        <v>78</v>
      </c>
      <c r="K155" s="14" t="s">
        <v>78</v>
      </c>
      <c r="L155" s="13"/>
      <c r="M155" s="93" t="s">
        <v>78</v>
      </c>
      <c r="N155" s="14" t="s">
        <v>78</v>
      </c>
      <c r="O155" s="134"/>
      <c r="P155" s="85" t="s">
        <v>78</v>
      </c>
      <c r="Q155" s="85" t="s">
        <v>78</v>
      </c>
      <c r="R155" s="13" t="s">
        <v>78</v>
      </c>
      <c r="S155" s="14" t="s">
        <v>78</v>
      </c>
      <c r="T155" s="85" t="s">
        <v>78</v>
      </c>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c r="AY155"/>
      <c r="AZ155"/>
      <c r="BA155"/>
      <c r="BB155"/>
      <c r="BC155"/>
    </row>
    <row r="156" spans="1:55">
      <c r="A156" s="90" t="s">
        <v>1017</v>
      </c>
      <c r="B156" s="88"/>
      <c r="C156" s="76"/>
      <c r="D156" s="76"/>
      <c r="E156" s="87" t="s">
        <v>78</v>
      </c>
      <c r="F156" s="87" t="s">
        <v>78</v>
      </c>
      <c r="G156" s="69" t="s">
        <v>78</v>
      </c>
      <c r="H156" s="88" t="s">
        <v>78</v>
      </c>
      <c r="I156" s="88">
        <v>40279</v>
      </c>
      <c r="J156" s="88" t="s">
        <v>78</v>
      </c>
      <c r="K156" s="90" t="s">
        <v>565</v>
      </c>
      <c r="L156" s="88"/>
      <c r="M156" s="95" t="s">
        <v>78</v>
      </c>
      <c r="N156" s="90" t="s">
        <v>78</v>
      </c>
      <c r="O156" s="132"/>
      <c r="P156" s="89" t="s">
        <v>78</v>
      </c>
      <c r="Q156" s="89" t="s">
        <v>78</v>
      </c>
      <c r="R156" s="88" t="s">
        <v>562</v>
      </c>
      <c r="S156" s="90" t="s">
        <v>78</v>
      </c>
      <c r="T156" s="89" t="s">
        <v>78</v>
      </c>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row>
    <row r="157" spans="1:55" s="6" customFormat="1" ht="93">
      <c r="A157" s="90" t="s">
        <v>636</v>
      </c>
      <c r="B157" s="88"/>
      <c r="C157" s="104">
        <v>43221</v>
      </c>
      <c r="D157" s="76" t="s">
        <v>556</v>
      </c>
      <c r="E157" s="87">
        <v>30.62</v>
      </c>
      <c r="F157" s="87">
        <v>-98.25</v>
      </c>
      <c r="G157" s="69">
        <v>135.36553508089301</v>
      </c>
      <c r="H157" s="88">
        <v>3688</v>
      </c>
      <c r="I157" s="88" t="s">
        <v>78</v>
      </c>
      <c r="J157" s="88" t="s">
        <v>637</v>
      </c>
      <c r="K157" s="90" t="s">
        <v>78</v>
      </c>
      <c r="L157" s="88"/>
      <c r="M157" s="95" t="s">
        <v>638</v>
      </c>
      <c r="N157" s="90" t="s">
        <v>1770</v>
      </c>
      <c r="O157" s="132" t="s">
        <v>1769</v>
      </c>
      <c r="P157" s="89" t="s">
        <v>639</v>
      </c>
      <c r="Q157" s="89"/>
      <c r="R157" s="88" t="s">
        <v>78</v>
      </c>
      <c r="S157" s="90" t="s">
        <v>640</v>
      </c>
      <c r="T157" s="89" t="s">
        <v>559</v>
      </c>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c r="AY157"/>
      <c r="AZ157"/>
      <c r="BA157"/>
      <c r="BB157"/>
      <c r="BC157"/>
    </row>
    <row r="158" spans="1:55" s="6" customFormat="1">
      <c r="A158" s="14" t="s">
        <v>1099</v>
      </c>
      <c r="B158" s="13"/>
      <c r="C158" s="76"/>
      <c r="D158" s="76"/>
      <c r="E158" s="84" t="s">
        <v>78</v>
      </c>
      <c r="F158" s="84" t="s">
        <v>78</v>
      </c>
      <c r="G158" s="69" t="s">
        <v>78</v>
      </c>
      <c r="H158" s="13" t="s">
        <v>78</v>
      </c>
      <c r="I158" s="13">
        <v>43441</v>
      </c>
      <c r="J158" s="13" t="s">
        <v>78</v>
      </c>
      <c r="K158" s="14" t="s">
        <v>475</v>
      </c>
      <c r="L158" s="13"/>
      <c r="M158" s="93" t="s">
        <v>78</v>
      </c>
      <c r="N158" s="14" t="s">
        <v>78</v>
      </c>
      <c r="O158" s="132"/>
      <c r="P158" s="85" t="s">
        <v>78</v>
      </c>
      <c r="Q158" s="85" t="s">
        <v>78</v>
      </c>
      <c r="R158" s="13" t="s">
        <v>562</v>
      </c>
      <c r="S158" s="14" t="s">
        <v>78</v>
      </c>
      <c r="T158" s="85" t="s">
        <v>78</v>
      </c>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c r="AY158"/>
      <c r="AZ158"/>
      <c r="BA158"/>
      <c r="BB158"/>
      <c r="BC158"/>
    </row>
    <row r="159" spans="1:55" ht="46.5">
      <c r="A159" s="14" t="s">
        <v>1170</v>
      </c>
      <c r="B159" s="13"/>
      <c r="C159" s="76"/>
      <c r="D159" s="76"/>
      <c r="E159" s="84" t="s">
        <v>78</v>
      </c>
      <c r="F159" s="84" t="s">
        <v>78</v>
      </c>
      <c r="G159" s="69" t="s">
        <v>78</v>
      </c>
      <c r="H159" s="13" t="s">
        <v>78</v>
      </c>
      <c r="I159" s="13" t="s">
        <v>78</v>
      </c>
      <c r="J159" s="13" t="s">
        <v>863</v>
      </c>
      <c r="K159" s="14" t="s">
        <v>176</v>
      </c>
      <c r="L159" s="13">
        <v>13497</v>
      </c>
      <c r="M159" s="93" t="s">
        <v>1171</v>
      </c>
      <c r="N159" s="14" t="s">
        <v>1172</v>
      </c>
      <c r="O159" s="132"/>
      <c r="P159" s="85" t="s">
        <v>1173</v>
      </c>
      <c r="Q159" s="85" t="s">
        <v>1151</v>
      </c>
      <c r="R159" s="13" t="s">
        <v>78</v>
      </c>
      <c r="S159" s="14" t="s">
        <v>78</v>
      </c>
      <c r="T159" s="85"/>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83"/>
      <c r="AY159" s="83"/>
      <c r="AZ159" s="83"/>
      <c r="BA159" s="83"/>
      <c r="BB159" s="83"/>
      <c r="BC159" s="83"/>
    </row>
    <row r="160" spans="1:55" ht="139.5">
      <c r="A160" s="14" t="s">
        <v>273</v>
      </c>
      <c r="B160" s="13"/>
      <c r="C160" s="76" t="s">
        <v>1636</v>
      </c>
      <c r="D160" s="76" t="s">
        <v>556</v>
      </c>
      <c r="E160" s="84">
        <v>33.620556000000001</v>
      </c>
      <c r="F160" s="84">
        <v>-101.892222</v>
      </c>
      <c r="G160" s="69">
        <v>447.65370878447101</v>
      </c>
      <c r="H160" s="13">
        <v>3543</v>
      </c>
      <c r="I160" s="13">
        <v>892</v>
      </c>
      <c r="J160" s="13" t="s">
        <v>214</v>
      </c>
      <c r="K160" s="14" t="s">
        <v>565</v>
      </c>
      <c r="L160" s="13"/>
      <c r="M160" s="93" t="s">
        <v>858</v>
      </c>
      <c r="N160" s="14" t="s">
        <v>859</v>
      </c>
      <c r="O160" s="85" t="s">
        <v>1743</v>
      </c>
      <c r="P160" s="85" t="s">
        <v>860</v>
      </c>
      <c r="Q160" s="85" t="s">
        <v>861</v>
      </c>
      <c r="R160" s="13" t="s">
        <v>562</v>
      </c>
      <c r="S160" s="14"/>
      <c r="T160" s="85" t="s">
        <v>559</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row>
    <row r="161" spans="1:55" ht="62">
      <c r="A161" s="14" t="s">
        <v>916</v>
      </c>
      <c r="B161" s="13"/>
      <c r="C161" s="76"/>
      <c r="D161" s="76"/>
      <c r="E161" s="84">
        <v>33.25</v>
      </c>
      <c r="F161" s="84">
        <v>-95.62</v>
      </c>
      <c r="G161" s="69">
        <v>508.342966061254</v>
      </c>
      <c r="H161" s="13">
        <v>5844</v>
      </c>
      <c r="I161" s="13" t="s">
        <v>78</v>
      </c>
      <c r="J161" s="13" t="s">
        <v>917</v>
      </c>
      <c r="K161" s="14" t="s">
        <v>78</v>
      </c>
      <c r="L161" s="13"/>
      <c r="M161" s="93">
        <v>43223</v>
      </c>
      <c r="N161" s="14" t="s">
        <v>918</v>
      </c>
      <c r="O161" s="132"/>
      <c r="P161" s="85" t="s">
        <v>919</v>
      </c>
      <c r="Q161" s="85" t="s">
        <v>920</v>
      </c>
      <c r="R161" s="13" t="s">
        <v>78</v>
      </c>
      <c r="S161" s="14"/>
      <c r="T161" s="85" t="s">
        <v>648</v>
      </c>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row>
    <row r="162" spans="1:55" s="6" customFormat="1" ht="18.5">
      <c r="A162" s="14" t="s">
        <v>933</v>
      </c>
      <c r="B162" s="13"/>
      <c r="C162" s="76"/>
      <c r="D162" s="76"/>
      <c r="E162" s="84">
        <v>34.083333000000003</v>
      </c>
      <c r="F162" s="84">
        <v>-102.333333</v>
      </c>
      <c r="G162" s="69">
        <v>512.82185054802505</v>
      </c>
      <c r="H162" s="13" t="s">
        <v>78</v>
      </c>
      <c r="I162" s="13" t="s">
        <v>78</v>
      </c>
      <c r="J162" s="13" t="s">
        <v>78</v>
      </c>
      <c r="K162" s="14" t="s">
        <v>78</v>
      </c>
      <c r="L162" s="13"/>
      <c r="M162" s="93" t="s">
        <v>78</v>
      </c>
      <c r="N162" s="14" t="s">
        <v>78</v>
      </c>
      <c r="O162" s="134"/>
      <c r="P162" s="85" t="s">
        <v>78</v>
      </c>
      <c r="Q162" s="85" t="s">
        <v>78</v>
      </c>
      <c r="R162" s="13" t="s">
        <v>78</v>
      </c>
      <c r="S162" s="14" t="s">
        <v>78</v>
      </c>
      <c r="T162" s="85" t="s">
        <v>78</v>
      </c>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row>
    <row r="163" spans="1:55" s="6" customFormat="1">
      <c r="A163" s="14" t="s">
        <v>1093</v>
      </c>
      <c r="B163" s="13"/>
      <c r="C163" s="76"/>
      <c r="D163" s="76"/>
      <c r="E163" s="84" t="s">
        <v>78</v>
      </c>
      <c r="F163" s="84" t="s">
        <v>78</v>
      </c>
      <c r="G163" s="69" t="s">
        <v>78</v>
      </c>
      <c r="H163" s="13" t="s">
        <v>78</v>
      </c>
      <c r="I163" s="13">
        <v>43435</v>
      </c>
      <c r="J163" s="13" t="s">
        <v>78</v>
      </c>
      <c r="K163" s="14" t="s">
        <v>475</v>
      </c>
      <c r="L163" s="13"/>
      <c r="M163" s="93" t="s">
        <v>78</v>
      </c>
      <c r="N163" s="14" t="s">
        <v>78</v>
      </c>
      <c r="O163" s="132"/>
      <c r="P163" s="85" t="s">
        <v>78</v>
      </c>
      <c r="Q163" s="85" t="s">
        <v>78</v>
      </c>
      <c r="R163" s="13" t="s">
        <v>562</v>
      </c>
      <c r="S163" s="14" t="s">
        <v>78</v>
      </c>
      <c r="T163" s="85" t="s">
        <v>78</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c r="AY163"/>
      <c r="AZ163"/>
      <c r="BA163"/>
      <c r="BB163"/>
      <c r="BC163"/>
    </row>
    <row r="164" spans="1:55">
      <c r="A164" s="14" t="s">
        <v>1053</v>
      </c>
      <c r="B164" s="13"/>
      <c r="C164" s="76"/>
      <c r="D164" s="76"/>
      <c r="E164" s="84" t="s">
        <v>78</v>
      </c>
      <c r="F164" s="84" t="s">
        <v>78</v>
      </c>
      <c r="G164" s="69" t="s">
        <v>78</v>
      </c>
      <c r="H164" s="13" t="s">
        <v>78</v>
      </c>
      <c r="I164" s="13">
        <v>41455</v>
      </c>
      <c r="J164" s="13" t="s">
        <v>78</v>
      </c>
      <c r="K164" s="14" t="s">
        <v>475</v>
      </c>
      <c r="L164" s="13"/>
      <c r="M164" s="93" t="s">
        <v>78</v>
      </c>
      <c r="N164" s="14" t="s">
        <v>78</v>
      </c>
      <c r="O164" s="132"/>
      <c r="P164" s="85" t="s">
        <v>78</v>
      </c>
      <c r="Q164" s="85" t="s">
        <v>78</v>
      </c>
      <c r="R164" s="13" t="s">
        <v>562</v>
      </c>
      <c r="S164" s="14" t="s">
        <v>78</v>
      </c>
      <c r="T164" s="85" t="s">
        <v>78</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row>
    <row r="165" spans="1:55" ht="18.5">
      <c r="A165" s="14" t="s">
        <v>470</v>
      </c>
      <c r="B165" s="7"/>
      <c r="C165" s="103">
        <v>43101</v>
      </c>
      <c r="D165" s="103"/>
      <c r="E165" s="99"/>
      <c r="F165" s="99"/>
      <c r="G165" s="100"/>
      <c r="H165" s="97"/>
      <c r="I165" s="97"/>
      <c r="J165" s="97" t="s">
        <v>389</v>
      </c>
      <c r="K165" s="97"/>
      <c r="L165" s="97"/>
      <c r="M165" s="101"/>
      <c r="N165" s="102" t="s">
        <v>11</v>
      </c>
      <c r="O165" s="97"/>
      <c r="P165" s="97"/>
      <c r="Q165" s="97"/>
      <c r="R165" s="97"/>
      <c r="S165" s="97"/>
      <c r="T165" s="97"/>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row>
    <row r="166" spans="1:55" ht="31">
      <c r="A166" s="14" t="s">
        <v>968</v>
      </c>
      <c r="B166" s="13"/>
      <c r="C166" s="76"/>
      <c r="D166" s="76"/>
      <c r="E166" s="84">
        <v>35</v>
      </c>
      <c r="F166" s="84">
        <v>-101.75</v>
      </c>
      <c r="G166" s="69">
        <v>580.37086476782997</v>
      </c>
      <c r="H166" s="13">
        <v>4170</v>
      </c>
      <c r="I166" s="13" t="s">
        <v>78</v>
      </c>
      <c r="J166" s="13"/>
      <c r="K166" s="14" t="s">
        <v>78</v>
      </c>
      <c r="L166" s="13"/>
      <c r="M166" s="93">
        <v>10.8</v>
      </c>
      <c r="N166" s="14" t="s">
        <v>969</v>
      </c>
      <c r="O166" s="132"/>
      <c r="P166" s="85" t="s">
        <v>970</v>
      </c>
      <c r="Q166" s="85"/>
      <c r="R166" s="13" t="s">
        <v>78</v>
      </c>
      <c r="S166" s="14"/>
      <c r="T166" s="85" t="s">
        <v>711</v>
      </c>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row>
    <row r="167" spans="1:55" ht="31">
      <c r="A167" s="14" t="s">
        <v>984</v>
      </c>
      <c r="B167" s="13"/>
      <c r="C167" s="76"/>
      <c r="D167" s="76"/>
      <c r="E167" s="84">
        <v>35.619999999999997</v>
      </c>
      <c r="F167" s="84">
        <v>-101.5</v>
      </c>
      <c r="G167" s="69">
        <v>637.97876421303204</v>
      </c>
      <c r="H167" s="13">
        <v>4166</v>
      </c>
      <c r="I167" s="13" t="s">
        <v>78</v>
      </c>
      <c r="J167" s="13"/>
      <c r="K167" s="14" t="s">
        <v>78</v>
      </c>
      <c r="L167" s="13"/>
      <c r="M167" s="93" t="s">
        <v>982</v>
      </c>
      <c r="N167" s="14" t="s">
        <v>985</v>
      </c>
      <c r="O167" s="132"/>
      <c r="P167" s="85" t="s">
        <v>979</v>
      </c>
      <c r="Q167" s="85" t="s">
        <v>986</v>
      </c>
      <c r="R167" s="13" t="s">
        <v>78</v>
      </c>
      <c r="S167" s="14"/>
      <c r="T167" s="85" t="s">
        <v>559</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row>
    <row r="168" spans="1:55" ht="31">
      <c r="A168" s="76" t="s">
        <v>971</v>
      </c>
      <c r="B168" s="70"/>
      <c r="C168" s="76"/>
      <c r="D168" s="76"/>
      <c r="E168" s="68">
        <v>35.616667</v>
      </c>
      <c r="F168" s="68">
        <v>-100.61666700000001</v>
      </c>
      <c r="G168" s="69">
        <v>618.99834137927303</v>
      </c>
      <c r="H168" s="70">
        <v>4328</v>
      </c>
      <c r="I168" s="70" t="s">
        <v>78</v>
      </c>
      <c r="J168" s="70"/>
      <c r="K168" s="76" t="s">
        <v>78</v>
      </c>
      <c r="L168" s="70"/>
      <c r="M168" s="94" t="s">
        <v>972</v>
      </c>
      <c r="N168" s="76" t="s">
        <v>973</v>
      </c>
      <c r="O168" s="132"/>
      <c r="P168" s="71" t="s">
        <v>974</v>
      </c>
      <c r="Q168" s="71"/>
      <c r="R168" s="70" t="s">
        <v>78</v>
      </c>
      <c r="S168" s="76"/>
      <c r="T168" s="71" t="s">
        <v>559</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row>
    <row r="169" spans="1:55" ht="62">
      <c r="A169" s="76" t="s">
        <v>606</v>
      </c>
      <c r="B169" s="70"/>
      <c r="C169" s="104" t="s">
        <v>1636</v>
      </c>
      <c r="D169" s="104" t="s">
        <v>556</v>
      </c>
      <c r="E169" s="68">
        <v>30.59</v>
      </c>
      <c r="F169" s="68">
        <v>-98.64</v>
      </c>
      <c r="G169" s="69">
        <v>100.475744816725</v>
      </c>
      <c r="H169" s="70">
        <v>3684</v>
      </c>
      <c r="I169" s="70">
        <v>40540</v>
      </c>
      <c r="J169" s="70" t="s">
        <v>607</v>
      </c>
      <c r="K169" s="76" t="s">
        <v>565</v>
      </c>
      <c r="L169" s="70"/>
      <c r="M169" s="94" t="s">
        <v>608</v>
      </c>
      <c r="N169" s="76" t="s">
        <v>609</v>
      </c>
      <c r="O169" s="132" t="s">
        <v>1765</v>
      </c>
      <c r="P169" s="71" t="s">
        <v>610</v>
      </c>
      <c r="Q169" s="71"/>
      <c r="R169" s="70" t="s">
        <v>562</v>
      </c>
      <c r="S169" s="76" t="s">
        <v>556</v>
      </c>
      <c r="T169" s="71" t="s">
        <v>559</v>
      </c>
      <c r="U169" s="73"/>
      <c r="V169" s="73"/>
      <c r="W169" s="73"/>
      <c r="X169" s="73"/>
      <c r="Y169" s="73"/>
      <c r="Z169" s="73"/>
      <c r="AA169" s="73"/>
      <c r="AB169" s="73"/>
      <c r="AC169" s="73"/>
      <c r="AD169" s="73"/>
      <c r="AE169" s="73"/>
      <c r="AF169" s="73"/>
      <c r="AG169" s="73"/>
      <c r="AH169" s="73"/>
      <c r="AI169" s="73"/>
      <c r="AJ169" s="73"/>
      <c r="AK169" s="73"/>
      <c r="AL169" s="73"/>
      <c r="AM169" s="73"/>
      <c r="AN169" s="73"/>
      <c r="AO169" s="73"/>
      <c r="AP169" s="73"/>
      <c r="AQ169" s="73"/>
      <c r="AR169" s="73"/>
      <c r="AS169" s="73"/>
      <c r="AT169" s="73"/>
      <c r="AU169" s="73"/>
      <c r="AV169" s="73"/>
      <c r="AW169" s="15"/>
      <c r="AX169" s="15"/>
      <c r="AY169" s="15"/>
      <c r="AZ169" s="15"/>
      <c r="BA169" s="15"/>
      <c r="BB169" s="15"/>
      <c r="BC169" s="15"/>
    </row>
    <row r="170" spans="1:55" ht="62">
      <c r="A170" s="14" t="s">
        <v>1220</v>
      </c>
      <c r="B170" s="13"/>
      <c r="C170" s="104">
        <v>43221</v>
      </c>
      <c r="D170" s="104" t="s">
        <v>1744</v>
      </c>
      <c r="E170" s="84" t="s">
        <v>78</v>
      </c>
      <c r="F170" s="84" t="s">
        <v>78</v>
      </c>
      <c r="G170" s="69" t="s">
        <v>78</v>
      </c>
      <c r="H170" s="13" t="s">
        <v>78</v>
      </c>
      <c r="I170" s="13">
        <v>1146</v>
      </c>
      <c r="J170" s="13" t="s">
        <v>78</v>
      </c>
      <c r="K170" s="14" t="s">
        <v>1005</v>
      </c>
      <c r="L170" s="13"/>
      <c r="M170" s="93" t="s">
        <v>78</v>
      </c>
      <c r="N170" s="90" t="s">
        <v>1223</v>
      </c>
      <c r="O170" s="132"/>
      <c r="P170" s="85" t="s">
        <v>78</v>
      </c>
      <c r="Q170" s="85" t="s">
        <v>78</v>
      </c>
      <c r="R170" s="13" t="s">
        <v>562</v>
      </c>
      <c r="S170" s="14" t="s">
        <v>78</v>
      </c>
      <c r="T170" s="85" t="s">
        <v>78</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row>
    <row r="171" spans="1:55" ht="62">
      <c r="A171" s="14" t="s">
        <v>944</v>
      </c>
      <c r="B171" s="13"/>
      <c r="C171" s="76"/>
      <c r="D171" s="76"/>
      <c r="E171" s="84">
        <v>33</v>
      </c>
      <c r="F171" s="84">
        <v>-95.12</v>
      </c>
      <c r="G171" s="69">
        <v>526.99824866676602</v>
      </c>
      <c r="H171" s="13">
        <v>4264</v>
      </c>
      <c r="I171" s="13" t="s">
        <v>78</v>
      </c>
      <c r="J171" s="13"/>
      <c r="K171" s="14" t="s">
        <v>78</v>
      </c>
      <c r="L171" s="13"/>
      <c r="M171" s="93" t="s">
        <v>945</v>
      </c>
      <c r="N171" s="14" t="s">
        <v>946</v>
      </c>
      <c r="O171" s="132"/>
      <c r="P171" s="85" t="s">
        <v>947</v>
      </c>
      <c r="Q171" s="85" t="s">
        <v>948</v>
      </c>
      <c r="R171" s="13" t="s">
        <v>78</v>
      </c>
      <c r="S171" s="14"/>
      <c r="T171" s="85" t="s">
        <v>648</v>
      </c>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6"/>
      <c r="AY171" s="6"/>
      <c r="AZ171" s="6"/>
      <c r="BA171" s="6"/>
      <c r="BB171" s="6"/>
      <c r="BC171" s="6"/>
    </row>
    <row r="172" spans="1:55" ht="31">
      <c r="A172" s="76" t="s">
        <v>554</v>
      </c>
      <c r="B172" s="70"/>
      <c r="C172" s="104">
        <v>43101</v>
      </c>
      <c r="D172" s="104"/>
      <c r="E172" s="68">
        <v>29.5</v>
      </c>
      <c r="F172" s="68">
        <v>-100</v>
      </c>
      <c r="G172" s="69">
        <v>83.019803462300104</v>
      </c>
      <c r="H172" s="70">
        <v>3678</v>
      </c>
      <c r="I172" s="70">
        <v>804</v>
      </c>
      <c r="J172" s="70" t="s">
        <v>395</v>
      </c>
      <c r="K172" s="76" t="s">
        <v>475</v>
      </c>
      <c r="L172" s="70"/>
      <c r="M172" s="94" t="s">
        <v>558</v>
      </c>
      <c r="N172" s="76" t="s">
        <v>557</v>
      </c>
      <c r="O172" s="71"/>
      <c r="P172" s="60" t="s">
        <v>560</v>
      </c>
      <c r="Q172" s="70" t="s">
        <v>562</v>
      </c>
      <c r="R172" s="71" t="s">
        <v>561</v>
      </c>
      <c r="S172" s="73"/>
      <c r="T172" s="73"/>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6"/>
      <c r="AY172" s="56"/>
      <c r="AZ172" s="56"/>
      <c r="BA172" s="56"/>
      <c r="BB172" s="56"/>
      <c r="BC172" s="56"/>
    </row>
    <row r="173" spans="1:55" s="80" customFormat="1">
      <c r="A173" s="14" t="s">
        <v>1174</v>
      </c>
      <c r="B173" s="13"/>
      <c r="C173" s="76"/>
      <c r="D173" s="76"/>
      <c r="E173" s="84">
        <v>32.729999999999997</v>
      </c>
      <c r="F173" s="84">
        <v>-96.73</v>
      </c>
      <c r="G173" s="69" t="s">
        <v>78</v>
      </c>
      <c r="H173" s="13" t="s">
        <v>78</v>
      </c>
      <c r="I173" s="13" t="s">
        <v>78</v>
      </c>
      <c r="J173" s="13" t="s">
        <v>429</v>
      </c>
      <c r="K173" s="14" t="s">
        <v>176</v>
      </c>
      <c r="L173" s="13"/>
      <c r="M173" s="94" t="s">
        <v>1175</v>
      </c>
      <c r="N173" s="14" t="s">
        <v>1176</v>
      </c>
      <c r="O173" s="132"/>
      <c r="P173" s="85" t="s">
        <v>1177</v>
      </c>
      <c r="Q173" s="85"/>
      <c r="R173" s="13" t="s">
        <v>78</v>
      </c>
      <c r="S173" s="14" t="s">
        <v>78</v>
      </c>
      <c r="T173" s="85"/>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c r="AY173"/>
      <c r="AZ173"/>
      <c r="BA173"/>
      <c r="BB173"/>
      <c r="BC173"/>
    </row>
    <row r="174" spans="1:55" s="80" customFormat="1">
      <c r="A174" s="14" t="s">
        <v>1178</v>
      </c>
      <c r="B174" s="13"/>
      <c r="C174" s="76"/>
      <c r="D174" s="76"/>
      <c r="E174" s="84" t="s">
        <v>78</v>
      </c>
      <c r="F174" s="84" t="s">
        <v>78</v>
      </c>
      <c r="G174" s="69" t="s">
        <v>78</v>
      </c>
      <c r="H174" s="13" t="s">
        <v>78</v>
      </c>
      <c r="I174" s="13" t="s">
        <v>78</v>
      </c>
      <c r="J174" s="13" t="s">
        <v>589</v>
      </c>
      <c r="K174" s="14" t="s">
        <v>78</v>
      </c>
      <c r="L174" s="13"/>
      <c r="M174" s="95">
        <v>43344</v>
      </c>
      <c r="N174" s="14"/>
      <c r="O174" s="133"/>
      <c r="P174" s="85" t="s">
        <v>1179</v>
      </c>
      <c r="Q174" s="85"/>
      <c r="R174" s="13" t="s">
        <v>78</v>
      </c>
      <c r="S174" s="14" t="s">
        <v>78</v>
      </c>
      <c r="T174" s="85"/>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c r="AY174"/>
      <c r="AZ174"/>
      <c r="BA174"/>
      <c r="BB174"/>
      <c r="BC174"/>
    </row>
    <row r="175" spans="1:55" ht="31">
      <c r="A175" s="14" t="s">
        <v>706</v>
      </c>
      <c r="B175" s="13"/>
      <c r="C175" s="76"/>
      <c r="D175" s="76"/>
      <c r="E175" s="84">
        <v>29.87</v>
      </c>
      <c r="F175" s="84">
        <v>-101.37</v>
      </c>
      <c r="G175" s="69">
        <v>178.77830495464801</v>
      </c>
      <c r="H175" s="13">
        <v>4283</v>
      </c>
      <c r="I175" s="13" t="s">
        <v>78</v>
      </c>
      <c r="J175" s="13" t="s">
        <v>589</v>
      </c>
      <c r="K175" s="14" t="s">
        <v>78</v>
      </c>
      <c r="L175" s="13"/>
      <c r="M175" s="93" t="s">
        <v>707</v>
      </c>
      <c r="N175" s="14" t="s">
        <v>708</v>
      </c>
      <c r="O175" s="132"/>
      <c r="P175" s="85" t="s">
        <v>709</v>
      </c>
      <c r="Q175" s="85"/>
      <c r="R175" s="13" t="s">
        <v>78</v>
      </c>
      <c r="S175" s="14" t="s">
        <v>710</v>
      </c>
      <c r="T175" s="85" t="s">
        <v>711</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row>
    <row r="176" spans="1:55" ht="46.5">
      <c r="A176" s="14" t="s">
        <v>1022</v>
      </c>
      <c r="B176" s="13"/>
      <c r="C176" s="76"/>
      <c r="D176" s="76"/>
      <c r="E176" s="84" t="s">
        <v>78</v>
      </c>
      <c r="F176" s="84" t="s">
        <v>78</v>
      </c>
      <c r="G176" s="69" t="s">
        <v>78</v>
      </c>
      <c r="H176" s="13" t="s">
        <v>78</v>
      </c>
      <c r="I176" s="13">
        <v>40600</v>
      </c>
      <c r="J176" s="13" t="s">
        <v>78</v>
      </c>
      <c r="K176" s="14" t="s">
        <v>1008</v>
      </c>
      <c r="L176" s="13"/>
      <c r="M176" s="93" t="s">
        <v>78</v>
      </c>
      <c r="N176" s="14" t="s">
        <v>78</v>
      </c>
      <c r="O176" s="132"/>
      <c r="P176" s="85" t="s">
        <v>78</v>
      </c>
      <c r="Q176" s="85" t="s">
        <v>78</v>
      </c>
      <c r="R176" s="13" t="s">
        <v>562</v>
      </c>
      <c r="S176" s="14" t="s">
        <v>78</v>
      </c>
      <c r="T176" s="85" t="s">
        <v>78</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row>
    <row r="177" spans="1:55" s="80" customFormat="1" ht="46.5">
      <c r="A177" s="14" t="s">
        <v>1056</v>
      </c>
      <c r="B177" s="13"/>
      <c r="C177" s="76"/>
      <c r="D177" s="76"/>
      <c r="E177" s="84" t="s">
        <v>78</v>
      </c>
      <c r="F177" s="84" t="s">
        <v>78</v>
      </c>
      <c r="G177" s="69" t="s">
        <v>78</v>
      </c>
      <c r="H177" s="13" t="s">
        <v>78</v>
      </c>
      <c r="I177" s="13">
        <v>42016</v>
      </c>
      <c r="J177" s="13" t="s">
        <v>78</v>
      </c>
      <c r="K177" s="14" t="s">
        <v>1008</v>
      </c>
      <c r="L177" s="13"/>
      <c r="M177" s="93" t="s">
        <v>78</v>
      </c>
      <c r="N177" s="14" t="s">
        <v>78</v>
      </c>
      <c r="O177" s="132"/>
      <c r="P177" s="85" t="s">
        <v>78</v>
      </c>
      <c r="Q177" s="85" t="s">
        <v>78</v>
      </c>
      <c r="R177" s="13" t="s">
        <v>562</v>
      </c>
      <c r="S177" s="14" t="s">
        <v>78</v>
      </c>
      <c r="T177" s="85" t="s">
        <v>78</v>
      </c>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c r="AQ177" s="97"/>
      <c r="AR177" s="97"/>
      <c r="AS177" s="97"/>
      <c r="AT177" s="97"/>
      <c r="AU177" s="97"/>
      <c r="AV177" s="97"/>
      <c r="AW177" s="97"/>
      <c r="AX177" s="97"/>
      <c r="AY177" s="97"/>
      <c r="AZ177" s="97"/>
      <c r="BA177" s="97"/>
      <c r="BB177" s="97"/>
      <c r="BC177" s="97"/>
    </row>
    <row r="178" spans="1:55" ht="77.5">
      <c r="A178" s="14" t="s">
        <v>925</v>
      </c>
      <c r="B178" s="13"/>
      <c r="C178" s="76"/>
      <c r="D178" s="76"/>
      <c r="E178" s="84">
        <v>33.369999999999997</v>
      </c>
      <c r="F178" s="84">
        <v>-95.75</v>
      </c>
      <c r="G178" s="69">
        <v>508.63710033084999</v>
      </c>
      <c r="H178" s="13">
        <v>5719</v>
      </c>
      <c r="I178" s="13" t="s">
        <v>78</v>
      </c>
      <c r="J178" s="13"/>
      <c r="K178" s="14" t="s">
        <v>78</v>
      </c>
      <c r="L178" s="13"/>
      <c r="M178" s="93" t="s">
        <v>922</v>
      </c>
      <c r="N178" s="14" t="s">
        <v>926</v>
      </c>
      <c r="O178" s="132"/>
      <c r="P178" s="85" t="s">
        <v>927</v>
      </c>
      <c r="Q178" s="85"/>
      <c r="R178" s="13" t="s">
        <v>78</v>
      </c>
      <c r="S178" s="14"/>
      <c r="T178" s="85" t="s">
        <v>820</v>
      </c>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80"/>
      <c r="AY178" s="80"/>
      <c r="AZ178" s="80"/>
      <c r="BA178" s="80"/>
      <c r="BB178" s="80"/>
      <c r="BC178" s="80"/>
    </row>
    <row r="179" spans="1:55">
      <c r="A179" s="14" t="s">
        <v>1023</v>
      </c>
      <c r="B179" s="13"/>
      <c r="C179" s="76"/>
      <c r="D179" s="76"/>
      <c r="E179" s="84">
        <v>29.55</v>
      </c>
      <c r="F179" s="84">
        <v>98.17</v>
      </c>
      <c r="G179" s="69" t="s">
        <v>78</v>
      </c>
      <c r="H179" s="13" t="s">
        <v>78</v>
      </c>
      <c r="I179" s="13">
        <v>40615</v>
      </c>
      <c r="J179" s="13" t="s">
        <v>404</v>
      </c>
      <c r="K179" s="14" t="s">
        <v>475</v>
      </c>
      <c r="L179" s="13"/>
      <c r="M179" s="93" t="s">
        <v>1024</v>
      </c>
      <c r="N179" s="14"/>
      <c r="O179" s="132"/>
      <c r="P179" s="85" t="s">
        <v>1025</v>
      </c>
      <c r="Q179" s="85"/>
      <c r="R179" s="13" t="s">
        <v>562</v>
      </c>
      <c r="S179" s="14" t="s">
        <v>78</v>
      </c>
      <c r="T179" s="85"/>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row>
    <row r="180" spans="1:55" ht="18.5">
      <c r="A180" s="76" t="s">
        <v>197</v>
      </c>
      <c r="B180" s="98"/>
      <c r="C180" s="103">
        <v>43101</v>
      </c>
      <c r="D180" s="103"/>
      <c r="E180" s="99"/>
      <c r="F180" s="99"/>
      <c r="G180" s="100"/>
      <c r="H180" s="97"/>
      <c r="I180" s="97"/>
      <c r="J180" s="97" t="s">
        <v>393</v>
      </c>
      <c r="K180" s="97"/>
      <c r="L180" s="97"/>
      <c r="M180" s="101"/>
      <c r="N180" s="102" t="s">
        <v>1193</v>
      </c>
      <c r="O180" s="97"/>
      <c r="P180" s="97"/>
      <c r="Q180" s="97"/>
      <c r="R180" s="97"/>
      <c r="S180" s="97"/>
      <c r="T180" s="97"/>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row>
    <row r="181" spans="1:55">
      <c r="A181" s="14" t="s">
        <v>1062</v>
      </c>
      <c r="B181" s="13"/>
      <c r="C181" s="76"/>
      <c r="D181" s="76"/>
      <c r="E181" s="84" t="s">
        <v>78</v>
      </c>
      <c r="F181" s="84" t="s">
        <v>78</v>
      </c>
      <c r="G181" s="69" t="s">
        <v>78</v>
      </c>
      <c r="H181" s="13" t="s">
        <v>78</v>
      </c>
      <c r="I181" s="13">
        <v>43070</v>
      </c>
      <c r="J181" s="13" t="s">
        <v>78</v>
      </c>
      <c r="K181" s="14" t="s">
        <v>475</v>
      </c>
      <c r="L181" s="13"/>
      <c r="M181" s="93" t="s">
        <v>78</v>
      </c>
      <c r="N181" s="14" t="s">
        <v>78</v>
      </c>
      <c r="O181" s="134"/>
      <c r="P181" s="85" t="s">
        <v>78</v>
      </c>
      <c r="Q181" s="85" t="s">
        <v>78</v>
      </c>
      <c r="R181" s="13" t="s">
        <v>562</v>
      </c>
      <c r="S181" s="14" t="s">
        <v>78</v>
      </c>
      <c r="T181" s="85" t="s">
        <v>78</v>
      </c>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6"/>
      <c r="AY181" s="6"/>
      <c r="AZ181" s="6"/>
      <c r="BA181" s="6"/>
      <c r="BB181" s="6"/>
      <c r="BC181" s="6"/>
    </row>
    <row r="182" spans="1:55">
      <c r="A182" s="14" t="s">
        <v>1080</v>
      </c>
      <c r="B182" s="13"/>
      <c r="C182" s="76"/>
      <c r="D182" s="76"/>
      <c r="E182" s="84" t="s">
        <v>78</v>
      </c>
      <c r="F182" s="84" t="s">
        <v>78</v>
      </c>
      <c r="G182" s="69" t="s">
        <v>78</v>
      </c>
      <c r="H182" s="13" t="s">
        <v>78</v>
      </c>
      <c r="I182" s="13">
        <v>43395</v>
      </c>
      <c r="J182" s="13" t="s">
        <v>78</v>
      </c>
      <c r="K182" s="14" t="s">
        <v>475</v>
      </c>
      <c r="L182" s="13"/>
      <c r="M182" s="93" t="s">
        <v>78</v>
      </c>
      <c r="N182" s="14" t="s">
        <v>78</v>
      </c>
      <c r="O182" s="132"/>
      <c r="P182" s="85" t="s">
        <v>78</v>
      </c>
      <c r="Q182" s="85" t="s">
        <v>78</v>
      </c>
      <c r="R182" s="13" t="s">
        <v>562</v>
      </c>
      <c r="S182" s="14" t="s">
        <v>78</v>
      </c>
      <c r="T182" s="85" t="s">
        <v>78</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row>
    <row r="183" spans="1:55">
      <c r="A183" s="14" t="s">
        <v>1009</v>
      </c>
      <c r="B183" s="13"/>
      <c r="C183" s="104">
        <v>43221</v>
      </c>
      <c r="D183" s="104" t="s">
        <v>556</v>
      </c>
      <c r="E183" s="84" t="s">
        <v>78</v>
      </c>
      <c r="F183" s="84" t="s">
        <v>78</v>
      </c>
      <c r="G183" s="69" t="s">
        <v>78</v>
      </c>
      <c r="H183" s="13" t="s">
        <v>78</v>
      </c>
      <c r="I183" s="13">
        <v>1222</v>
      </c>
      <c r="J183" s="13" t="s">
        <v>78</v>
      </c>
      <c r="K183" s="14" t="s">
        <v>176</v>
      </c>
      <c r="L183" s="13"/>
      <c r="M183" s="93" t="s">
        <v>78</v>
      </c>
      <c r="N183" s="14" t="s">
        <v>106</v>
      </c>
      <c r="O183" s="132"/>
      <c r="P183" s="85" t="s">
        <v>78</v>
      </c>
      <c r="Q183" s="85" t="s">
        <v>78</v>
      </c>
      <c r="R183" s="13" t="s">
        <v>562</v>
      </c>
      <c r="S183" s="14" t="s">
        <v>78</v>
      </c>
      <c r="T183" s="85" t="s">
        <v>78</v>
      </c>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80"/>
      <c r="AY183" s="80"/>
      <c r="AZ183" s="80"/>
      <c r="BA183" s="80"/>
      <c r="BB183" s="80"/>
      <c r="BC183" s="80"/>
    </row>
    <row r="184" spans="1:55">
      <c r="A184" s="14" t="s">
        <v>1180</v>
      </c>
      <c r="B184" s="13"/>
      <c r="C184" s="76"/>
      <c r="D184" s="76"/>
      <c r="E184" s="84" t="s">
        <v>78</v>
      </c>
      <c r="F184" s="84" t="s">
        <v>78</v>
      </c>
      <c r="G184" s="69" t="s">
        <v>78</v>
      </c>
      <c r="H184" s="13" t="s">
        <v>78</v>
      </c>
      <c r="I184" s="13" t="s">
        <v>78</v>
      </c>
      <c r="J184" s="13" t="s">
        <v>589</v>
      </c>
      <c r="K184" s="14" t="s">
        <v>78</v>
      </c>
      <c r="L184" s="13"/>
      <c r="M184" s="95">
        <v>43221</v>
      </c>
      <c r="N184" s="14"/>
      <c r="O184" s="133"/>
      <c r="P184" s="85" t="s">
        <v>1181</v>
      </c>
      <c r="Q184" s="85"/>
      <c r="R184" s="13" t="s">
        <v>78</v>
      </c>
      <c r="S184" s="14" t="s">
        <v>78</v>
      </c>
      <c r="T184" s="85"/>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row>
    <row r="185" spans="1:55" ht="46.5">
      <c r="A185" s="14" t="s">
        <v>1047</v>
      </c>
      <c r="B185" s="13"/>
      <c r="C185" s="76"/>
      <c r="D185" s="76"/>
      <c r="E185" s="84" t="s">
        <v>78</v>
      </c>
      <c r="F185" s="84" t="s">
        <v>78</v>
      </c>
      <c r="G185" s="69" t="s">
        <v>78</v>
      </c>
      <c r="H185" s="13" t="s">
        <v>78</v>
      </c>
      <c r="I185" s="13">
        <v>41285</v>
      </c>
      <c r="J185" s="13" t="s">
        <v>78</v>
      </c>
      <c r="K185" s="14" t="s">
        <v>1008</v>
      </c>
      <c r="L185" s="13"/>
      <c r="M185" s="93" t="s">
        <v>78</v>
      </c>
      <c r="N185" s="14" t="s">
        <v>78</v>
      </c>
      <c r="O185" s="132"/>
      <c r="P185" s="85" t="s">
        <v>78</v>
      </c>
      <c r="Q185" s="85" t="s">
        <v>78</v>
      </c>
      <c r="R185" s="13" t="s">
        <v>562</v>
      </c>
      <c r="S185" s="14" t="s">
        <v>78</v>
      </c>
      <c r="T185" s="85" t="s">
        <v>78</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row>
    <row r="186" spans="1:55">
      <c r="A186" s="14" t="s">
        <v>799</v>
      </c>
      <c r="B186" s="13"/>
      <c r="C186" s="76"/>
      <c r="D186" s="76"/>
      <c r="E186" s="84">
        <v>27.666667</v>
      </c>
      <c r="F186" s="84">
        <v>-97.666667000000004</v>
      </c>
      <c r="G186" s="69">
        <v>329.41855775325899</v>
      </c>
      <c r="H186" s="13" t="s">
        <v>78</v>
      </c>
      <c r="I186" s="13" t="s">
        <v>78</v>
      </c>
      <c r="J186" s="13" t="s">
        <v>78</v>
      </c>
      <c r="K186" s="14" t="s">
        <v>78</v>
      </c>
      <c r="L186" s="13"/>
      <c r="M186" s="93" t="s">
        <v>78</v>
      </c>
      <c r="N186" s="14" t="s">
        <v>78</v>
      </c>
      <c r="O186" s="134"/>
      <c r="P186" s="85" t="s">
        <v>78</v>
      </c>
      <c r="Q186" s="85" t="s">
        <v>78</v>
      </c>
      <c r="R186" s="13" t="s">
        <v>78</v>
      </c>
      <c r="S186" s="14" t="s">
        <v>78</v>
      </c>
      <c r="T186" s="85" t="s">
        <v>78</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row>
    <row r="187" spans="1:55">
      <c r="A187" s="14" t="s">
        <v>1117</v>
      </c>
      <c r="B187" s="13"/>
      <c r="C187" s="76"/>
      <c r="D187" s="76"/>
      <c r="E187" s="84" t="s">
        <v>78</v>
      </c>
      <c r="F187" s="84" t="s">
        <v>78</v>
      </c>
      <c r="G187" s="69" t="s">
        <v>78</v>
      </c>
      <c r="H187" s="13" t="s">
        <v>78</v>
      </c>
      <c r="I187" s="13">
        <v>47250</v>
      </c>
      <c r="J187" s="13" t="s">
        <v>78</v>
      </c>
      <c r="K187" s="14" t="s">
        <v>176</v>
      </c>
      <c r="L187" s="13"/>
      <c r="M187" s="93" t="s">
        <v>78</v>
      </c>
      <c r="N187" s="14" t="s">
        <v>78</v>
      </c>
      <c r="O187" s="132"/>
      <c r="P187" s="85" t="s">
        <v>78</v>
      </c>
      <c r="Q187" s="85" t="s">
        <v>78</v>
      </c>
      <c r="R187" s="13" t="s">
        <v>562</v>
      </c>
      <c r="S187" s="14" t="s">
        <v>78</v>
      </c>
      <c r="T187" s="85" t="s">
        <v>78</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row>
    <row r="188" spans="1:55">
      <c r="A188" s="14" t="s">
        <v>1119</v>
      </c>
      <c r="B188" s="13"/>
      <c r="C188" s="76"/>
      <c r="D188" s="76"/>
      <c r="E188" s="84" t="s">
        <v>78</v>
      </c>
      <c r="F188" s="84" t="s">
        <v>78</v>
      </c>
      <c r="G188" s="69" t="s">
        <v>78</v>
      </c>
      <c r="H188" s="13" t="s">
        <v>78</v>
      </c>
      <c r="I188" s="13">
        <v>47252</v>
      </c>
      <c r="J188" s="13" t="s">
        <v>78</v>
      </c>
      <c r="K188" s="14" t="s">
        <v>176</v>
      </c>
      <c r="L188" s="13"/>
      <c r="M188" s="93" t="s">
        <v>78</v>
      </c>
      <c r="N188" s="14" t="s">
        <v>78</v>
      </c>
      <c r="O188" s="132"/>
      <c r="P188" s="85" t="s">
        <v>78</v>
      </c>
      <c r="Q188" s="85" t="s">
        <v>78</v>
      </c>
      <c r="R188" s="13" t="s">
        <v>562</v>
      </c>
      <c r="S188" s="14" t="s">
        <v>78</v>
      </c>
      <c r="T188" s="85" t="s">
        <v>78</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row>
    <row r="189" spans="1:55">
      <c r="A189" s="14" t="s">
        <v>1116</v>
      </c>
      <c r="B189" s="13"/>
      <c r="C189" s="76"/>
      <c r="D189" s="76"/>
      <c r="E189" s="84" t="s">
        <v>78</v>
      </c>
      <c r="F189" s="84" t="s">
        <v>78</v>
      </c>
      <c r="G189" s="69" t="s">
        <v>78</v>
      </c>
      <c r="H189" s="13" t="s">
        <v>78</v>
      </c>
      <c r="I189" s="13">
        <v>47243</v>
      </c>
      <c r="J189" s="13" t="s">
        <v>78</v>
      </c>
      <c r="K189" s="14" t="s">
        <v>176</v>
      </c>
      <c r="L189" s="13"/>
      <c r="M189" s="93" t="s">
        <v>78</v>
      </c>
      <c r="N189" s="14" t="s">
        <v>78</v>
      </c>
      <c r="O189" s="132"/>
      <c r="P189" s="85" t="s">
        <v>78</v>
      </c>
      <c r="Q189" s="85" t="s">
        <v>78</v>
      </c>
      <c r="R189" s="13" t="s">
        <v>562</v>
      </c>
      <c r="S189" s="14" t="s">
        <v>78</v>
      </c>
      <c r="T189" s="85" t="s">
        <v>78</v>
      </c>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row>
    <row r="190" spans="1:55">
      <c r="A190" s="14" t="s">
        <v>1118</v>
      </c>
      <c r="B190" s="13"/>
      <c r="C190" s="76"/>
      <c r="D190" s="76"/>
      <c r="E190" s="84" t="s">
        <v>78</v>
      </c>
      <c r="F190" s="84" t="s">
        <v>78</v>
      </c>
      <c r="G190" s="69" t="s">
        <v>78</v>
      </c>
      <c r="H190" s="13" t="s">
        <v>78</v>
      </c>
      <c r="I190" s="13">
        <v>47251</v>
      </c>
      <c r="J190" s="13" t="s">
        <v>78</v>
      </c>
      <c r="K190" s="14" t="s">
        <v>176</v>
      </c>
      <c r="L190" s="13"/>
      <c r="M190" s="93" t="s">
        <v>78</v>
      </c>
      <c r="N190" s="14" t="s">
        <v>78</v>
      </c>
      <c r="O190" s="132"/>
      <c r="P190" s="85" t="s">
        <v>78</v>
      </c>
      <c r="Q190" s="85" t="s">
        <v>78</v>
      </c>
      <c r="R190" s="13" t="s">
        <v>562</v>
      </c>
      <c r="S190" s="14" t="s">
        <v>78</v>
      </c>
      <c r="T190" s="85" t="s">
        <v>78</v>
      </c>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6"/>
      <c r="AY190" s="6"/>
      <c r="AZ190" s="6"/>
      <c r="BA190" s="6"/>
      <c r="BB190" s="6"/>
      <c r="BC190" s="6"/>
    </row>
    <row r="191" spans="1:55" ht="46.5">
      <c r="A191" s="14" t="s">
        <v>987</v>
      </c>
      <c r="B191" s="13"/>
      <c r="C191" s="76"/>
      <c r="D191" s="76"/>
      <c r="E191" s="84">
        <v>35.619999999999997</v>
      </c>
      <c r="F191" s="84">
        <v>-101.5</v>
      </c>
      <c r="G191" s="69">
        <v>637.97876421303204</v>
      </c>
      <c r="H191" s="13">
        <v>4164</v>
      </c>
      <c r="I191" s="13" t="s">
        <v>78</v>
      </c>
      <c r="J191" s="13"/>
      <c r="K191" s="14" t="s">
        <v>78</v>
      </c>
      <c r="L191" s="13"/>
      <c r="M191" s="93">
        <v>1.24</v>
      </c>
      <c r="N191" s="14" t="s">
        <v>988</v>
      </c>
      <c r="O191" s="132"/>
      <c r="P191" s="85" t="s">
        <v>979</v>
      </c>
      <c r="Q191" s="85" t="s">
        <v>989</v>
      </c>
      <c r="R191" s="13" t="s">
        <v>78</v>
      </c>
      <c r="S191" s="14"/>
      <c r="T191" s="85" t="s">
        <v>901</v>
      </c>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row>
    <row r="192" spans="1:55" ht="31">
      <c r="A192" s="14" t="s">
        <v>1000</v>
      </c>
      <c r="B192" s="13"/>
      <c r="C192" s="76"/>
      <c r="D192" s="76"/>
      <c r="E192" s="84">
        <v>31.75</v>
      </c>
      <c r="F192" s="84">
        <v>-106.37</v>
      </c>
      <c r="G192" s="69">
        <v>676.45824030093104</v>
      </c>
      <c r="H192" s="13">
        <v>5752</v>
      </c>
      <c r="I192" s="13" t="s">
        <v>78</v>
      </c>
      <c r="J192" s="13"/>
      <c r="K192" s="14" t="s">
        <v>78</v>
      </c>
      <c r="L192" s="13"/>
      <c r="M192" s="93">
        <v>0.67</v>
      </c>
      <c r="N192" s="14" t="s">
        <v>1001</v>
      </c>
      <c r="O192" s="132"/>
      <c r="P192" s="85" t="s">
        <v>1002</v>
      </c>
      <c r="Q192" s="85"/>
      <c r="R192" s="13" t="s">
        <v>78</v>
      </c>
      <c r="S192" s="14"/>
      <c r="T192" s="85" t="s">
        <v>810</v>
      </c>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row>
    <row r="193" spans="1:55" ht="31">
      <c r="A193" s="90" t="s">
        <v>794</v>
      </c>
      <c r="B193" s="88"/>
      <c r="C193" s="104">
        <v>43101</v>
      </c>
      <c r="D193" s="104"/>
      <c r="E193" s="87">
        <v>30.62</v>
      </c>
      <c r="F193" s="87">
        <v>-96.37</v>
      </c>
      <c r="G193" s="92">
        <v>309.280375606012</v>
      </c>
      <c r="H193" s="88">
        <v>4278</v>
      </c>
      <c r="I193" s="88" t="s">
        <v>78</v>
      </c>
      <c r="J193" s="88"/>
      <c r="K193" s="90" t="s">
        <v>78</v>
      </c>
      <c r="L193" s="88"/>
      <c r="M193" s="95" t="s">
        <v>795</v>
      </c>
      <c r="N193" s="90" t="s">
        <v>796</v>
      </c>
      <c r="O193" s="133"/>
      <c r="P193" s="89" t="s">
        <v>797</v>
      </c>
      <c r="Q193" s="89"/>
      <c r="R193" s="88" t="s">
        <v>78</v>
      </c>
      <c r="S193" s="90"/>
      <c r="T193" s="89" t="s">
        <v>743</v>
      </c>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row>
    <row r="194" spans="1:55" ht="31">
      <c r="A194" s="14" t="s">
        <v>910</v>
      </c>
      <c r="B194" s="13"/>
      <c r="C194" s="76"/>
      <c r="D194" s="76"/>
      <c r="E194" s="84">
        <v>34.119999999999997</v>
      </c>
      <c r="F194" s="84">
        <v>-101.62</v>
      </c>
      <c r="G194" s="69">
        <v>485.48901575124898</v>
      </c>
      <c r="H194" s="13">
        <v>4173</v>
      </c>
      <c r="I194" s="13" t="s">
        <v>78</v>
      </c>
      <c r="J194" s="13"/>
      <c r="K194" s="14" t="s">
        <v>78</v>
      </c>
      <c r="L194" s="13"/>
      <c r="M194" s="93" t="s">
        <v>911</v>
      </c>
      <c r="N194" s="14" t="s">
        <v>912</v>
      </c>
      <c r="O194" s="132"/>
      <c r="P194" s="85" t="s">
        <v>913</v>
      </c>
      <c r="Q194" s="85"/>
      <c r="R194" s="13" t="s">
        <v>78</v>
      </c>
      <c r="S194" s="14"/>
      <c r="T194" s="85" t="s">
        <v>559</v>
      </c>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80"/>
      <c r="AY194" s="80"/>
      <c r="AZ194" s="80"/>
      <c r="BA194" s="80"/>
      <c r="BB194" s="80"/>
      <c r="BC194" s="80"/>
    </row>
    <row r="195" spans="1:55" ht="18.5">
      <c r="A195" s="76" t="s">
        <v>276</v>
      </c>
      <c r="B195" s="98"/>
      <c r="C195" s="103">
        <v>43101</v>
      </c>
      <c r="D195" s="103"/>
      <c r="E195" s="99"/>
      <c r="F195" s="99"/>
      <c r="G195" s="100"/>
      <c r="H195" s="97"/>
      <c r="I195" s="97"/>
      <c r="J195" s="97" t="s">
        <v>277</v>
      </c>
      <c r="K195" s="97"/>
      <c r="L195" s="97"/>
      <c r="M195" s="101"/>
      <c r="N195" s="102" t="s">
        <v>1194</v>
      </c>
      <c r="O195" s="97"/>
      <c r="P195" s="97"/>
      <c r="Q195" s="97"/>
      <c r="R195" s="97"/>
      <c r="S195" s="97"/>
      <c r="T195" s="97"/>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row>
    <row r="196" spans="1:55">
      <c r="A196" s="14" t="s">
        <v>1091</v>
      </c>
      <c r="B196" s="13"/>
      <c r="C196" s="76"/>
      <c r="D196" s="76"/>
      <c r="E196" s="84" t="s">
        <v>78</v>
      </c>
      <c r="F196" s="84" t="s">
        <v>78</v>
      </c>
      <c r="G196" s="69" t="s">
        <v>78</v>
      </c>
      <c r="H196" s="13" t="s">
        <v>78</v>
      </c>
      <c r="I196" s="13">
        <v>43433</v>
      </c>
      <c r="J196" s="13" t="s">
        <v>78</v>
      </c>
      <c r="K196" s="14" t="s">
        <v>475</v>
      </c>
      <c r="L196" s="13"/>
      <c r="M196" s="93" t="s">
        <v>78</v>
      </c>
      <c r="N196" s="14" t="s">
        <v>78</v>
      </c>
      <c r="O196" s="132"/>
      <c r="P196" s="85" t="s">
        <v>78</v>
      </c>
      <c r="Q196" s="85" t="s">
        <v>78</v>
      </c>
      <c r="R196" s="13" t="s">
        <v>562</v>
      </c>
      <c r="S196" s="14" t="s">
        <v>78</v>
      </c>
      <c r="T196" s="85" t="s">
        <v>78</v>
      </c>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row>
    <row r="197" spans="1:55" ht="46.5">
      <c r="A197" s="14" t="s">
        <v>1037</v>
      </c>
      <c r="B197" s="13"/>
      <c r="C197" s="76"/>
      <c r="D197" s="76"/>
      <c r="E197" s="84" t="s">
        <v>78</v>
      </c>
      <c r="F197" s="84" t="s">
        <v>78</v>
      </c>
      <c r="G197" s="69" t="s">
        <v>78</v>
      </c>
      <c r="H197" s="13" t="s">
        <v>78</v>
      </c>
      <c r="I197" s="13">
        <v>40878</v>
      </c>
      <c r="J197" s="13" t="s">
        <v>78</v>
      </c>
      <c r="K197" s="14" t="s">
        <v>1008</v>
      </c>
      <c r="L197" s="13"/>
      <c r="M197" s="93" t="s">
        <v>78</v>
      </c>
      <c r="N197" s="14" t="s">
        <v>78</v>
      </c>
      <c r="O197" s="134"/>
      <c r="P197" s="85" t="s">
        <v>78</v>
      </c>
      <c r="Q197" s="85" t="s">
        <v>78</v>
      </c>
      <c r="R197" s="13" t="s">
        <v>562</v>
      </c>
      <c r="S197" s="14" t="s">
        <v>78</v>
      </c>
      <c r="T197" s="85" t="s">
        <v>78</v>
      </c>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row>
    <row r="198" spans="1:55" ht="62">
      <c r="A198" s="14" t="s">
        <v>949</v>
      </c>
      <c r="B198" s="13"/>
      <c r="C198" s="104">
        <v>43221</v>
      </c>
      <c r="D198" s="104"/>
      <c r="E198" s="84">
        <v>31.866667</v>
      </c>
      <c r="F198" s="84">
        <v>-104.75</v>
      </c>
      <c r="G198" s="69">
        <v>533.33100294751898</v>
      </c>
      <c r="H198" s="13">
        <v>3696</v>
      </c>
      <c r="I198" s="13" t="s">
        <v>78</v>
      </c>
      <c r="J198" s="13" t="s">
        <v>863</v>
      </c>
      <c r="K198" s="14" t="s">
        <v>475</v>
      </c>
      <c r="L198" s="13"/>
      <c r="M198" s="93" t="s">
        <v>950</v>
      </c>
      <c r="N198" s="90" t="s">
        <v>1252</v>
      </c>
      <c r="O198" s="133" t="s">
        <v>1694</v>
      </c>
      <c r="P198" s="85" t="s">
        <v>951</v>
      </c>
      <c r="Q198" s="85" t="s">
        <v>952</v>
      </c>
      <c r="R198" s="13" t="s">
        <v>78</v>
      </c>
      <c r="S198" s="14"/>
      <c r="T198" s="85" t="s">
        <v>559</v>
      </c>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row>
    <row r="199" spans="1:55">
      <c r="A199" s="14" t="s">
        <v>661</v>
      </c>
      <c r="B199" s="13"/>
      <c r="C199" s="76"/>
      <c r="D199" s="76"/>
      <c r="E199" s="84">
        <v>30.366667</v>
      </c>
      <c r="F199" s="84">
        <v>-98.083332999999996</v>
      </c>
      <c r="G199" s="69">
        <v>142.53284784241899</v>
      </c>
      <c r="H199" s="13" t="s">
        <v>78</v>
      </c>
      <c r="I199" s="13" t="s">
        <v>78</v>
      </c>
      <c r="J199" s="13" t="s">
        <v>78</v>
      </c>
      <c r="K199" s="14" t="s">
        <v>78</v>
      </c>
      <c r="L199" s="13"/>
      <c r="M199" s="93" t="s">
        <v>78</v>
      </c>
      <c r="N199" s="14" t="s">
        <v>78</v>
      </c>
      <c r="O199" s="132"/>
      <c r="P199" s="85" t="s">
        <v>78</v>
      </c>
      <c r="Q199" s="85" t="s">
        <v>78</v>
      </c>
      <c r="R199" s="13" t="s">
        <v>78</v>
      </c>
      <c r="S199" s="14" t="s">
        <v>78</v>
      </c>
      <c r="T199" s="85" t="s">
        <v>78</v>
      </c>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row>
    <row r="200" spans="1:55" ht="46.5">
      <c r="A200" s="14" t="s">
        <v>872</v>
      </c>
      <c r="B200" s="13" t="s">
        <v>1744</v>
      </c>
      <c r="C200" s="104">
        <v>43221</v>
      </c>
      <c r="D200" s="76" t="s">
        <v>556</v>
      </c>
      <c r="E200" s="84">
        <v>34.25</v>
      </c>
      <c r="F200" s="84">
        <v>-100.5</v>
      </c>
      <c r="G200" s="69">
        <v>467.45999585806601</v>
      </c>
      <c r="H200" s="13">
        <v>4219</v>
      </c>
      <c r="I200" s="13" t="s">
        <v>78</v>
      </c>
      <c r="J200" s="13"/>
      <c r="K200" s="14" t="s">
        <v>78</v>
      </c>
      <c r="L200" s="13"/>
      <c r="M200" s="93" t="s">
        <v>873</v>
      </c>
      <c r="N200" s="14" t="s">
        <v>874</v>
      </c>
      <c r="O200" s="132" t="s">
        <v>1848</v>
      </c>
      <c r="P200" s="85" t="s">
        <v>875</v>
      </c>
      <c r="Q200" s="85"/>
      <c r="R200" s="13" t="s">
        <v>78</v>
      </c>
      <c r="S200" s="14"/>
      <c r="T200" s="85" t="s">
        <v>585</v>
      </c>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row>
    <row r="201" spans="1:55">
      <c r="A201" s="14" t="s">
        <v>1074</v>
      </c>
      <c r="B201" s="13"/>
      <c r="C201" s="76"/>
      <c r="D201" s="76"/>
      <c r="E201" s="84" t="s">
        <v>78</v>
      </c>
      <c r="F201" s="84" t="s">
        <v>78</v>
      </c>
      <c r="G201" s="69" t="s">
        <v>78</v>
      </c>
      <c r="H201" s="13" t="s">
        <v>78</v>
      </c>
      <c r="I201" s="13">
        <v>43202</v>
      </c>
      <c r="J201" s="13" t="s">
        <v>78</v>
      </c>
      <c r="K201" s="14" t="s">
        <v>475</v>
      </c>
      <c r="L201" s="13"/>
      <c r="M201" s="93" t="s">
        <v>78</v>
      </c>
      <c r="N201" s="14" t="s">
        <v>78</v>
      </c>
      <c r="O201" s="132"/>
      <c r="P201" s="85" t="s">
        <v>78</v>
      </c>
      <c r="Q201" s="85" t="s">
        <v>78</v>
      </c>
      <c r="R201" s="13" t="s">
        <v>562</v>
      </c>
      <c r="S201" s="14" t="s">
        <v>78</v>
      </c>
      <c r="T201" s="85" t="s">
        <v>78</v>
      </c>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row>
    <row r="202" spans="1:55" ht="62">
      <c r="A202" s="14" t="s">
        <v>555</v>
      </c>
      <c r="B202" s="13"/>
      <c r="C202" s="104">
        <v>43101</v>
      </c>
      <c r="D202" s="104"/>
      <c r="E202" s="84">
        <v>29.25</v>
      </c>
      <c r="F202" s="84">
        <v>-100.37</v>
      </c>
      <c r="G202" s="69">
        <v>126.64373695806199</v>
      </c>
      <c r="H202" s="13">
        <v>3687</v>
      </c>
      <c r="I202" s="13">
        <v>40434</v>
      </c>
      <c r="J202" s="13" t="s">
        <v>391</v>
      </c>
      <c r="K202" s="14" t="s">
        <v>475</v>
      </c>
      <c r="L202" s="13"/>
      <c r="M202" s="95">
        <v>36526</v>
      </c>
      <c r="N202" s="14" t="s">
        <v>622</v>
      </c>
      <c r="O202" s="132"/>
      <c r="P202" s="85" t="s">
        <v>623</v>
      </c>
      <c r="Q202" s="85" t="s">
        <v>624</v>
      </c>
      <c r="R202" s="13" t="s">
        <v>562</v>
      </c>
      <c r="S202" s="14" t="s">
        <v>556</v>
      </c>
      <c r="T202" s="85" t="s">
        <v>559</v>
      </c>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row>
    <row r="203" spans="1:55">
      <c r="A203" s="14" t="s">
        <v>1094</v>
      </c>
      <c r="B203" s="13"/>
      <c r="C203" s="76"/>
      <c r="D203" s="76"/>
      <c r="E203" s="84" t="s">
        <v>78</v>
      </c>
      <c r="F203" s="84" t="s">
        <v>78</v>
      </c>
      <c r="G203" s="69" t="s">
        <v>78</v>
      </c>
      <c r="H203" s="13" t="s">
        <v>78</v>
      </c>
      <c r="I203" s="13">
        <v>43436</v>
      </c>
      <c r="J203" s="13" t="s">
        <v>78</v>
      </c>
      <c r="K203" s="14" t="s">
        <v>475</v>
      </c>
      <c r="L203" s="13"/>
      <c r="M203" s="93" t="s">
        <v>78</v>
      </c>
      <c r="N203" s="14" t="s">
        <v>78</v>
      </c>
      <c r="O203" s="132"/>
      <c r="P203" s="85" t="s">
        <v>78</v>
      </c>
      <c r="Q203" s="85" t="s">
        <v>78</v>
      </c>
      <c r="R203" s="13" t="s">
        <v>562</v>
      </c>
      <c r="S203" s="14" t="s">
        <v>78</v>
      </c>
      <c r="T203" s="85" t="s">
        <v>78</v>
      </c>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row>
    <row r="204" spans="1:55">
      <c r="A204" s="14" t="s">
        <v>939</v>
      </c>
      <c r="B204" s="13"/>
      <c r="C204" s="76"/>
      <c r="D204" s="76"/>
      <c r="E204" s="84">
        <v>34.5</v>
      </c>
      <c r="F204" s="84">
        <v>-101.36666700000001</v>
      </c>
      <c r="G204" s="69">
        <v>515.89688194031896</v>
      </c>
      <c r="H204" s="13" t="s">
        <v>78</v>
      </c>
      <c r="I204" s="13" t="s">
        <v>78</v>
      </c>
      <c r="J204" s="13" t="s">
        <v>78</v>
      </c>
      <c r="K204" s="14" t="s">
        <v>78</v>
      </c>
      <c r="L204" s="13"/>
      <c r="M204" s="93" t="s">
        <v>78</v>
      </c>
      <c r="N204" s="14" t="s">
        <v>78</v>
      </c>
      <c r="O204" s="132"/>
      <c r="P204" s="85" t="s">
        <v>78</v>
      </c>
      <c r="Q204" s="85" t="s">
        <v>78</v>
      </c>
      <c r="R204" s="13" t="s">
        <v>78</v>
      </c>
      <c r="S204" s="14" t="s">
        <v>78</v>
      </c>
      <c r="T204" s="85" t="s">
        <v>78</v>
      </c>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row>
    <row r="205" spans="1:55">
      <c r="A205" s="14" t="s">
        <v>641</v>
      </c>
      <c r="B205" s="13"/>
      <c r="C205" s="76"/>
      <c r="D205" s="76"/>
      <c r="E205" s="84">
        <v>29.333333</v>
      </c>
      <c r="F205" s="84">
        <v>-98.416667000000004</v>
      </c>
      <c r="G205" s="69">
        <v>140.19859407390501</v>
      </c>
      <c r="H205" s="13" t="s">
        <v>78</v>
      </c>
      <c r="I205" s="13" t="s">
        <v>78</v>
      </c>
      <c r="J205" s="13" t="s">
        <v>78</v>
      </c>
      <c r="K205" s="14" t="s">
        <v>78</v>
      </c>
      <c r="L205" s="13"/>
      <c r="M205" s="93" t="s">
        <v>78</v>
      </c>
      <c r="N205" s="14" t="s">
        <v>78</v>
      </c>
      <c r="O205" s="132"/>
      <c r="P205" s="85" t="s">
        <v>78</v>
      </c>
      <c r="Q205" s="85" t="s">
        <v>78</v>
      </c>
      <c r="R205" s="13" t="s">
        <v>78</v>
      </c>
      <c r="S205" s="14" t="s">
        <v>78</v>
      </c>
      <c r="T205" s="85" t="s">
        <v>78</v>
      </c>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row>
    <row r="206" spans="1:55">
      <c r="A206" s="14" t="s">
        <v>1089</v>
      </c>
      <c r="B206" s="13"/>
      <c r="C206" s="76"/>
      <c r="D206" s="76"/>
      <c r="E206" s="84" t="s">
        <v>78</v>
      </c>
      <c r="F206" s="84" t="s">
        <v>78</v>
      </c>
      <c r="G206" s="69" t="s">
        <v>78</v>
      </c>
      <c r="H206" s="13" t="s">
        <v>78</v>
      </c>
      <c r="I206" s="13">
        <v>43430</v>
      </c>
      <c r="J206" s="13" t="s">
        <v>78</v>
      </c>
      <c r="K206" s="14" t="s">
        <v>475</v>
      </c>
      <c r="L206" s="13"/>
      <c r="M206" s="93" t="s">
        <v>78</v>
      </c>
      <c r="N206" s="14" t="s">
        <v>78</v>
      </c>
      <c r="O206" s="132"/>
      <c r="P206" s="85" t="s">
        <v>78</v>
      </c>
      <c r="Q206" s="85" t="s">
        <v>78</v>
      </c>
      <c r="R206" s="13" t="s">
        <v>562</v>
      </c>
      <c r="S206" s="14" t="s">
        <v>78</v>
      </c>
      <c r="T206" s="85" t="s">
        <v>78</v>
      </c>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row>
    <row r="207" spans="1:55">
      <c r="A207" s="14" t="s">
        <v>1092</v>
      </c>
      <c r="B207" s="13"/>
      <c r="C207" s="76"/>
      <c r="D207" s="76"/>
      <c r="E207" s="84" t="s">
        <v>78</v>
      </c>
      <c r="F207" s="84" t="s">
        <v>78</v>
      </c>
      <c r="G207" s="69" t="s">
        <v>78</v>
      </c>
      <c r="H207" s="13" t="s">
        <v>78</v>
      </c>
      <c r="I207" s="13">
        <v>43434</v>
      </c>
      <c r="J207" s="13" t="s">
        <v>78</v>
      </c>
      <c r="K207" s="14" t="s">
        <v>475</v>
      </c>
      <c r="L207" s="13"/>
      <c r="M207" s="93" t="s">
        <v>78</v>
      </c>
      <c r="N207" s="14" t="s">
        <v>78</v>
      </c>
      <c r="O207" s="132"/>
      <c r="P207" s="85" t="s">
        <v>78</v>
      </c>
      <c r="Q207" s="85" t="s">
        <v>78</v>
      </c>
      <c r="R207" s="13" t="s">
        <v>562</v>
      </c>
      <c r="S207" s="14" t="s">
        <v>78</v>
      </c>
      <c r="T207" s="85" t="s">
        <v>78</v>
      </c>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80"/>
      <c r="AY207" s="80"/>
      <c r="AZ207" s="80"/>
      <c r="BA207" s="80"/>
      <c r="BB207" s="80"/>
      <c r="BC207" s="80"/>
    </row>
    <row r="208" spans="1:55">
      <c r="A208" s="14" t="s">
        <v>995</v>
      </c>
      <c r="B208" s="13"/>
      <c r="C208" s="76"/>
      <c r="D208" s="76"/>
      <c r="E208" s="84">
        <v>35.700000000000003</v>
      </c>
      <c r="F208" s="84">
        <v>-101.566667</v>
      </c>
      <c r="G208" s="69">
        <v>648.27932036262598</v>
      </c>
      <c r="H208" s="13" t="s">
        <v>78</v>
      </c>
      <c r="I208" s="13" t="s">
        <v>78</v>
      </c>
      <c r="J208" s="13" t="s">
        <v>78</v>
      </c>
      <c r="K208" s="14" t="s">
        <v>78</v>
      </c>
      <c r="L208" s="13"/>
      <c r="M208" s="93" t="s">
        <v>78</v>
      </c>
      <c r="N208" s="14" t="s">
        <v>78</v>
      </c>
      <c r="O208" s="132"/>
      <c r="P208" s="85" t="s">
        <v>78</v>
      </c>
      <c r="Q208" s="85" t="s">
        <v>78</v>
      </c>
      <c r="R208" s="13" t="s">
        <v>78</v>
      </c>
      <c r="S208" s="14" t="s">
        <v>78</v>
      </c>
      <c r="T208" s="85" t="s">
        <v>78</v>
      </c>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row>
    <row r="209" spans="1:55">
      <c r="A209" s="14" t="s">
        <v>829</v>
      </c>
      <c r="B209" s="13"/>
      <c r="C209" s="76"/>
      <c r="D209" s="76"/>
      <c r="E209" s="84">
        <v>33.333333000000003</v>
      </c>
      <c r="F209" s="84">
        <v>-101.75</v>
      </c>
      <c r="G209" s="69">
        <v>413.41862518916599</v>
      </c>
      <c r="H209" s="13" t="s">
        <v>78</v>
      </c>
      <c r="I209" s="13" t="s">
        <v>78</v>
      </c>
      <c r="J209" s="13" t="s">
        <v>78</v>
      </c>
      <c r="K209" s="14" t="s">
        <v>78</v>
      </c>
      <c r="L209" s="13"/>
      <c r="M209" s="93" t="s">
        <v>78</v>
      </c>
      <c r="N209" s="14" t="s">
        <v>78</v>
      </c>
      <c r="O209" s="132"/>
      <c r="P209" s="85" t="s">
        <v>78</v>
      </c>
      <c r="Q209" s="85" t="s">
        <v>78</v>
      </c>
      <c r="R209" s="13" t="s">
        <v>78</v>
      </c>
      <c r="S209" s="14" t="s">
        <v>78</v>
      </c>
      <c r="T209" s="85" t="s">
        <v>78</v>
      </c>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80"/>
      <c r="AY209" s="80"/>
      <c r="AZ209" s="80"/>
      <c r="BA209" s="80"/>
      <c r="BB209" s="80"/>
      <c r="BC209" s="80"/>
    </row>
    <row r="210" spans="1:55" ht="31">
      <c r="A210" s="14" t="s">
        <v>806</v>
      </c>
      <c r="B210" s="13"/>
      <c r="C210" s="76"/>
      <c r="D210" s="76"/>
      <c r="E210" s="84">
        <v>31.25</v>
      </c>
      <c r="F210" s="84">
        <v>-103.5</v>
      </c>
      <c r="G210" s="69">
        <v>399.02979461046903</v>
      </c>
      <c r="H210" s="13">
        <v>4256</v>
      </c>
      <c r="I210" s="13" t="s">
        <v>78</v>
      </c>
      <c r="J210" s="13" t="s">
        <v>807</v>
      </c>
      <c r="K210" s="14" t="s">
        <v>176</v>
      </c>
      <c r="L210" s="13"/>
      <c r="M210" s="93" t="s">
        <v>586</v>
      </c>
      <c r="N210" s="14" t="s">
        <v>808</v>
      </c>
      <c r="O210" s="134"/>
      <c r="P210" s="85" t="s">
        <v>809</v>
      </c>
      <c r="Q210" s="85"/>
      <c r="R210" s="13" t="s">
        <v>78</v>
      </c>
      <c r="S210" s="14"/>
      <c r="T210" s="85" t="s">
        <v>810</v>
      </c>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row>
    <row r="211" spans="1:55" ht="62">
      <c r="A211" s="14" t="s">
        <v>1016</v>
      </c>
      <c r="B211" s="13"/>
      <c r="C211" s="104">
        <v>43101</v>
      </c>
      <c r="D211" s="104"/>
      <c r="E211" s="84" t="s">
        <v>78</v>
      </c>
      <c r="F211" s="84" t="s">
        <v>78</v>
      </c>
      <c r="G211" s="69" t="s">
        <v>78</v>
      </c>
      <c r="H211" s="13" t="s">
        <v>78</v>
      </c>
      <c r="I211" s="13">
        <v>31052</v>
      </c>
      <c r="J211" s="13" t="s">
        <v>78</v>
      </c>
      <c r="K211" s="14" t="s">
        <v>1005</v>
      </c>
      <c r="L211" s="13"/>
      <c r="M211" s="93" t="s">
        <v>78</v>
      </c>
      <c r="N211" s="14" t="s">
        <v>1238</v>
      </c>
      <c r="O211" s="132"/>
      <c r="P211" s="85" t="s">
        <v>78</v>
      </c>
      <c r="Q211" s="85" t="s">
        <v>78</v>
      </c>
      <c r="R211" s="13" t="s">
        <v>562</v>
      </c>
      <c r="S211" s="14" t="s">
        <v>78</v>
      </c>
      <c r="T211" s="85" t="s">
        <v>78</v>
      </c>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row>
    <row r="212" spans="1:55">
      <c r="A212" s="14" t="s">
        <v>1021</v>
      </c>
      <c r="B212" s="13"/>
      <c r="C212" s="76"/>
      <c r="D212" s="76"/>
      <c r="E212" s="84" t="s">
        <v>78</v>
      </c>
      <c r="F212" s="84" t="s">
        <v>78</v>
      </c>
      <c r="G212" s="69" t="s">
        <v>78</v>
      </c>
      <c r="H212" s="13" t="s">
        <v>78</v>
      </c>
      <c r="I212" s="13">
        <v>40561</v>
      </c>
      <c r="J212" s="13" t="s">
        <v>78</v>
      </c>
      <c r="K212" s="14" t="s">
        <v>475</v>
      </c>
      <c r="L212" s="13"/>
      <c r="M212" s="93" t="s">
        <v>78</v>
      </c>
      <c r="N212" s="14" t="s">
        <v>78</v>
      </c>
      <c r="O212" s="134"/>
      <c r="P212" s="85" t="s">
        <v>78</v>
      </c>
      <c r="Q212" s="85" t="s">
        <v>78</v>
      </c>
      <c r="R212" s="13" t="s">
        <v>562</v>
      </c>
      <c r="S212" s="14" t="s">
        <v>78</v>
      </c>
      <c r="T212" s="85" t="s">
        <v>78</v>
      </c>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80"/>
      <c r="AY212" s="80"/>
      <c r="AZ212" s="80"/>
      <c r="BA212" s="80"/>
      <c r="BB212" s="80"/>
      <c r="BC212" s="80"/>
    </row>
    <row r="213" spans="1:55" ht="18.5">
      <c r="A213" s="14" t="s">
        <v>247</v>
      </c>
      <c r="B213" s="7"/>
      <c r="C213" s="103">
        <v>43101</v>
      </c>
      <c r="D213" s="103"/>
      <c r="E213" s="99"/>
      <c r="F213" s="99"/>
      <c r="G213" s="100"/>
      <c r="H213" s="97"/>
      <c r="I213" s="97"/>
      <c r="J213" s="97" t="s">
        <v>246</v>
      </c>
      <c r="K213" s="97"/>
      <c r="L213" s="97"/>
      <c r="M213" s="101"/>
      <c r="N213" s="102" t="s">
        <v>1193</v>
      </c>
      <c r="O213" s="97"/>
      <c r="P213" s="97"/>
      <c r="Q213" s="97"/>
      <c r="R213" s="97"/>
      <c r="S213" s="97"/>
      <c r="T213" s="97"/>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row>
    <row r="214" spans="1:55">
      <c r="A214" s="14" t="s">
        <v>1050</v>
      </c>
      <c r="B214" s="13"/>
      <c r="C214" s="76"/>
      <c r="D214" s="76"/>
      <c r="E214" s="84" t="s">
        <v>78</v>
      </c>
      <c r="F214" s="84" t="s">
        <v>78</v>
      </c>
      <c r="G214" s="69" t="s">
        <v>78</v>
      </c>
      <c r="H214" s="13" t="s">
        <v>78</v>
      </c>
      <c r="I214" s="13">
        <v>41352</v>
      </c>
      <c r="J214" s="13" t="s">
        <v>78</v>
      </c>
      <c r="K214" s="14" t="s">
        <v>475</v>
      </c>
      <c r="L214" s="13"/>
      <c r="M214" s="93" t="s">
        <v>78</v>
      </c>
      <c r="N214" s="14" t="s">
        <v>78</v>
      </c>
      <c r="O214" s="132"/>
      <c r="P214" s="85" t="s">
        <v>78</v>
      </c>
      <c r="Q214" s="85" t="s">
        <v>78</v>
      </c>
      <c r="R214" s="13" t="s">
        <v>562</v>
      </c>
      <c r="S214" s="14" t="s">
        <v>78</v>
      </c>
      <c r="T214" s="85" t="s">
        <v>78</v>
      </c>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row>
    <row r="215" spans="1:55">
      <c r="A215" s="14" t="s">
        <v>798</v>
      </c>
      <c r="B215" s="13"/>
      <c r="C215" s="76"/>
      <c r="D215" s="76"/>
      <c r="E215" s="84">
        <v>30.975000000000001</v>
      </c>
      <c r="F215" s="84">
        <v>-102.826944</v>
      </c>
      <c r="G215" s="69">
        <v>328.82502652718699</v>
      </c>
      <c r="H215" s="13" t="s">
        <v>78</v>
      </c>
      <c r="I215" s="13" t="s">
        <v>78</v>
      </c>
      <c r="J215" s="13" t="s">
        <v>78</v>
      </c>
      <c r="K215" s="14" t="s">
        <v>78</v>
      </c>
      <c r="L215" s="13"/>
      <c r="M215" s="93" t="s">
        <v>78</v>
      </c>
      <c r="N215" s="14" t="s">
        <v>78</v>
      </c>
      <c r="O215" s="134"/>
      <c r="P215" s="85" t="s">
        <v>78</v>
      </c>
      <c r="Q215" s="85" t="s">
        <v>78</v>
      </c>
      <c r="R215" s="13" t="s">
        <v>78</v>
      </c>
      <c r="S215" s="14" t="s">
        <v>78</v>
      </c>
      <c r="T215" s="85" t="s">
        <v>78</v>
      </c>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row>
    <row r="216" spans="1:55">
      <c r="A216" s="14" t="s">
        <v>1591</v>
      </c>
      <c r="B216" s="13"/>
      <c r="C216" s="104">
        <v>43221</v>
      </c>
      <c r="D216" s="104" t="s">
        <v>556</v>
      </c>
      <c r="E216" s="84">
        <v>36.166666999999997</v>
      </c>
      <c r="F216" s="84">
        <v>-101.25</v>
      </c>
      <c r="G216" s="69">
        <v>690.60061805718999</v>
      </c>
      <c r="H216" s="13" t="s">
        <v>78</v>
      </c>
      <c r="I216" s="13">
        <v>43365</v>
      </c>
      <c r="J216" s="13" t="s">
        <v>78</v>
      </c>
      <c r="K216" s="14" t="s">
        <v>1746</v>
      </c>
      <c r="L216" s="13"/>
      <c r="M216" s="93" t="s">
        <v>1745</v>
      </c>
      <c r="N216" s="14" t="s">
        <v>1592</v>
      </c>
      <c r="O216" s="132" t="s">
        <v>1696</v>
      </c>
      <c r="P216" s="85" t="s">
        <v>1747</v>
      </c>
      <c r="Q216" s="85" t="s">
        <v>78</v>
      </c>
      <c r="R216" s="13" t="s">
        <v>78</v>
      </c>
      <c r="S216" s="14" t="s">
        <v>78</v>
      </c>
      <c r="T216" s="85" t="s">
        <v>78</v>
      </c>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row>
    <row r="217" spans="1:55" ht="46.5">
      <c r="A217" s="14" t="s">
        <v>977</v>
      </c>
      <c r="B217" s="13"/>
      <c r="C217" s="76"/>
      <c r="D217" s="76"/>
      <c r="E217" s="84">
        <v>35.616667</v>
      </c>
      <c r="F217" s="84">
        <v>-101.5</v>
      </c>
      <c r="G217" s="69">
        <v>637.62439814066795</v>
      </c>
      <c r="H217" s="13">
        <v>4163</v>
      </c>
      <c r="I217" s="13" t="s">
        <v>78</v>
      </c>
      <c r="J217" s="13"/>
      <c r="K217" s="14" t="s">
        <v>78</v>
      </c>
      <c r="L217" s="13"/>
      <c r="M217" s="93">
        <v>1.25</v>
      </c>
      <c r="N217" s="14" t="s">
        <v>978</v>
      </c>
      <c r="O217" s="132"/>
      <c r="P217" s="85" t="s">
        <v>979</v>
      </c>
      <c r="Q217" s="85" t="s">
        <v>980</v>
      </c>
      <c r="R217" s="13" t="s">
        <v>78</v>
      </c>
      <c r="S217" s="14"/>
      <c r="T217" s="85" t="s">
        <v>901</v>
      </c>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row>
    <row r="218" spans="1:55" ht="31">
      <c r="A218" s="14" t="s">
        <v>326</v>
      </c>
      <c r="B218" s="13"/>
      <c r="C218" s="104" t="s">
        <v>1636</v>
      </c>
      <c r="D218" s="104" t="s">
        <v>556</v>
      </c>
      <c r="E218" s="84" t="s">
        <v>78</v>
      </c>
      <c r="F218" s="84" t="s">
        <v>78</v>
      </c>
      <c r="G218" s="69" t="s">
        <v>78</v>
      </c>
      <c r="H218" s="13" t="s">
        <v>78</v>
      </c>
      <c r="I218" s="13">
        <v>998</v>
      </c>
      <c r="J218" s="13" t="s">
        <v>327</v>
      </c>
      <c r="K218" s="14" t="s">
        <v>565</v>
      </c>
      <c r="L218" s="13"/>
      <c r="M218" s="93"/>
      <c r="N218" s="14"/>
      <c r="O218" s="132"/>
      <c r="P218" s="85" t="s">
        <v>1006</v>
      </c>
      <c r="Q218" s="85"/>
      <c r="R218" s="13" t="s">
        <v>562</v>
      </c>
      <c r="S218" s="14" t="s">
        <v>78</v>
      </c>
      <c r="T218" s="85"/>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row>
    <row r="219" spans="1:55" ht="77.5">
      <c r="A219" s="14" t="s">
        <v>581</v>
      </c>
      <c r="B219" s="13"/>
      <c r="C219" s="76"/>
      <c r="D219" s="76"/>
      <c r="E219" s="84">
        <v>30.25</v>
      </c>
      <c r="F219" s="84">
        <v>-99.87</v>
      </c>
      <c r="G219" s="69">
        <v>34.448219298600598</v>
      </c>
      <c r="H219" s="13">
        <v>3685</v>
      </c>
      <c r="I219" s="13" t="s">
        <v>78</v>
      </c>
      <c r="J219" s="13" t="s">
        <v>582</v>
      </c>
      <c r="K219" s="14" t="s">
        <v>78</v>
      </c>
      <c r="L219" s="13"/>
      <c r="M219" s="93" t="s">
        <v>583</v>
      </c>
      <c r="N219" s="14" t="s">
        <v>1766</v>
      </c>
      <c r="O219" s="132" t="s">
        <v>1860</v>
      </c>
      <c r="P219" s="85" t="s">
        <v>584</v>
      </c>
      <c r="Q219" s="85"/>
      <c r="R219" s="13" t="s">
        <v>78</v>
      </c>
      <c r="S219" s="14" t="s">
        <v>556</v>
      </c>
      <c r="T219" s="85" t="s">
        <v>585</v>
      </c>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row>
    <row r="220" spans="1:55" ht="93">
      <c r="A220" s="14" t="s">
        <v>600</v>
      </c>
      <c r="B220" s="13"/>
      <c r="C220" s="76"/>
      <c r="D220" s="76"/>
      <c r="E220" s="84">
        <v>29.5</v>
      </c>
      <c r="F220" s="84">
        <v>-98.87</v>
      </c>
      <c r="G220" s="69">
        <v>95.424908168685405</v>
      </c>
      <c r="H220" s="13">
        <v>4213</v>
      </c>
      <c r="I220" s="13" t="s">
        <v>78</v>
      </c>
      <c r="J220" s="13" t="s">
        <v>217</v>
      </c>
      <c r="K220" s="14" t="s">
        <v>78</v>
      </c>
      <c r="L220" s="13"/>
      <c r="M220" s="93" t="s">
        <v>601</v>
      </c>
      <c r="N220" s="14" t="s">
        <v>602</v>
      </c>
      <c r="O220" s="132"/>
      <c r="P220" s="85" t="s">
        <v>603</v>
      </c>
      <c r="Q220" s="85" t="s">
        <v>604</v>
      </c>
      <c r="R220" s="13" t="s">
        <v>78</v>
      </c>
      <c r="S220" s="14" t="s">
        <v>556</v>
      </c>
      <c r="T220" s="85" t="s">
        <v>605</v>
      </c>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row>
    <row r="221" spans="1:55">
      <c r="A221" s="14" t="s">
        <v>1061</v>
      </c>
      <c r="B221" s="13"/>
      <c r="C221" s="76"/>
      <c r="D221" s="76"/>
      <c r="E221" s="84" t="s">
        <v>78</v>
      </c>
      <c r="F221" s="84" t="s">
        <v>78</v>
      </c>
      <c r="G221" s="69" t="s">
        <v>78</v>
      </c>
      <c r="H221" s="13" t="s">
        <v>78</v>
      </c>
      <c r="I221" s="13">
        <v>42487</v>
      </c>
      <c r="J221" s="13" t="s">
        <v>589</v>
      </c>
      <c r="K221" s="14" t="s">
        <v>475</v>
      </c>
      <c r="L221" s="13"/>
      <c r="M221" s="93" t="s">
        <v>78</v>
      </c>
      <c r="N221" s="14" t="s">
        <v>78</v>
      </c>
      <c r="O221" s="132"/>
      <c r="P221" s="85" t="s">
        <v>78</v>
      </c>
      <c r="Q221" s="85" t="s">
        <v>78</v>
      </c>
      <c r="R221" s="13" t="s">
        <v>562</v>
      </c>
      <c r="S221" s="14" t="s">
        <v>78</v>
      </c>
      <c r="T221" s="85" t="s">
        <v>78</v>
      </c>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row>
    <row r="222" spans="1:55" ht="62">
      <c r="A222" s="14" t="s">
        <v>674</v>
      </c>
      <c r="B222" s="13"/>
      <c r="C222" s="76"/>
      <c r="D222" s="76"/>
      <c r="E222" s="84">
        <v>29.75</v>
      </c>
      <c r="F222" s="84">
        <v>-101.25</v>
      </c>
      <c r="G222" s="69">
        <v>170.28857283029001</v>
      </c>
      <c r="H222" s="13">
        <v>5843</v>
      </c>
      <c r="I222" s="13" t="s">
        <v>78</v>
      </c>
      <c r="J222" s="13" t="s">
        <v>589</v>
      </c>
      <c r="K222" s="14" t="s">
        <v>78</v>
      </c>
      <c r="L222" s="13"/>
      <c r="M222" s="93" t="s">
        <v>675</v>
      </c>
      <c r="N222" s="14" t="s">
        <v>676</v>
      </c>
      <c r="O222" s="132"/>
      <c r="P222" s="85" t="s">
        <v>677</v>
      </c>
      <c r="Q222" s="85" t="s">
        <v>678</v>
      </c>
      <c r="R222" s="13" t="s">
        <v>78</v>
      </c>
      <c r="S222" s="14" t="s">
        <v>679</v>
      </c>
      <c r="T222" s="85" t="s">
        <v>648</v>
      </c>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row>
    <row r="223" spans="1:55" ht="46.5">
      <c r="A223" s="14" t="s">
        <v>1060</v>
      </c>
      <c r="B223" s="13"/>
      <c r="C223" s="76"/>
      <c r="D223" s="76"/>
      <c r="E223" s="84" t="s">
        <v>78</v>
      </c>
      <c r="F223" s="84" t="s">
        <v>78</v>
      </c>
      <c r="G223" s="69" t="s">
        <v>78</v>
      </c>
      <c r="H223" s="13" t="s">
        <v>78</v>
      </c>
      <c r="I223" s="13">
        <v>42387</v>
      </c>
      <c r="J223" s="13" t="s">
        <v>78</v>
      </c>
      <c r="K223" s="14" t="s">
        <v>1008</v>
      </c>
      <c r="L223" s="13"/>
      <c r="M223" s="93" t="s">
        <v>78</v>
      </c>
      <c r="N223" s="14" t="s">
        <v>78</v>
      </c>
      <c r="O223" s="132"/>
      <c r="P223" s="85" t="s">
        <v>78</v>
      </c>
      <c r="Q223" s="85" t="s">
        <v>78</v>
      </c>
      <c r="R223" s="13" t="s">
        <v>562</v>
      </c>
      <c r="S223" s="14" t="s">
        <v>78</v>
      </c>
      <c r="T223" s="85" t="s">
        <v>78</v>
      </c>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row>
    <row r="224" spans="1:55" ht="31">
      <c r="A224" s="14" t="s">
        <v>1182</v>
      </c>
      <c r="B224" s="13"/>
      <c r="C224" s="76"/>
      <c r="D224" s="76"/>
      <c r="E224" s="84" t="s">
        <v>78</v>
      </c>
      <c r="F224" s="84" t="s">
        <v>78</v>
      </c>
      <c r="G224" s="69" t="s">
        <v>78</v>
      </c>
      <c r="H224" s="13" t="s">
        <v>78</v>
      </c>
      <c r="I224" s="13" t="s">
        <v>78</v>
      </c>
      <c r="J224" s="13" t="s">
        <v>780</v>
      </c>
      <c r="K224" s="14" t="s">
        <v>78</v>
      </c>
      <c r="L224" s="13"/>
      <c r="M224" s="93"/>
      <c r="N224" s="14"/>
      <c r="O224" s="132"/>
      <c r="P224" s="85"/>
      <c r="Q224" s="85"/>
      <c r="R224" s="13" t="s">
        <v>78</v>
      </c>
      <c r="S224" s="14" t="s">
        <v>78</v>
      </c>
      <c r="T224" s="85" t="s">
        <v>559</v>
      </c>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row>
    <row r="225" spans="1:55">
      <c r="A225" s="14" t="s">
        <v>1070</v>
      </c>
      <c r="B225" s="13"/>
      <c r="C225" s="76"/>
      <c r="D225" s="76"/>
      <c r="E225" s="84" t="s">
        <v>78</v>
      </c>
      <c r="F225" s="84" t="s">
        <v>78</v>
      </c>
      <c r="G225" s="69" t="s">
        <v>78</v>
      </c>
      <c r="H225" s="13" t="s">
        <v>78</v>
      </c>
      <c r="I225" s="13">
        <v>43137</v>
      </c>
      <c r="J225" s="13" t="s">
        <v>78</v>
      </c>
      <c r="K225" s="14" t="s">
        <v>475</v>
      </c>
      <c r="L225" s="13"/>
      <c r="M225" s="93" t="s">
        <v>78</v>
      </c>
      <c r="N225" s="14" t="s">
        <v>78</v>
      </c>
      <c r="O225" s="132"/>
      <c r="P225" s="85" t="s">
        <v>78</v>
      </c>
      <c r="Q225" s="85" t="s">
        <v>78</v>
      </c>
      <c r="R225" s="13" t="s">
        <v>562</v>
      </c>
      <c r="S225" s="14" t="s">
        <v>78</v>
      </c>
      <c r="T225" s="85" t="s">
        <v>78</v>
      </c>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74"/>
      <c r="AV225" s="74"/>
      <c r="AW225" s="74"/>
    </row>
    <row r="226" spans="1:55" ht="46.5">
      <c r="A226" s="14" t="s">
        <v>966</v>
      </c>
      <c r="B226" s="13"/>
      <c r="C226" s="76"/>
      <c r="D226" s="76"/>
      <c r="E226" s="84">
        <v>35</v>
      </c>
      <c r="F226" s="84">
        <v>-100.5</v>
      </c>
      <c r="G226" s="69">
        <v>549.54649261338102</v>
      </c>
      <c r="H226" s="13">
        <v>4305</v>
      </c>
      <c r="I226" s="13" t="s">
        <v>78</v>
      </c>
      <c r="J226" s="13"/>
      <c r="K226" s="14" t="s">
        <v>78</v>
      </c>
      <c r="L226" s="13"/>
      <c r="M226" s="93" t="s">
        <v>707</v>
      </c>
      <c r="N226" s="14" t="s">
        <v>1257</v>
      </c>
      <c r="O226" s="132"/>
      <c r="P226" s="85" t="s">
        <v>942</v>
      </c>
      <c r="Q226" s="85" t="s">
        <v>967</v>
      </c>
      <c r="R226" s="13" t="s">
        <v>78</v>
      </c>
      <c r="S226" s="14"/>
      <c r="T226" s="85" t="s">
        <v>901</v>
      </c>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row>
    <row r="227" spans="1:55" ht="31">
      <c r="A227" s="120" t="s">
        <v>1575</v>
      </c>
      <c r="B227" s="118"/>
      <c r="C227" s="130">
        <v>43221</v>
      </c>
      <c r="D227" s="130" t="s">
        <v>556</v>
      </c>
      <c r="E227" s="118"/>
      <c r="F227" s="118"/>
      <c r="G227" s="118"/>
      <c r="H227" s="118"/>
      <c r="I227" s="118"/>
      <c r="J227" s="118" t="s">
        <v>1576</v>
      </c>
      <c r="K227" s="120" t="s">
        <v>475</v>
      </c>
      <c r="L227" s="118"/>
      <c r="M227" s="118"/>
      <c r="N227" s="120" t="s">
        <v>1577</v>
      </c>
      <c r="O227" s="121" t="s">
        <v>1582</v>
      </c>
      <c r="P227" s="119" t="s">
        <v>1587</v>
      </c>
      <c r="Q227" s="119"/>
      <c r="R227" s="119"/>
      <c r="S227" s="119"/>
      <c r="T227" s="119"/>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80"/>
      <c r="AY227" s="80"/>
      <c r="AZ227" s="80"/>
      <c r="BA227" s="80"/>
      <c r="BB227" s="80"/>
      <c r="BC227" s="80"/>
    </row>
    <row r="228" spans="1:55" ht="31">
      <c r="A228" s="14" t="s">
        <v>825</v>
      </c>
      <c r="B228" s="13"/>
      <c r="C228" s="76"/>
      <c r="D228" s="76"/>
      <c r="E228" s="84">
        <v>33.369999999999997</v>
      </c>
      <c r="F228" s="84">
        <v>-101.62</v>
      </c>
      <c r="G228" s="69">
        <v>410.89000095020998</v>
      </c>
      <c r="H228" s="13">
        <v>4277</v>
      </c>
      <c r="I228" s="13" t="s">
        <v>78</v>
      </c>
      <c r="J228" s="13"/>
      <c r="K228" s="14" t="s">
        <v>78</v>
      </c>
      <c r="L228" s="13"/>
      <c r="M228" s="93" t="s">
        <v>795</v>
      </c>
      <c r="N228" s="14" t="s">
        <v>826</v>
      </c>
      <c r="O228" s="132"/>
      <c r="P228" s="85" t="s">
        <v>827</v>
      </c>
      <c r="Q228" s="85"/>
      <c r="R228" s="13" t="s">
        <v>78</v>
      </c>
      <c r="S228" s="14"/>
      <c r="T228" s="85" t="s">
        <v>711</v>
      </c>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80"/>
      <c r="AY228" s="80"/>
      <c r="AZ228" s="80"/>
      <c r="BA228" s="80"/>
      <c r="BB228" s="80"/>
      <c r="BC228" s="80"/>
    </row>
    <row r="229" spans="1:55">
      <c r="A229" s="14" t="s">
        <v>1026</v>
      </c>
      <c r="B229" s="13"/>
      <c r="C229" s="76"/>
      <c r="D229" s="76"/>
      <c r="E229" s="84">
        <v>30.12</v>
      </c>
      <c r="F229" s="84">
        <v>97.43</v>
      </c>
      <c r="G229" s="69" t="s">
        <v>78</v>
      </c>
      <c r="H229" s="13" t="s">
        <v>78</v>
      </c>
      <c r="I229" s="13">
        <v>40618</v>
      </c>
      <c r="J229" s="13" t="s">
        <v>246</v>
      </c>
      <c r="K229" s="14" t="s">
        <v>475</v>
      </c>
      <c r="L229" s="13"/>
      <c r="M229" s="93" t="s">
        <v>1027</v>
      </c>
      <c r="N229" s="14"/>
      <c r="O229" s="132"/>
      <c r="P229" s="85" t="s">
        <v>1028</v>
      </c>
      <c r="Q229" s="85"/>
      <c r="R229" s="13" t="s">
        <v>562</v>
      </c>
      <c r="S229" s="14" t="s">
        <v>78</v>
      </c>
      <c r="T229" s="85"/>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row>
    <row r="230" spans="1:55" ht="46.5">
      <c r="A230" s="14" t="s">
        <v>902</v>
      </c>
      <c r="B230" s="13"/>
      <c r="C230" s="76"/>
      <c r="D230" s="76"/>
      <c r="E230" s="84">
        <v>33.119999999999997</v>
      </c>
      <c r="F230" s="84">
        <v>-95.87</v>
      </c>
      <c r="G230" s="69">
        <v>481.38515763892701</v>
      </c>
      <c r="H230" s="13">
        <v>5723</v>
      </c>
      <c r="I230" s="13" t="s">
        <v>78</v>
      </c>
      <c r="J230" s="13"/>
      <c r="K230" s="14" t="s">
        <v>78</v>
      </c>
      <c r="L230" s="13"/>
      <c r="M230" s="93" t="s">
        <v>795</v>
      </c>
      <c r="N230" s="14" t="s">
        <v>903</v>
      </c>
      <c r="O230" s="132"/>
      <c r="P230" s="85" t="s">
        <v>904</v>
      </c>
      <c r="Q230" s="85"/>
      <c r="R230" s="13" t="s">
        <v>78</v>
      </c>
      <c r="S230" s="14"/>
      <c r="T230" s="85" t="s">
        <v>905</v>
      </c>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row>
    <row r="231" spans="1:55" ht="62">
      <c r="A231" s="14" t="s">
        <v>1004</v>
      </c>
      <c r="B231" s="13"/>
      <c r="C231" s="104">
        <v>43221</v>
      </c>
      <c r="D231" s="104" t="s">
        <v>556</v>
      </c>
      <c r="E231" s="84" t="s">
        <v>78</v>
      </c>
      <c r="F231" s="84" t="s">
        <v>78</v>
      </c>
      <c r="G231" s="69" t="s">
        <v>78</v>
      </c>
      <c r="H231" s="13" t="s">
        <v>78</v>
      </c>
      <c r="I231" s="13">
        <v>738</v>
      </c>
      <c r="J231" s="13" t="s">
        <v>78</v>
      </c>
      <c r="K231" s="14" t="s">
        <v>1005</v>
      </c>
      <c r="L231" s="13"/>
      <c r="M231" s="93" t="s">
        <v>78</v>
      </c>
      <c r="N231" s="14" t="s">
        <v>78</v>
      </c>
      <c r="O231" s="134"/>
      <c r="P231" s="85" t="s">
        <v>78</v>
      </c>
      <c r="Q231" s="85" t="s">
        <v>78</v>
      </c>
      <c r="R231" s="13" t="s">
        <v>562</v>
      </c>
      <c r="S231" s="14" t="s">
        <v>78</v>
      </c>
      <c r="T231" s="85" t="s">
        <v>78</v>
      </c>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row>
    <row r="232" spans="1:55">
      <c r="A232" s="14" t="s">
        <v>1058</v>
      </c>
      <c r="B232" s="13"/>
      <c r="C232" s="76"/>
      <c r="D232" s="76"/>
      <c r="E232" s="84" t="s">
        <v>78</v>
      </c>
      <c r="F232" s="84" t="s">
        <v>78</v>
      </c>
      <c r="G232" s="69" t="s">
        <v>78</v>
      </c>
      <c r="H232" s="13" t="s">
        <v>78</v>
      </c>
      <c r="I232" s="13">
        <v>42192</v>
      </c>
      <c r="J232" s="13" t="s">
        <v>78</v>
      </c>
      <c r="K232" s="14" t="s">
        <v>475</v>
      </c>
      <c r="L232" s="13"/>
      <c r="M232" s="93" t="s">
        <v>78</v>
      </c>
      <c r="N232" s="14" t="s">
        <v>78</v>
      </c>
      <c r="O232" s="134"/>
      <c r="P232" s="85" t="s">
        <v>78</v>
      </c>
      <c r="Q232" s="85" t="s">
        <v>78</v>
      </c>
      <c r="R232" s="13" t="s">
        <v>562</v>
      </c>
      <c r="S232" s="14" t="s">
        <v>78</v>
      </c>
      <c r="T232" s="85" t="s">
        <v>78</v>
      </c>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row>
    <row r="233" spans="1:55" ht="46.5">
      <c r="A233" s="14" t="s">
        <v>1111</v>
      </c>
      <c r="B233" s="13"/>
      <c r="C233" s="76"/>
      <c r="D233" s="76"/>
      <c r="E233" s="84" t="s">
        <v>78</v>
      </c>
      <c r="F233" s="84" t="s">
        <v>78</v>
      </c>
      <c r="G233" s="69" t="s">
        <v>78</v>
      </c>
      <c r="H233" s="13" t="s">
        <v>78</v>
      </c>
      <c r="I233" s="13">
        <v>43487</v>
      </c>
      <c r="J233" s="13" t="s">
        <v>78</v>
      </c>
      <c r="K233" s="14" t="s">
        <v>1008</v>
      </c>
      <c r="L233" s="13"/>
      <c r="M233" s="93" t="s">
        <v>78</v>
      </c>
      <c r="N233" s="14" t="s">
        <v>78</v>
      </c>
      <c r="O233" s="132"/>
      <c r="P233" s="85" t="s">
        <v>78</v>
      </c>
      <c r="Q233" s="85" t="s">
        <v>78</v>
      </c>
      <c r="R233" s="13" t="s">
        <v>562</v>
      </c>
      <c r="S233" s="14" t="s">
        <v>78</v>
      </c>
      <c r="T233" s="85" t="s">
        <v>78</v>
      </c>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6"/>
      <c r="AY233" s="6"/>
      <c r="AZ233" s="6"/>
      <c r="BA233" s="6"/>
      <c r="BB233" s="6"/>
      <c r="BC233" s="6"/>
    </row>
    <row r="234" spans="1:55" ht="31">
      <c r="A234" s="137" t="s">
        <v>1239</v>
      </c>
      <c r="B234" s="126" t="s">
        <v>1242</v>
      </c>
      <c r="C234" s="129">
        <v>43221</v>
      </c>
      <c r="D234" s="129"/>
      <c r="E234" s="126"/>
      <c r="F234" s="126"/>
      <c r="G234" s="126"/>
      <c r="H234" s="126"/>
      <c r="I234" s="126">
        <v>40541</v>
      </c>
      <c r="J234" s="126" t="s">
        <v>1240</v>
      </c>
      <c r="K234" s="126" t="s">
        <v>475</v>
      </c>
      <c r="L234" s="126"/>
      <c r="M234" s="126"/>
      <c r="N234" s="109" t="s">
        <v>1241</v>
      </c>
      <c r="O234" s="110" t="s">
        <v>1697</v>
      </c>
      <c r="P234" s="111"/>
      <c r="Q234" s="109"/>
      <c r="R234" s="109"/>
      <c r="S234" s="109"/>
      <c r="T234" s="109"/>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80"/>
      <c r="AY234" s="80"/>
      <c r="AZ234" s="80"/>
      <c r="BA234" s="80"/>
      <c r="BB234" s="80"/>
      <c r="BC234" s="80"/>
    </row>
    <row r="235" spans="1:55" ht="46.5">
      <c r="A235" s="14" t="s">
        <v>962</v>
      </c>
      <c r="B235" s="13"/>
      <c r="C235" s="76"/>
      <c r="D235" s="76"/>
      <c r="E235" s="84">
        <v>35</v>
      </c>
      <c r="F235" s="84">
        <v>-100.36666700000001</v>
      </c>
      <c r="G235" s="69">
        <v>547.63801666436405</v>
      </c>
      <c r="H235" s="13">
        <v>4307</v>
      </c>
      <c r="I235" s="13" t="s">
        <v>78</v>
      </c>
      <c r="J235" s="13"/>
      <c r="K235" s="14" t="s">
        <v>78</v>
      </c>
      <c r="L235" s="13"/>
      <c r="M235" s="93">
        <v>0.98</v>
      </c>
      <c r="N235" s="14" t="s">
        <v>963</v>
      </c>
      <c r="O235" s="132"/>
      <c r="P235" s="85" t="s">
        <v>964</v>
      </c>
      <c r="Q235" s="85" t="s">
        <v>965</v>
      </c>
      <c r="R235" s="13" t="s">
        <v>78</v>
      </c>
      <c r="S235" s="14"/>
      <c r="T235" s="85" t="s">
        <v>901</v>
      </c>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6"/>
      <c r="AY235" s="6"/>
      <c r="AZ235" s="6"/>
      <c r="BA235" s="6"/>
      <c r="BB235" s="6"/>
      <c r="BC235" s="6"/>
    </row>
    <row r="236" spans="1:55" ht="31">
      <c r="A236" s="14" t="s">
        <v>1183</v>
      </c>
      <c r="B236" s="13"/>
      <c r="C236" s="104">
        <v>43221</v>
      </c>
      <c r="D236" s="104" t="s">
        <v>556</v>
      </c>
      <c r="E236" s="84" t="s">
        <v>78</v>
      </c>
      <c r="F236" s="84" t="s">
        <v>78</v>
      </c>
      <c r="G236" s="69" t="s">
        <v>78</v>
      </c>
      <c r="H236" s="13" t="s">
        <v>78</v>
      </c>
      <c r="I236" s="13" t="s">
        <v>78</v>
      </c>
      <c r="J236" s="13" t="s">
        <v>203</v>
      </c>
      <c r="K236" s="14" t="s">
        <v>78</v>
      </c>
      <c r="L236" s="13"/>
      <c r="M236" s="93"/>
      <c r="N236" s="14" t="s">
        <v>1238</v>
      </c>
      <c r="O236" s="132"/>
      <c r="P236" s="85"/>
      <c r="Q236" s="85"/>
      <c r="R236" s="13" t="s">
        <v>78</v>
      </c>
      <c r="S236" s="14" t="s">
        <v>78</v>
      </c>
      <c r="T236" s="85" t="s">
        <v>559</v>
      </c>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row>
    <row r="237" spans="1:55" ht="46.5">
      <c r="A237" s="14" t="s">
        <v>731</v>
      </c>
      <c r="B237" s="13"/>
      <c r="C237" s="76"/>
      <c r="D237" s="76"/>
      <c r="E237" s="84">
        <v>30.12</v>
      </c>
      <c r="F237" s="84">
        <v>-97.62</v>
      </c>
      <c r="G237" s="69">
        <v>184.866158275749</v>
      </c>
      <c r="H237" s="13">
        <v>4220</v>
      </c>
      <c r="I237" s="13" t="s">
        <v>78</v>
      </c>
      <c r="J237" s="13"/>
      <c r="K237" s="14" t="s">
        <v>78</v>
      </c>
      <c r="L237" s="13"/>
      <c r="M237" s="93" t="s">
        <v>732</v>
      </c>
      <c r="N237" s="14" t="s">
        <v>733</v>
      </c>
      <c r="O237" s="134"/>
      <c r="P237" s="85" t="s">
        <v>734</v>
      </c>
      <c r="Q237" s="85" t="s">
        <v>735</v>
      </c>
      <c r="R237" s="13" t="s">
        <v>78</v>
      </c>
      <c r="S237" s="14" t="s">
        <v>736</v>
      </c>
      <c r="T237" s="85" t="s">
        <v>737</v>
      </c>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row>
    <row r="238" spans="1:55" ht="62">
      <c r="A238" s="14" t="s">
        <v>844</v>
      </c>
      <c r="B238" s="13"/>
      <c r="C238" s="76"/>
      <c r="D238" s="76"/>
      <c r="E238" s="84">
        <v>31.33</v>
      </c>
      <c r="F238" s="84">
        <v>-103.8</v>
      </c>
      <c r="G238" s="69">
        <v>428.92521818978798</v>
      </c>
      <c r="H238" s="13">
        <v>4177</v>
      </c>
      <c r="I238" s="13" t="s">
        <v>78</v>
      </c>
      <c r="J238" s="13" t="s">
        <v>807</v>
      </c>
      <c r="K238" s="14" t="s">
        <v>176</v>
      </c>
      <c r="L238" s="13"/>
      <c r="M238" s="93" t="s">
        <v>845</v>
      </c>
      <c r="N238" s="14" t="s">
        <v>846</v>
      </c>
      <c r="O238" s="133"/>
      <c r="P238" s="85" t="s">
        <v>847</v>
      </c>
      <c r="Q238" s="85"/>
      <c r="R238" s="13" t="s">
        <v>78</v>
      </c>
      <c r="S238" s="14"/>
      <c r="T238" s="85" t="s">
        <v>810</v>
      </c>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row>
    <row r="239" spans="1:55" ht="46.5">
      <c r="A239" s="14" t="s">
        <v>906</v>
      </c>
      <c r="B239" s="13"/>
      <c r="C239" s="76"/>
      <c r="D239" s="76"/>
      <c r="E239" s="84">
        <v>34.366667</v>
      </c>
      <c r="F239" s="84">
        <v>-100.75</v>
      </c>
      <c r="G239" s="69">
        <v>485.17336716406402</v>
      </c>
      <c r="H239" s="13">
        <v>4309</v>
      </c>
      <c r="I239" s="13" t="s">
        <v>78</v>
      </c>
      <c r="J239" s="13"/>
      <c r="K239" s="14" t="s">
        <v>78</v>
      </c>
      <c r="L239" s="13"/>
      <c r="M239" s="93" t="s">
        <v>907</v>
      </c>
      <c r="N239" s="14" t="s">
        <v>908</v>
      </c>
      <c r="O239" s="132"/>
      <c r="P239" s="85" t="s">
        <v>899</v>
      </c>
      <c r="Q239" s="85" t="s">
        <v>909</v>
      </c>
      <c r="R239" s="13" t="s">
        <v>78</v>
      </c>
      <c r="S239" s="14"/>
      <c r="T239" s="85" t="s">
        <v>901</v>
      </c>
      <c r="U239" s="97"/>
      <c r="V239" s="97"/>
      <c r="W239" s="97"/>
      <c r="X239" s="97"/>
      <c r="Y239" s="97"/>
      <c r="Z239" s="97"/>
      <c r="AA239" s="97"/>
      <c r="AB239" s="97"/>
      <c r="AC239" s="97"/>
      <c r="AD239" s="97"/>
      <c r="AE239" s="97"/>
      <c r="AF239" s="97"/>
      <c r="AG239" s="97"/>
      <c r="AH239" s="97"/>
      <c r="AI239" s="97"/>
      <c r="AJ239" s="97"/>
      <c r="AK239" s="97"/>
      <c r="AL239" s="97"/>
      <c r="AM239" s="97"/>
      <c r="AN239" s="97"/>
      <c r="AO239" s="97"/>
      <c r="AP239" s="97"/>
      <c r="AQ239" s="97"/>
      <c r="AR239" s="97"/>
      <c r="AS239" s="97"/>
      <c r="AT239" s="97"/>
      <c r="AU239" s="97"/>
      <c r="AV239" s="97"/>
      <c r="AW239" s="97"/>
      <c r="AX239" s="97"/>
      <c r="AY239" s="97"/>
      <c r="AZ239" s="97"/>
      <c r="BA239" s="97"/>
      <c r="BB239" s="97"/>
      <c r="BC239" s="97"/>
    </row>
    <row r="240" spans="1:55">
      <c r="A240" s="14" t="s">
        <v>1090</v>
      </c>
      <c r="B240" s="13"/>
      <c r="C240" s="76"/>
      <c r="D240" s="76"/>
      <c r="E240" s="84" t="s">
        <v>78</v>
      </c>
      <c r="F240" s="84" t="s">
        <v>78</v>
      </c>
      <c r="G240" s="69" t="s">
        <v>78</v>
      </c>
      <c r="H240" s="13" t="s">
        <v>78</v>
      </c>
      <c r="I240" s="13">
        <v>43432</v>
      </c>
      <c r="J240" s="13" t="s">
        <v>78</v>
      </c>
      <c r="K240" s="14" t="s">
        <v>475</v>
      </c>
      <c r="L240" s="13"/>
      <c r="M240" s="93" t="s">
        <v>78</v>
      </c>
      <c r="N240" s="14" t="s">
        <v>78</v>
      </c>
      <c r="O240" s="132"/>
      <c r="P240" s="85" t="s">
        <v>78</v>
      </c>
      <c r="Q240" s="85" t="s">
        <v>78</v>
      </c>
      <c r="R240" s="13" t="s">
        <v>562</v>
      </c>
      <c r="S240" s="14" t="s">
        <v>78</v>
      </c>
      <c r="T240" s="85" t="s">
        <v>78</v>
      </c>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row>
    <row r="241" spans="1:55" ht="108.5">
      <c r="A241" s="14" t="s">
        <v>953</v>
      </c>
      <c r="B241" s="13"/>
      <c r="C241" s="76"/>
      <c r="D241" s="76"/>
      <c r="E241" s="84">
        <v>31.87</v>
      </c>
      <c r="F241" s="84">
        <v>-104.75</v>
      </c>
      <c r="G241" s="69">
        <v>533.45736503305898</v>
      </c>
      <c r="H241" s="13">
        <v>3693</v>
      </c>
      <c r="I241" s="13" t="s">
        <v>78</v>
      </c>
      <c r="J241" s="13" t="s">
        <v>863</v>
      </c>
      <c r="K241" s="14" t="s">
        <v>176</v>
      </c>
      <c r="L241" s="13">
        <v>13634</v>
      </c>
      <c r="M241" s="93" t="s">
        <v>954</v>
      </c>
      <c r="N241" s="14" t="s">
        <v>955</v>
      </c>
      <c r="O241" s="132"/>
      <c r="P241" s="85" t="s">
        <v>956</v>
      </c>
      <c r="Q241" s="85" t="s">
        <v>957</v>
      </c>
      <c r="R241" s="13" t="s">
        <v>78</v>
      </c>
      <c r="S241" s="14"/>
      <c r="T241" s="85" t="s">
        <v>958</v>
      </c>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row>
    <row r="242" spans="1:55" ht="18.5">
      <c r="A242" s="14" t="s">
        <v>1195</v>
      </c>
      <c r="B242" s="7"/>
      <c r="C242" s="103">
        <v>43101</v>
      </c>
      <c r="D242" s="103"/>
      <c r="E242" s="99"/>
      <c r="F242" s="99"/>
      <c r="G242" s="100"/>
      <c r="H242" s="97"/>
      <c r="I242" s="97"/>
      <c r="J242" s="97" t="s">
        <v>405</v>
      </c>
      <c r="K242" s="97"/>
      <c r="L242" s="97"/>
      <c r="M242" s="101"/>
      <c r="N242" s="102" t="s">
        <v>1193</v>
      </c>
      <c r="O242" s="97"/>
      <c r="P242" s="97"/>
      <c r="Q242" s="97"/>
      <c r="R242" s="97"/>
      <c r="S242" s="97"/>
      <c r="T242" s="97"/>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row>
    <row r="243" spans="1:55">
      <c r="A243" s="14" t="s">
        <v>1109</v>
      </c>
      <c r="B243" s="13"/>
      <c r="C243" s="76"/>
      <c r="D243" s="76"/>
      <c r="E243" s="84" t="s">
        <v>78</v>
      </c>
      <c r="F243" s="84" t="s">
        <v>78</v>
      </c>
      <c r="G243" s="69" t="s">
        <v>78</v>
      </c>
      <c r="H243" s="13" t="s">
        <v>78</v>
      </c>
      <c r="I243" s="13">
        <v>43481</v>
      </c>
      <c r="J243" s="13" t="s">
        <v>78</v>
      </c>
      <c r="K243" s="14" t="s">
        <v>475</v>
      </c>
      <c r="L243" s="13"/>
      <c r="M243" s="93" t="s">
        <v>78</v>
      </c>
      <c r="N243" s="14" t="s">
        <v>78</v>
      </c>
      <c r="O243" s="132"/>
      <c r="P243" s="85" t="s">
        <v>78</v>
      </c>
      <c r="Q243" s="85" t="s">
        <v>78</v>
      </c>
      <c r="R243" s="13" t="s">
        <v>562</v>
      </c>
      <c r="S243" s="14" t="s">
        <v>78</v>
      </c>
      <c r="T243" s="85" t="s">
        <v>78</v>
      </c>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80"/>
      <c r="AY243" s="80"/>
      <c r="AZ243" s="80"/>
      <c r="BA243" s="80"/>
      <c r="BB243" s="80"/>
      <c r="BC243" s="80"/>
    </row>
    <row r="244" spans="1:55">
      <c r="A244" s="14" t="s">
        <v>1184</v>
      </c>
      <c r="B244" s="13"/>
      <c r="C244" s="76"/>
      <c r="D244" s="76"/>
      <c r="E244" s="84" t="s">
        <v>78</v>
      </c>
      <c r="F244" s="84" t="s">
        <v>78</v>
      </c>
      <c r="G244" s="69" t="s">
        <v>78</v>
      </c>
      <c r="H244" s="13" t="s">
        <v>78</v>
      </c>
      <c r="I244" s="13" t="s">
        <v>78</v>
      </c>
      <c r="J244" s="13"/>
      <c r="K244" s="14" t="s">
        <v>78</v>
      </c>
      <c r="L244" s="13"/>
      <c r="M244" s="93"/>
      <c r="N244" s="14"/>
      <c r="O244" s="132"/>
      <c r="P244" s="85" t="s">
        <v>1185</v>
      </c>
      <c r="Q244" s="85"/>
      <c r="R244" s="13" t="s">
        <v>78</v>
      </c>
      <c r="S244" s="14" t="s">
        <v>78</v>
      </c>
      <c r="T244" s="85"/>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row>
    <row r="245" spans="1:55" ht="31">
      <c r="A245" s="14" t="s">
        <v>1186</v>
      </c>
      <c r="B245" s="13"/>
      <c r="C245" s="76"/>
      <c r="D245" s="76"/>
      <c r="E245" s="84" t="s">
        <v>78</v>
      </c>
      <c r="F245" s="84" t="s">
        <v>78</v>
      </c>
      <c r="G245" s="69" t="s">
        <v>78</v>
      </c>
      <c r="H245" s="13" t="s">
        <v>78</v>
      </c>
      <c r="I245" s="13" t="s">
        <v>78</v>
      </c>
      <c r="J245" s="13" t="s">
        <v>243</v>
      </c>
      <c r="K245" s="14" t="s">
        <v>78</v>
      </c>
      <c r="L245" s="13"/>
      <c r="M245" s="93"/>
      <c r="N245" s="14"/>
      <c r="O245" s="132"/>
      <c r="P245" s="85"/>
      <c r="Q245" s="85"/>
      <c r="R245" s="13" t="s">
        <v>78</v>
      </c>
      <c r="S245" s="14" t="s">
        <v>78</v>
      </c>
      <c r="T245" s="85" t="s">
        <v>559</v>
      </c>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80"/>
      <c r="AY245" s="80"/>
      <c r="AZ245" s="80"/>
      <c r="BA245" s="80"/>
      <c r="BB245" s="80"/>
      <c r="BC245" s="80"/>
    </row>
    <row r="246" spans="1:55" ht="46.5">
      <c r="A246" s="14" t="s">
        <v>1034</v>
      </c>
      <c r="B246" s="13"/>
      <c r="C246" s="76"/>
      <c r="D246" s="76"/>
      <c r="E246" s="84" t="s">
        <v>78</v>
      </c>
      <c r="F246" s="84" t="s">
        <v>78</v>
      </c>
      <c r="G246" s="69" t="s">
        <v>78</v>
      </c>
      <c r="H246" s="13" t="s">
        <v>78</v>
      </c>
      <c r="I246" s="13">
        <v>40873</v>
      </c>
      <c r="J246" s="13" t="s">
        <v>78</v>
      </c>
      <c r="K246" s="14" t="s">
        <v>1008</v>
      </c>
      <c r="L246" s="13"/>
      <c r="M246" s="93" t="s">
        <v>78</v>
      </c>
      <c r="N246" s="14" t="s">
        <v>78</v>
      </c>
      <c r="O246" s="134"/>
      <c r="P246" s="85" t="s">
        <v>78</v>
      </c>
      <c r="Q246" s="85" t="s">
        <v>78</v>
      </c>
      <c r="R246" s="13" t="s">
        <v>562</v>
      </c>
      <c r="S246" s="14" t="s">
        <v>78</v>
      </c>
      <c r="T246" s="85" t="s">
        <v>78</v>
      </c>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80"/>
      <c r="AY246" s="80"/>
      <c r="AZ246" s="80"/>
      <c r="BA246" s="80"/>
      <c r="BB246" s="80"/>
      <c r="BC246" s="80"/>
    </row>
    <row r="247" spans="1:55" s="6" customFormat="1">
      <c r="A247" s="90" t="s">
        <v>1079</v>
      </c>
      <c r="B247" s="88"/>
      <c r="C247" s="76"/>
      <c r="D247" s="76"/>
      <c r="E247" s="87" t="s">
        <v>78</v>
      </c>
      <c r="F247" s="87" t="s">
        <v>78</v>
      </c>
      <c r="G247" s="69" t="s">
        <v>78</v>
      </c>
      <c r="H247" s="88" t="s">
        <v>78</v>
      </c>
      <c r="I247" s="88">
        <v>43394</v>
      </c>
      <c r="J247" s="88" t="s">
        <v>78</v>
      </c>
      <c r="K247" s="90" t="s">
        <v>475</v>
      </c>
      <c r="L247" s="88"/>
      <c r="M247" s="95" t="s">
        <v>78</v>
      </c>
      <c r="N247" s="90" t="s">
        <v>78</v>
      </c>
      <c r="O247" s="132"/>
      <c r="P247" s="89" t="s">
        <v>78</v>
      </c>
      <c r="Q247" s="89" t="s">
        <v>78</v>
      </c>
      <c r="R247" s="88" t="s">
        <v>562</v>
      </c>
      <c r="S247" s="90" t="s">
        <v>78</v>
      </c>
      <c r="T247" s="89" t="s">
        <v>78</v>
      </c>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80"/>
      <c r="AY247" s="80"/>
      <c r="AZ247" s="80"/>
      <c r="BA247" s="80"/>
      <c r="BB247" s="80"/>
      <c r="BC247" s="80"/>
    </row>
    <row r="248" spans="1:55" s="6" customFormat="1" ht="24" customHeight="1">
      <c r="A248" s="90" t="s">
        <v>1187</v>
      </c>
      <c r="B248" s="88"/>
      <c r="C248" s="76"/>
      <c r="D248" s="76"/>
      <c r="E248" s="87" t="s">
        <v>78</v>
      </c>
      <c r="F248" s="87" t="s">
        <v>78</v>
      </c>
      <c r="G248" s="69" t="s">
        <v>78</v>
      </c>
      <c r="H248" s="88" t="s">
        <v>78</v>
      </c>
      <c r="I248" s="88" t="s">
        <v>78</v>
      </c>
      <c r="J248" s="88" t="s">
        <v>863</v>
      </c>
      <c r="K248" s="90" t="s">
        <v>176</v>
      </c>
      <c r="L248" s="88">
        <v>13082</v>
      </c>
      <c r="M248" s="95" t="s">
        <v>1188</v>
      </c>
      <c r="N248" s="90" t="s">
        <v>1189</v>
      </c>
      <c r="O248" s="134"/>
      <c r="P248" s="89" t="s">
        <v>1190</v>
      </c>
      <c r="Q248" s="89" t="s">
        <v>1151</v>
      </c>
      <c r="R248" s="88" t="s">
        <v>78</v>
      </c>
      <c r="S248" s="90" t="s">
        <v>78</v>
      </c>
      <c r="T248" s="89"/>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c r="AY248"/>
      <c r="AZ248"/>
      <c r="BA248"/>
      <c r="BB248"/>
      <c r="BC248"/>
    </row>
    <row r="249" spans="1:55" ht="62">
      <c r="A249" s="14" t="s">
        <v>765</v>
      </c>
      <c r="B249" s="13"/>
      <c r="C249" s="76"/>
      <c r="D249" s="76"/>
      <c r="E249" s="84">
        <v>30.583333</v>
      </c>
      <c r="F249" s="84">
        <v>-97.5</v>
      </c>
      <c r="G249" s="69">
        <v>202.34684127361601</v>
      </c>
      <c r="H249" s="13">
        <v>6125</v>
      </c>
      <c r="I249" s="13" t="s">
        <v>78</v>
      </c>
      <c r="J249" s="13" t="s">
        <v>441</v>
      </c>
      <c r="K249" s="14" t="s">
        <v>78</v>
      </c>
      <c r="L249" s="13"/>
      <c r="M249" s="93">
        <v>43345</v>
      </c>
      <c r="N249" s="14" t="s">
        <v>766</v>
      </c>
      <c r="O249" s="134"/>
      <c r="P249" s="85" t="s">
        <v>767</v>
      </c>
      <c r="Q249" s="85" t="s">
        <v>768</v>
      </c>
      <c r="R249" s="13" t="s">
        <v>78</v>
      </c>
      <c r="S249" s="14" t="s">
        <v>769</v>
      </c>
      <c r="T249" s="85" t="s">
        <v>648</v>
      </c>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row>
    <row r="250" spans="1:55" ht="31">
      <c r="A250" s="14" t="s">
        <v>785</v>
      </c>
      <c r="B250" s="13"/>
      <c r="C250" s="76"/>
      <c r="D250" s="76"/>
      <c r="E250" s="84">
        <v>30.5</v>
      </c>
      <c r="F250" s="84">
        <v>-96.5</v>
      </c>
      <c r="G250" s="69">
        <v>295.01764730977698</v>
      </c>
      <c r="H250" s="13">
        <v>4227</v>
      </c>
      <c r="I250" s="13" t="s">
        <v>78</v>
      </c>
      <c r="J250" s="13"/>
      <c r="K250" s="14" t="s">
        <v>78</v>
      </c>
      <c r="L250" s="13"/>
      <c r="M250" s="93" t="s">
        <v>786</v>
      </c>
      <c r="N250" s="14" t="s">
        <v>787</v>
      </c>
      <c r="O250" s="134"/>
      <c r="P250" s="85" t="s">
        <v>788</v>
      </c>
      <c r="Q250" s="85" t="s">
        <v>789</v>
      </c>
      <c r="R250" s="13" t="s">
        <v>78</v>
      </c>
      <c r="S250" s="14"/>
      <c r="T250" s="85" t="s">
        <v>743</v>
      </c>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row>
    <row r="251" spans="1:55">
      <c r="A251" s="14" t="s">
        <v>1087</v>
      </c>
      <c r="B251" s="13"/>
      <c r="C251" s="76"/>
      <c r="D251" s="76"/>
      <c r="E251" s="84" t="s">
        <v>78</v>
      </c>
      <c r="F251" s="84" t="s">
        <v>78</v>
      </c>
      <c r="G251" s="69" t="s">
        <v>78</v>
      </c>
      <c r="H251" s="13" t="s">
        <v>78</v>
      </c>
      <c r="I251" s="13">
        <v>43428</v>
      </c>
      <c r="J251" s="13" t="s">
        <v>78</v>
      </c>
      <c r="K251" s="14" t="s">
        <v>475</v>
      </c>
      <c r="L251" s="13"/>
      <c r="M251" s="93" t="s">
        <v>78</v>
      </c>
      <c r="N251" s="14" t="s">
        <v>78</v>
      </c>
      <c r="O251" s="132"/>
      <c r="P251" s="85" t="s">
        <v>78</v>
      </c>
      <c r="Q251" s="85" t="s">
        <v>78</v>
      </c>
      <c r="R251" s="13" t="s">
        <v>562</v>
      </c>
      <c r="S251" s="14" t="s">
        <v>78</v>
      </c>
      <c r="T251" s="85" t="s">
        <v>78</v>
      </c>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row>
    <row r="252" spans="1:55" s="119" customFormat="1" ht="31">
      <c r="A252" s="14" t="s">
        <v>615</v>
      </c>
      <c r="B252" s="13"/>
      <c r="C252" s="104">
        <v>43101</v>
      </c>
      <c r="D252" s="104"/>
      <c r="E252" s="84">
        <v>29.916667</v>
      </c>
      <c r="F252" s="84">
        <v>-98.35</v>
      </c>
      <c r="G252" s="69">
        <v>117.12770020285301</v>
      </c>
      <c r="H252" s="13" t="s">
        <v>78</v>
      </c>
      <c r="I252" s="13">
        <v>40451</v>
      </c>
      <c r="J252" s="13" t="s">
        <v>404</v>
      </c>
      <c r="K252" s="14" t="s">
        <v>475</v>
      </c>
      <c r="L252" s="13"/>
      <c r="M252" s="93" t="s">
        <v>616</v>
      </c>
      <c r="N252" s="14" t="s">
        <v>78</v>
      </c>
      <c r="O252" s="132"/>
      <c r="P252" s="85" t="s">
        <v>617</v>
      </c>
      <c r="Q252" s="85"/>
      <c r="R252" s="13" t="s">
        <v>562</v>
      </c>
      <c r="S252" s="14" t="s">
        <v>78</v>
      </c>
      <c r="T252" s="85" t="s">
        <v>78</v>
      </c>
    </row>
    <row r="253" spans="1:55" s="123" customFormat="1" ht="93">
      <c r="A253" s="76" t="s">
        <v>19</v>
      </c>
      <c r="B253" s="70"/>
      <c r="C253" s="104" t="s">
        <v>1636</v>
      </c>
      <c r="D253" s="104" t="s">
        <v>1839</v>
      </c>
      <c r="E253" s="68">
        <v>30.75</v>
      </c>
      <c r="F253" s="68">
        <v>-99.25</v>
      </c>
      <c r="G253" s="69">
        <v>74.418719873091902</v>
      </c>
      <c r="H253" s="70">
        <v>4255</v>
      </c>
      <c r="I253" s="70">
        <v>40685</v>
      </c>
      <c r="J253" s="70" t="s">
        <v>403</v>
      </c>
      <c r="K253" s="76" t="s">
        <v>176</v>
      </c>
      <c r="L253" s="70"/>
      <c r="M253" s="94" t="s">
        <v>586</v>
      </c>
      <c r="N253" s="76" t="s">
        <v>1647</v>
      </c>
      <c r="O253" s="85" t="s">
        <v>1743</v>
      </c>
      <c r="P253" s="71" t="s">
        <v>587</v>
      </c>
      <c r="Q253" s="71"/>
      <c r="R253" s="70" t="s">
        <v>562</v>
      </c>
      <c r="S253" s="76" t="s">
        <v>556</v>
      </c>
      <c r="T253" s="71" t="s">
        <v>559</v>
      </c>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R253" s="119"/>
      <c r="AS253" s="119"/>
      <c r="AT253" s="119"/>
      <c r="AU253" s="119"/>
      <c r="AV253" s="119"/>
      <c r="AW253" s="119"/>
      <c r="AX253" s="119"/>
      <c r="AY253" s="119"/>
      <c r="AZ253" s="119"/>
      <c r="BA253" s="119"/>
      <c r="BB253" s="119"/>
      <c r="BC253" s="119"/>
    </row>
    <row r="254" spans="1:55" s="124" customFormat="1" ht="62">
      <c r="A254" s="14" t="s">
        <v>1191</v>
      </c>
      <c r="B254" s="13"/>
      <c r="C254" s="76"/>
      <c r="D254" s="76"/>
      <c r="E254" s="84" t="s">
        <v>78</v>
      </c>
      <c r="F254" s="84" t="s">
        <v>78</v>
      </c>
      <c r="G254" s="69" t="s">
        <v>78</v>
      </c>
      <c r="H254" s="13" t="s">
        <v>78</v>
      </c>
      <c r="I254" s="13" t="s">
        <v>78</v>
      </c>
      <c r="J254" s="13" t="s">
        <v>589</v>
      </c>
      <c r="K254" s="14" t="s">
        <v>78</v>
      </c>
      <c r="L254" s="13"/>
      <c r="M254" s="93">
        <v>43132</v>
      </c>
      <c r="N254" s="14"/>
      <c r="O254" s="132"/>
      <c r="P254" s="85" t="s">
        <v>1179</v>
      </c>
      <c r="Q254" s="85" t="s">
        <v>1192</v>
      </c>
      <c r="R254" s="13" t="s">
        <v>78</v>
      </c>
      <c r="S254" s="14" t="s">
        <v>78</v>
      </c>
      <c r="T254" s="85"/>
    </row>
  </sheetData>
  <sortState ref="A2:T254">
    <sortCondition ref="A2:A254"/>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A269"/>
  <sheetViews>
    <sheetView topLeftCell="AE1" zoomScale="163" zoomScaleNormal="163" zoomScalePageLayoutView="163" workbookViewId="0">
      <selection activeCell="A2" sqref="A2:XFD351"/>
    </sheetView>
  </sheetViews>
  <sheetFormatPr defaultColWidth="5.1640625" defaultRowHeight="14.5"/>
  <cols>
    <col min="1" max="2" width="7.33203125" style="162" customWidth="1"/>
    <col min="3" max="8" width="10.33203125" style="162" customWidth="1"/>
    <col min="9" max="9" width="11" style="162" customWidth="1"/>
    <col min="10" max="28" width="10.33203125" style="162" customWidth="1"/>
    <col min="29" max="29" width="19.1640625" style="162" customWidth="1"/>
    <col min="30" max="30" width="20" style="163" customWidth="1"/>
    <col min="31" max="36" width="5.1640625" style="162"/>
    <col min="37" max="54" width="6.6640625" style="162" customWidth="1"/>
    <col min="55" max="58" width="5.1640625" style="162"/>
    <col min="59" max="59" width="11.83203125" style="164" customWidth="1"/>
    <col min="60" max="65" width="11.83203125" style="165" customWidth="1"/>
    <col min="66" max="66" width="11.83203125" style="162" customWidth="1"/>
    <col min="67" max="68" width="11.83203125" style="165" customWidth="1"/>
    <col min="69" max="69" width="11" style="162" customWidth="1"/>
    <col min="70" max="72" width="7.33203125" style="162" customWidth="1"/>
    <col min="73" max="79" width="8.5" style="162" customWidth="1"/>
    <col min="80" max="80" width="7.33203125" style="162" customWidth="1"/>
    <col min="81" max="16384" width="5.1640625" style="162"/>
  </cols>
  <sheetData>
    <row r="1" spans="1:79" s="152" customFormat="1" ht="174.5">
      <c r="A1" s="152" t="s">
        <v>1258</v>
      </c>
      <c r="B1" s="152" t="s">
        <v>2001</v>
      </c>
      <c r="C1" s="152" t="s">
        <v>9</v>
      </c>
      <c r="D1" s="152" t="s">
        <v>2002</v>
      </c>
      <c r="E1" s="152" t="s">
        <v>2003</v>
      </c>
      <c r="F1" s="152" t="s">
        <v>2004</v>
      </c>
      <c r="G1" s="152" t="s">
        <v>2005</v>
      </c>
      <c r="H1" s="152" t="s">
        <v>1</v>
      </c>
      <c r="I1" s="152" t="s">
        <v>569</v>
      </c>
      <c r="J1" s="152" t="s">
        <v>1259</v>
      </c>
      <c r="K1" s="152" t="s">
        <v>2006</v>
      </c>
      <c r="L1" s="153" t="s">
        <v>1871</v>
      </c>
      <c r="M1" s="154" t="s">
        <v>2</v>
      </c>
      <c r="N1" s="154" t="s">
        <v>3</v>
      </c>
      <c r="O1" s="155" t="s">
        <v>4</v>
      </c>
      <c r="P1" s="152" t="s">
        <v>2007</v>
      </c>
      <c r="Q1" s="155" t="s">
        <v>166</v>
      </c>
      <c r="R1" s="154" t="s">
        <v>6</v>
      </c>
      <c r="S1" s="154" t="s">
        <v>1897</v>
      </c>
      <c r="T1" s="154" t="s">
        <v>1898</v>
      </c>
      <c r="U1" s="156" t="s">
        <v>7</v>
      </c>
      <c r="V1" s="156" t="s">
        <v>8</v>
      </c>
      <c r="W1" s="157" t="s">
        <v>482</v>
      </c>
      <c r="X1" s="158" t="s">
        <v>1260</v>
      </c>
      <c r="Y1" s="158" t="s">
        <v>1261</v>
      </c>
      <c r="Z1" s="155" t="s">
        <v>577</v>
      </c>
      <c r="AA1" s="155"/>
      <c r="AB1" s="152" t="s">
        <v>1572</v>
      </c>
      <c r="AC1" s="152" t="s">
        <v>1573</v>
      </c>
      <c r="AD1" s="152" t="s">
        <v>1574</v>
      </c>
      <c r="AE1" s="159" t="s">
        <v>1930</v>
      </c>
      <c r="AF1" s="159" t="s">
        <v>1547</v>
      </c>
      <c r="AG1" s="152" t="s">
        <v>209</v>
      </c>
      <c r="AH1" s="152" t="s">
        <v>381</v>
      </c>
      <c r="AI1" s="152" t="s">
        <v>1216</v>
      </c>
      <c r="AJ1" s="159" t="s">
        <v>1931</v>
      </c>
      <c r="AK1" s="159" t="s">
        <v>1332</v>
      </c>
      <c r="AL1" s="159" t="s">
        <v>1932</v>
      </c>
      <c r="AM1" s="159" t="s">
        <v>1410</v>
      </c>
      <c r="AN1" s="159" t="s">
        <v>1933</v>
      </c>
      <c r="AO1" s="159" t="s">
        <v>1934</v>
      </c>
      <c r="AP1" s="159" t="s">
        <v>1548</v>
      </c>
      <c r="AQ1" s="159" t="s">
        <v>1549</v>
      </c>
      <c r="AR1" s="159" t="s">
        <v>1935</v>
      </c>
      <c r="AS1" s="159" t="s">
        <v>1339</v>
      </c>
      <c r="AT1" s="159" t="s">
        <v>1936</v>
      </c>
      <c r="AU1" s="159" t="s">
        <v>1327</v>
      </c>
      <c r="AV1" s="159" t="s">
        <v>1937</v>
      </c>
      <c r="AW1" s="159" t="s">
        <v>1550</v>
      </c>
      <c r="AX1" s="159" t="s">
        <v>1301</v>
      </c>
      <c r="AY1" s="159" t="s">
        <v>1938</v>
      </c>
      <c r="AZ1" s="159" t="s">
        <v>1939</v>
      </c>
      <c r="BA1" s="159" t="s">
        <v>1329</v>
      </c>
      <c r="BB1" s="159" t="s">
        <v>1940</v>
      </c>
      <c r="BC1" s="159" t="s">
        <v>1357</v>
      </c>
      <c r="BD1" s="159" t="s">
        <v>1431</v>
      </c>
      <c r="BE1" s="159" t="s">
        <v>1941</v>
      </c>
      <c r="BF1" s="159" t="s">
        <v>1942</v>
      </c>
      <c r="BG1" s="152" t="s">
        <v>1551</v>
      </c>
      <c r="BH1" s="160" t="s">
        <v>1552</v>
      </c>
      <c r="BI1" s="160" t="s">
        <v>1553</v>
      </c>
      <c r="BJ1" s="160" t="s">
        <v>1554</v>
      </c>
      <c r="BK1" s="160" t="s">
        <v>1555</v>
      </c>
      <c r="BL1" s="160" t="s">
        <v>1556</v>
      </c>
      <c r="BM1" s="160" t="s">
        <v>1557</v>
      </c>
      <c r="BN1" s="152" t="s">
        <v>1558</v>
      </c>
      <c r="BO1" s="160" t="s">
        <v>1559</v>
      </c>
      <c r="BP1" s="160" t="s">
        <v>1560</v>
      </c>
      <c r="BQ1" s="152" t="s">
        <v>1561</v>
      </c>
      <c r="BR1" s="152" t="s">
        <v>1562</v>
      </c>
      <c r="BS1" s="152" t="s">
        <v>1563</v>
      </c>
      <c r="BT1" s="152" t="s">
        <v>1564</v>
      </c>
      <c r="BU1" s="161" t="s">
        <v>1565</v>
      </c>
      <c r="BV1" s="161" t="s">
        <v>1566</v>
      </c>
      <c r="BW1" s="161" t="s">
        <v>1567</v>
      </c>
      <c r="BX1" s="161" t="s">
        <v>1568</v>
      </c>
      <c r="BY1" s="161" t="s">
        <v>1569</v>
      </c>
      <c r="BZ1" s="161" t="s">
        <v>1570</v>
      </c>
      <c r="CA1" s="161" t="s">
        <v>1571</v>
      </c>
    </row>
    <row r="2" spans="1:79">
      <c r="A2" s="162" t="s">
        <v>1943</v>
      </c>
      <c r="C2" s="162" t="s">
        <v>299</v>
      </c>
      <c r="D2" s="162" t="s">
        <v>1270</v>
      </c>
      <c r="F2" s="162" t="s">
        <v>1944</v>
      </c>
      <c r="G2" s="162">
        <v>7187</v>
      </c>
      <c r="H2" s="162" t="s">
        <v>1945</v>
      </c>
      <c r="J2" s="162" t="s">
        <v>475</v>
      </c>
      <c r="K2" s="162" t="s">
        <v>1946</v>
      </c>
      <c r="P2" s="162" t="s">
        <v>1502</v>
      </c>
      <c r="AB2" s="162">
        <v>1</v>
      </c>
      <c r="AC2" s="162" t="s">
        <v>1267</v>
      </c>
      <c r="AM2" s="162">
        <v>18.61</v>
      </c>
      <c r="AN2" s="162">
        <v>27.98</v>
      </c>
      <c r="BG2" s="164" t="s">
        <v>1268</v>
      </c>
      <c r="BH2" s="165">
        <v>1.4468477101558088</v>
      </c>
      <c r="BI2" s="165">
        <v>3.9773081473779714</v>
      </c>
      <c r="BJ2" s="165">
        <v>1.5091642078342564E-2</v>
      </c>
      <c r="BK2" s="165">
        <v>4.0090145107927828</v>
      </c>
      <c r="BL2" s="165">
        <v>3.9456017839631601</v>
      </c>
      <c r="BM2" s="165">
        <v>9490.9163871809287</v>
      </c>
      <c r="BN2" s="162">
        <v>0.154</v>
      </c>
      <c r="BO2" s="165">
        <v>8029.3152635550659</v>
      </c>
      <c r="BP2" s="165">
        <v>10952.517510806792</v>
      </c>
      <c r="BQ2" s="162">
        <v>1</v>
      </c>
      <c r="BR2" s="162">
        <v>1</v>
      </c>
      <c r="BS2" s="162">
        <v>1</v>
      </c>
      <c r="BT2" s="162">
        <v>1</v>
      </c>
      <c r="BU2" s="166"/>
      <c r="BV2" s="166"/>
      <c r="BW2" s="166"/>
      <c r="BX2" s="166"/>
      <c r="BY2" s="166"/>
      <c r="BZ2" s="166"/>
      <c r="CA2" s="166"/>
    </row>
    <row r="3" spans="1:79" s="167" customFormat="1">
      <c r="A3" s="162" t="s">
        <v>1943</v>
      </c>
      <c r="B3" s="162"/>
      <c r="C3" s="162" t="s">
        <v>299</v>
      </c>
      <c r="D3" s="162" t="s">
        <v>15</v>
      </c>
      <c r="E3" s="162"/>
      <c r="F3" s="162" t="s">
        <v>1944</v>
      </c>
      <c r="G3" s="162">
        <v>7211</v>
      </c>
      <c r="H3" s="162" t="s">
        <v>581</v>
      </c>
      <c r="I3" s="162"/>
      <c r="J3" s="162" t="s">
        <v>475</v>
      </c>
      <c r="K3" s="162"/>
      <c r="L3" s="162"/>
      <c r="M3" s="162"/>
      <c r="N3" s="162"/>
      <c r="O3" s="162"/>
      <c r="P3" s="162" t="s">
        <v>1493</v>
      </c>
      <c r="Q3" s="162"/>
      <c r="R3" s="162"/>
      <c r="S3" s="162"/>
      <c r="T3" s="162"/>
      <c r="U3" s="162"/>
      <c r="V3" s="162"/>
      <c r="W3" s="162"/>
      <c r="X3" s="162"/>
      <c r="Y3" s="162"/>
      <c r="Z3" s="162"/>
      <c r="AB3" s="167">
        <v>1</v>
      </c>
      <c r="AC3" s="167" t="s">
        <v>1267</v>
      </c>
      <c r="AD3" s="168"/>
      <c r="AI3" s="167">
        <v>14.84</v>
      </c>
      <c r="BG3" s="169" t="s">
        <v>139</v>
      </c>
      <c r="BH3" s="170">
        <v>1.1714339009430084</v>
      </c>
      <c r="BI3" s="170">
        <v>3.8552116954312163</v>
      </c>
      <c r="BJ3" s="170">
        <v>1.7376369340064104E-2</v>
      </c>
      <c r="BK3" s="170">
        <v>3.8913478335490734</v>
      </c>
      <c r="BL3" s="170">
        <v>3.8190755573133592</v>
      </c>
      <c r="BM3" s="170">
        <v>7164.9257707978477</v>
      </c>
      <c r="BN3" s="167">
        <v>0.20799999999999999</v>
      </c>
      <c r="BO3" s="170">
        <v>5674.6212104718952</v>
      </c>
      <c r="BP3" s="170">
        <v>8655.2303311237993</v>
      </c>
      <c r="BQ3" s="167">
        <v>1</v>
      </c>
      <c r="BR3" s="167">
        <v>2</v>
      </c>
      <c r="BS3" s="167">
        <v>5</v>
      </c>
      <c r="BT3" s="167">
        <v>2</v>
      </c>
      <c r="BU3" s="171"/>
      <c r="BV3" s="171"/>
      <c r="BW3" s="171"/>
      <c r="BX3" s="171"/>
      <c r="BY3" s="171"/>
      <c r="BZ3" s="171"/>
      <c r="CA3" s="171"/>
    </row>
    <row r="4" spans="1:79" s="167" customFormat="1" ht="29">
      <c r="A4" s="162" t="s">
        <v>1943</v>
      </c>
      <c r="B4" s="162"/>
      <c r="C4" s="162" t="s">
        <v>299</v>
      </c>
      <c r="D4" s="162" t="s">
        <v>15</v>
      </c>
      <c r="E4" s="162"/>
      <c r="F4" s="162" t="s">
        <v>1944</v>
      </c>
      <c r="G4" s="162">
        <v>7212</v>
      </c>
      <c r="H4" s="162" t="s">
        <v>581</v>
      </c>
      <c r="I4" s="162"/>
      <c r="J4" s="162" t="s">
        <v>475</v>
      </c>
      <c r="K4" s="162"/>
      <c r="L4" s="162"/>
      <c r="M4" s="162"/>
      <c r="N4" s="162"/>
      <c r="O4" s="162"/>
      <c r="P4" s="162" t="s">
        <v>1492</v>
      </c>
      <c r="Q4" s="162"/>
      <c r="R4" s="162"/>
      <c r="S4" s="162"/>
      <c r="T4" s="162"/>
      <c r="U4" s="162"/>
      <c r="V4" s="162"/>
      <c r="W4" s="162"/>
      <c r="X4" s="162"/>
      <c r="Y4" s="162"/>
      <c r="Z4" s="162"/>
      <c r="AB4" s="167">
        <v>1</v>
      </c>
      <c r="AC4" s="167" t="s">
        <v>1267</v>
      </c>
      <c r="AD4" s="168" t="s">
        <v>1275</v>
      </c>
      <c r="AI4" s="167">
        <v>15.32</v>
      </c>
      <c r="BG4" s="169" t="s">
        <v>139</v>
      </c>
      <c r="BH4" s="170">
        <v>1.1852587652965851</v>
      </c>
      <c r="BI4" s="170">
        <v>3.8957359677804968</v>
      </c>
      <c r="BJ4" s="170">
        <v>1.761336519894964E-2</v>
      </c>
      <c r="BK4" s="170">
        <v>3.9323649657658239</v>
      </c>
      <c r="BL4" s="170">
        <v>3.8591069697951697</v>
      </c>
      <c r="BM4" s="170">
        <v>7865.6744539230949</v>
      </c>
      <c r="BN4" s="167">
        <v>0.20799999999999999</v>
      </c>
      <c r="BO4" s="170">
        <v>6229.6141675070912</v>
      </c>
      <c r="BP4" s="170">
        <v>9501.7347403390995</v>
      </c>
      <c r="BQ4" s="167">
        <v>0</v>
      </c>
      <c r="BT4" s="167">
        <v>3</v>
      </c>
      <c r="BU4" s="171"/>
      <c r="BV4" s="171"/>
      <c r="BW4" s="171"/>
      <c r="BX4" s="171"/>
      <c r="BY4" s="171"/>
      <c r="BZ4" s="171"/>
      <c r="CA4" s="171"/>
    </row>
    <row r="5" spans="1:79" s="167" customFormat="1" ht="29">
      <c r="A5" s="167" t="s">
        <v>1943</v>
      </c>
      <c r="C5" s="167" t="s">
        <v>299</v>
      </c>
      <c r="D5" s="167" t="s">
        <v>300</v>
      </c>
      <c r="F5" s="167" t="s">
        <v>1944</v>
      </c>
      <c r="G5" s="167">
        <v>7297</v>
      </c>
      <c r="H5" s="167" t="s">
        <v>1947</v>
      </c>
      <c r="J5" s="167" t="s">
        <v>475</v>
      </c>
      <c r="K5" s="167" t="s">
        <v>1948</v>
      </c>
      <c r="P5" s="167" t="s">
        <v>1496</v>
      </c>
      <c r="AB5" s="167">
        <v>1</v>
      </c>
      <c r="AC5" s="167" t="s">
        <v>1267</v>
      </c>
      <c r="AD5" s="168" t="s">
        <v>1277</v>
      </c>
      <c r="AI5" s="167">
        <v>15.85</v>
      </c>
      <c r="BG5" s="169" t="s">
        <v>139</v>
      </c>
      <c r="BH5" s="170">
        <v>1.2000292665537702</v>
      </c>
      <c r="BI5" s="170">
        <v>3.9390321477916013</v>
      </c>
      <c r="BJ5" s="170">
        <v>1.8032419003157073E-2</v>
      </c>
      <c r="BK5" s="170">
        <v>3.9765326158666401</v>
      </c>
      <c r="BL5" s="170">
        <v>3.9015316797165625</v>
      </c>
      <c r="BM5" s="170">
        <v>8690.2475474725761</v>
      </c>
      <c r="BN5" s="167">
        <v>0.20799999999999999</v>
      </c>
      <c r="BO5" s="170">
        <v>6882.6760575982807</v>
      </c>
      <c r="BP5" s="170">
        <v>10497.819037346871</v>
      </c>
      <c r="BQ5" s="167">
        <v>1</v>
      </c>
      <c r="BT5" s="167">
        <v>4</v>
      </c>
      <c r="BU5" s="171"/>
      <c r="BV5" s="171"/>
      <c r="BW5" s="171"/>
      <c r="BX5" s="171"/>
      <c r="BY5" s="171"/>
      <c r="BZ5" s="171"/>
      <c r="CA5" s="171"/>
    </row>
    <row r="6" spans="1:79" s="167" customFormat="1">
      <c r="A6" s="167" t="s">
        <v>1943</v>
      </c>
      <c r="C6" s="167" t="s">
        <v>299</v>
      </c>
      <c r="D6" s="167" t="s">
        <v>300</v>
      </c>
      <c r="F6" s="167" t="s">
        <v>1944</v>
      </c>
      <c r="G6" s="167">
        <v>7301</v>
      </c>
      <c r="H6" s="167" t="s">
        <v>1947</v>
      </c>
      <c r="J6" s="167" t="s">
        <v>475</v>
      </c>
      <c r="K6" s="167" t="s">
        <v>1948</v>
      </c>
      <c r="P6" s="167" t="s">
        <v>1949</v>
      </c>
      <c r="AB6" s="167">
        <v>1</v>
      </c>
      <c r="AC6" s="167" t="s">
        <v>1267</v>
      </c>
      <c r="AD6" s="168"/>
      <c r="AG6" s="167">
        <v>18.329999999999998</v>
      </c>
      <c r="BG6" s="169" t="s">
        <v>1279</v>
      </c>
      <c r="BH6" s="170">
        <v>1.2631624649622166</v>
      </c>
      <c r="BI6" s="170">
        <v>3.960849247556113</v>
      </c>
      <c r="BJ6" s="170">
        <v>1.6793499901725496E-2</v>
      </c>
      <c r="BK6" s="170">
        <v>3.9958798744025126</v>
      </c>
      <c r="BL6" s="170">
        <v>3.9258186207097134</v>
      </c>
      <c r="BM6" s="170">
        <v>9137.9598924572365</v>
      </c>
      <c r="BN6" s="167">
        <v>0.22900000000000001</v>
      </c>
      <c r="BO6" s="170">
        <v>7045.3670770845292</v>
      </c>
      <c r="BP6" s="170">
        <v>11230.552707829944</v>
      </c>
      <c r="BQ6" s="167">
        <v>0</v>
      </c>
      <c r="BT6" s="167">
        <v>5</v>
      </c>
      <c r="BU6" s="171"/>
      <c r="BV6" s="171"/>
      <c r="BW6" s="171"/>
      <c r="BX6" s="171"/>
      <c r="BY6" s="171"/>
      <c r="BZ6" s="171"/>
      <c r="CA6" s="171"/>
    </row>
    <row r="7" spans="1:79" s="167" customFormat="1">
      <c r="A7" s="167" t="s">
        <v>1943</v>
      </c>
      <c r="C7" s="167" t="s">
        <v>299</v>
      </c>
      <c r="D7" s="167" t="s">
        <v>300</v>
      </c>
      <c r="F7" s="167" t="s">
        <v>1944</v>
      </c>
      <c r="G7" s="167">
        <v>7303</v>
      </c>
      <c r="H7" s="167" t="s">
        <v>1947</v>
      </c>
      <c r="J7" s="167" t="s">
        <v>475</v>
      </c>
      <c r="K7" s="167" t="s">
        <v>1948</v>
      </c>
      <c r="P7" s="167" t="s">
        <v>1326</v>
      </c>
      <c r="AB7" s="167">
        <v>1</v>
      </c>
      <c r="AC7" s="167" t="s">
        <v>1267</v>
      </c>
      <c r="AD7" s="168"/>
      <c r="AG7" s="167">
        <v>19.41</v>
      </c>
      <c r="BG7" s="169" t="s">
        <v>1279</v>
      </c>
      <c r="BH7" s="170">
        <v>1.2880255353883627</v>
      </c>
      <c r="BI7" s="170">
        <v>4.0321208511715181</v>
      </c>
      <c r="BJ7" s="170">
        <v>1.7761524403078217E-2</v>
      </c>
      <c r="BK7" s="170">
        <v>4.0691707417380183</v>
      </c>
      <c r="BL7" s="170">
        <v>3.9950709606050183</v>
      </c>
      <c r="BM7" s="170">
        <v>10767.648034004516</v>
      </c>
      <c r="BN7" s="167">
        <v>0.22900000000000001</v>
      </c>
      <c r="BO7" s="170">
        <v>8301.8566342174818</v>
      </c>
      <c r="BP7" s="170">
        <v>13233.439433791551</v>
      </c>
      <c r="BQ7" s="167">
        <v>0</v>
      </c>
      <c r="BT7" s="167">
        <v>6</v>
      </c>
      <c r="BU7" s="171"/>
      <c r="BV7" s="171"/>
      <c r="BW7" s="171"/>
      <c r="BX7" s="171"/>
      <c r="BY7" s="171"/>
      <c r="BZ7" s="171"/>
      <c r="CA7" s="171"/>
    </row>
    <row r="8" spans="1:79">
      <c r="A8" s="167" t="s">
        <v>1943</v>
      </c>
      <c r="B8" s="167"/>
      <c r="C8" s="167" t="s">
        <v>299</v>
      </c>
      <c r="D8" s="167" t="s">
        <v>300</v>
      </c>
      <c r="E8" s="167"/>
      <c r="F8" s="167" t="s">
        <v>1944</v>
      </c>
      <c r="G8" s="167">
        <v>7304</v>
      </c>
      <c r="H8" s="167" t="s">
        <v>1947</v>
      </c>
      <c r="I8" s="167"/>
      <c r="J8" s="167" t="s">
        <v>475</v>
      </c>
      <c r="K8" s="167" t="s">
        <v>1948</v>
      </c>
      <c r="L8" s="167"/>
      <c r="M8" s="167"/>
      <c r="N8" s="167"/>
      <c r="O8" s="167"/>
      <c r="P8" s="167" t="s">
        <v>1494</v>
      </c>
      <c r="Q8" s="167"/>
      <c r="R8" s="167"/>
      <c r="S8" s="167"/>
      <c r="T8" s="167"/>
      <c r="U8" s="167"/>
      <c r="V8" s="167"/>
      <c r="W8" s="167"/>
      <c r="X8" s="167"/>
      <c r="Y8" s="167"/>
      <c r="Z8" s="167"/>
      <c r="AB8" s="162">
        <v>1</v>
      </c>
      <c r="AG8" s="162">
        <v>19.170000000000002</v>
      </c>
      <c r="BG8" s="164" t="s">
        <v>1279</v>
      </c>
      <c r="BH8" s="165">
        <v>1.2826221128780626</v>
      </c>
      <c r="BI8" s="165">
        <v>4.0166315901623193</v>
      </c>
      <c r="BJ8" s="165">
        <v>1.7519388516794247E-2</v>
      </c>
      <c r="BK8" s="165">
        <v>4.0531763941222048</v>
      </c>
      <c r="BL8" s="165">
        <v>3.9800867862024334</v>
      </c>
      <c r="BM8" s="165">
        <v>10390.383808114062</v>
      </c>
      <c r="BN8" s="162">
        <v>0.22900000000000001</v>
      </c>
      <c r="BO8" s="165">
        <v>8010.9859160559417</v>
      </c>
      <c r="BP8" s="165">
        <v>12769.781700172181</v>
      </c>
      <c r="BQ8" s="172">
        <v>0</v>
      </c>
      <c r="BR8" s="172">
        <v>3</v>
      </c>
      <c r="BS8" s="172">
        <v>4</v>
      </c>
      <c r="BT8" s="167">
        <v>7</v>
      </c>
      <c r="BU8" s="171"/>
      <c r="BV8" s="171"/>
      <c r="BW8" s="171"/>
      <c r="BX8" s="171"/>
      <c r="BY8" s="171"/>
      <c r="BZ8" s="171"/>
      <c r="CA8" s="171"/>
    </row>
    <row r="9" spans="1:79">
      <c r="A9" s="167" t="s">
        <v>1943</v>
      </c>
      <c r="B9" s="167"/>
      <c r="C9" s="167" t="s">
        <v>299</v>
      </c>
      <c r="D9" s="167" t="s">
        <v>300</v>
      </c>
      <c r="E9" s="167"/>
      <c r="F9" s="167" t="s">
        <v>1944</v>
      </c>
      <c r="G9" s="167">
        <v>7305</v>
      </c>
      <c r="H9" s="167" t="s">
        <v>1947</v>
      </c>
      <c r="I9" s="167"/>
      <c r="J9" s="167" t="s">
        <v>475</v>
      </c>
      <c r="K9" s="167" t="s">
        <v>1948</v>
      </c>
      <c r="L9" s="167"/>
      <c r="M9" s="167"/>
      <c r="N9" s="167"/>
      <c r="O9" s="167"/>
      <c r="P9" s="167" t="s">
        <v>378</v>
      </c>
      <c r="Q9" s="167"/>
      <c r="R9" s="167"/>
      <c r="S9" s="167"/>
      <c r="T9" s="167"/>
      <c r="U9" s="167"/>
      <c r="V9" s="167"/>
      <c r="W9" s="167"/>
      <c r="X9" s="167"/>
      <c r="Y9" s="167"/>
      <c r="Z9" s="167"/>
      <c r="AB9" s="162">
        <v>1</v>
      </c>
      <c r="AI9" s="162">
        <v>17.760000000000002</v>
      </c>
      <c r="BG9" s="164" t="s">
        <v>139</v>
      </c>
      <c r="BH9" s="165">
        <v>1.2494429614425822</v>
      </c>
      <c r="BI9" s="165">
        <v>4.0838765367306067</v>
      </c>
      <c r="BJ9" s="165">
        <v>2.0512910193197897E-2</v>
      </c>
      <c r="BK9" s="165">
        <v>4.1265354686072167</v>
      </c>
      <c r="BL9" s="165">
        <v>4.0412176048539967</v>
      </c>
      <c r="BM9" s="165">
        <v>12130.439516265465</v>
      </c>
      <c r="BN9" s="162">
        <v>0.20799999999999999</v>
      </c>
      <c r="BO9" s="165">
        <v>9607.3080968822487</v>
      </c>
      <c r="BP9" s="165">
        <v>14653.570935648682</v>
      </c>
      <c r="BQ9" s="172">
        <v>1</v>
      </c>
      <c r="BT9" s="167">
        <v>8</v>
      </c>
      <c r="BU9" s="171"/>
      <c r="BV9" s="171"/>
      <c r="BW9" s="171"/>
      <c r="BX9" s="171"/>
      <c r="BY9" s="171"/>
      <c r="BZ9" s="171"/>
      <c r="CA9" s="171"/>
    </row>
    <row r="10" spans="1:79">
      <c r="A10" s="167" t="s">
        <v>1943</v>
      </c>
      <c r="B10" s="167"/>
      <c r="C10" s="167" t="s">
        <v>1243</v>
      </c>
      <c r="D10" s="167" t="s">
        <v>1499</v>
      </c>
      <c r="E10" s="167"/>
      <c r="F10" s="167" t="s">
        <v>1944</v>
      </c>
      <c r="G10" s="167">
        <v>7371</v>
      </c>
      <c r="H10" s="167" t="s">
        <v>1947</v>
      </c>
      <c r="I10" s="167"/>
      <c r="J10" s="167" t="s">
        <v>475</v>
      </c>
      <c r="K10" s="167" t="s">
        <v>1950</v>
      </c>
      <c r="L10" s="167"/>
      <c r="M10" s="167"/>
      <c r="N10" s="167"/>
      <c r="O10" s="167"/>
      <c r="P10" s="167" t="s">
        <v>1500</v>
      </c>
      <c r="Q10" s="167"/>
      <c r="R10" s="167"/>
      <c r="S10" s="167"/>
      <c r="T10" s="167"/>
      <c r="U10" s="167"/>
      <c r="V10" s="167"/>
      <c r="W10" s="167"/>
      <c r="X10" s="167"/>
      <c r="Y10" s="167"/>
      <c r="Z10" s="167"/>
      <c r="AB10" s="162">
        <v>1</v>
      </c>
      <c r="AI10" s="162">
        <v>18.38</v>
      </c>
      <c r="BG10" s="164" t="s">
        <v>139</v>
      </c>
      <c r="BH10" s="165">
        <v>1.2643455070500924</v>
      </c>
      <c r="BI10" s="165">
        <v>4.1275597730684801</v>
      </c>
      <c r="BJ10" s="165">
        <v>2.1526892731092588E-2</v>
      </c>
      <c r="BK10" s="165">
        <v>4.1723273970614558</v>
      </c>
      <c r="BL10" s="165">
        <v>4.0827921490755044</v>
      </c>
      <c r="BM10" s="165">
        <v>13414.045436644261</v>
      </c>
      <c r="BN10" s="162">
        <v>0.20799999999999999</v>
      </c>
      <c r="BO10" s="165">
        <v>10623.923985822255</v>
      </c>
      <c r="BP10" s="165">
        <v>16204.166887466266</v>
      </c>
      <c r="BQ10" s="172">
        <v>1</v>
      </c>
      <c r="BT10" s="167">
        <v>9</v>
      </c>
      <c r="BU10" s="171"/>
      <c r="BV10" s="171"/>
      <c r="BW10" s="171"/>
      <c r="BX10" s="171"/>
      <c r="BY10" s="171"/>
      <c r="BZ10" s="171"/>
      <c r="CA10" s="171"/>
    </row>
    <row r="11" spans="1:79">
      <c r="A11" s="162" t="s">
        <v>1943</v>
      </c>
      <c r="C11" s="162" t="s">
        <v>1243</v>
      </c>
      <c r="D11" s="162" t="s">
        <v>1244</v>
      </c>
      <c r="F11" s="162" t="s">
        <v>1944</v>
      </c>
      <c r="G11" s="162">
        <v>7372</v>
      </c>
      <c r="H11" s="162" t="s">
        <v>1947</v>
      </c>
      <c r="J11" s="162" t="s">
        <v>475</v>
      </c>
      <c r="K11" s="162" t="s">
        <v>1950</v>
      </c>
      <c r="P11" s="162" t="s">
        <v>1388</v>
      </c>
      <c r="AB11" s="162">
        <v>1</v>
      </c>
      <c r="AI11" s="162">
        <v>18.43</v>
      </c>
      <c r="BG11" s="164" t="s">
        <v>139</v>
      </c>
      <c r="BH11" s="165">
        <v>1.2655253352190738</v>
      </c>
      <c r="BI11" s="165">
        <v>4.1310181562267045</v>
      </c>
      <c r="BJ11" s="165">
        <v>2.1611454451046386E-2</v>
      </c>
      <c r="BK11" s="165">
        <v>4.175961635942584</v>
      </c>
      <c r="BL11" s="165">
        <v>4.0860746765108251</v>
      </c>
      <c r="BM11" s="165">
        <v>13521.290894688453</v>
      </c>
      <c r="BN11" s="162">
        <v>0.20799999999999999</v>
      </c>
      <c r="BO11" s="165">
        <v>10708.862388593254</v>
      </c>
      <c r="BP11" s="165">
        <v>16333.719400783652</v>
      </c>
      <c r="BQ11" s="172">
        <v>1</v>
      </c>
      <c r="BT11" s="167">
        <v>10</v>
      </c>
      <c r="BU11" s="171"/>
      <c r="BV11" s="171"/>
      <c r="BW11" s="171"/>
      <c r="BX11" s="171"/>
      <c r="BY11" s="171"/>
      <c r="BZ11" s="171"/>
      <c r="CA11" s="171"/>
    </row>
    <row r="12" spans="1:79" s="167" customFormat="1">
      <c r="A12" s="162" t="s">
        <v>1943</v>
      </c>
      <c r="B12" s="162"/>
      <c r="C12" s="162" t="s">
        <v>1243</v>
      </c>
      <c r="D12" s="162" t="s">
        <v>1244</v>
      </c>
      <c r="E12" s="162"/>
      <c r="F12" s="162" t="s">
        <v>1944</v>
      </c>
      <c r="G12" s="162">
        <v>7374</v>
      </c>
      <c r="H12" s="162" t="s">
        <v>1947</v>
      </c>
      <c r="I12" s="162"/>
      <c r="J12" s="162" t="s">
        <v>475</v>
      </c>
      <c r="K12" s="162" t="s">
        <v>1950</v>
      </c>
      <c r="L12" s="162"/>
      <c r="M12" s="162"/>
      <c r="N12" s="162"/>
      <c r="O12" s="162"/>
      <c r="P12" s="162" t="s">
        <v>1497</v>
      </c>
      <c r="Q12" s="162"/>
      <c r="R12" s="162"/>
      <c r="S12" s="162"/>
      <c r="T12" s="162"/>
      <c r="U12" s="162"/>
      <c r="V12" s="162"/>
      <c r="W12" s="162"/>
      <c r="X12" s="162"/>
      <c r="Y12" s="162"/>
      <c r="Z12" s="162"/>
      <c r="AB12" s="167">
        <v>1</v>
      </c>
      <c r="AC12" s="167" t="s">
        <v>1267</v>
      </c>
      <c r="AD12" s="168"/>
      <c r="AG12" s="167">
        <v>24.53</v>
      </c>
      <c r="BG12" s="169" t="s">
        <v>1279</v>
      </c>
      <c r="BH12" s="170">
        <v>1.3896975482063858</v>
      </c>
      <c r="BI12" s="170">
        <v>4.3235702688076572</v>
      </c>
      <c r="BJ12" s="170">
        <v>2.4658278073068481E-2</v>
      </c>
      <c r="BK12" s="170">
        <v>4.3750065353933776</v>
      </c>
      <c r="BL12" s="170">
        <v>4.2721340022219367</v>
      </c>
      <c r="BM12" s="170">
        <v>21065.427098377055</v>
      </c>
      <c r="BN12" s="167">
        <v>0.22900000000000001</v>
      </c>
      <c r="BO12" s="170">
        <v>16241.444292848708</v>
      </c>
      <c r="BP12" s="170">
        <v>25889.409903905402</v>
      </c>
      <c r="BQ12" s="167">
        <v>0</v>
      </c>
      <c r="BR12" s="167">
        <v>3</v>
      </c>
      <c r="BS12" s="167">
        <v>5</v>
      </c>
      <c r="BT12" s="162">
        <v>11</v>
      </c>
      <c r="BU12" s="171"/>
      <c r="BV12" s="171"/>
      <c r="BW12" s="171"/>
      <c r="BX12" s="171"/>
      <c r="BY12" s="171"/>
      <c r="BZ12" s="171"/>
      <c r="CA12" s="171"/>
    </row>
    <row r="13" spans="1:79" s="167" customFormat="1">
      <c r="A13" s="167" t="s">
        <v>1943</v>
      </c>
      <c r="C13" s="167" t="s">
        <v>299</v>
      </c>
      <c r="D13" s="167" t="s">
        <v>300</v>
      </c>
      <c r="F13" s="167" t="s">
        <v>1944</v>
      </c>
      <c r="G13" s="167" t="s">
        <v>1505</v>
      </c>
      <c r="H13" s="167" t="s">
        <v>1951</v>
      </c>
      <c r="J13" s="167" t="s">
        <v>475</v>
      </c>
      <c r="K13" s="167" t="s">
        <v>1952</v>
      </c>
      <c r="P13" s="167" t="s">
        <v>1414</v>
      </c>
      <c r="AB13" s="167">
        <v>1</v>
      </c>
      <c r="AC13" s="167" t="s">
        <v>1267</v>
      </c>
      <c r="AD13" s="168"/>
      <c r="AG13" s="167">
        <v>24.64</v>
      </c>
      <c r="BG13" s="169" t="s">
        <v>1279</v>
      </c>
      <c r="BH13" s="170">
        <v>1.3916407034923879</v>
      </c>
      <c r="BI13" s="170">
        <v>4.3291404494383441</v>
      </c>
      <c r="BJ13" s="170">
        <v>2.4820554384975772E-2</v>
      </c>
      <c r="BK13" s="170">
        <v>4.3809152184780915</v>
      </c>
      <c r="BL13" s="170">
        <v>4.2773656803985967</v>
      </c>
      <c r="BM13" s="170">
        <v>21337.348445643795</v>
      </c>
      <c r="BN13" s="167">
        <v>0.22900000000000001</v>
      </c>
      <c r="BO13" s="170">
        <v>16451.095651591364</v>
      </c>
      <c r="BP13" s="170">
        <v>26223.601239696225</v>
      </c>
      <c r="BQ13" s="167">
        <v>1</v>
      </c>
      <c r="BT13" s="167">
        <v>12</v>
      </c>
      <c r="BU13" s="171"/>
      <c r="BV13" s="171"/>
      <c r="BW13" s="171"/>
      <c r="BX13" s="171"/>
      <c r="BY13" s="171"/>
      <c r="BZ13" s="171"/>
      <c r="CA13" s="171"/>
    </row>
    <row r="14" spans="1:79" s="167" customFormat="1">
      <c r="A14" s="167" t="s">
        <v>1943</v>
      </c>
      <c r="C14" s="167" t="s">
        <v>299</v>
      </c>
      <c r="D14" s="167" t="s">
        <v>300</v>
      </c>
      <c r="F14" s="167" t="s">
        <v>1944</v>
      </c>
      <c r="G14" s="167" t="s">
        <v>1505</v>
      </c>
      <c r="H14" s="167" t="s">
        <v>1951</v>
      </c>
      <c r="J14" s="167" t="s">
        <v>475</v>
      </c>
      <c r="K14" s="167" t="s">
        <v>1952</v>
      </c>
      <c r="P14" s="167" t="s">
        <v>1506</v>
      </c>
      <c r="AB14" s="167">
        <v>1</v>
      </c>
      <c r="AC14" s="167" t="s">
        <v>1267</v>
      </c>
      <c r="AD14" s="168"/>
      <c r="AG14" s="167">
        <v>26.1</v>
      </c>
      <c r="BG14" s="169" t="s">
        <v>1279</v>
      </c>
      <c r="BH14" s="170">
        <v>1.4166405073382811</v>
      </c>
      <c r="BI14" s="170">
        <v>4.4008040082678956</v>
      </c>
      <c r="BJ14" s="170">
        <v>2.6972511521253489E-2</v>
      </c>
      <c r="BK14" s="170">
        <v>4.4570676812211536</v>
      </c>
      <c r="BL14" s="170">
        <v>4.3445403353146377</v>
      </c>
      <c r="BM14" s="170">
        <v>25165.409876152546</v>
      </c>
      <c r="BN14" s="167">
        <v>0.22900000000000001</v>
      </c>
      <c r="BO14" s="170">
        <v>19402.531014513614</v>
      </c>
      <c r="BP14" s="170">
        <v>30928.288737791478</v>
      </c>
      <c r="BQ14" s="167">
        <v>0</v>
      </c>
      <c r="BT14" s="167">
        <v>13</v>
      </c>
      <c r="BU14" s="171"/>
      <c r="BV14" s="171"/>
      <c r="BW14" s="171"/>
      <c r="BX14" s="171"/>
      <c r="BY14" s="171"/>
      <c r="BZ14" s="171"/>
      <c r="CA14" s="171"/>
    </row>
    <row r="15" spans="1:79" s="167" customFormat="1">
      <c r="A15" s="162" t="s">
        <v>1296</v>
      </c>
      <c r="B15" s="162"/>
      <c r="C15" s="162" t="s">
        <v>299</v>
      </c>
      <c r="D15" s="162" t="s">
        <v>300</v>
      </c>
      <c r="E15" s="162"/>
      <c r="F15" s="162" t="s">
        <v>1953</v>
      </c>
      <c r="G15" s="162">
        <v>1</v>
      </c>
      <c r="H15" s="162" t="s">
        <v>631</v>
      </c>
      <c r="I15" s="162"/>
      <c r="J15" s="162" t="s">
        <v>176</v>
      </c>
      <c r="K15" s="162"/>
      <c r="L15" s="162"/>
      <c r="M15" s="162"/>
      <c r="N15" s="162"/>
      <c r="O15" s="162"/>
      <c r="P15" s="162" t="s">
        <v>1302</v>
      </c>
      <c r="Q15" s="162"/>
      <c r="R15" s="162"/>
      <c r="S15" s="162"/>
      <c r="T15" s="162"/>
      <c r="U15" s="162"/>
      <c r="V15" s="162"/>
      <c r="W15" s="162"/>
      <c r="X15" s="162"/>
      <c r="Y15" s="162"/>
      <c r="Z15" s="162"/>
      <c r="AB15" s="167">
        <v>1</v>
      </c>
      <c r="AC15" s="167" t="s">
        <v>1267</v>
      </c>
      <c r="AD15" s="168"/>
      <c r="AE15" s="167">
        <v>219.76</v>
      </c>
      <c r="AI15" s="167">
        <v>21.51</v>
      </c>
      <c r="BG15" s="169" t="s">
        <v>1289</v>
      </c>
      <c r="BH15" s="170">
        <v>2.3419486464125057</v>
      </c>
      <c r="BI15" s="170">
        <v>4.4011598362560687</v>
      </c>
      <c r="BJ15" s="170">
        <v>1.522905335873101E-2</v>
      </c>
      <c r="BK15" s="170">
        <v>4.432927084807921</v>
      </c>
      <c r="BL15" s="170">
        <v>4.3693925877042163</v>
      </c>
      <c r="BM15" s="170">
        <v>25186.036954980169</v>
      </c>
      <c r="BN15" s="167">
        <v>0.13800000000000001</v>
      </c>
      <c r="BO15" s="170">
        <v>21710.363855192903</v>
      </c>
      <c r="BP15" s="170">
        <v>28661.710054767434</v>
      </c>
      <c r="BQ15" s="167">
        <v>1</v>
      </c>
      <c r="BT15" s="167">
        <v>14</v>
      </c>
      <c r="BU15" s="171"/>
      <c r="BV15" s="171"/>
      <c r="BW15" s="171"/>
      <c r="BX15" s="171"/>
      <c r="BY15" s="171"/>
      <c r="BZ15" s="171"/>
      <c r="CA15" s="171"/>
    </row>
    <row r="16" spans="1:79" s="167" customFormat="1">
      <c r="A16" s="172" t="s">
        <v>1296</v>
      </c>
      <c r="B16" s="172"/>
      <c r="C16" s="172" t="s">
        <v>1243</v>
      </c>
      <c r="D16" s="172" t="s">
        <v>15</v>
      </c>
      <c r="E16" s="172"/>
      <c r="F16" s="172" t="s">
        <v>1953</v>
      </c>
      <c r="G16" s="172">
        <v>2</v>
      </c>
      <c r="H16" s="172" t="s">
        <v>631</v>
      </c>
      <c r="I16" s="172"/>
      <c r="J16" s="172" t="s">
        <v>176</v>
      </c>
      <c r="K16" s="172"/>
      <c r="L16" s="172"/>
      <c r="M16" s="172"/>
      <c r="N16" s="172"/>
      <c r="O16" s="172"/>
      <c r="P16" s="172" t="s">
        <v>1308</v>
      </c>
      <c r="Q16" s="172"/>
      <c r="R16" s="172"/>
      <c r="S16" s="172"/>
      <c r="T16" s="172"/>
      <c r="U16" s="172"/>
      <c r="V16" s="172"/>
      <c r="W16" s="172"/>
      <c r="X16" s="172"/>
      <c r="Y16" s="172"/>
      <c r="Z16" s="172"/>
      <c r="AB16" s="167">
        <v>1</v>
      </c>
      <c r="AC16" s="167" t="s">
        <v>1267</v>
      </c>
      <c r="AD16" s="168"/>
      <c r="AG16" s="167">
        <v>29.43</v>
      </c>
      <c r="BG16" s="169" t="s">
        <v>1279</v>
      </c>
      <c r="BH16" s="170">
        <v>1.4687902620996109</v>
      </c>
      <c r="BI16" s="170">
        <v>4.5502946619275306</v>
      </c>
      <c r="BJ16" s="170">
        <v>3.1760515118565771E-2</v>
      </c>
      <c r="BK16" s="170">
        <v>4.6165459353415734</v>
      </c>
      <c r="BL16" s="170">
        <v>4.4840433885134878</v>
      </c>
      <c r="BM16" s="170">
        <v>35505.420618457239</v>
      </c>
      <c r="BN16" s="167">
        <v>0.22900000000000001</v>
      </c>
      <c r="BO16" s="170">
        <v>27374.679296830531</v>
      </c>
      <c r="BP16" s="170">
        <v>43636.161940083948</v>
      </c>
      <c r="BQ16" s="167">
        <v>1</v>
      </c>
      <c r="BT16" s="167">
        <v>15</v>
      </c>
      <c r="BU16" s="171"/>
      <c r="BV16" s="171"/>
      <c r="BW16" s="171"/>
      <c r="BX16" s="171"/>
      <c r="BY16" s="171"/>
      <c r="BZ16" s="171"/>
      <c r="CA16" s="171"/>
    </row>
    <row r="17" spans="1:79">
      <c r="A17" s="162" t="s">
        <v>1296</v>
      </c>
      <c r="C17" s="162" t="s">
        <v>299</v>
      </c>
      <c r="D17" s="162" t="s">
        <v>300</v>
      </c>
      <c r="F17" s="162" t="s">
        <v>1953</v>
      </c>
      <c r="G17" s="162">
        <v>3</v>
      </c>
      <c r="H17" s="162" t="s">
        <v>631</v>
      </c>
      <c r="J17" s="162" t="s">
        <v>176</v>
      </c>
      <c r="P17" s="162" t="s">
        <v>1304</v>
      </c>
      <c r="AB17" s="162">
        <v>1</v>
      </c>
      <c r="AC17" s="162" t="s">
        <v>1267</v>
      </c>
      <c r="AI17" s="162">
        <v>16.18</v>
      </c>
      <c r="BG17" s="164" t="s">
        <v>139</v>
      </c>
      <c r="BH17" s="165">
        <v>1.2089785172762535</v>
      </c>
      <c r="BI17" s="165">
        <v>3.9652647287648879</v>
      </c>
      <c r="BJ17" s="165">
        <v>1.8364999020515315E-2</v>
      </c>
      <c r="BK17" s="165">
        <v>4.003456834845962</v>
      </c>
      <c r="BL17" s="165">
        <v>3.9270726226838137</v>
      </c>
      <c r="BM17" s="165">
        <v>9231.3396169430798</v>
      </c>
      <c r="BN17" s="162">
        <v>0.20799999999999999</v>
      </c>
      <c r="BO17" s="165">
        <v>7311.2209766189189</v>
      </c>
      <c r="BP17" s="165">
        <v>11151.458257267241</v>
      </c>
      <c r="BQ17" s="162">
        <v>1</v>
      </c>
      <c r="BR17" s="162">
        <v>2</v>
      </c>
      <c r="BS17" s="162">
        <v>2</v>
      </c>
      <c r="BT17" s="167">
        <v>16</v>
      </c>
      <c r="BU17" s="171"/>
      <c r="BV17" s="171"/>
      <c r="BW17" s="171"/>
      <c r="BX17" s="171"/>
      <c r="BY17" s="171"/>
      <c r="BZ17" s="171"/>
      <c r="CA17" s="171"/>
    </row>
    <row r="18" spans="1:79">
      <c r="A18" s="172" t="s">
        <v>1296</v>
      </c>
      <c r="B18" s="172"/>
      <c r="C18" s="172" t="s">
        <v>1243</v>
      </c>
      <c r="D18" s="172" t="s">
        <v>15</v>
      </c>
      <c r="E18" s="172"/>
      <c r="F18" s="172" t="s">
        <v>1953</v>
      </c>
      <c r="G18" s="172">
        <v>6</v>
      </c>
      <c r="H18" s="172" t="s">
        <v>631</v>
      </c>
      <c r="I18" s="172"/>
      <c r="J18" s="172" t="s">
        <v>176</v>
      </c>
      <c r="K18" s="172"/>
      <c r="L18" s="172"/>
      <c r="M18" s="172"/>
      <c r="N18" s="172"/>
      <c r="O18" s="172"/>
      <c r="P18" s="172" t="s">
        <v>1309</v>
      </c>
      <c r="Q18" s="172"/>
      <c r="R18" s="172"/>
      <c r="S18" s="172"/>
      <c r="T18" s="172"/>
      <c r="U18" s="172"/>
      <c r="V18" s="172"/>
      <c r="W18" s="172"/>
      <c r="X18" s="172"/>
      <c r="Y18" s="172"/>
      <c r="Z18" s="172"/>
      <c r="AB18" s="162">
        <v>1</v>
      </c>
      <c r="AC18" s="162" t="s">
        <v>1267</v>
      </c>
      <c r="AI18" s="162">
        <v>16.27</v>
      </c>
      <c r="BG18" s="164" t="s">
        <v>139</v>
      </c>
      <c r="BH18" s="165">
        <v>1.2113875529368587</v>
      </c>
      <c r="BI18" s="165">
        <v>3.9723262387162852</v>
      </c>
      <c r="BJ18" s="165">
        <v>1.8464167377541169E-2</v>
      </c>
      <c r="BK18" s="165">
        <v>4.0107245766848312</v>
      </c>
      <c r="BL18" s="165">
        <v>3.9339279007477392</v>
      </c>
      <c r="BM18" s="165">
        <v>9382.6656097927917</v>
      </c>
      <c r="BN18" s="162">
        <v>0.20799999999999999</v>
      </c>
      <c r="BO18" s="165">
        <v>7431.0711629558909</v>
      </c>
      <c r="BP18" s="165">
        <v>11334.260056629691</v>
      </c>
      <c r="BQ18" s="162">
        <v>1</v>
      </c>
      <c r="BT18" s="167">
        <v>17</v>
      </c>
      <c r="BU18" s="171"/>
      <c r="BV18" s="171"/>
      <c r="BW18" s="171"/>
      <c r="BX18" s="171"/>
      <c r="BY18" s="171"/>
      <c r="BZ18" s="171"/>
      <c r="CA18" s="171"/>
    </row>
    <row r="19" spans="1:79" s="167" customFormat="1">
      <c r="A19" s="172" t="s">
        <v>1296</v>
      </c>
      <c r="B19" s="172"/>
      <c r="C19" s="172" t="s">
        <v>1243</v>
      </c>
      <c r="D19" s="172" t="s">
        <v>15</v>
      </c>
      <c r="E19" s="172"/>
      <c r="F19" s="172" t="s">
        <v>1953</v>
      </c>
      <c r="G19" s="172">
        <v>8</v>
      </c>
      <c r="H19" s="172" t="s">
        <v>631</v>
      </c>
      <c r="I19" s="172"/>
      <c r="J19" s="172" t="s">
        <v>176</v>
      </c>
      <c r="K19" s="172"/>
      <c r="L19" s="172"/>
      <c r="M19" s="172"/>
      <c r="N19" s="172"/>
      <c r="O19" s="172"/>
      <c r="P19" s="172" t="s">
        <v>1307</v>
      </c>
      <c r="Q19" s="172"/>
      <c r="R19" s="172"/>
      <c r="S19" s="172"/>
      <c r="T19" s="172"/>
      <c r="U19" s="172"/>
      <c r="V19" s="172"/>
      <c r="W19" s="172"/>
      <c r="X19" s="172"/>
      <c r="Y19" s="172"/>
      <c r="Z19" s="172"/>
      <c r="AB19" s="167">
        <v>1</v>
      </c>
      <c r="AC19" s="167" t="s">
        <v>1267</v>
      </c>
      <c r="AD19" s="168"/>
      <c r="AG19" s="167">
        <v>17.41</v>
      </c>
      <c r="BG19" s="169" t="s">
        <v>1279</v>
      </c>
      <c r="BH19" s="170">
        <v>1.2407987711173312</v>
      </c>
      <c r="BI19" s="170">
        <v>3.8967422689822673</v>
      </c>
      <c r="BJ19" s="170">
        <v>1.6270289283224423E-2</v>
      </c>
      <c r="BK19" s="170">
        <v>3.930681497606376</v>
      </c>
      <c r="BL19" s="170">
        <v>3.8628030403581586</v>
      </c>
      <c r="BM19" s="170">
        <v>7883.9210935839064</v>
      </c>
      <c r="BN19" s="167">
        <v>0.22900000000000001</v>
      </c>
      <c r="BO19" s="170">
        <v>6078.503163153192</v>
      </c>
      <c r="BP19" s="170">
        <v>9689.3390240146218</v>
      </c>
      <c r="BQ19" s="167">
        <v>1</v>
      </c>
      <c r="BR19" s="167">
        <v>1</v>
      </c>
      <c r="BS19" s="167">
        <v>1</v>
      </c>
      <c r="BT19" s="167">
        <v>18</v>
      </c>
      <c r="BU19" s="171"/>
      <c r="BV19" s="171"/>
      <c r="BW19" s="171"/>
      <c r="BX19" s="171"/>
      <c r="BY19" s="171"/>
      <c r="BZ19" s="171"/>
      <c r="CA19" s="171"/>
    </row>
    <row r="20" spans="1:79">
      <c r="A20" s="172" t="s">
        <v>1296</v>
      </c>
      <c r="B20" s="172"/>
      <c r="C20" s="172" t="s">
        <v>1243</v>
      </c>
      <c r="D20" s="172" t="s">
        <v>15</v>
      </c>
      <c r="E20" s="172"/>
      <c r="F20" s="172" t="s">
        <v>1953</v>
      </c>
      <c r="G20" s="172">
        <v>9</v>
      </c>
      <c r="H20" s="172" t="s">
        <v>631</v>
      </c>
      <c r="I20" s="172"/>
      <c r="J20" s="172" t="s">
        <v>176</v>
      </c>
      <c r="K20" s="172"/>
      <c r="L20" s="172"/>
      <c r="M20" s="172"/>
      <c r="N20" s="172"/>
      <c r="O20" s="172"/>
      <c r="P20" s="172" t="s">
        <v>1311</v>
      </c>
      <c r="Q20" s="172"/>
      <c r="R20" s="172"/>
      <c r="S20" s="172"/>
      <c r="T20" s="172"/>
      <c r="U20" s="172"/>
      <c r="V20" s="172"/>
      <c r="W20" s="172"/>
      <c r="X20" s="172"/>
      <c r="Y20" s="172"/>
      <c r="Z20" s="172"/>
      <c r="AB20" s="162">
        <v>1</v>
      </c>
      <c r="AC20" s="162" t="s">
        <v>1371</v>
      </c>
      <c r="AG20" s="162">
        <v>19.77</v>
      </c>
      <c r="BG20" s="164" t="s">
        <v>1279</v>
      </c>
      <c r="BH20" s="165">
        <v>1.2960066693136723</v>
      </c>
      <c r="BI20" s="165">
        <v>4.0549992891028186</v>
      </c>
      <c r="BJ20" s="165">
        <v>1.8148920293893419E-2</v>
      </c>
      <c r="BK20" s="165">
        <v>4.0928572733348672</v>
      </c>
      <c r="BL20" s="165">
        <v>4.01714130487077</v>
      </c>
      <c r="BM20" s="165">
        <v>11350.0895777321</v>
      </c>
      <c r="BN20" s="162">
        <v>0.22900000000000001</v>
      </c>
      <c r="BO20" s="165">
        <v>8750.9190644314494</v>
      </c>
      <c r="BP20" s="165">
        <v>13949.260091032751</v>
      </c>
      <c r="BQ20" s="172">
        <v>1</v>
      </c>
      <c r="BR20" s="172">
        <v>1</v>
      </c>
      <c r="BS20" s="172">
        <v>1</v>
      </c>
      <c r="BT20" s="167">
        <v>19</v>
      </c>
      <c r="BU20" s="171"/>
      <c r="BV20" s="171"/>
      <c r="BW20" s="171"/>
      <c r="BX20" s="171"/>
      <c r="BY20" s="171"/>
      <c r="BZ20" s="171"/>
      <c r="CA20" s="171"/>
    </row>
    <row r="21" spans="1:79" s="167" customFormat="1">
      <c r="A21" s="172" t="s">
        <v>1296</v>
      </c>
      <c r="B21" s="172"/>
      <c r="C21" s="172" t="s">
        <v>1243</v>
      </c>
      <c r="D21" s="172" t="s">
        <v>15</v>
      </c>
      <c r="E21" s="172"/>
      <c r="F21" s="172" t="s">
        <v>1953</v>
      </c>
      <c r="G21" s="172">
        <v>50</v>
      </c>
      <c r="H21" s="172" t="s">
        <v>631</v>
      </c>
      <c r="I21" s="172"/>
      <c r="J21" s="172" t="s">
        <v>176</v>
      </c>
      <c r="K21" s="172"/>
      <c r="L21" s="172"/>
      <c r="M21" s="172"/>
      <c r="N21" s="172"/>
      <c r="O21" s="172"/>
      <c r="P21" s="172" t="s">
        <v>1278</v>
      </c>
      <c r="Q21" s="172"/>
      <c r="R21" s="172"/>
      <c r="S21" s="172"/>
      <c r="T21" s="172"/>
      <c r="U21" s="172"/>
      <c r="V21" s="172"/>
      <c r="W21" s="172"/>
      <c r="X21" s="172"/>
      <c r="Y21" s="172"/>
      <c r="Z21" s="172"/>
      <c r="AB21" s="167">
        <v>3</v>
      </c>
      <c r="AC21" s="167" t="s">
        <v>1374</v>
      </c>
      <c r="AD21" s="168" t="s">
        <v>1375</v>
      </c>
      <c r="BD21" s="167">
        <v>21.7</v>
      </c>
      <c r="BE21" s="167">
        <v>11.23</v>
      </c>
      <c r="BF21" s="167">
        <v>36.83</v>
      </c>
      <c r="BG21" s="169" t="s">
        <v>1376</v>
      </c>
      <c r="BH21" s="170">
        <v>1.5662017188549129</v>
      </c>
      <c r="BI21" s="170">
        <v>3.8769241310674074</v>
      </c>
      <c r="BJ21" s="170">
        <v>1.6169530397082767E-2</v>
      </c>
      <c r="BK21" s="170">
        <v>3.9113886691243676</v>
      </c>
      <c r="BL21" s="170">
        <v>3.8424595930104473</v>
      </c>
      <c r="BM21" s="170">
        <v>7532.2396802457133</v>
      </c>
      <c r="BN21" s="167">
        <v>0.16800000000000001</v>
      </c>
      <c r="BO21" s="170">
        <v>6266.8234139644337</v>
      </c>
      <c r="BP21" s="170">
        <v>8797.6559465269929</v>
      </c>
      <c r="BQ21" s="167">
        <v>1</v>
      </c>
      <c r="BR21" s="167">
        <v>1</v>
      </c>
      <c r="BS21" s="167">
        <v>1</v>
      </c>
      <c r="BT21" s="167">
        <v>20</v>
      </c>
      <c r="BU21" s="171"/>
      <c r="BV21" s="171"/>
      <c r="BW21" s="171"/>
      <c r="BX21" s="171"/>
      <c r="BY21" s="171"/>
      <c r="BZ21" s="171"/>
      <c r="CA21" s="171"/>
    </row>
    <row r="22" spans="1:79">
      <c r="A22" s="167" t="s">
        <v>1296</v>
      </c>
      <c r="B22" s="167"/>
      <c r="C22" s="167" t="s">
        <v>299</v>
      </c>
      <c r="D22" s="167" t="s">
        <v>15</v>
      </c>
      <c r="E22" s="167"/>
      <c r="F22" s="167" t="s">
        <v>1953</v>
      </c>
      <c r="G22" s="167">
        <v>100</v>
      </c>
      <c r="H22" s="167" t="s">
        <v>631</v>
      </c>
      <c r="I22" s="167"/>
      <c r="J22" s="167" t="s">
        <v>176</v>
      </c>
      <c r="K22" s="167"/>
      <c r="L22" s="167"/>
      <c r="M22" s="167"/>
      <c r="N22" s="167"/>
      <c r="O22" s="167"/>
      <c r="P22" s="167" t="s">
        <v>1265</v>
      </c>
      <c r="Q22" s="167"/>
      <c r="R22" s="167"/>
      <c r="S22" s="167"/>
      <c r="T22" s="167"/>
      <c r="U22" s="167"/>
      <c r="V22" s="167"/>
      <c r="W22" s="167"/>
      <c r="X22" s="167"/>
      <c r="Y22" s="167"/>
      <c r="Z22" s="167"/>
      <c r="AB22" s="162">
        <v>1</v>
      </c>
      <c r="AC22" s="162" t="s">
        <v>1379</v>
      </c>
      <c r="AG22" s="162">
        <v>26.27</v>
      </c>
      <c r="BG22" s="164" t="s">
        <v>1279</v>
      </c>
      <c r="BH22" s="165">
        <v>1.4194600727860702</v>
      </c>
      <c r="BI22" s="165">
        <v>4.4088864754579173</v>
      </c>
      <c r="BJ22" s="165">
        <v>2.7221986923236251E-2</v>
      </c>
      <c r="BK22" s="165">
        <v>4.4656705449792131</v>
      </c>
      <c r="BL22" s="165">
        <v>4.3521024059366216</v>
      </c>
      <c r="BM22" s="165">
        <v>25638.1376820798</v>
      </c>
      <c r="BN22" s="162">
        <v>0.22900000000000001</v>
      </c>
      <c r="BO22" s="165">
        <v>19767.004152883525</v>
      </c>
      <c r="BP22" s="165">
        <v>31509.271211276075</v>
      </c>
      <c r="BQ22" s="172">
        <v>1</v>
      </c>
      <c r="BR22" s="172">
        <v>1</v>
      </c>
      <c r="BS22" s="172">
        <v>1</v>
      </c>
      <c r="BT22" s="162">
        <v>21</v>
      </c>
      <c r="BU22" s="171"/>
      <c r="BV22" s="171"/>
      <c r="BW22" s="171"/>
      <c r="BX22" s="171"/>
      <c r="BY22" s="171"/>
      <c r="BZ22" s="171"/>
      <c r="CA22" s="171"/>
    </row>
    <row r="23" spans="1:79" s="167" customFormat="1" ht="29">
      <c r="A23" s="167" t="s">
        <v>1296</v>
      </c>
      <c r="C23" s="167" t="s">
        <v>299</v>
      </c>
      <c r="D23" s="167" t="s">
        <v>15</v>
      </c>
      <c r="F23" s="167" t="s">
        <v>1953</v>
      </c>
      <c r="G23" s="167">
        <v>101</v>
      </c>
      <c r="H23" s="167" t="s">
        <v>631</v>
      </c>
      <c r="J23" s="167" t="s">
        <v>176</v>
      </c>
      <c r="P23" s="167" t="s">
        <v>1305</v>
      </c>
      <c r="AB23" s="167">
        <v>1</v>
      </c>
      <c r="AC23" s="167" t="s">
        <v>1383</v>
      </c>
      <c r="AD23" s="168" t="s">
        <v>1384</v>
      </c>
      <c r="AO23" s="167">
        <v>142.01</v>
      </c>
      <c r="BG23" s="169" t="s">
        <v>1330</v>
      </c>
      <c r="BH23" s="170">
        <v>2.1523189274246453</v>
      </c>
      <c r="BI23" s="170">
        <v>3.9535072445206172</v>
      </c>
      <c r="BJ23" s="170">
        <v>1.9272794087463598E-2</v>
      </c>
      <c r="BK23" s="170">
        <v>3.9951435847084147</v>
      </c>
      <c r="BL23" s="170">
        <v>3.9118709043328197</v>
      </c>
      <c r="BM23" s="170">
        <v>8984.7758006266595</v>
      </c>
      <c r="BN23" s="167">
        <v>0.19700000000000001</v>
      </c>
      <c r="BO23" s="170">
        <v>7214.7749679032077</v>
      </c>
      <c r="BP23" s="170">
        <v>10754.776633350111</v>
      </c>
      <c r="BQ23" s="167">
        <v>1</v>
      </c>
      <c r="BR23" s="167">
        <v>1</v>
      </c>
      <c r="BS23" s="167">
        <v>1</v>
      </c>
      <c r="BT23" s="167">
        <v>22</v>
      </c>
      <c r="BU23" s="166"/>
      <c r="BV23" s="166"/>
      <c r="BW23" s="166"/>
      <c r="BX23" s="166"/>
      <c r="BY23" s="166"/>
      <c r="BZ23" s="166"/>
      <c r="CA23" s="166"/>
    </row>
    <row r="24" spans="1:79">
      <c r="A24" s="167" t="s">
        <v>1296</v>
      </c>
      <c r="B24" s="167"/>
      <c r="C24" s="167" t="s">
        <v>299</v>
      </c>
      <c r="D24" s="167" t="s">
        <v>1297</v>
      </c>
      <c r="E24" s="167"/>
      <c r="F24" s="167" t="s">
        <v>1953</v>
      </c>
      <c r="G24" s="167">
        <v>104</v>
      </c>
      <c r="H24" s="167" t="s">
        <v>631</v>
      </c>
      <c r="I24" s="167"/>
      <c r="J24" s="167" t="s">
        <v>176</v>
      </c>
      <c r="K24" s="167"/>
      <c r="L24" s="167"/>
      <c r="M24" s="167"/>
      <c r="N24" s="167"/>
      <c r="O24" s="167"/>
      <c r="P24" s="167" t="s">
        <v>1298</v>
      </c>
      <c r="Q24" s="167"/>
      <c r="R24" s="167"/>
      <c r="S24" s="167"/>
      <c r="T24" s="167"/>
      <c r="U24" s="167"/>
      <c r="V24" s="167"/>
      <c r="W24" s="167"/>
      <c r="X24" s="167"/>
      <c r="Y24" s="167"/>
      <c r="Z24" s="167"/>
      <c r="AB24" s="162">
        <v>1</v>
      </c>
      <c r="AC24" s="162" t="s">
        <v>1390</v>
      </c>
      <c r="AG24" s="162">
        <v>12.14</v>
      </c>
      <c r="BG24" s="164" t="s">
        <v>1279</v>
      </c>
      <c r="BH24" s="165">
        <v>1.0842186867392387</v>
      </c>
      <c r="BI24" s="165">
        <v>3.4478953037206241</v>
      </c>
      <c r="BJ24" s="165">
        <v>2.1974049649147429E-2</v>
      </c>
      <c r="BK24" s="165">
        <v>3.4937323679459587</v>
      </c>
      <c r="BL24" s="165">
        <v>3.4020582394952896</v>
      </c>
      <c r="BM24" s="165">
        <v>2804.7574077085305</v>
      </c>
      <c r="BN24" s="162">
        <v>0.22900000000000001</v>
      </c>
      <c r="BO24" s="165">
        <v>2162.4679613432772</v>
      </c>
      <c r="BP24" s="165">
        <v>3447.0468540737838</v>
      </c>
      <c r="BQ24" s="172">
        <v>1</v>
      </c>
      <c r="BR24" s="172">
        <v>1</v>
      </c>
      <c r="BS24" s="172">
        <v>1</v>
      </c>
      <c r="BT24" s="167">
        <v>23</v>
      </c>
      <c r="BU24" s="171"/>
      <c r="BV24" s="171"/>
      <c r="BW24" s="171"/>
      <c r="BX24" s="171"/>
      <c r="BY24" s="171"/>
      <c r="BZ24" s="171"/>
      <c r="CA24" s="171"/>
    </row>
    <row r="25" spans="1:79" s="167" customFormat="1">
      <c r="A25" s="162" t="s">
        <v>1407</v>
      </c>
      <c r="B25" s="162"/>
      <c r="C25" s="162" t="s">
        <v>299</v>
      </c>
      <c r="D25" s="162" t="s">
        <v>15</v>
      </c>
      <c r="E25" s="162"/>
      <c r="F25" s="162" t="s">
        <v>1954</v>
      </c>
      <c r="G25" s="162">
        <v>22</v>
      </c>
      <c r="H25" s="162" t="s">
        <v>1003</v>
      </c>
      <c r="I25" s="162"/>
      <c r="J25" s="162" t="s">
        <v>475</v>
      </c>
      <c r="K25" s="162"/>
      <c r="L25" s="162"/>
      <c r="M25" s="162"/>
      <c r="N25" s="162"/>
      <c r="O25" s="162"/>
      <c r="P25" s="162" t="s">
        <v>1409</v>
      </c>
      <c r="Q25" s="162"/>
      <c r="R25" s="162"/>
      <c r="S25" s="162"/>
      <c r="T25" s="162"/>
      <c r="U25" s="162"/>
      <c r="V25" s="162"/>
      <c r="W25" s="162"/>
      <c r="X25" s="162"/>
      <c r="Y25" s="162"/>
      <c r="Z25" s="162"/>
      <c r="AB25" s="167">
        <v>1</v>
      </c>
      <c r="AC25" s="167" t="s">
        <v>1267</v>
      </c>
      <c r="AD25" s="168"/>
      <c r="AG25" s="167">
        <v>19.829999999999998</v>
      </c>
      <c r="BG25" s="169" t="s">
        <v>1279</v>
      </c>
      <c r="BH25" s="170">
        <v>1.2973227142053025</v>
      </c>
      <c r="BI25" s="170">
        <v>4.0587718171232403</v>
      </c>
      <c r="BJ25" s="170">
        <v>1.8216075213591042E-2</v>
      </c>
      <c r="BK25" s="170">
        <v>4.0967698840626809</v>
      </c>
      <c r="BL25" s="170">
        <v>4.0207737501837997</v>
      </c>
      <c r="BM25" s="170">
        <v>11449.11235014372</v>
      </c>
      <c r="BN25" s="167">
        <v>0.22900000000000001</v>
      </c>
      <c r="BO25" s="170">
        <v>8827.265621960807</v>
      </c>
      <c r="BP25" s="170">
        <v>14070.959078326632</v>
      </c>
      <c r="BQ25" s="167">
        <v>1</v>
      </c>
      <c r="BR25" s="167">
        <v>1</v>
      </c>
      <c r="BS25" s="167">
        <v>1</v>
      </c>
      <c r="BT25" s="167">
        <v>24</v>
      </c>
      <c r="BU25" s="171"/>
      <c r="BV25" s="171"/>
      <c r="BW25" s="171"/>
      <c r="BX25" s="171"/>
      <c r="BY25" s="171"/>
      <c r="BZ25" s="171"/>
      <c r="CA25" s="171"/>
    </row>
    <row r="26" spans="1:79">
      <c r="A26" s="162" t="s">
        <v>1407</v>
      </c>
      <c r="C26" s="162" t="s">
        <v>299</v>
      </c>
      <c r="D26" s="162" t="s">
        <v>15</v>
      </c>
      <c r="F26" s="162" t="s">
        <v>1954</v>
      </c>
      <c r="G26" s="162">
        <v>27</v>
      </c>
      <c r="H26" s="162" t="s">
        <v>1003</v>
      </c>
      <c r="J26" s="162" t="s">
        <v>475</v>
      </c>
      <c r="P26" s="162" t="s">
        <v>1414</v>
      </c>
      <c r="AB26" s="162">
        <v>1</v>
      </c>
      <c r="AC26" s="162" t="s">
        <v>1267</v>
      </c>
      <c r="AM26" s="162">
        <v>11.89</v>
      </c>
      <c r="BG26" s="164" t="s">
        <v>1410</v>
      </c>
      <c r="BH26" s="165">
        <v>1.0751818546186915</v>
      </c>
      <c r="BI26" s="165">
        <v>3.5368899648143572</v>
      </c>
      <c r="BJ26" s="165">
        <v>1.9420266153495565E-2</v>
      </c>
      <c r="BK26" s="165">
        <v>3.5776904299379453</v>
      </c>
      <c r="BL26" s="165">
        <v>3.4960894996907692</v>
      </c>
      <c r="BM26" s="165">
        <v>3442.6269546457866</v>
      </c>
      <c r="BN26" s="162">
        <v>0.193</v>
      </c>
      <c r="BO26" s="165">
        <v>2778.1999523991499</v>
      </c>
      <c r="BP26" s="165">
        <v>4107.0539568924232</v>
      </c>
      <c r="BQ26" s="172">
        <v>1</v>
      </c>
      <c r="BR26" s="172">
        <v>2</v>
      </c>
      <c r="BS26" s="172">
        <v>4</v>
      </c>
      <c r="BT26" s="167">
        <v>25</v>
      </c>
      <c r="BU26" s="171"/>
      <c r="BV26" s="171"/>
      <c r="BW26" s="171"/>
      <c r="BX26" s="171"/>
      <c r="BY26" s="171"/>
      <c r="BZ26" s="171"/>
      <c r="CA26" s="171"/>
    </row>
    <row r="27" spans="1:79">
      <c r="A27" s="167" t="s">
        <v>1407</v>
      </c>
      <c r="B27" s="167"/>
      <c r="C27" s="167" t="s">
        <v>299</v>
      </c>
      <c r="D27" s="167" t="s">
        <v>300</v>
      </c>
      <c r="E27" s="167"/>
      <c r="F27" s="167" t="s">
        <v>1954</v>
      </c>
      <c r="G27" s="167">
        <v>36</v>
      </c>
      <c r="H27" s="167" t="s">
        <v>1003</v>
      </c>
      <c r="I27" s="167"/>
      <c r="J27" s="167" t="s">
        <v>475</v>
      </c>
      <c r="K27" s="167"/>
      <c r="L27" s="167"/>
      <c r="M27" s="167"/>
      <c r="N27" s="167"/>
      <c r="O27" s="167"/>
      <c r="P27" s="167" t="s">
        <v>1408</v>
      </c>
      <c r="Q27" s="167"/>
      <c r="R27" s="167"/>
      <c r="S27" s="167"/>
      <c r="T27" s="167"/>
      <c r="U27" s="167"/>
      <c r="V27" s="167"/>
      <c r="W27" s="167"/>
      <c r="X27" s="167"/>
      <c r="Y27" s="167"/>
      <c r="Z27" s="167"/>
      <c r="AB27" s="162">
        <v>1</v>
      </c>
      <c r="AC27" s="162" t="s">
        <v>1267</v>
      </c>
      <c r="AD27" s="163" t="s">
        <v>1412</v>
      </c>
      <c r="AR27" s="162">
        <v>145.08000000000001</v>
      </c>
      <c r="AS27" s="162">
        <v>15.86</v>
      </c>
      <c r="BG27" s="164" t="s">
        <v>1345</v>
      </c>
      <c r="BH27" s="165">
        <v>2.1616075469083968</v>
      </c>
      <c r="BI27" s="165">
        <v>3.7713723437856141</v>
      </c>
      <c r="BJ27" s="165">
        <v>1.1592096403933558E-2</v>
      </c>
      <c r="BK27" s="165">
        <v>3.7960803122832893</v>
      </c>
      <c r="BL27" s="165">
        <v>3.7466643752879389</v>
      </c>
      <c r="BM27" s="165">
        <v>5907.0730796322869</v>
      </c>
      <c r="BN27" s="162">
        <v>0.11799999999999999</v>
      </c>
      <c r="BO27" s="165">
        <v>5210.0384562356767</v>
      </c>
      <c r="BP27" s="165">
        <v>6604.107703028897</v>
      </c>
      <c r="BQ27" s="172">
        <v>1</v>
      </c>
      <c r="BT27" s="167">
        <v>26</v>
      </c>
      <c r="BU27" s="166">
        <v>2.1325889445439199E-10</v>
      </c>
      <c r="BV27" s="166">
        <v>6.3636468188595902E-13</v>
      </c>
      <c r="BW27" s="166">
        <v>1.01714920947917E-4</v>
      </c>
      <c r="BX27" s="166">
        <v>6.6745517611959597E-15</v>
      </c>
      <c r="BY27" s="166">
        <v>2.5408165889030099E-2</v>
      </c>
      <c r="BZ27" s="166">
        <v>8.1345711853864598E-3</v>
      </c>
      <c r="CA27" s="173">
        <v>0.96635554779073396</v>
      </c>
    </row>
    <row r="28" spans="1:79">
      <c r="A28" s="162" t="s">
        <v>1407</v>
      </c>
      <c r="C28" s="162" t="s">
        <v>299</v>
      </c>
      <c r="D28" s="162" t="s">
        <v>15</v>
      </c>
      <c r="F28" s="162" t="s">
        <v>1954</v>
      </c>
      <c r="G28" s="162">
        <v>49</v>
      </c>
      <c r="H28" s="162" t="s">
        <v>1003</v>
      </c>
      <c r="J28" s="162" t="s">
        <v>475</v>
      </c>
      <c r="P28" s="162" t="s">
        <v>1335</v>
      </c>
      <c r="AB28" s="162">
        <v>1</v>
      </c>
      <c r="AC28" s="162" t="s">
        <v>1267</v>
      </c>
      <c r="AD28" s="163" t="s">
        <v>1413</v>
      </c>
      <c r="AK28" s="162">
        <v>10.46</v>
      </c>
      <c r="AL28" s="162">
        <v>8.34</v>
      </c>
      <c r="AM28" s="162">
        <v>16.8</v>
      </c>
      <c r="AN28" s="162">
        <v>23.89</v>
      </c>
      <c r="BG28" s="164" t="s">
        <v>1332</v>
      </c>
      <c r="BH28" s="165">
        <v>1.0195316845312554</v>
      </c>
      <c r="BI28" s="165">
        <v>3.7994559790275253</v>
      </c>
      <c r="BJ28" s="165">
        <v>1.0452053083175402E-2</v>
      </c>
      <c r="BK28" s="165">
        <v>3.8216133415993485</v>
      </c>
      <c r="BL28" s="165">
        <v>3.7772986164557021</v>
      </c>
      <c r="BM28" s="165">
        <v>6301.6746769657411</v>
      </c>
      <c r="BN28" s="162">
        <v>0.20300000000000001</v>
      </c>
      <c r="BO28" s="165">
        <v>5022.4347175416951</v>
      </c>
      <c r="BP28" s="165">
        <v>7580.9146363897871</v>
      </c>
      <c r="BQ28" s="172">
        <v>0</v>
      </c>
      <c r="BT28" s="167">
        <v>27</v>
      </c>
      <c r="BU28" s="171"/>
      <c r="BV28" s="171"/>
      <c r="BW28" s="171"/>
      <c r="BX28" s="171"/>
      <c r="BY28" s="171"/>
      <c r="BZ28" s="171"/>
      <c r="CA28" s="171"/>
    </row>
    <row r="29" spans="1:79">
      <c r="A29" s="162" t="s">
        <v>1407</v>
      </c>
      <c r="C29" s="162" t="s">
        <v>299</v>
      </c>
      <c r="D29" s="162" t="s">
        <v>15</v>
      </c>
      <c r="F29" s="162" t="s">
        <v>1954</v>
      </c>
      <c r="G29" s="162">
        <v>53</v>
      </c>
      <c r="H29" s="162" t="s">
        <v>1003</v>
      </c>
      <c r="J29" s="162" t="s">
        <v>475</v>
      </c>
      <c r="P29" s="162" t="s">
        <v>1411</v>
      </c>
      <c r="AB29" s="162">
        <v>1</v>
      </c>
      <c r="AC29" s="162" t="s">
        <v>1267</v>
      </c>
      <c r="AT29" s="162">
        <v>121.16</v>
      </c>
      <c r="AU29" s="162">
        <v>9.06</v>
      </c>
      <c r="AV29" s="162">
        <v>10.48</v>
      </c>
      <c r="AX29" s="162">
        <v>14.12</v>
      </c>
      <c r="AY29" s="162">
        <v>24.3</v>
      </c>
      <c r="BG29" s="164" t="s">
        <v>1327</v>
      </c>
      <c r="BH29" s="165">
        <v>0.95712819767681312</v>
      </c>
      <c r="BI29" s="165">
        <v>3.8045072787069287</v>
      </c>
      <c r="BJ29" s="165">
        <v>1.0307894745010095E-2</v>
      </c>
      <c r="BK29" s="165">
        <v>3.8263590392557751</v>
      </c>
      <c r="BL29" s="165">
        <v>3.7826555181580823</v>
      </c>
      <c r="BM29" s="165">
        <v>6375.3976601115974</v>
      </c>
      <c r="BN29" s="162">
        <v>0.17399999999999999</v>
      </c>
      <c r="BO29" s="165">
        <v>5266.0784672521795</v>
      </c>
      <c r="BP29" s="165">
        <v>7484.7168529710152</v>
      </c>
      <c r="BQ29" s="172">
        <v>0</v>
      </c>
      <c r="BT29" s="167">
        <v>28</v>
      </c>
      <c r="BU29" s="171">
        <v>1.47934601035381E-26</v>
      </c>
      <c r="BV29" s="171">
        <v>6.4172604047944404E-34</v>
      </c>
      <c r="BW29" s="171">
        <v>1.09052790242114E-10</v>
      </c>
      <c r="BX29" s="171">
        <v>4.1858565517599799E-33</v>
      </c>
      <c r="BY29" s="174">
        <v>0.99135395170476603</v>
      </c>
      <c r="BZ29" s="171">
        <v>7.5738180748382699E-4</v>
      </c>
      <c r="CA29" s="171">
        <v>7.8886663786977493E-3</v>
      </c>
    </row>
    <row r="30" spans="1:79" s="167" customFormat="1">
      <c r="A30" s="172" t="s">
        <v>1471</v>
      </c>
      <c r="B30" s="172"/>
      <c r="C30" s="172" t="s">
        <v>299</v>
      </c>
      <c r="D30" s="172" t="s">
        <v>300</v>
      </c>
      <c r="E30" s="172"/>
      <c r="F30" s="172" t="s">
        <v>1955</v>
      </c>
      <c r="G30" s="172">
        <v>68</v>
      </c>
      <c r="H30" s="172" t="s">
        <v>1472</v>
      </c>
      <c r="I30" s="172"/>
      <c r="J30" s="172" t="s">
        <v>176</v>
      </c>
      <c r="K30" s="172" t="s">
        <v>1474</v>
      </c>
      <c r="L30" s="172"/>
      <c r="M30" s="172"/>
      <c r="N30" s="172"/>
      <c r="O30" s="172"/>
      <c r="P30" s="172" t="s">
        <v>1408</v>
      </c>
      <c r="Q30" s="172"/>
      <c r="R30" s="172"/>
      <c r="S30" s="172"/>
      <c r="T30" s="172"/>
      <c r="U30" s="172"/>
      <c r="V30" s="172"/>
      <c r="W30" s="172"/>
      <c r="X30" s="172"/>
      <c r="Y30" s="172"/>
      <c r="Z30" s="172"/>
      <c r="AB30" s="167">
        <v>1</v>
      </c>
      <c r="AC30" s="167" t="s">
        <v>1267</v>
      </c>
      <c r="AD30" s="168"/>
      <c r="AG30" s="167">
        <v>18</v>
      </c>
      <c r="BG30" s="169" t="s">
        <v>1279</v>
      </c>
      <c r="BH30" s="170">
        <v>1.255272505103306</v>
      </c>
      <c r="BI30" s="170">
        <v>3.9382321659983019</v>
      </c>
      <c r="BJ30" s="170">
        <v>1.6569118384347135E-2</v>
      </c>
      <c r="BK30" s="170">
        <v>3.9727947412025477</v>
      </c>
      <c r="BL30" s="170">
        <v>3.9036695907940562</v>
      </c>
      <c r="BM30" s="170">
        <v>8674.2546184423318</v>
      </c>
      <c r="BN30" s="167">
        <v>0.22900000000000001</v>
      </c>
      <c r="BO30" s="170">
        <v>6687.850310819038</v>
      </c>
      <c r="BP30" s="170">
        <v>10660.658926065626</v>
      </c>
      <c r="BQ30" s="167">
        <v>1</v>
      </c>
      <c r="BR30" s="167">
        <v>1</v>
      </c>
      <c r="BS30" s="167">
        <v>1</v>
      </c>
      <c r="BT30" s="167">
        <v>29</v>
      </c>
      <c r="BU30" s="171"/>
      <c r="BV30" s="171"/>
      <c r="BW30" s="171"/>
      <c r="BX30" s="171"/>
      <c r="BY30" s="171"/>
      <c r="BZ30" s="171"/>
      <c r="CA30" s="171"/>
    </row>
    <row r="31" spans="1:79">
      <c r="A31" s="172" t="s">
        <v>1471</v>
      </c>
      <c r="B31" s="172"/>
      <c r="C31" s="172" t="s">
        <v>299</v>
      </c>
      <c r="D31" s="172" t="s">
        <v>300</v>
      </c>
      <c r="E31" s="172"/>
      <c r="F31" s="172" t="s">
        <v>1955</v>
      </c>
      <c r="G31" s="172">
        <v>97</v>
      </c>
      <c r="H31" s="172" t="s">
        <v>1956</v>
      </c>
      <c r="I31" s="172"/>
      <c r="J31" s="172" t="s">
        <v>176</v>
      </c>
      <c r="K31" s="172"/>
      <c r="L31" s="172"/>
      <c r="M31" s="172"/>
      <c r="N31" s="172"/>
      <c r="O31" s="172"/>
      <c r="P31" s="172" t="s">
        <v>1475</v>
      </c>
      <c r="Q31" s="172"/>
      <c r="R31" s="172"/>
      <c r="S31" s="172"/>
      <c r="T31" s="172"/>
      <c r="U31" s="172"/>
      <c r="V31" s="172"/>
      <c r="W31" s="172"/>
      <c r="X31" s="172"/>
      <c r="Y31" s="172"/>
      <c r="Z31" s="172"/>
      <c r="AB31" s="162">
        <v>1</v>
      </c>
      <c r="AC31" s="162" t="s">
        <v>1267</v>
      </c>
      <c r="AO31" s="162">
        <v>120.3</v>
      </c>
      <c r="BG31" s="164" t="s">
        <v>1330</v>
      </c>
      <c r="BH31" s="165">
        <v>2.0802656273398448</v>
      </c>
      <c r="BI31" s="165">
        <v>3.7275146234268313</v>
      </c>
      <c r="BJ31" s="165">
        <v>1.7791788755060382E-2</v>
      </c>
      <c r="BK31" s="165">
        <v>3.7659514461206918</v>
      </c>
      <c r="BL31" s="165">
        <v>3.6890778007329708</v>
      </c>
      <c r="BM31" s="165">
        <v>5339.6725284842023</v>
      </c>
      <c r="BN31" s="162">
        <v>0.19700000000000001</v>
      </c>
      <c r="BO31" s="165">
        <v>4287.7570403728141</v>
      </c>
      <c r="BP31" s="165">
        <v>6391.5880165955905</v>
      </c>
      <c r="BQ31" s="162">
        <v>0</v>
      </c>
      <c r="BR31" s="162">
        <v>2</v>
      </c>
      <c r="BS31" s="162">
        <v>7</v>
      </c>
      <c r="BT31" s="167">
        <v>30</v>
      </c>
      <c r="BU31" s="166"/>
      <c r="BV31" s="166"/>
      <c r="BW31" s="166"/>
      <c r="BX31" s="166"/>
      <c r="BY31" s="166"/>
      <c r="BZ31" s="166"/>
      <c r="CA31" s="166"/>
    </row>
    <row r="32" spans="1:79">
      <c r="A32" s="167" t="s">
        <v>1471</v>
      </c>
      <c r="B32" s="167"/>
      <c r="C32" s="167" t="s">
        <v>299</v>
      </c>
      <c r="D32" s="167" t="s">
        <v>15</v>
      </c>
      <c r="E32" s="167"/>
      <c r="F32" s="167" t="s">
        <v>1955</v>
      </c>
      <c r="G32" s="167">
        <v>98</v>
      </c>
      <c r="H32" s="167" t="s">
        <v>1956</v>
      </c>
      <c r="I32" s="167"/>
      <c r="J32" s="167" t="s">
        <v>176</v>
      </c>
      <c r="K32" s="167"/>
      <c r="L32" s="167"/>
      <c r="M32" s="167"/>
      <c r="N32" s="167"/>
      <c r="O32" s="167"/>
      <c r="P32" s="167" t="s">
        <v>1476</v>
      </c>
      <c r="Q32" s="167"/>
      <c r="R32" s="167"/>
      <c r="S32" s="167"/>
      <c r="T32" s="167"/>
      <c r="U32" s="167"/>
      <c r="V32" s="167"/>
      <c r="W32" s="167"/>
      <c r="X32" s="167"/>
      <c r="Y32" s="167"/>
      <c r="Z32" s="167"/>
      <c r="AB32" s="162">
        <v>1</v>
      </c>
      <c r="AC32" s="162" t="s">
        <v>1267</v>
      </c>
      <c r="AS32" s="162">
        <v>15.17</v>
      </c>
      <c r="BG32" s="164" t="s">
        <v>1339</v>
      </c>
      <c r="BH32" s="165">
        <v>1.1809855807867304</v>
      </c>
      <c r="BI32" s="165">
        <v>3.7721758382544768</v>
      </c>
      <c r="BJ32" s="165">
        <v>1.527052839161696E-2</v>
      </c>
      <c r="BK32" s="165">
        <v>3.8042580278669393</v>
      </c>
      <c r="BL32" s="165">
        <v>3.7400936486420142</v>
      </c>
      <c r="BM32" s="165">
        <v>5918.0119564843471</v>
      </c>
      <c r="BN32" s="162">
        <v>0.22800000000000001</v>
      </c>
      <c r="BO32" s="165">
        <v>4568.7052304059162</v>
      </c>
      <c r="BP32" s="165">
        <v>7267.3186825627781</v>
      </c>
      <c r="BQ32" s="162">
        <v>0</v>
      </c>
      <c r="BT32" s="162">
        <v>31</v>
      </c>
      <c r="BU32" s="171"/>
      <c r="BV32" s="171"/>
      <c r="BW32" s="171"/>
      <c r="BX32" s="171"/>
      <c r="BY32" s="171"/>
      <c r="BZ32" s="171"/>
      <c r="CA32" s="171"/>
    </row>
    <row r="33" spans="1:79">
      <c r="A33" s="167" t="s">
        <v>1471</v>
      </c>
      <c r="B33" s="167"/>
      <c r="C33" s="167" t="s">
        <v>299</v>
      </c>
      <c r="D33" s="167" t="s">
        <v>15</v>
      </c>
      <c r="E33" s="167"/>
      <c r="F33" s="167" t="s">
        <v>1955</v>
      </c>
      <c r="G33" s="167">
        <v>102</v>
      </c>
      <c r="H33" s="167" t="s">
        <v>1956</v>
      </c>
      <c r="I33" s="167"/>
      <c r="J33" s="167" t="s">
        <v>176</v>
      </c>
      <c r="K33" s="167"/>
      <c r="L33" s="167"/>
      <c r="M33" s="167"/>
      <c r="N33" s="167"/>
      <c r="O33" s="167"/>
      <c r="P33" s="167" t="s">
        <v>1430</v>
      </c>
      <c r="Q33" s="167"/>
      <c r="R33" s="167"/>
      <c r="S33" s="167"/>
      <c r="T33" s="167"/>
      <c r="U33" s="167"/>
      <c r="V33" s="167"/>
      <c r="W33" s="167"/>
      <c r="X33" s="167"/>
      <c r="Y33" s="167"/>
      <c r="Z33" s="167"/>
      <c r="AB33" s="162">
        <v>1</v>
      </c>
      <c r="AC33" s="162" t="s">
        <v>1267</v>
      </c>
      <c r="AG33" s="162">
        <v>16.809999999999999</v>
      </c>
      <c r="BG33" s="164" t="s">
        <v>1279</v>
      </c>
      <c r="BH33" s="165">
        <v>1.2255677134394709</v>
      </c>
      <c r="BI33" s="165">
        <v>3.8530814544949994</v>
      </c>
      <c r="BJ33" s="165">
        <v>1.6120596080209749E-2</v>
      </c>
      <c r="BK33" s="165">
        <v>3.8867084285702092</v>
      </c>
      <c r="BL33" s="165">
        <v>3.8194544804197896</v>
      </c>
      <c r="BM33" s="165">
        <v>7129.8674246126611</v>
      </c>
      <c r="BN33" s="162">
        <v>0.22900000000000001</v>
      </c>
      <c r="BO33" s="165">
        <v>5497.1277843763619</v>
      </c>
      <c r="BP33" s="165">
        <v>8762.6070648489604</v>
      </c>
      <c r="BQ33" s="162">
        <v>0</v>
      </c>
      <c r="BT33" s="167">
        <v>32</v>
      </c>
      <c r="BU33" s="171"/>
      <c r="BV33" s="171"/>
      <c r="BW33" s="171"/>
      <c r="BX33" s="171"/>
      <c r="BY33" s="171"/>
      <c r="BZ33" s="171"/>
      <c r="CA33" s="171"/>
    </row>
    <row r="34" spans="1:79">
      <c r="A34" s="167" t="s">
        <v>1471</v>
      </c>
      <c r="B34" s="167"/>
      <c r="C34" s="167" t="s">
        <v>299</v>
      </c>
      <c r="D34" s="167" t="s">
        <v>1297</v>
      </c>
      <c r="E34" s="167"/>
      <c r="F34" s="167" t="s">
        <v>1955</v>
      </c>
      <c r="G34" s="167">
        <v>563</v>
      </c>
      <c r="H34" s="167" t="s">
        <v>1472</v>
      </c>
      <c r="I34" s="167"/>
      <c r="J34" s="167" t="s">
        <v>176</v>
      </c>
      <c r="K34" s="167"/>
      <c r="L34" s="167"/>
      <c r="M34" s="167"/>
      <c r="N34" s="167"/>
      <c r="O34" s="167"/>
      <c r="P34" s="167" t="s">
        <v>1473</v>
      </c>
      <c r="Q34" s="167"/>
      <c r="R34" s="167"/>
      <c r="S34" s="167"/>
      <c r="T34" s="167"/>
      <c r="U34" s="167"/>
      <c r="V34" s="167"/>
      <c r="W34" s="167"/>
      <c r="X34" s="167"/>
      <c r="Y34" s="167"/>
      <c r="Z34" s="167"/>
      <c r="AB34" s="162">
        <v>1</v>
      </c>
      <c r="AC34" s="162" t="s">
        <v>1267</v>
      </c>
      <c r="AI34" s="162">
        <v>15.04</v>
      </c>
      <c r="BG34" s="164" t="s">
        <v>139</v>
      </c>
      <c r="BH34" s="165">
        <v>1.1772478362556233</v>
      </c>
      <c r="BI34" s="165">
        <v>3.872253851650894</v>
      </c>
      <c r="BJ34" s="165">
        <v>1.7457242303714812E-2</v>
      </c>
      <c r="BK34" s="165">
        <v>3.9085581743030051</v>
      </c>
      <c r="BL34" s="165">
        <v>3.8359495289987828</v>
      </c>
      <c r="BM34" s="165">
        <v>7451.6740818250128</v>
      </c>
      <c r="BN34" s="162">
        <v>0.20799999999999999</v>
      </c>
      <c r="BO34" s="165">
        <v>5901.7258728054103</v>
      </c>
      <c r="BP34" s="165">
        <v>9001.6222908446143</v>
      </c>
      <c r="BQ34" s="162">
        <v>1</v>
      </c>
      <c r="BT34" s="167">
        <v>33</v>
      </c>
      <c r="BU34" s="171"/>
      <c r="BV34" s="171"/>
      <c r="BW34" s="171"/>
      <c r="BX34" s="171"/>
      <c r="BY34" s="171"/>
      <c r="BZ34" s="171"/>
      <c r="CA34" s="171"/>
    </row>
    <row r="35" spans="1:79">
      <c r="A35" s="162" t="s">
        <v>1507</v>
      </c>
      <c r="C35" s="162" t="s">
        <v>299</v>
      </c>
      <c r="D35" s="162" t="s">
        <v>15</v>
      </c>
      <c r="F35" s="162" t="s">
        <v>1957</v>
      </c>
      <c r="G35" s="162">
        <v>225</v>
      </c>
      <c r="H35" s="162" t="s">
        <v>1026</v>
      </c>
      <c r="J35" s="162" t="s">
        <v>475</v>
      </c>
      <c r="K35" s="162" t="s">
        <v>1508</v>
      </c>
      <c r="P35" s="162" t="s">
        <v>1294</v>
      </c>
      <c r="AB35" s="162">
        <v>1</v>
      </c>
      <c r="AC35" s="162" t="s">
        <v>1267</v>
      </c>
      <c r="AM35" s="162">
        <v>17.399999999999999</v>
      </c>
      <c r="AN35" s="162">
        <v>26.87</v>
      </c>
      <c r="BG35" s="164" t="s">
        <v>1268</v>
      </c>
      <c r="BH35" s="165">
        <v>1.4292676664331685</v>
      </c>
      <c r="BI35" s="165">
        <v>3.9344067276034749</v>
      </c>
      <c r="BJ35" s="165">
        <v>1.4513285016265845E-2</v>
      </c>
      <c r="BK35" s="165">
        <v>3.9648980079213949</v>
      </c>
      <c r="BL35" s="165">
        <v>3.9039154472855548</v>
      </c>
      <c r="BM35" s="165">
        <v>8598.1838590099687</v>
      </c>
      <c r="BN35" s="162">
        <v>0.154</v>
      </c>
      <c r="BO35" s="165">
        <v>7274.063544722434</v>
      </c>
      <c r="BP35" s="165">
        <v>9922.3041732975034</v>
      </c>
      <c r="BQ35" s="162">
        <v>0</v>
      </c>
      <c r="BT35" s="167">
        <v>34</v>
      </c>
      <c r="BU35" s="171"/>
      <c r="BV35" s="171"/>
      <c r="BW35" s="171"/>
      <c r="BX35" s="171"/>
      <c r="BY35" s="171"/>
      <c r="BZ35" s="171"/>
      <c r="CA35" s="171"/>
    </row>
    <row r="36" spans="1:79">
      <c r="A36" s="162" t="s">
        <v>1507</v>
      </c>
      <c r="C36" s="162" t="s">
        <v>299</v>
      </c>
      <c r="D36" s="162" t="s">
        <v>15</v>
      </c>
      <c r="F36" s="162" t="s">
        <v>1957</v>
      </c>
      <c r="G36" s="162">
        <v>227</v>
      </c>
      <c r="H36" s="162" t="s">
        <v>1026</v>
      </c>
      <c r="J36" s="162" t="s">
        <v>475</v>
      </c>
      <c r="K36" s="162" t="s">
        <v>1511</v>
      </c>
      <c r="P36" s="162" t="s">
        <v>1278</v>
      </c>
      <c r="AB36" s="162">
        <v>1</v>
      </c>
      <c r="AC36" s="162" t="s">
        <v>1267</v>
      </c>
      <c r="AG36" s="162">
        <v>18.2</v>
      </c>
      <c r="BG36" s="164" t="s">
        <v>1279</v>
      </c>
      <c r="BH36" s="165">
        <v>1.2600713879850747</v>
      </c>
      <c r="BI36" s="165">
        <v>3.9519884749611123</v>
      </c>
      <c r="BJ36" s="165">
        <v>1.6700575789761057E-2</v>
      </c>
      <c r="BK36" s="165">
        <v>3.9868252655071394</v>
      </c>
      <c r="BL36" s="165">
        <v>3.9171516844150851</v>
      </c>
      <c r="BM36" s="165">
        <v>8953.4100522738991</v>
      </c>
      <c r="BN36" s="162">
        <v>0.22900000000000001</v>
      </c>
      <c r="BO36" s="165">
        <v>6903.079150303176</v>
      </c>
      <c r="BP36" s="165">
        <v>11003.740954244622</v>
      </c>
      <c r="BQ36" s="162">
        <v>0</v>
      </c>
      <c r="BT36" s="167">
        <v>35</v>
      </c>
      <c r="BU36" s="171"/>
      <c r="BV36" s="171"/>
      <c r="BW36" s="171"/>
      <c r="BX36" s="171"/>
      <c r="BY36" s="171"/>
      <c r="BZ36" s="171"/>
      <c r="CA36" s="171"/>
    </row>
    <row r="37" spans="1:79">
      <c r="A37" s="162" t="s">
        <v>1507</v>
      </c>
      <c r="C37" s="162" t="s">
        <v>299</v>
      </c>
      <c r="D37" s="162" t="s">
        <v>15</v>
      </c>
      <c r="F37" s="162" t="s">
        <v>1957</v>
      </c>
      <c r="G37" s="162">
        <v>244</v>
      </c>
      <c r="H37" s="162" t="s">
        <v>1026</v>
      </c>
      <c r="J37" s="162" t="s">
        <v>475</v>
      </c>
      <c r="K37" s="162" t="s">
        <v>1509</v>
      </c>
      <c r="P37" s="162" t="s">
        <v>1305</v>
      </c>
      <c r="AB37" s="162">
        <v>1</v>
      </c>
      <c r="AC37" s="162" t="s">
        <v>1267</v>
      </c>
      <c r="AD37" s="163" t="s">
        <v>1488</v>
      </c>
      <c r="AK37" s="162">
        <v>12.83</v>
      </c>
      <c r="AL37" s="162">
        <v>9.82</v>
      </c>
      <c r="BG37" s="164" t="s">
        <v>1332</v>
      </c>
      <c r="BH37" s="165">
        <v>1.1082266563749286</v>
      </c>
      <c r="BI37" s="165">
        <v>4.0164484282840407</v>
      </c>
      <c r="BJ37" s="165">
        <v>1.2231197233376293E-2</v>
      </c>
      <c r="BK37" s="165">
        <v>4.0423774079429409</v>
      </c>
      <c r="BL37" s="165">
        <v>3.9905194486251405</v>
      </c>
      <c r="BM37" s="165">
        <v>10386.002631209643</v>
      </c>
      <c r="BN37" s="162">
        <v>0.20300000000000001</v>
      </c>
      <c r="BO37" s="165">
        <v>8277.6440970740859</v>
      </c>
      <c r="BP37" s="165">
        <v>12494.361165345201</v>
      </c>
      <c r="BQ37" s="162">
        <v>1</v>
      </c>
      <c r="BT37" s="167">
        <v>36</v>
      </c>
      <c r="BU37" s="171"/>
      <c r="BV37" s="171"/>
      <c r="BW37" s="171"/>
      <c r="BX37" s="171"/>
      <c r="BY37" s="171"/>
      <c r="BZ37" s="171"/>
      <c r="CA37" s="171"/>
    </row>
    <row r="38" spans="1:79" s="167" customFormat="1">
      <c r="A38" s="167" t="s">
        <v>1528</v>
      </c>
      <c r="C38" s="167" t="s">
        <v>1243</v>
      </c>
      <c r="D38" s="167" t="s">
        <v>1499</v>
      </c>
      <c r="F38" s="167" t="s">
        <v>1958</v>
      </c>
      <c r="G38" s="167">
        <v>184</v>
      </c>
      <c r="H38" s="167" t="s">
        <v>19</v>
      </c>
      <c r="J38" s="167" t="s">
        <v>176</v>
      </c>
      <c r="P38" s="167" t="s">
        <v>1323</v>
      </c>
      <c r="AB38" s="167">
        <v>1</v>
      </c>
      <c r="AC38" s="167" t="s">
        <v>1267</v>
      </c>
      <c r="AD38" s="168"/>
      <c r="AY38" s="167">
        <v>24.79</v>
      </c>
      <c r="BG38" s="169" t="s">
        <v>1306</v>
      </c>
      <c r="BH38" s="170">
        <v>1.3942765267678214</v>
      </c>
      <c r="BI38" s="170">
        <v>3.8722082720392312</v>
      </c>
      <c r="BJ38" s="170">
        <v>1.2186962471845983E-2</v>
      </c>
      <c r="BK38" s="170">
        <v>3.8979205150743166</v>
      </c>
      <c r="BL38" s="170">
        <v>3.8464960290041459</v>
      </c>
      <c r="BM38" s="170">
        <v>7450.892062705122</v>
      </c>
      <c r="BN38" s="167">
        <v>0.14299999999999999</v>
      </c>
      <c r="BO38" s="170">
        <v>6385.4144977382894</v>
      </c>
      <c r="BP38" s="170">
        <v>8516.3696276719547</v>
      </c>
      <c r="BQ38" s="167">
        <v>0</v>
      </c>
      <c r="BR38" s="167">
        <v>1</v>
      </c>
      <c r="BS38" s="167">
        <v>3</v>
      </c>
      <c r="BT38" s="167">
        <v>37</v>
      </c>
      <c r="BU38" s="171"/>
      <c r="BV38" s="171"/>
      <c r="BW38" s="171"/>
      <c r="BX38" s="171"/>
      <c r="BY38" s="171"/>
      <c r="BZ38" s="171"/>
      <c r="CA38" s="171"/>
    </row>
    <row r="39" spans="1:79" s="167" customFormat="1">
      <c r="A39" s="162" t="s">
        <v>1528</v>
      </c>
      <c r="B39" s="162"/>
      <c r="C39" s="162" t="s">
        <v>1397</v>
      </c>
      <c r="D39" s="162" t="s">
        <v>15</v>
      </c>
      <c r="E39" s="162"/>
      <c r="F39" s="162" t="s">
        <v>1958</v>
      </c>
      <c r="G39" s="162">
        <v>247</v>
      </c>
      <c r="H39" s="162" t="s">
        <v>19</v>
      </c>
      <c r="I39" s="162"/>
      <c r="J39" s="162" t="s">
        <v>176</v>
      </c>
      <c r="K39" s="162"/>
      <c r="L39" s="162"/>
      <c r="M39" s="162"/>
      <c r="N39" s="162"/>
      <c r="O39" s="162"/>
      <c r="P39" s="162" t="s">
        <v>1535</v>
      </c>
      <c r="Q39" s="162"/>
      <c r="R39" s="162"/>
      <c r="S39" s="162"/>
      <c r="T39" s="162"/>
      <c r="U39" s="162"/>
      <c r="V39" s="162"/>
      <c r="W39" s="162"/>
      <c r="X39" s="162"/>
      <c r="Y39" s="162"/>
      <c r="Z39" s="162"/>
      <c r="AB39" s="167">
        <v>1</v>
      </c>
      <c r="AC39" s="167" t="s">
        <v>1267</v>
      </c>
      <c r="AD39" s="168"/>
      <c r="AY39" s="167">
        <v>24.87</v>
      </c>
      <c r="BG39" s="169" t="s">
        <v>1306</v>
      </c>
      <c r="BH39" s="170">
        <v>1.395675785269936</v>
      </c>
      <c r="BI39" s="170">
        <v>3.8761199128370434</v>
      </c>
      <c r="BJ39" s="170">
        <v>1.2217137284384949E-2</v>
      </c>
      <c r="BK39" s="170">
        <v>3.9018958191611013</v>
      </c>
      <c r="BL39" s="170">
        <v>3.8503440065129855</v>
      </c>
      <c r="BM39" s="170">
        <v>7518.3045290112805</v>
      </c>
      <c r="BN39" s="167">
        <v>0.14299999999999999</v>
      </c>
      <c r="BO39" s="170">
        <v>6443.1869813626672</v>
      </c>
      <c r="BP39" s="170">
        <v>8593.4220766598937</v>
      </c>
      <c r="BQ39" s="167">
        <v>1</v>
      </c>
      <c r="BT39" s="167">
        <v>38</v>
      </c>
      <c r="BU39" s="171"/>
      <c r="BV39" s="171"/>
      <c r="BW39" s="171"/>
      <c r="BX39" s="171"/>
      <c r="BY39" s="171"/>
      <c r="BZ39" s="171"/>
      <c r="CA39" s="171"/>
    </row>
    <row r="40" spans="1:79" s="167" customFormat="1">
      <c r="A40" s="162" t="s">
        <v>1528</v>
      </c>
      <c r="B40" s="162"/>
      <c r="C40" s="162" t="s">
        <v>1397</v>
      </c>
      <c r="D40" s="162" t="s">
        <v>15</v>
      </c>
      <c r="E40" s="162"/>
      <c r="F40" s="162" t="s">
        <v>1958</v>
      </c>
      <c r="G40" s="162">
        <v>249</v>
      </c>
      <c r="H40" s="162" t="s">
        <v>19</v>
      </c>
      <c r="I40" s="162"/>
      <c r="J40" s="162" t="s">
        <v>176</v>
      </c>
      <c r="K40" s="162"/>
      <c r="L40" s="162"/>
      <c r="M40" s="162"/>
      <c r="N40" s="162"/>
      <c r="O40" s="162"/>
      <c r="P40" s="162" t="s">
        <v>1536</v>
      </c>
      <c r="Q40" s="162"/>
      <c r="R40" s="162"/>
      <c r="S40" s="162"/>
      <c r="T40" s="162"/>
      <c r="U40" s="162"/>
      <c r="V40" s="162"/>
      <c r="W40" s="162"/>
      <c r="X40" s="162"/>
      <c r="Y40" s="162"/>
      <c r="Z40" s="162"/>
      <c r="AB40" s="167">
        <v>1</v>
      </c>
      <c r="AC40" s="167" t="s">
        <v>1267</v>
      </c>
      <c r="AD40" s="168"/>
      <c r="AI40" s="167">
        <v>16.53</v>
      </c>
      <c r="BG40" s="169" t="s">
        <v>139</v>
      </c>
      <c r="BH40" s="170">
        <v>1.2182728535714475</v>
      </c>
      <c r="BI40" s="170">
        <v>3.9925088452856263</v>
      </c>
      <c r="BJ40" s="170">
        <v>1.876925710896039E-2</v>
      </c>
      <c r="BK40" s="170">
        <v>4.0315416520811835</v>
      </c>
      <c r="BL40" s="170">
        <v>3.9534760384900691</v>
      </c>
      <c r="BM40" s="170">
        <v>9828.9889152033247</v>
      </c>
      <c r="BN40" s="167">
        <v>0.20799999999999999</v>
      </c>
      <c r="BO40" s="170">
        <v>7784.5592208410335</v>
      </c>
      <c r="BP40" s="170">
        <v>11873.418609565617</v>
      </c>
      <c r="BQ40" s="167">
        <v>0</v>
      </c>
      <c r="BT40" s="167">
        <v>39</v>
      </c>
      <c r="BU40" s="171"/>
      <c r="BV40" s="171"/>
      <c r="BW40" s="171"/>
      <c r="BX40" s="171"/>
      <c r="BY40" s="171"/>
      <c r="BZ40" s="171"/>
      <c r="CA40" s="171"/>
    </row>
    <row r="41" spans="1:79">
      <c r="A41" s="162" t="s">
        <v>1528</v>
      </c>
      <c r="C41" s="162" t="s">
        <v>1397</v>
      </c>
      <c r="D41" s="162" t="s">
        <v>15</v>
      </c>
      <c r="F41" s="162" t="s">
        <v>1958</v>
      </c>
      <c r="G41" s="162">
        <v>257</v>
      </c>
      <c r="H41" s="162" t="s">
        <v>19</v>
      </c>
      <c r="J41" s="162" t="s">
        <v>176</v>
      </c>
      <c r="P41" s="162" t="s">
        <v>1534</v>
      </c>
      <c r="AB41" s="162">
        <v>1</v>
      </c>
      <c r="AG41" s="162">
        <v>17.8</v>
      </c>
      <c r="BG41" s="164" t="s">
        <v>1279</v>
      </c>
      <c r="BH41" s="165">
        <v>1.2504200023088941</v>
      </c>
      <c r="BI41" s="165">
        <v>3.9243221520789318</v>
      </c>
      <c r="BJ41" s="165">
        <v>1.6452365600891701E-2</v>
      </c>
      <c r="BK41" s="165">
        <v>3.9586411852452201</v>
      </c>
      <c r="BL41" s="165">
        <v>3.8900031189126434</v>
      </c>
      <c r="BM41" s="165">
        <v>8400.8291431942362</v>
      </c>
      <c r="BN41" s="162">
        <v>0.22900000000000001</v>
      </c>
      <c r="BO41" s="165">
        <v>6477.039269402756</v>
      </c>
      <c r="BP41" s="165">
        <v>10324.619016985716</v>
      </c>
      <c r="BQ41" s="172">
        <v>0</v>
      </c>
      <c r="BR41" s="172">
        <v>1</v>
      </c>
      <c r="BS41" s="172">
        <v>3</v>
      </c>
      <c r="BT41" s="167">
        <v>40</v>
      </c>
      <c r="BU41" s="171"/>
      <c r="BV41" s="171"/>
      <c r="BW41" s="171"/>
      <c r="BX41" s="171"/>
      <c r="BY41" s="171"/>
      <c r="BZ41" s="171"/>
      <c r="CA41" s="171"/>
    </row>
    <row r="42" spans="1:79">
      <c r="A42" s="162" t="s">
        <v>1528</v>
      </c>
      <c r="C42" s="162" t="s">
        <v>1364</v>
      </c>
      <c r="D42" s="162" t="s">
        <v>1466</v>
      </c>
      <c r="F42" s="162" t="s">
        <v>1958</v>
      </c>
      <c r="G42" s="162">
        <v>827</v>
      </c>
      <c r="H42" s="162" t="s">
        <v>19</v>
      </c>
      <c r="J42" s="162" t="s">
        <v>176</v>
      </c>
      <c r="P42" s="162" t="s">
        <v>1287</v>
      </c>
      <c r="AB42" s="162">
        <v>1</v>
      </c>
      <c r="AC42" s="162" t="s">
        <v>1267</v>
      </c>
      <c r="AS42" s="162">
        <v>18.47</v>
      </c>
      <c r="BG42" s="164" t="s">
        <v>1339</v>
      </c>
      <c r="BH42" s="165">
        <v>1.2664668954402414</v>
      </c>
      <c r="BI42" s="165">
        <v>3.9909891950941034</v>
      </c>
      <c r="BJ42" s="165">
        <v>1.7486792277903944E-2</v>
      </c>
      <c r="BK42" s="165">
        <v>4.0277275823447658</v>
      </c>
      <c r="BL42" s="165">
        <v>3.9542508078434411</v>
      </c>
      <c r="BM42" s="165">
        <v>9794.6561676965612</v>
      </c>
      <c r="BN42" s="162">
        <v>0.22800000000000001</v>
      </c>
      <c r="BO42" s="165">
        <v>7561.474561461745</v>
      </c>
      <c r="BP42" s="165">
        <v>12027.837773931376</v>
      </c>
      <c r="BQ42" s="172">
        <v>0</v>
      </c>
      <c r="BT42" s="162">
        <v>41</v>
      </c>
      <c r="BU42" s="171"/>
      <c r="BV42" s="171"/>
      <c r="BW42" s="171"/>
      <c r="BX42" s="171"/>
      <c r="BY42" s="171"/>
      <c r="BZ42" s="171"/>
      <c r="CA42" s="171"/>
    </row>
    <row r="43" spans="1:79">
      <c r="A43" s="167" t="s">
        <v>1528</v>
      </c>
      <c r="B43" s="167"/>
      <c r="C43" s="167" t="s">
        <v>1243</v>
      </c>
      <c r="D43" s="167" t="s">
        <v>1244</v>
      </c>
      <c r="E43" s="167"/>
      <c r="F43" s="167" t="s">
        <v>1958</v>
      </c>
      <c r="G43" s="167">
        <v>828</v>
      </c>
      <c r="H43" s="167" t="s">
        <v>19</v>
      </c>
      <c r="I43" s="167"/>
      <c r="J43" s="167" t="s">
        <v>176</v>
      </c>
      <c r="K43" s="167"/>
      <c r="L43" s="167"/>
      <c r="M43" s="167"/>
      <c r="N43" s="167"/>
      <c r="O43" s="167"/>
      <c r="P43" s="167" t="s">
        <v>1424</v>
      </c>
      <c r="Q43" s="167"/>
      <c r="R43" s="167"/>
      <c r="S43" s="167"/>
      <c r="T43" s="167"/>
      <c r="U43" s="167"/>
      <c r="V43" s="167"/>
      <c r="W43" s="167"/>
      <c r="X43" s="167"/>
      <c r="Y43" s="167"/>
      <c r="Z43" s="167"/>
      <c r="AB43" s="162">
        <v>1</v>
      </c>
      <c r="AC43" s="162" t="s">
        <v>1267</v>
      </c>
      <c r="AG43" s="162">
        <v>20.69</v>
      </c>
      <c r="BG43" s="164" t="s">
        <v>1279</v>
      </c>
      <c r="BH43" s="165">
        <v>1.3157604906657345</v>
      </c>
      <c r="BI43" s="165">
        <v>4.1116248989395334</v>
      </c>
      <c r="BJ43" s="165">
        <v>1.924705211115214E-2</v>
      </c>
      <c r="BK43" s="165">
        <v>4.1517735459961074</v>
      </c>
      <c r="BL43" s="165">
        <v>4.0714762518829595</v>
      </c>
      <c r="BM43" s="165">
        <v>12930.785243547443</v>
      </c>
      <c r="BN43" s="162">
        <v>0.22900000000000001</v>
      </c>
      <c r="BO43" s="165">
        <v>9969.635422775078</v>
      </c>
      <c r="BP43" s="165">
        <v>15891.935064319809</v>
      </c>
      <c r="BQ43" s="172">
        <v>1</v>
      </c>
      <c r="BT43" s="167">
        <v>42</v>
      </c>
      <c r="BU43" s="171"/>
      <c r="BV43" s="171"/>
      <c r="BW43" s="171"/>
      <c r="BX43" s="171"/>
      <c r="BY43" s="171"/>
      <c r="BZ43" s="171"/>
      <c r="CA43" s="171"/>
    </row>
    <row r="44" spans="1:79" s="167" customFormat="1">
      <c r="A44" s="167" t="s">
        <v>1528</v>
      </c>
      <c r="C44" s="167" t="s">
        <v>1243</v>
      </c>
      <c r="D44" s="167" t="s">
        <v>1499</v>
      </c>
      <c r="F44" s="167" t="s">
        <v>1958</v>
      </c>
      <c r="G44" s="167">
        <v>830</v>
      </c>
      <c r="H44" s="167" t="s">
        <v>19</v>
      </c>
      <c r="J44" s="167" t="s">
        <v>176</v>
      </c>
      <c r="K44" s="167" t="s">
        <v>1539</v>
      </c>
      <c r="P44" s="167" t="s">
        <v>1538</v>
      </c>
      <c r="AD44" s="168"/>
      <c r="AI44" s="167">
        <v>17.34</v>
      </c>
      <c r="BG44" s="169" t="s">
        <v>139</v>
      </c>
      <c r="BH44" s="170">
        <v>1.2390490931401914</v>
      </c>
      <c r="BI44" s="170">
        <v>4.0534094059815331</v>
      </c>
      <c r="BJ44" s="170">
        <v>1.9870382981783223E-2</v>
      </c>
      <c r="BK44" s="170">
        <v>4.0947321293785821</v>
      </c>
      <c r="BL44" s="170">
        <v>4.0120866825844841</v>
      </c>
      <c r="BM44" s="170">
        <v>11308.614665322941</v>
      </c>
      <c r="BN44" s="167">
        <v>0.20799999999999999</v>
      </c>
      <c r="BO44" s="170">
        <v>8956.4228149357696</v>
      </c>
      <c r="BP44" s="170">
        <v>13660.806515710112</v>
      </c>
      <c r="BQ44" s="167">
        <v>1</v>
      </c>
      <c r="BR44" s="167">
        <v>1</v>
      </c>
      <c r="BS44" s="167">
        <v>1</v>
      </c>
      <c r="BT44" s="167">
        <v>43</v>
      </c>
      <c r="BU44" s="171"/>
      <c r="BV44" s="171"/>
      <c r="BW44" s="171"/>
      <c r="BX44" s="171"/>
      <c r="BY44" s="171"/>
      <c r="BZ44" s="171"/>
      <c r="CA44" s="171"/>
    </row>
    <row r="45" spans="1:79">
      <c r="A45" s="162" t="s">
        <v>1528</v>
      </c>
      <c r="C45" s="162" t="s">
        <v>1397</v>
      </c>
      <c r="D45" s="162" t="s">
        <v>15</v>
      </c>
      <c r="F45" s="162" t="s">
        <v>1958</v>
      </c>
      <c r="G45" s="162">
        <v>1035</v>
      </c>
      <c r="H45" s="162" t="s">
        <v>19</v>
      </c>
      <c r="J45" s="162" t="s">
        <v>176</v>
      </c>
      <c r="P45" s="162" t="s">
        <v>1535</v>
      </c>
      <c r="AB45" s="162">
        <v>1</v>
      </c>
      <c r="AS45" s="162">
        <v>19.68</v>
      </c>
      <c r="BG45" s="164" t="s">
        <v>1339</v>
      </c>
      <c r="BH45" s="165">
        <v>1.2940250940953226</v>
      </c>
      <c r="BI45" s="165">
        <v>4.0615321199498329</v>
      </c>
      <c r="BJ45" s="165">
        <v>1.8856580919357116E-2</v>
      </c>
      <c r="BK45" s="165">
        <v>4.1011483263431661</v>
      </c>
      <c r="BL45" s="165">
        <v>4.0219159135564997</v>
      </c>
      <c r="BM45" s="165">
        <v>11522.112729733133</v>
      </c>
      <c r="BN45" s="162">
        <v>0.22800000000000001</v>
      </c>
      <c r="BO45" s="165">
        <v>8895.0710273539789</v>
      </c>
      <c r="BP45" s="165">
        <v>14149.154432112287</v>
      </c>
      <c r="BQ45" s="172">
        <v>0</v>
      </c>
      <c r="BR45" s="172">
        <v>1</v>
      </c>
      <c r="BS45" s="172">
        <v>2</v>
      </c>
      <c r="BT45" s="167">
        <v>44</v>
      </c>
      <c r="BU45" s="171"/>
      <c r="BV45" s="171"/>
      <c r="BW45" s="171"/>
      <c r="BX45" s="171"/>
      <c r="BY45" s="171"/>
      <c r="BZ45" s="171"/>
      <c r="CA45" s="171"/>
    </row>
    <row r="46" spans="1:79">
      <c r="A46" s="162" t="s">
        <v>1528</v>
      </c>
      <c r="C46" s="162" t="s">
        <v>1397</v>
      </c>
      <c r="D46" s="162" t="s">
        <v>15</v>
      </c>
      <c r="F46" s="162" t="s">
        <v>1958</v>
      </c>
      <c r="G46" s="162">
        <v>1036</v>
      </c>
      <c r="H46" s="162" t="s">
        <v>19</v>
      </c>
      <c r="J46" s="162" t="s">
        <v>176</v>
      </c>
      <c r="K46" s="162" t="s">
        <v>1537</v>
      </c>
      <c r="P46" s="162" t="s">
        <v>1535</v>
      </c>
      <c r="AB46" s="162">
        <v>1</v>
      </c>
      <c r="AM46" s="162">
        <v>22.43</v>
      </c>
      <c r="AN46" s="162">
        <v>31.23</v>
      </c>
      <c r="BG46" s="164" t="s">
        <v>1268</v>
      </c>
      <c r="BH46" s="165">
        <v>1.4945719842301985</v>
      </c>
      <c r="BI46" s="165">
        <v>4.093771971234208</v>
      </c>
      <c r="BJ46" s="165">
        <v>1.7103095183074013E-2</v>
      </c>
      <c r="BK46" s="165">
        <v>4.1297042408028624</v>
      </c>
      <c r="BL46" s="165">
        <v>4.0578397016655536</v>
      </c>
      <c r="BM46" s="165">
        <v>12410.005421707852</v>
      </c>
      <c r="BN46" s="162">
        <v>0.154</v>
      </c>
      <c r="BO46" s="165">
        <v>10498.864586764843</v>
      </c>
      <c r="BP46" s="165">
        <v>14321.146256650862</v>
      </c>
      <c r="BQ46" s="172">
        <v>1</v>
      </c>
      <c r="BT46" s="167">
        <v>45</v>
      </c>
      <c r="BU46" s="171"/>
      <c r="BV46" s="171"/>
      <c r="BW46" s="171"/>
      <c r="BX46" s="171"/>
      <c r="BY46" s="171"/>
      <c r="BZ46" s="171"/>
      <c r="CA46" s="171"/>
    </row>
    <row r="47" spans="1:79" s="167" customFormat="1">
      <c r="A47" s="167" t="s">
        <v>1528</v>
      </c>
      <c r="C47" s="167" t="s">
        <v>1243</v>
      </c>
      <c r="D47" s="167" t="s">
        <v>1499</v>
      </c>
      <c r="F47" s="167" t="s">
        <v>1958</v>
      </c>
      <c r="G47" s="167">
        <v>1038</v>
      </c>
      <c r="H47" s="167" t="s">
        <v>19</v>
      </c>
      <c r="J47" s="167" t="s">
        <v>176</v>
      </c>
      <c r="K47" s="167" t="s">
        <v>1541</v>
      </c>
      <c r="P47" s="167" t="s">
        <v>1540</v>
      </c>
      <c r="AB47" s="167">
        <v>1</v>
      </c>
      <c r="AD47" s="168" t="s">
        <v>1412</v>
      </c>
      <c r="AG47" s="167">
        <v>10.81</v>
      </c>
      <c r="BG47" s="169" t="s">
        <v>1279</v>
      </c>
      <c r="BH47" s="170">
        <v>1.0338256939533104</v>
      </c>
      <c r="BI47" s="170">
        <v>3.3034405221802174</v>
      </c>
      <c r="BJ47" s="170">
        <v>2.6064356517638353E-2</v>
      </c>
      <c r="BK47" s="170">
        <v>3.3578098169969044</v>
      </c>
      <c r="BL47" s="170">
        <v>3.2490712273635305</v>
      </c>
      <c r="BM47" s="170">
        <v>2011.1317493336253</v>
      </c>
      <c r="BN47" s="167">
        <v>0.22900000000000001</v>
      </c>
      <c r="BO47" s="170">
        <v>1550.5825787362251</v>
      </c>
      <c r="BP47" s="170">
        <v>2471.6809199310255</v>
      </c>
      <c r="BQ47" s="167">
        <v>0</v>
      </c>
      <c r="BR47" s="167">
        <v>1</v>
      </c>
      <c r="BS47" s="167">
        <v>5</v>
      </c>
      <c r="BT47" s="167">
        <v>46</v>
      </c>
      <c r="BU47" s="171"/>
      <c r="BV47" s="171"/>
      <c r="BW47" s="171"/>
      <c r="BX47" s="171"/>
      <c r="BY47" s="171"/>
      <c r="BZ47" s="171"/>
      <c r="CA47" s="171"/>
    </row>
    <row r="48" spans="1:79" s="167" customFormat="1">
      <c r="A48" s="162" t="s">
        <v>1528</v>
      </c>
      <c r="B48" s="162"/>
      <c r="C48" s="162" t="s">
        <v>1364</v>
      </c>
      <c r="D48" s="162" t="s">
        <v>1529</v>
      </c>
      <c r="E48" s="162"/>
      <c r="F48" s="162" t="s">
        <v>1958</v>
      </c>
      <c r="G48" s="162">
        <v>1048</v>
      </c>
      <c r="H48" s="162" t="s">
        <v>19</v>
      </c>
      <c r="I48" s="162"/>
      <c r="J48" s="162" t="s">
        <v>176</v>
      </c>
      <c r="K48" s="162"/>
      <c r="L48" s="162"/>
      <c r="M48" s="162"/>
      <c r="N48" s="162"/>
      <c r="O48" s="162"/>
      <c r="P48" s="162" t="s">
        <v>1532</v>
      </c>
      <c r="Q48" s="162"/>
      <c r="R48" s="162"/>
      <c r="S48" s="162"/>
      <c r="T48" s="162"/>
      <c r="U48" s="162"/>
      <c r="V48" s="162"/>
      <c r="W48" s="162"/>
      <c r="X48" s="162"/>
      <c r="Y48" s="162"/>
      <c r="Z48" s="162"/>
      <c r="AB48" s="167" t="s">
        <v>1495</v>
      </c>
      <c r="AD48" s="168"/>
      <c r="AM48" s="167">
        <v>19.190000000000001</v>
      </c>
      <c r="AN48" s="167">
        <v>29.36</v>
      </c>
      <c r="AS48" s="167">
        <v>17.78</v>
      </c>
      <c r="AW48" s="167">
        <v>18.28</v>
      </c>
      <c r="AX48" s="167">
        <v>15.1</v>
      </c>
      <c r="BC48" s="167">
        <v>30.96</v>
      </c>
      <c r="BD48" s="167">
        <v>25.15</v>
      </c>
      <c r="BE48" s="167">
        <v>12.62</v>
      </c>
      <c r="BG48" s="169" t="s">
        <v>1301</v>
      </c>
      <c r="BH48" s="170">
        <v>1.1789769472931695</v>
      </c>
      <c r="BI48" s="170">
        <v>3.9431661645349179</v>
      </c>
      <c r="BJ48" s="170">
        <v>1.5296223722904075E-2</v>
      </c>
      <c r="BK48" s="170">
        <v>3.9754383753332152</v>
      </c>
      <c r="BL48" s="170">
        <v>3.9108939537366205</v>
      </c>
      <c r="BM48" s="170">
        <v>8773.3643285699072</v>
      </c>
      <c r="BN48" s="167">
        <v>0.16700000000000001</v>
      </c>
      <c r="BO48" s="170">
        <v>7308.212485698733</v>
      </c>
      <c r="BP48" s="170">
        <v>10238.516171441082</v>
      </c>
      <c r="BQ48" s="167">
        <v>0</v>
      </c>
      <c r="BT48" s="167">
        <v>47</v>
      </c>
      <c r="BU48" s="171"/>
      <c r="BV48" s="171"/>
      <c r="BW48" s="171"/>
      <c r="BX48" s="171"/>
      <c r="BY48" s="171"/>
      <c r="BZ48" s="171"/>
      <c r="CA48" s="171"/>
    </row>
    <row r="49" spans="1:79" s="167" customFormat="1">
      <c r="A49" s="162" t="s">
        <v>1528</v>
      </c>
      <c r="B49" s="162"/>
      <c r="C49" s="162" t="s">
        <v>1397</v>
      </c>
      <c r="D49" s="162" t="s">
        <v>15</v>
      </c>
      <c r="E49" s="162"/>
      <c r="F49" s="162" t="s">
        <v>1958</v>
      </c>
      <c r="G49" s="162">
        <v>1083</v>
      </c>
      <c r="H49" s="162" t="s">
        <v>19</v>
      </c>
      <c r="I49" s="162"/>
      <c r="J49" s="162" t="s">
        <v>176</v>
      </c>
      <c r="K49" s="162"/>
      <c r="L49" s="162"/>
      <c r="M49" s="162"/>
      <c r="N49" s="162"/>
      <c r="O49" s="162"/>
      <c r="P49" s="162" t="s">
        <v>139</v>
      </c>
      <c r="Q49" s="162"/>
      <c r="R49" s="162"/>
      <c r="S49" s="162"/>
      <c r="T49" s="162"/>
      <c r="U49" s="162"/>
      <c r="V49" s="162"/>
      <c r="W49" s="162"/>
      <c r="X49" s="162"/>
      <c r="Y49" s="162"/>
      <c r="Z49" s="162"/>
      <c r="AB49" s="167" t="s">
        <v>1495</v>
      </c>
      <c r="AD49" s="168"/>
      <c r="AI49" s="167">
        <v>16.64</v>
      </c>
      <c r="BG49" s="169" t="s">
        <v>139</v>
      </c>
      <c r="BH49" s="170">
        <v>1.2211533219547051</v>
      </c>
      <c r="BI49" s="170">
        <v>4.0009522471354551</v>
      </c>
      <c r="BJ49" s="170">
        <v>1.8906138393550497E-2</v>
      </c>
      <c r="BK49" s="170">
        <v>4.0402697141444834</v>
      </c>
      <c r="BL49" s="170">
        <v>3.9616347801264267</v>
      </c>
      <c r="BM49" s="170">
        <v>10021.950356300877</v>
      </c>
      <c r="BN49" s="167">
        <v>0.20799999999999999</v>
      </c>
      <c r="BO49" s="170">
        <v>7937.3846821902944</v>
      </c>
      <c r="BP49" s="170">
        <v>12106.516030411458</v>
      </c>
      <c r="BQ49" s="167">
        <v>0</v>
      </c>
      <c r="BT49" s="167">
        <v>48</v>
      </c>
      <c r="BU49" s="171"/>
      <c r="BV49" s="171"/>
      <c r="BW49" s="171"/>
      <c r="BX49" s="171"/>
      <c r="BY49" s="171"/>
      <c r="BZ49" s="171"/>
      <c r="CA49" s="171"/>
    </row>
    <row r="50" spans="1:79" s="167" customFormat="1">
      <c r="A50" s="162" t="s">
        <v>1528</v>
      </c>
      <c r="B50" s="162"/>
      <c r="C50" s="162" t="s">
        <v>1364</v>
      </c>
      <c r="D50" s="162" t="s">
        <v>1529</v>
      </c>
      <c r="E50" s="162"/>
      <c r="F50" s="162" t="s">
        <v>1958</v>
      </c>
      <c r="G50" s="162">
        <v>1095</v>
      </c>
      <c r="H50" s="162" t="s">
        <v>19</v>
      </c>
      <c r="I50" s="162"/>
      <c r="J50" s="162" t="s">
        <v>176</v>
      </c>
      <c r="K50" s="162" t="s">
        <v>1531</v>
      </c>
      <c r="L50" s="162"/>
      <c r="M50" s="162"/>
      <c r="N50" s="162"/>
      <c r="O50" s="162"/>
      <c r="P50" s="162" t="s">
        <v>1530</v>
      </c>
      <c r="Q50" s="162"/>
      <c r="R50" s="162"/>
      <c r="S50" s="162"/>
      <c r="T50" s="162"/>
      <c r="U50" s="162"/>
      <c r="V50" s="162"/>
      <c r="W50" s="162"/>
      <c r="X50" s="162"/>
      <c r="Y50" s="162"/>
      <c r="Z50" s="162"/>
      <c r="AB50" s="167">
        <v>1</v>
      </c>
      <c r="AD50" s="168"/>
      <c r="AZ50" s="167">
        <v>172.54</v>
      </c>
      <c r="BA50" s="167">
        <v>10.63</v>
      </c>
      <c r="BB50" s="167">
        <v>10.6</v>
      </c>
      <c r="BC50" s="167">
        <v>28.86</v>
      </c>
      <c r="BG50" s="169" t="s">
        <v>1322</v>
      </c>
      <c r="BH50" s="170">
        <v>2.2368897937018617</v>
      </c>
      <c r="BI50" s="170">
        <v>4.0398818242400196</v>
      </c>
      <c r="BJ50" s="170">
        <v>1.7019403635330332E-2</v>
      </c>
      <c r="BK50" s="170">
        <v>4.0761578242160263</v>
      </c>
      <c r="BL50" s="170">
        <v>4.0036058242640129</v>
      </c>
      <c r="BM50" s="170">
        <v>10961.798743326934</v>
      </c>
      <c r="BN50" s="167">
        <v>0.17399999999999999</v>
      </c>
      <c r="BO50" s="170">
        <v>9054.4457619880468</v>
      </c>
      <c r="BP50" s="170">
        <v>12869.15172466582</v>
      </c>
      <c r="BQ50" s="167">
        <v>0</v>
      </c>
      <c r="BT50" s="167">
        <v>49</v>
      </c>
      <c r="BU50" s="171">
        <v>1.48496092269594E-10</v>
      </c>
      <c r="BV50" s="171">
        <v>2.15641299268174E-19</v>
      </c>
      <c r="BW50" s="175">
        <v>0.92265087073860796</v>
      </c>
      <c r="BX50" s="171">
        <v>5.9148902779702403E-16</v>
      </c>
      <c r="BY50" s="171">
        <v>3.5054939133751501E-8</v>
      </c>
      <c r="BZ50" s="171">
        <v>9.3195283575864207E-10</v>
      </c>
      <c r="CA50" s="171">
        <v>7.7349093126003299E-2</v>
      </c>
    </row>
    <row r="51" spans="1:79" s="167" customFormat="1">
      <c r="A51" s="162" t="s">
        <v>1528</v>
      </c>
      <c r="B51" s="162"/>
      <c r="C51" s="162" t="s">
        <v>1397</v>
      </c>
      <c r="D51" s="162" t="s">
        <v>15</v>
      </c>
      <c r="E51" s="162"/>
      <c r="F51" s="162" t="s">
        <v>1958</v>
      </c>
      <c r="G51" s="162">
        <v>1112</v>
      </c>
      <c r="H51" s="162" t="s">
        <v>19</v>
      </c>
      <c r="I51" s="162"/>
      <c r="J51" s="162" t="s">
        <v>176</v>
      </c>
      <c r="K51" s="162" t="s">
        <v>1533</v>
      </c>
      <c r="L51" s="162"/>
      <c r="M51" s="162"/>
      <c r="N51" s="162"/>
      <c r="O51" s="162"/>
      <c r="P51" s="162" t="s">
        <v>139</v>
      </c>
      <c r="Q51" s="162"/>
      <c r="R51" s="162"/>
      <c r="S51" s="162"/>
      <c r="T51" s="162"/>
      <c r="U51" s="162"/>
      <c r="V51" s="162"/>
      <c r="W51" s="162"/>
      <c r="X51" s="162"/>
      <c r="Y51" s="162"/>
      <c r="Z51" s="162"/>
      <c r="AB51" s="167">
        <v>1</v>
      </c>
      <c r="AD51" s="168"/>
      <c r="AT51" s="167">
        <v>168.22</v>
      </c>
      <c r="AU51" s="167">
        <v>11.83</v>
      </c>
      <c r="AV51" s="167">
        <v>11.24</v>
      </c>
      <c r="AX51" s="167">
        <v>16.28</v>
      </c>
      <c r="AY51" s="167">
        <v>27.62</v>
      </c>
      <c r="BG51" s="169" t="s">
        <v>1327</v>
      </c>
      <c r="BH51" s="170">
        <v>1.0729847446279304</v>
      </c>
      <c r="BI51" s="170">
        <v>4.1091740100859955</v>
      </c>
      <c r="BJ51" s="170">
        <v>1.329080657415088E-2</v>
      </c>
      <c r="BK51" s="170">
        <v>4.1373492611866114</v>
      </c>
      <c r="BL51" s="170">
        <v>4.0809987589853796</v>
      </c>
      <c r="BM51" s="170">
        <v>12858.017428271492</v>
      </c>
      <c r="BN51" s="167">
        <v>0.17399999999999999</v>
      </c>
      <c r="BO51" s="170">
        <v>10620.722395752253</v>
      </c>
      <c r="BP51" s="170">
        <v>15095.312460790732</v>
      </c>
      <c r="BQ51" s="167">
        <v>1</v>
      </c>
      <c r="BT51" s="167">
        <v>50</v>
      </c>
      <c r="BU51" s="171">
        <v>3.1691416150975699E-11</v>
      </c>
      <c r="BV51" s="171">
        <v>1.96998673334163E-20</v>
      </c>
      <c r="BW51" s="175">
        <v>0.996680662307601</v>
      </c>
      <c r="BX51" s="171">
        <v>2.5668982783356201E-13</v>
      </c>
      <c r="BY51" s="171">
        <v>1.31577692110906E-8</v>
      </c>
      <c r="BZ51" s="171">
        <v>6.0396347354854104E-13</v>
      </c>
      <c r="CA51" s="171">
        <v>3.3193245020774098E-3</v>
      </c>
    </row>
    <row r="52" spans="1:79">
      <c r="A52" s="162" t="s">
        <v>1517</v>
      </c>
      <c r="C52" s="162" t="s">
        <v>299</v>
      </c>
      <c r="D52" s="162" t="s">
        <v>300</v>
      </c>
      <c r="F52" s="162" t="s">
        <v>1959</v>
      </c>
      <c r="G52" s="162">
        <v>379</v>
      </c>
      <c r="H52" s="162" t="s">
        <v>19</v>
      </c>
      <c r="J52" s="162" t="s">
        <v>176</v>
      </c>
      <c r="P52" s="162" t="s">
        <v>1424</v>
      </c>
      <c r="AB52" s="162">
        <v>1</v>
      </c>
      <c r="AC52" s="162" t="s">
        <v>1498</v>
      </c>
      <c r="AG52" s="162">
        <v>11.9</v>
      </c>
      <c r="BG52" s="164" t="s">
        <v>1279</v>
      </c>
      <c r="BH52" s="165">
        <v>1.0755469613925308</v>
      </c>
      <c r="BI52" s="165">
        <v>3.4230372406986778</v>
      </c>
      <c r="BJ52" s="165">
        <v>2.2633843889018488E-2</v>
      </c>
      <c r="BK52" s="165">
        <v>3.470250611587161</v>
      </c>
      <c r="BL52" s="165">
        <v>3.3758238698101946</v>
      </c>
      <c r="BM52" s="165">
        <v>2648.7272569070292</v>
      </c>
      <c r="BN52" s="162">
        <v>0.22900000000000001</v>
      </c>
      <c r="BO52" s="165">
        <v>2042.1687150753196</v>
      </c>
      <c r="BP52" s="165">
        <v>3255.2857987387388</v>
      </c>
      <c r="BQ52" s="172">
        <v>0</v>
      </c>
      <c r="BR52" s="172">
        <v>1</v>
      </c>
      <c r="BS52" s="172">
        <v>2</v>
      </c>
      <c r="BT52" s="162">
        <v>51</v>
      </c>
      <c r="BU52" s="171"/>
      <c r="BV52" s="171"/>
      <c r="BW52" s="171"/>
      <c r="BX52" s="171"/>
      <c r="BY52" s="171"/>
      <c r="BZ52" s="171"/>
      <c r="CA52" s="171"/>
    </row>
    <row r="53" spans="1:79">
      <c r="A53" s="162" t="s">
        <v>1517</v>
      </c>
      <c r="C53" s="162" t="s">
        <v>299</v>
      </c>
      <c r="D53" s="162" t="s">
        <v>300</v>
      </c>
      <c r="F53" s="162" t="s">
        <v>1959</v>
      </c>
      <c r="G53" s="162">
        <v>381</v>
      </c>
      <c r="H53" s="162" t="s">
        <v>19</v>
      </c>
      <c r="J53" s="162" t="s">
        <v>176</v>
      </c>
      <c r="P53" s="162" t="s">
        <v>1523</v>
      </c>
      <c r="AB53" s="162">
        <v>1</v>
      </c>
      <c r="AC53" s="162" t="s">
        <v>1498</v>
      </c>
      <c r="AI53" s="162">
        <v>10.61</v>
      </c>
      <c r="BG53" s="164" t="s">
        <v>139</v>
      </c>
      <c r="BH53" s="165">
        <v>1.0257153839013406</v>
      </c>
      <c r="BI53" s="165">
        <v>3.4280728302746795</v>
      </c>
      <c r="BJ53" s="165">
        <v>2.3432411782381059E-2</v>
      </c>
      <c r="BK53" s="165">
        <v>3.4768031980535392</v>
      </c>
      <c r="BL53" s="165">
        <v>3.3793424624958197</v>
      </c>
      <c r="BM53" s="165">
        <v>2679.6176534083784</v>
      </c>
      <c r="BN53" s="162">
        <v>0.20799999999999999</v>
      </c>
      <c r="BO53" s="165">
        <v>2122.2571814994358</v>
      </c>
      <c r="BP53" s="165">
        <v>3236.978125317321</v>
      </c>
      <c r="BQ53" s="172">
        <v>1</v>
      </c>
      <c r="BT53" s="167">
        <v>52</v>
      </c>
      <c r="BU53" s="171"/>
      <c r="BV53" s="171"/>
      <c r="BW53" s="171"/>
      <c r="BX53" s="171"/>
      <c r="BY53" s="171"/>
      <c r="BZ53" s="171"/>
      <c r="CA53" s="171"/>
    </row>
    <row r="54" spans="1:79" s="167" customFormat="1">
      <c r="A54" s="162" t="s">
        <v>1517</v>
      </c>
      <c r="B54" s="162"/>
      <c r="C54" s="162" t="s">
        <v>299</v>
      </c>
      <c r="D54" s="162" t="s">
        <v>300</v>
      </c>
      <c r="E54" s="162"/>
      <c r="F54" s="162" t="s">
        <v>1959</v>
      </c>
      <c r="G54" s="162">
        <v>382</v>
      </c>
      <c r="H54" s="162" t="s">
        <v>19</v>
      </c>
      <c r="I54" s="162"/>
      <c r="J54" s="162" t="s">
        <v>176</v>
      </c>
      <c r="K54" s="162"/>
      <c r="L54" s="162"/>
      <c r="M54" s="162"/>
      <c r="N54" s="162"/>
      <c r="O54" s="162"/>
      <c r="P54" s="162" t="s">
        <v>1520</v>
      </c>
      <c r="Q54" s="162"/>
      <c r="R54" s="162"/>
      <c r="S54" s="162"/>
      <c r="T54" s="162"/>
      <c r="U54" s="162"/>
      <c r="V54" s="162"/>
      <c r="W54" s="162"/>
      <c r="X54" s="162"/>
      <c r="Y54" s="162"/>
      <c r="Z54" s="162"/>
      <c r="AB54" s="167">
        <v>1</v>
      </c>
      <c r="AC54" s="167" t="s">
        <v>1501</v>
      </c>
      <c r="AD54" s="168"/>
      <c r="AU54" s="167">
        <v>8.52</v>
      </c>
      <c r="AV54" s="167">
        <v>10.26</v>
      </c>
      <c r="AW54" s="167">
        <v>12.28</v>
      </c>
      <c r="AX54" s="167">
        <v>11.29</v>
      </c>
      <c r="BG54" s="169" t="s">
        <v>1327</v>
      </c>
      <c r="BH54" s="170">
        <v>0.93043959476670013</v>
      </c>
      <c r="BI54" s="170">
        <v>3.7343245430076788</v>
      </c>
      <c r="BJ54" s="170">
        <v>1.0183720982793965E-2</v>
      </c>
      <c r="BK54" s="170">
        <v>3.7559130669417247</v>
      </c>
      <c r="BL54" s="170">
        <v>3.7127360190736329</v>
      </c>
      <c r="BM54" s="170">
        <v>5424.0607247918751</v>
      </c>
      <c r="BN54" s="167">
        <v>0.17399999999999999</v>
      </c>
      <c r="BO54" s="170">
        <v>4480.2741586780885</v>
      </c>
      <c r="BP54" s="170">
        <v>6367.8472909056618</v>
      </c>
      <c r="BQ54" s="167">
        <v>1</v>
      </c>
      <c r="BR54" s="167">
        <v>1</v>
      </c>
      <c r="BS54" s="167">
        <v>1</v>
      </c>
      <c r="BT54" s="167">
        <v>53</v>
      </c>
      <c r="BU54" s="171"/>
      <c r="BV54" s="171"/>
      <c r="BW54" s="171"/>
      <c r="BX54" s="171"/>
      <c r="BY54" s="171"/>
      <c r="BZ54" s="171"/>
      <c r="CA54" s="171"/>
    </row>
    <row r="55" spans="1:79">
      <c r="A55" s="162" t="s">
        <v>1517</v>
      </c>
      <c r="C55" s="162" t="s">
        <v>299</v>
      </c>
      <c r="D55" s="162" t="s">
        <v>300</v>
      </c>
      <c r="F55" s="162" t="s">
        <v>1959</v>
      </c>
      <c r="G55" s="162">
        <v>383</v>
      </c>
      <c r="H55" s="162" t="s">
        <v>19</v>
      </c>
      <c r="J55" s="162" t="s">
        <v>176</v>
      </c>
      <c r="P55" s="162" t="s">
        <v>1502</v>
      </c>
      <c r="AB55" s="162" t="s">
        <v>1503</v>
      </c>
      <c r="AC55" s="162" t="s">
        <v>1504</v>
      </c>
      <c r="AI55" s="162">
        <v>17.34</v>
      </c>
      <c r="BG55" s="164" t="s">
        <v>139</v>
      </c>
      <c r="BH55" s="165">
        <v>1.2390490931401914</v>
      </c>
      <c r="BI55" s="165">
        <v>4.0534094059815331</v>
      </c>
      <c r="BJ55" s="165">
        <v>1.9870382981783223E-2</v>
      </c>
      <c r="BK55" s="165">
        <v>4.0947321293785821</v>
      </c>
      <c r="BL55" s="165">
        <v>4.0120866825844841</v>
      </c>
      <c r="BM55" s="165">
        <v>11308.614665322941</v>
      </c>
      <c r="BN55" s="162">
        <v>0.20799999999999999</v>
      </c>
      <c r="BO55" s="165">
        <v>8956.4228149357696</v>
      </c>
      <c r="BP55" s="165">
        <v>13660.806515710112</v>
      </c>
      <c r="BQ55" s="162">
        <v>1</v>
      </c>
      <c r="BR55" s="162">
        <v>1</v>
      </c>
      <c r="BS55" s="162">
        <v>1</v>
      </c>
      <c r="BT55" s="167">
        <v>54</v>
      </c>
      <c r="BU55" s="171"/>
      <c r="BV55" s="171"/>
      <c r="BW55" s="171"/>
      <c r="BX55" s="171"/>
      <c r="BY55" s="171"/>
      <c r="BZ55" s="171"/>
      <c r="CA55" s="171"/>
    </row>
    <row r="56" spans="1:79" s="167" customFormat="1">
      <c r="A56" s="167" t="s">
        <v>1517</v>
      </c>
      <c r="C56" s="167" t="s">
        <v>299</v>
      </c>
      <c r="D56" s="167" t="s">
        <v>1232</v>
      </c>
      <c r="F56" s="167" t="s">
        <v>1959</v>
      </c>
      <c r="G56" s="167">
        <v>385</v>
      </c>
      <c r="H56" s="167" t="s">
        <v>19</v>
      </c>
      <c r="J56" s="167" t="s">
        <v>176</v>
      </c>
      <c r="K56" s="167" t="s">
        <v>1525</v>
      </c>
      <c r="P56" s="167" t="s">
        <v>1524</v>
      </c>
      <c r="AB56" s="167">
        <v>1</v>
      </c>
      <c r="AD56" s="168"/>
      <c r="AT56" s="167">
        <v>174.93</v>
      </c>
      <c r="AU56" s="167">
        <v>11.36</v>
      </c>
      <c r="AV56" s="167">
        <v>11.63</v>
      </c>
      <c r="AW56" s="167">
        <v>20.32</v>
      </c>
      <c r="AX56" s="167">
        <v>16.86</v>
      </c>
      <c r="AY56" s="167">
        <v>28.48</v>
      </c>
      <c r="BG56" s="169" t="s">
        <v>1327</v>
      </c>
      <c r="BH56" s="170">
        <v>1.055378331375</v>
      </c>
      <c r="BI56" s="170">
        <v>4.0628746120956292</v>
      </c>
      <c r="BJ56" s="170">
        <v>1.2638507062978093E-2</v>
      </c>
      <c r="BK56" s="170">
        <v>4.0896670500150014</v>
      </c>
      <c r="BL56" s="170">
        <v>4.0360821741762569</v>
      </c>
      <c r="BM56" s="170">
        <v>11557.785019011202</v>
      </c>
      <c r="BN56" s="167">
        <v>0.17399999999999999</v>
      </c>
      <c r="BO56" s="170">
        <v>9546.7304257032538</v>
      </c>
      <c r="BP56" s="170">
        <v>13568.839612319151</v>
      </c>
      <c r="BQ56" s="167">
        <v>0</v>
      </c>
      <c r="BR56" s="167">
        <v>1</v>
      </c>
      <c r="BS56" s="167">
        <v>2</v>
      </c>
      <c r="BT56" s="167">
        <v>55</v>
      </c>
      <c r="BU56" s="171">
        <v>4.4102110700607899E-10</v>
      </c>
      <c r="BV56" s="171">
        <v>4.0073917733378499E-19</v>
      </c>
      <c r="BW56" s="175">
        <v>0.999882705249305</v>
      </c>
      <c r="BX56" s="171">
        <v>1.1783260499186E-11</v>
      </c>
      <c r="BY56" s="171">
        <v>5.2699091515396699E-11</v>
      </c>
      <c r="BZ56" s="171">
        <v>1.15479298627905E-15</v>
      </c>
      <c r="CA56" s="171">
        <v>1.17294245190658E-4</v>
      </c>
    </row>
    <row r="57" spans="1:79" s="167" customFormat="1">
      <c r="A57" s="167" t="s">
        <v>1517</v>
      </c>
      <c r="C57" s="167" t="s">
        <v>299</v>
      </c>
      <c r="D57" s="167" t="s">
        <v>1232</v>
      </c>
      <c r="F57" s="167" t="s">
        <v>1959</v>
      </c>
      <c r="G57" s="167">
        <v>386</v>
      </c>
      <c r="H57" s="167" t="s">
        <v>19</v>
      </c>
      <c r="J57" s="167" t="s">
        <v>176</v>
      </c>
      <c r="P57" s="167" t="s">
        <v>1349</v>
      </c>
      <c r="AB57" s="167">
        <v>1</v>
      </c>
      <c r="AD57" s="168"/>
      <c r="BF57" s="167">
        <v>43.43</v>
      </c>
      <c r="BG57" s="169" t="s">
        <v>1376</v>
      </c>
      <c r="BH57" s="170">
        <v>1.6377898293622291</v>
      </c>
      <c r="BI57" s="170">
        <v>4.0884689186047911</v>
      </c>
      <c r="BJ57" s="170">
        <v>1.9200460452550069E-2</v>
      </c>
      <c r="BK57" s="170">
        <v>4.1293937311211435</v>
      </c>
      <c r="BL57" s="170">
        <v>4.0475441060884387</v>
      </c>
      <c r="BM57" s="170">
        <v>12259.391620670709</v>
      </c>
      <c r="BN57" s="167">
        <v>0.16800000000000001</v>
      </c>
      <c r="BO57" s="170">
        <v>10199.81382839803</v>
      </c>
      <c r="BP57" s="170">
        <v>14318.969412943388</v>
      </c>
      <c r="BQ57" s="167">
        <v>1</v>
      </c>
      <c r="BT57" s="167">
        <v>56</v>
      </c>
      <c r="BU57" s="171"/>
      <c r="BV57" s="171"/>
      <c r="BW57" s="171"/>
      <c r="BX57" s="171"/>
      <c r="BY57" s="171"/>
      <c r="BZ57" s="171"/>
      <c r="CA57" s="171"/>
    </row>
    <row r="58" spans="1:79">
      <c r="A58" s="162" t="s">
        <v>1517</v>
      </c>
      <c r="C58" s="162" t="s">
        <v>299</v>
      </c>
      <c r="D58" s="162" t="s">
        <v>300</v>
      </c>
      <c r="F58" s="162" t="s">
        <v>1959</v>
      </c>
      <c r="G58" s="162">
        <v>775</v>
      </c>
      <c r="H58" s="162" t="s">
        <v>19</v>
      </c>
      <c r="J58" s="162" t="s">
        <v>176</v>
      </c>
      <c r="P58" s="162" t="s">
        <v>1522</v>
      </c>
      <c r="AB58" s="162">
        <v>1</v>
      </c>
      <c r="AC58" s="162" t="s">
        <v>1267</v>
      </c>
      <c r="AI58" s="162">
        <v>15.3</v>
      </c>
      <c r="BG58" s="164" t="s">
        <v>139</v>
      </c>
      <c r="BH58" s="165">
        <v>1.1846914308175989</v>
      </c>
      <c r="BI58" s="165">
        <v>3.8940729628965736</v>
      </c>
      <c r="BJ58" s="165">
        <v>1.7600627880168432E-2</v>
      </c>
      <c r="BK58" s="165">
        <v>3.9306754721775157</v>
      </c>
      <c r="BL58" s="165">
        <v>3.8574704536156315</v>
      </c>
      <c r="BM58" s="165">
        <v>7835.6127257108292</v>
      </c>
      <c r="BN58" s="162">
        <v>0.20799999999999999</v>
      </c>
      <c r="BO58" s="165">
        <v>6205.8052787629767</v>
      </c>
      <c r="BP58" s="165">
        <v>9465.4201726586816</v>
      </c>
      <c r="BQ58" s="172">
        <v>0</v>
      </c>
      <c r="BR58" s="172">
        <v>1</v>
      </c>
      <c r="BS58" s="172">
        <v>3</v>
      </c>
      <c r="BT58" s="167">
        <v>57</v>
      </c>
      <c r="BU58" s="171"/>
      <c r="BV58" s="171"/>
      <c r="BW58" s="171"/>
      <c r="BX58" s="171"/>
      <c r="BY58" s="171"/>
      <c r="BZ58" s="171"/>
      <c r="CA58" s="171"/>
    </row>
    <row r="59" spans="1:79">
      <c r="A59" s="162" t="s">
        <v>1517</v>
      </c>
      <c r="C59" s="162" t="s">
        <v>299</v>
      </c>
      <c r="D59" s="162" t="s">
        <v>300</v>
      </c>
      <c r="F59" s="162" t="s">
        <v>1959</v>
      </c>
      <c r="G59" s="162">
        <v>848</v>
      </c>
      <c r="H59" s="162" t="s">
        <v>19</v>
      </c>
      <c r="J59" s="162" t="s">
        <v>176</v>
      </c>
      <c r="P59" s="162" t="s">
        <v>1518</v>
      </c>
      <c r="AB59" s="162">
        <v>1</v>
      </c>
      <c r="AC59" s="162" t="s">
        <v>1267</v>
      </c>
      <c r="AD59" s="163" t="s">
        <v>1510</v>
      </c>
      <c r="AY59" s="162">
        <v>26.59</v>
      </c>
      <c r="BG59" s="164" t="s">
        <v>1306</v>
      </c>
      <c r="BH59" s="165">
        <v>1.4247183373315671</v>
      </c>
      <c r="BI59" s="165">
        <v>3.9573086505471808</v>
      </c>
      <c r="BJ59" s="165">
        <v>1.3019840987521285E-2</v>
      </c>
      <c r="BK59" s="165">
        <v>3.9847781136330558</v>
      </c>
      <c r="BL59" s="165">
        <v>3.9298391874613059</v>
      </c>
      <c r="BM59" s="165">
        <v>9063.7652854881471</v>
      </c>
      <c r="BN59" s="162">
        <v>0.14299999999999999</v>
      </c>
      <c r="BO59" s="165">
        <v>7767.6468496633424</v>
      </c>
      <c r="BP59" s="165">
        <v>10359.883721312952</v>
      </c>
      <c r="BQ59" s="172">
        <v>0</v>
      </c>
      <c r="BT59" s="167">
        <v>58</v>
      </c>
      <c r="BU59" s="171"/>
      <c r="BV59" s="171"/>
      <c r="BW59" s="171"/>
      <c r="BX59" s="171"/>
      <c r="BY59" s="171"/>
      <c r="BZ59" s="171"/>
      <c r="CA59" s="171"/>
    </row>
    <row r="60" spans="1:79">
      <c r="A60" s="167" t="s">
        <v>1380</v>
      </c>
      <c r="B60" s="167"/>
      <c r="C60" s="167" t="s">
        <v>299</v>
      </c>
      <c r="D60" s="167" t="s">
        <v>15</v>
      </c>
      <c r="E60" s="167"/>
      <c r="F60" s="167" t="s">
        <v>1960</v>
      </c>
      <c r="G60" s="167">
        <v>721</v>
      </c>
      <c r="H60" s="167" t="s">
        <v>1368</v>
      </c>
      <c r="I60" s="167"/>
      <c r="J60" s="167" t="s">
        <v>475</v>
      </c>
      <c r="K60" s="167" t="s">
        <v>1382</v>
      </c>
      <c r="L60" s="167"/>
      <c r="M60" s="167"/>
      <c r="N60" s="167"/>
      <c r="O60" s="167"/>
      <c r="P60" s="167" t="s">
        <v>1381</v>
      </c>
      <c r="Q60" s="167"/>
      <c r="R60" s="167"/>
      <c r="S60" s="167"/>
      <c r="T60" s="167"/>
      <c r="U60" s="167"/>
      <c r="V60" s="167"/>
      <c r="W60" s="167"/>
      <c r="X60" s="167"/>
      <c r="Y60" s="167"/>
      <c r="Z60" s="167"/>
      <c r="AB60" s="162">
        <v>1</v>
      </c>
      <c r="AC60" s="162" t="s">
        <v>1267</v>
      </c>
      <c r="AD60" s="163" t="s">
        <v>1510</v>
      </c>
      <c r="AG60" s="162">
        <v>19.8</v>
      </c>
      <c r="BG60" s="164" t="s">
        <v>1279</v>
      </c>
      <c r="BH60" s="165">
        <v>1.2966651902615312</v>
      </c>
      <c r="BI60" s="165">
        <v>4.0568869821014637</v>
      </c>
      <c r="BJ60" s="165">
        <v>1.8182410024582166E-2</v>
      </c>
      <c r="BK60" s="165">
        <v>4.0948148246873881</v>
      </c>
      <c r="BL60" s="165">
        <v>4.0189591395155393</v>
      </c>
      <c r="BM60" s="165">
        <v>11399.530951700315</v>
      </c>
      <c r="BN60" s="162">
        <v>0.22900000000000001</v>
      </c>
      <c r="BO60" s="165">
        <v>8789.038363760943</v>
      </c>
      <c r="BP60" s="165">
        <v>14010.023539639687</v>
      </c>
      <c r="BQ60" s="172">
        <v>1</v>
      </c>
      <c r="BT60" s="167">
        <v>59</v>
      </c>
      <c r="BU60" s="171"/>
      <c r="BV60" s="171"/>
      <c r="BW60" s="171"/>
      <c r="BX60" s="171"/>
      <c r="BY60" s="171"/>
      <c r="BZ60" s="171"/>
      <c r="CA60" s="171"/>
    </row>
    <row r="61" spans="1:79" s="167" customFormat="1">
      <c r="A61" s="167" t="s">
        <v>1316</v>
      </c>
      <c r="C61" s="167" t="s">
        <v>299</v>
      </c>
      <c r="D61" s="167" t="s">
        <v>1297</v>
      </c>
      <c r="F61" s="167" t="s">
        <v>1960</v>
      </c>
      <c r="G61" s="167">
        <v>1933</v>
      </c>
      <c r="H61" s="167" t="s">
        <v>1317</v>
      </c>
      <c r="J61" s="167" t="s">
        <v>176</v>
      </c>
      <c r="P61" s="167" t="s">
        <v>1321</v>
      </c>
      <c r="AB61" s="167">
        <v>1</v>
      </c>
      <c r="AC61" s="167" t="s">
        <v>1267</v>
      </c>
      <c r="AD61" s="168"/>
      <c r="AZ61" s="167">
        <v>152.63999999999999</v>
      </c>
      <c r="BA61" s="167">
        <v>10.16</v>
      </c>
      <c r="BB61" s="167">
        <v>10.37</v>
      </c>
      <c r="BG61" s="169" t="s">
        <v>1322</v>
      </c>
      <c r="BH61" s="170">
        <v>2.1836683573600197</v>
      </c>
      <c r="BI61" s="170">
        <v>3.8439397044945469</v>
      </c>
      <c r="BJ61" s="170">
        <v>1.4531428624271739E-2</v>
      </c>
      <c r="BK61" s="170">
        <v>3.8749127112884594</v>
      </c>
      <c r="BL61" s="170">
        <v>3.8129666977006345</v>
      </c>
      <c r="BM61" s="170">
        <v>6981.3547133888114</v>
      </c>
      <c r="BN61" s="167">
        <v>0.17399999999999999</v>
      </c>
      <c r="BO61" s="170">
        <v>5766.5989932591583</v>
      </c>
      <c r="BP61" s="170">
        <v>8196.1104335184646</v>
      </c>
      <c r="BQ61" s="167">
        <v>1</v>
      </c>
      <c r="BR61" s="167">
        <v>1</v>
      </c>
      <c r="BS61" s="167">
        <v>1</v>
      </c>
      <c r="BT61" s="167">
        <v>60</v>
      </c>
      <c r="BU61" s="171"/>
      <c r="BV61" s="171"/>
      <c r="BW61" s="171"/>
      <c r="BX61" s="171"/>
      <c r="BY61" s="176"/>
      <c r="BZ61" s="171"/>
      <c r="CA61" s="171"/>
    </row>
    <row r="62" spans="1:79">
      <c r="A62" s="162" t="s">
        <v>1396</v>
      </c>
      <c r="C62" s="162" t="s">
        <v>1397</v>
      </c>
      <c r="D62" s="162" t="s">
        <v>15</v>
      </c>
      <c r="F62" s="162" t="s">
        <v>1960</v>
      </c>
      <c r="G62" s="162">
        <v>3549</v>
      </c>
      <c r="H62" s="162" t="s">
        <v>1368</v>
      </c>
      <c r="J62" s="162" t="s">
        <v>176</v>
      </c>
      <c r="K62" s="162" t="s">
        <v>1399</v>
      </c>
      <c r="P62" s="162" t="s">
        <v>1398</v>
      </c>
      <c r="AB62" s="162">
        <v>1</v>
      </c>
      <c r="AC62" s="162" t="s">
        <v>1267</v>
      </c>
      <c r="AG62" s="162">
        <v>21.05</v>
      </c>
      <c r="BG62" s="164" t="s">
        <v>1279</v>
      </c>
      <c r="BH62" s="165">
        <v>1.323252100171687</v>
      </c>
      <c r="BI62" s="165">
        <v>4.1331000833796727</v>
      </c>
      <c r="BJ62" s="165">
        <v>1.9710264979398623E-2</v>
      </c>
      <c r="BK62" s="165">
        <v>4.1742149755449462</v>
      </c>
      <c r="BL62" s="165">
        <v>4.0919851912143992</v>
      </c>
      <c r="BM62" s="165">
        <v>13586.265066685261</v>
      </c>
      <c r="BN62" s="162">
        <v>0.22900000000000001</v>
      </c>
      <c r="BO62" s="165">
        <v>10475.010366414335</v>
      </c>
      <c r="BP62" s="165">
        <v>16697.519766956186</v>
      </c>
      <c r="BQ62" s="162">
        <v>1</v>
      </c>
      <c r="BT62" s="162">
        <v>61</v>
      </c>
      <c r="BU62" s="171"/>
      <c r="BV62" s="171"/>
      <c r="BW62" s="171"/>
      <c r="BX62" s="171"/>
      <c r="BY62" s="171"/>
      <c r="BZ62" s="171"/>
      <c r="CA62" s="171"/>
    </row>
    <row r="63" spans="1:79">
      <c r="A63" s="167"/>
      <c r="B63" s="167"/>
      <c r="C63" s="167" t="s">
        <v>299</v>
      </c>
      <c r="D63" s="167" t="s">
        <v>1292</v>
      </c>
      <c r="E63" s="167"/>
      <c r="F63" s="167" t="s">
        <v>1960</v>
      </c>
      <c r="G63" s="167">
        <v>6561</v>
      </c>
      <c r="H63" s="167" t="s">
        <v>1368</v>
      </c>
      <c r="I63" s="167"/>
      <c r="J63" s="167" t="s">
        <v>475</v>
      </c>
      <c r="K63" s="167" t="s">
        <v>1373</v>
      </c>
      <c r="L63" s="167"/>
      <c r="M63" s="167"/>
      <c r="N63" s="167"/>
      <c r="O63" s="167"/>
      <c r="P63" s="167" t="s">
        <v>1372</v>
      </c>
      <c r="Q63" s="167"/>
      <c r="R63" s="167"/>
      <c r="S63" s="167"/>
      <c r="T63" s="167"/>
      <c r="U63" s="167"/>
      <c r="V63" s="167"/>
      <c r="W63" s="167"/>
      <c r="X63" s="167"/>
      <c r="Y63" s="167"/>
      <c r="Z63" s="167"/>
      <c r="AG63" s="162">
        <v>18.59</v>
      </c>
      <c r="BG63" s="164" t="s">
        <v>1279</v>
      </c>
      <c r="BH63" s="165">
        <v>1.2692793897718986</v>
      </c>
      <c r="BI63" s="165">
        <v>3.978383809173347</v>
      </c>
      <c r="BM63" s="165">
        <v>9514.4526509170137</v>
      </c>
      <c r="BN63" s="162">
        <v>0.22900000000000001</v>
      </c>
      <c r="BO63" s="165">
        <v>7335.6429938570172</v>
      </c>
      <c r="BP63" s="165">
        <v>11693.262307977009</v>
      </c>
      <c r="BQ63" s="162">
        <v>1</v>
      </c>
      <c r="BT63" s="167">
        <v>62</v>
      </c>
    </row>
    <row r="64" spans="1:79">
      <c r="A64" s="162" t="s">
        <v>1367</v>
      </c>
      <c r="C64" s="162" t="s">
        <v>299</v>
      </c>
      <c r="D64" s="162" t="s">
        <v>1270</v>
      </c>
      <c r="F64" s="162" t="s">
        <v>1960</v>
      </c>
      <c r="G64" s="162">
        <v>9951</v>
      </c>
      <c r="H64" s="162" t="s">
        <v>1368</v>
      </c>
      <c r="J64" s="162" t="s">
        <v>475</v>
      </c>
      <c r="K64" s="162" t="s">
        <v>1370</v>
      </c>
      <c r="P64" s="162" t="s">
        <v>1369</v>
      </c>
      <c r="AE64" s="162">
        <v>188.51</v>
      </c>
      <c r="AG64" s="162">
        <v>19.95</v>
      </c>
      <c r="AI64" s="162">
        <v>18.2</v>
      </c>
      <c r="BG64" s="164" t="s">
        <v>1289</v>
      </c>
      <c r="BH64" s="165">
        <v>2.275334393425767</v>
      </c>
      <c r="BI64" s="165">
        <v>4.1664386212048399</v>
      </c>
      <c r="BM64" s="165">
        <v>14670.287372328297</v>
      </c>
      <c r="BN64" s="162">
        <v>0.13800000000000001</v>
      </c>
      <c r="BO64" s="165">
        <v>12645.787714946991</v>
      </c>
      <c r="BP64" s="165">
        <v>16694.787029709601</v>
      </c>
      <c r="BQ64" s="162">
        <v>1</v>
      </c>
      <c r="BT64" s="167">
        <v>63</v>
      </c>
    </row>
    <row r="65" spans="1:72">
      <c r="A65" s="162" t="s">
        <v>1377</v>
      </c>
      <c r="C65" s="162" t="s">
        <v>299</v>
      </c>
      <c r="D65" s="162" t="s">
        <v>1232</v>
      </c>
      <c r="F65" s="162" t="s">
        <v>1960</v>
      </c>
      <c r="G65" s="162">
        <v>12042</v>
      </c>
      <c r="H65" s="162" t="s">
        <v>1368</v>
      </c>
      <c r="J65" s="162" t="s">
        <v>475</v>
      </c>
      <c r="P65" s="162" t="s">
        <v>1378</v>
      </c>
      <c r="AE65" s="162">
        <v>194.29</v>
      </c>
      <c r="AG65" s="162">
        <v>21.47</v>
      </c>
      <c r="BG65" s="164" t="s">
        <v>1289</v>
      </c>
      <c r="BH65" s="165">
        <v>2.2884504482756363</v>
      </c>
      <c r="BI65" s="165">
        <v>4.2126542010996229</v>
      </c>
      <c r="BM65" s="165">
        <v>16317.521781941128</v>
      </c>
      <c r="BN65" s="162">
        <v>0.13800000000000001</v>
      </c>
      <c r="BO65" s="165">
        <v>14065.703776033253</v>
      </c>
      <c r="BP65" s="165">
        <v>18569.339787849003</v>
      </c>
      <c r="BQ65" s="162">
        <v>1</v>
      </c>
      <c r="BT65" s="167">
        <v>64</v>
      </c>
    </row>
    <row r="66" spans="1:72">
      <c r="A66" s="162" t="s">
        <v>1405</v>
      </c>
      <c r="C66" s="162" t="s">
        <v>1397</v>
      </c>
      <c r="D66" s="162" t="s">
        <v>15</v>
      </c>
      <c r="F66" s="162" t="s">
        <v>1960</v>
      </c>
      <c r="G66" s="162">
        <v>12071</v>
      </c>
      <c r="H66" s="162" t="s">
        <v>1368</v>
      </c>
      <c r="J66" s="162" t="s">
        <v>176</v>
      </c>
      <c r="K66" s="162" t="s">
        <v>1393</v>
      </c>
      <c r="P66" s="162" t="s">
        <v>1406</v>
      </c>
      <c r="AE66" s="162">
        <v>196.22</v>
      </c>
      <c r="AI66" s="162">
        <v>18.850000000000001</v>
      </c>
      <c r="BG66" s="164" t="s">
        <v>1289</v>
      </c>
      <c r="BH66" s="165">
        <v>2.2927432713770708</v>
      </c>
      <c r="BI66" s="165">
        <v>4.2277803431666854</v>
      </c>
      <c r="BM66" s="165">
        <v>16895.861590610988</v>
      </c>
      <c r="BN66" s="162">
        <v>0.13800000000000001</v>
      </c>
      <c r="BO66" s="165">
        <v>14564.232691106672</v>
      </c>
      <c r="BP66" s="165">
        <v>19227.490490115306</v>
      </c>
      <c r="BQ66" s="162">
        <v>1</v>
      </c>
      <c r="BT66" s="167">
        <v>65</v>
      </c>
    </row>
    <row r="67" spans="1:72">
      <c r="A67" s="162" t="s">
        <v>1385</v>
      </c>
      <c r="C67" s="162" t="s">
        <v>1386</v>
      </c>
      <c r="D67" s="162" t="s">
        <v>1961</v>
      </c>
      <c r="F67" s="162" t="s">
        <v>1960</v>
      </c>
      <c r="G67" s="162" t="s">
        <v>1387</v>
      </c>
      <c r="H67" s="162" t="s">
        <v>1368</v>
      </c>
      <c r="J67" s="162" t="s">
        <v>475</v>
      </c>
      <c r="K67" s="162" t="s">
        <v>1389</v>
      </c>
      <c r="P67" s="162" t="s">
        <v>1388</v>
      </c>
      <c r="AG67" s="162">
        <v>24.81</v>
      </c>
      <c r="BG67" s="164" t="s">
        <v>1279</v>
      </c>
      <c r="BH67" s="165">
        <v>1.394626764272209</v>
      </c>
      <c r="BI67" s="165">
        <v>4.3377001862939792</v>
      </c>
      <c r="BM67" s="165">
        <v>21762.069166863279</v>
      </c>
      <c r="BN67" s="162">
        <v>0.22900000000000001</v>
      </c>
      <c r="BO67" s="165">
        <v>16778.555327651586</v>
      </c>
      <c r="BP67" s="165">
        <v>26745.583006074972</v>
      </c>
      <c r="BQ67" s="162">
        <v>1</v>
      </c>
      <c r="BT67" s="167">
        <v>66</v>
      </c>
    </row>
    <row r="68" spans="1:72">
      <c r="A68" s="167" t="s">
        <v>1391</v>
      </c>
      <c r="B68" s="167"/>
      <c r="C68" s="167" t="s">
        <v>1386</v>
      </c>
      <c r="D68" s="167" t="s">
        <v>1961</v>
      </c>
      <c r="E68" s="167"/>
      <c r="F68" s="167" t="s">
        <v>1960</v>
      </c>
      <c r="G68" s="167" t="s">
        <v>1387</v>
      </c>
      <c r="H68" s="167" t="s">
        <v>1368</v>
      </c>
      <c r="I68" s="167"/>
      <c r="J68" s="167" t="s">
        <v>176</v>
      </c>
      <c r="K68" s="167" t="s">
        <v>1393</v>
      </c>
      <c r="L68" s="167"/>
      <c r="M68" s="167"/>
      <c r="N68" s="167"/>
      <c r="O68" s="167"/>
      <c r="P68" s="167" t="s">
        <v>1392</v>
      </c>
      <c r="Q68" s="167"/>
      <c r="R68" s="167"/>
      <c r="S68" s="167"/>
      <c r="T68" s="167"/>
      <c r="U68" s="167"/>
      <c r="V68" s="167"/>
      <c r="W68" s="167"/>
      <c r="X68" s="167"/>
      <c r="Y68" s="167"/>
      <c r="Z68" s="167"/>
      <c r="AG68" s="162">
        <v>25.26</v>
      </c>
      <c r="BG68" s="164" t="s">
        <v>1279</v>
      </c>
      <c r="BH68" s="165">
        <v>1.4024333462193119</v>
      </c>
      <c r="BI68" s="165">
        <v>4.3600782596609751</v>
      </c>
      <c r="BM68" s="165">
        <v>22912.805032358316</v>
      </c>
      <c r="BN68" s="162">
        <v>0.22900000000000001</v>
      </c>
      <c r="BO68" s="165">
        <v>17665.772679948263</v>
      </c>
      <c r="BP68" s="165">
        <v>28159.837384768369</v>
      </c>
      <c r="BQ68" s="162">
        <v>1</v>
      </c>
      <c r="BT68" s="167">
        <v>67</v>
      </c>
    </row>
    <row r="69" spans="1:72">
      <c r="A69" s="162" t="s">
        <v>1391</v>
      </c>
      <c r="C69" s="162" t="s">
        <v>1397</v>
      </c>
      <c r="D69" s="162" t="s">
        <v>15</v>
      </c>
      <c r="F69" s="162" t="s">
        <v>1960</v>
      </c>
      <c r="G69" s="162" t="s">
        <v>1387</v>
      </c>
      <c r="H69" s="162" t="s">
        <v>1368</v>
      </c>
      <c r="J69" s="162" t="s">
        <v>176</v>
      </c>
      <c r="K69" s="162" t="s">
        <v>1393</v>
      </c>
      <c r="P69" s="162" t="s">
        <v>1402</v>
      </c>
      <c r="AE69" s="162">
        <v>9.59</v>
      </c>
      <c r="BG69" s="164" t="s">
        <v>1289</v>
      </c>
      <c r="BH69" s="165">
        <v>0.9818186071706636</v>
      </c>
      <c r="BI69" s="165">
        <v>-0.39137871404600144</v>
      </c>
      <c r="BM69" s="165">
        <v>0.4060890564072453</v>
      </c>
      <c r="BN69" s="162">
        <v>0.13800000000000001</v>
      </c>
      <c r="BO69" s="165">
        <v>0.35004876662304546</v>
      </c>
      <c r="BP69" s="165">
        <v>0.46212934619144513</v>
      </c>
      <c r="BQ69" s="162">
        <v>1</v>
      </c>
      <c r="BT69" s="167">
        <v>68</v>
      </c>
    </row>
    <row r="70" spans="1:72">
      <c r="A70" s="162" t="s">
        <v>1391</v>
      </c>
      <c r="C70" s="162" t="s">
        <v>1397</v>
      </c>
      <c r="D70" s="162" t="s">
        <v>15</v>
      </c>
      <c r="F70" s="162" t="s">
        <v>1960</v>
      </c>
      <c r="G70" s="162" t="s">
        <v>1387</v>
      </c>
      <c r="H70" s="162" t="s">
        <v>1368</v>
      </c>
      <c r="J70" s="162" t="s">
        <v>176</v>
      </c>
      <c r="K70" s="162" t="s">
        <v>1393</v>
      </c>
      <c r="P70" s="162" t="s">
        <v>1404</v>
      </c>
      <c r="AG70" s="162">
        <v>10.6</v>
      </c>
      <c r="BG70" s="164" t="s">
        <v>1279</v>
      </c>
      <c r="BH70" s="165">
        <v>1.0253058652647702</v>
      </c>
      <c r="BI70" s="165">
        <v>3.2790178807786052</v>
      </c>
      <c r="BM70" s="165">
        <v>1901.1565527566797</v>
      </c>
      <c r="BN70" s="162">
        <v>0.22900000000000001</v>
      </c>
      <c r="BO70" s="165">
        <v>1465.7917021754001</v>
      </c>
      <c r="BP70" s="165">
        <v>2336.5214033379593</v>
      </c>
      <c r="BQ70" s="162">
        <v>1</v>
      </c>
      <c r="BT70" s="167">
        <v>69</v>
      </c>
    </row>
    <row r="71" spans="1:72">
      <c r="A71" s="167" t="s">
        <v>1463</v>
      </c>
      <c r="B71" s="167"/>
      <c r="C71" s="167" t="s">
        <v>1364</v>
      </c>
      <c r="D71" s="167" t="s">
        <v>1466</v>
      </c>
      <c r="E71" s="167"/>
      <c r="F71" s="167" t="s">
        <v>1962</v>
      </c>
      <c r="G71" s="167">
        <v>1</v>
      </c>
      <c r="H71" s="167" t="s">
        <v>1467</v>
      </c>
      <c r="I71" s="167"/>
      <c r="J71" s="167" t="s">
        <v>176</v>
      </c>
      <c r="K71" s="167" t="s">
        <v>1465</v>
      </c>
      <c r="L71" s="167"/>
      <c r="M71" s="167"/>
      <c r="N71" s="167"/>
      <c r="O71" s="167"/>
      <c r="P71" s="167" t="s">
        <v>1464</v>
      </c>
      <c r="Q71" s="167"/>
      <c r="R71" s="167"/>
      <c r="S71" s="167"/>
      <c r="T71" s="167"/>
      <c r="U71" s="167"/>
      <c r="V71" s="167"/>
      <c r="W71" s="167"/>
      <c r="X71" s="167"/>
      <c r="Y71" s="167"/>
      <c r="Z71" s="167"/>
      <c r="AE71" s="162">
        <v>114.48</v>
      </c>
      <c r="BG71" s="164" t="s">
        <v>1289</v>
      </c>
      <c r="BH71" s="165">
        <v>2.0587296207517198</v>
      </c>
      <c r="BI71" s="165">
        <v>3.4032125374706457</v>
      </c>
      <c r="BM71" s="165">
        <v>2530.5361014237542</v>
      </c>
      <c r="BN71" s="162">
        <v>0.13800000000000001</v>
      </c>
      <c r="BO71" s="165">
        <v>2181.322119427276</v>
      </c>
      <c r="BP71" s="165">
        <v>2879.7500834202324</v>
      </c>
      <c r="BQ71" s="162">
        <v>1</v>
      </c>
      <c r="BT71" s="167">
        <v>70</v>
      </c>
    </row>
    <row r="72" spans="1:72">
      <c r="A72" s="162" t="s">
        <v>1463</v>
      </c>
      <c r="C72" s="162" t="s">
        <v>299</v>
      </c>
      <c r="D72" s="162" t="s">
        <v>1297</v>
      </c>
      <c r="F72" s="162" t="s">
        <v>1962</v>
      </c>
      <c r="G72" s="162">
        <v>11</v>
      </c>
      <c r="H72" s="162" t="s">
        <v>1468</v>
      </c>
      <c r="J72" s="162" t="s">
        <v>176</v>
      </c>
      <c r="K72" s="162" t="s">
        <v>1465</v>
      </c>
      <c r="P72" s="162" t="s">
        <v>1464</v>
      </c>
      <c r="AE72" s="162">
        <v>114.61</v>
      </c>
      <c r="BG72" s="164" t="s">
        <v>1289</v>
      </c>
      <c r="BH72" s="165">
        <v>2.0592225125296895</v>
      </c>
      <c r="BI72" s="165">
        <v>3.4049492852659986</v>
      </c>
      <c r="BM72" s="165">
        <v>2540.6760008099213</v>
      </c>
      <c r="BN72" s="162">
        <v>0.13800000000000001</v>
      </c>
      <c r="BO72" s="165">
        <v>2190.0627126981522</v>
      </c>
      <c r="BP72" s="165">
        <v>2891.2892889216905</v>
      </c>
      <c r="BQ72" s="162">
        <v>1</v>
      </c>
      <c r="BT72" s="162">
        <v>71</v>
      </c>
    </row>
    <row r="73" spans="1:72">
      <c r="A73" s="162" t="s">
        <v>1463</v>
      </c>
      <c r="C73" s="162" t="s">
        <v>299</v>
      </c>
      <c r="D73" s="162" t="s">
        <v>1297</v>
      </c>
      <c r="F73" s="162" t="s">
        <v>1962</v>
      </c>
      <c r="G73" s="162">
        <v>128</v>
      </c>
      <c r="H73" s="162" t="s">
        <v>1468</v>
      </c>
      <c r="J73" s="162" t="s">
        <v>176</v>
      </c>
      <c r="K73" s="162" t="s">
        <v>1465</v>
      </c>
      <c r="P73" s="162" t="s">
        <v>1464</v>
      </c>
      <c r="AE73" s="162">
        <v>115.11</v>
      </c>
      <c r="BG73" s="164" t="s">
        <v>1289</v>
      </c>
      <c r="BH73" s="165">
        <v>2.0611130539179787</v>
      </c>
      <c r="BI73" s="165">
        <v>3.4116107751404288</v>
      </c>
      <c r="BM73" s="165">
        <v>2579.9469454785276</v>
      </c>
      <c r="BN73" s="162">
        <v>0.13800000000000001</v>
      </c>
      <c r="BO73" s="165">
        <v>2223.9142670024908</v>
      </c>
      <c r="BP73" s="165">
        <v>2935.9796239545644</v>
      </c>
      <c r="BQ73" s="162">
        <v>1</v>
      </c>
      <c r="BT73" s="167">
        <v>72</v>
      </c>
    </row>
    <row r="74" spans="1:72">
      <c r="A74" s="162" t="s">
        <v>1463</v>
      </c>
      <c r="C74" s="162" t="s">
        <v>299</v>
      </c>
      <c r="D74" s="162" t="s">
        <v>300</v>
      </c>
      <c r="F74" s="162" t="s">
        <v>1962</v>
      </c>
      <c r="G74" s="162">
        <v>178</v>
      </c>
      <c r="H74" s="162" t="s">
        <v>1049</v>
      </c>
      <c r="J74" s="162" t="s">
        <v>176</v>
      </c>
      <c r="K74" s="162" t="s">
        <v>1465</v>
      </c>
      <c r="P74" s="162" t="s">
        <v>1464</v>
      </c>
      <c r="AE74" s="162">
        <v>115.18</v>
      </c>
      <c r="BG74" s="164" t="s">
        <v>1289</v>
      </c>
      <c r="BH74" s="165">
        <v>2.0613770741938877</v>
      </c>
      <c r="BI74" s="165">
        <v>3.4125410739455786</v>
      </c>
      <c r="BM74" s="165">
        <v>2585.4793529534941</v>
      </c>
      <c r="BN74" s="162">
        <v>0.13800000000000001</v>
      </c>
      <c r="BO74" s="165">
        <v>2228.6832022459121</v>
      </c>
      <c r="BP74" s="165">
        <v>2942.2755036610761</v>
      </c>
      <c r="BQ74" s="162">
        <v>1</v>
      </c>
      <c r="BT74" s="167">
        <v>73</v>
      </c>
    </row>
    <row r="75" spans="1:72">
      <c r="A75" s="167" t="s">
        <v>1269</v>
      </c>
      <c r="B75" s="167"/>
      <c r="C75" s="167" t="s">
        <v>299</v>
      </c>
      <c r="D75" s="167" t="s">
        <v>1270</v>
      </c>
      <c r="E75" s="167"/>
      <c r="F75" s="167" t="s">
        <v>1963</v>
      </c>
      <c r="G75" s="167">
        <v>214</v>
      </c>
      <c r="H75" s="167" t="s">
        <v>553</v>
      </c>
      <c r="I75" s="167"/>
      <c r="J75" s="167" t="s">
        <v>475</v>
      </c>
      <c r="K75" s="167" t="s">
        <v>1281</v>
      </c>
      <c r="L75" s="167"/>
      <c r="M75" s="167"/>
      <c r="N75" s="167"/>
      <c r="O75" s="167"/>
      <c r="P75" s="167" t="s">
        <v>1280</v>
      </c>
      <c r="Q75" s="167"/>
      <c r="R75" s="167"/>
      <c r="S75" s="167"/>
      <c r="T75" s="167"/>
      <c r="U75" s="167"/>
      <c r="V75" s="167"/>
      <c r="W75" s="167"/>
      <c r="X75" s="167"/>
      <c r="Y75" s="167"/>
      <c r="Z75" s="167"/>
      <c r="AE75" s="162">
        <v>115.8</v>
      </c>
      <c r="BG75" s="164" t="s">
        <v>1289</v>
      </c>
      <c r="BH75" s="165">
        <v>2.0637085593914173</v>
      </c>
      <c r="BI75" s="165">
        <v>3.4207562683507016</v>
      </c>
      <c r="BM75" s="165">
        <v>2634.8522578338489</v>
      </c>
      <c r="BN75" s="162">
        <v>0.13800000000000001</v>
      </c>
      <c r="BO75" s="165">
        <v>2271.2426462527778</v>
      </c>
      <c r="BP75" s="165">
        <v>2998.4618694149199</v>
      </c>
      <c r="BQ75" s="162">
        <v>1</v>
      </c>
      <c r="BT75" s="167">
        <v>74</v>
      </c>
    </row>
    <row r="76" spans="1:72">
      <c r="A76" s="167" t="s">
        <v>1269</v>
      </c>
      <c r="B76" s="167"/>
      <c r="C76" s="167" t="s">
        <v>299</v>
      </c>
      <c r="D76" s="167" t="s">
        <v>1270</v>
      </c>
      <c r="E76" s="167"/>
      <c r="F76" s="167" t="s">
        <v>1963</v>
      </c>
      <c r="G76" s="167">
        <v>216</v>
      </c>
      <c r="H76" s="167" t="s">
        <v>553</v>
      </c>
      <c r="I76" s="167"/>
      <c r="J76" s="167" t="s">
        <v>475</v>
      </c>
      <c r="K76" s="167" t="s">
        <v>1274</v>
      </c>
      <c r="L76" s="167"/>
      <c r="M76" s="167"/>
      <c r="N76" s="167"/>
      <c r="O76" s="167"/>
      <c r="P76" s="167" t="s">
        <v>1278</v>
      </c>
      <c r="Q76" s="167"/>
      <c r="R76" s="167"/>
      <c r="S76" s="167"/>
      <c r="T76" s="167"/>
      <c r="U76" s="167"/>
      <c r="V76" s="167"/>
      <c r="W76" s="167"/>
      <c r="X76" s="167"/>
      <c r="Y76" s="167"/>
      <c r="Z76" s="167"/>
      <c r="AE76" s="162">
        <v>115.99</v>
      </c>
      <c r="BG76" s="164" t="s">
        <v>1289</v>
      </c>
      <c r="BH76" s="165">
        <v>2.0644205484335933</v>
      </c>
      <c r="BI76" s="165">
        <v>3.4232650247442615</v>
      </c>
      <c r="BM76" s="165">
        <v>2650.1168579404562</v>
      </c>
      <c r="BN76" s="162">
        <v>0.13800000000000001</v>
      </c>
      <c r="BO76" s="165">
        <v>2284.4007315446734</v>
      </c>
      <c r="BP76" s="165">
        <v>3015.832984336239</v>
      </c>
      <c r="BQ76" s="162">
        <v>1</v>
      </c>
      <c r="BT76" s="167">
        <v>75</v>
      </c>
    </row>
    <row r="77" spans="1:72">
      <c r="A77" s="167" t="s">
        <v>1269</v>
      </c>
      <c r="B77" s="167"/>
      <c r="C77" s="167" t="s">
        <v>299</v>
      </c>
      <c r="D77" s="167" t="s">
        <v>1270</v>
      </c>
      <c r="E77" s="167"/>
      <c r="F77" s="167" t="s">
        <v>1963</v>
      </c>
      <c r="G77" s="167">
        <v>219</v>
      </c>
      <c r="H77" s="167" t="s">
        <v>553</v>
      </c>
      <c r="I77" s="167"/>
      <c r="J77" s="167" t="s">
        <v>475</v>
      </c>
      <c r="K77" s="167" t="s">
        <v>1274</v>
      </c>
      <c r="L77" s="167"/>
      <c r="M77" s="167"/>
      <c r="N77" s="167"/>
      <c r="O77" s="167"/>
      <c r="P77" s="167" t="s">
        <v>1273</v>
      </c>
      <c r="Q77" s="167"/>
      <c r="R77" s="167"/>
      <c r="S77" s="167"/>
      <c r="T77" s="167"/>
      <c r="U77" s="167"/>
      <c r="V77" s="167"/>
      <c r="W77" s="167"/>
      <c r="X77" s="167"/>
      <c r="Y77" s="167"/>
      <c r="Z77" s="167"/>
      <c r="AE77" s="162">
        <v>117.04</v>
      </c>
      <c r="BG77" s="164" t="s">
        <v>1289</v>
      </c>
      <c r="BH77" s="165">
        <v>2.0683343131172545</v>
      </c>
      <c r="BI77" s="165">
        <v>3.4370555209336642</v>
      </c>
      <c r="BM77" s="165">
        <v>2735.6184299929591</v>
      </c>
      <c r="BN77" s="162">
        <v>0.13800000000000001</v>
      </c>
      <c r="BO77" s="165">
        <v>2358.1030866539309</v>
      </c>
      <c r="BP77" s="165">
        <v>3113.1337733319874</v>
      </c>
      <c r="BQ77" s="162">
        <v>1</v>
      </c>
      <c r="BT77" s="167">
        <v>76</v>
      </c>
    </row>
    <row r="78" spans="1:72">
      <c r="A78" s="167" t="s">
        <v>1269</v>
      </c>
      <c r="B78" s="167"/>
      <c r="C78" s="167" t="s">
        <v>299</v>
      </c>
      <c r="D78" s="167" t="s">
        <v>1270</v>
      </c>
      <c r="E78" s="167"/>
      <c r="F78" s="167" t="s">
        <v>1963</v>
      </c>
      <c r="G78" s="167">
        <v>220</v>
      </c>
      <c r="H78" s="167" t="s">
        <v>553</v>
      </c>
      <c r="I78" s="167"/>
      <c r="J78" s="167" t="s">
        <v>475</v>
      </c>
      <c r="K78" s="167" t="s">
        <v>1274</v>
      </c>
      <c r="L78" s="167"/>
      <c r="M78" s="167"/>
      <c r="N78" s="167"/>
      <c r="O78" s="167"/>
      <c r="P78" s="167" t="s">
        <v>1276</v>
      </c>
      <c r="Q78" s="167"/>
      <c r="R78" s="167"/>
      <c r="S78" s="167"/>
      <c r="T78" s="167"/>
      <c r="U78" s="167"/>
      <c r="V78" s="167"/>
      <c r="W78" s="167"/>
      <c r="X78" s="167"/>
      <c r="Y78" s="167"/>
      <c r="Z78" s="167"/>
      <c r="AE78" s="162">
        <v>117.13</v>
      </c>
      <c r="BG78" s="164" t="s">
        <v>1289</v>
      </c>
      <c r="BH78" s="165">
        <v>2.0686681432858998</v>
      </c>
      <c r="BI78" s="165">
        <v>3.4382318010733037</v>
      </c>
      <c r="BM78" s="165">
        <v>2743.0378549555076</v>
      </c>
      <c r="BN78" s="162">
        <v>0.13800000000000001</v>
      </c>
      <c r="BO78" s="165">
        <v>2364.4986309716473</v>
      </c>
      <c r="BP78" s="165">
        <v>3121.5770789393678</v>
      </c>
      <c r="BQ78" s="162">
        <v>1</v>
      </c>
      <c r="BT78" s="167">
        <v>77</v>
      </c>
    </row>
    <row r="79" spans="1:72">
      <c r="A79" s="167" t="s">
        <v>1269</v>
      </c>
      <c r="B79" s="167"/>
      <c r="C79" s="167" t="s">
        <v>299</v>
      </c>
      <c r="D79" s="167" t="s">
        <v>1270</v>
      </c>
      <c r="E79" s="167"/>
      <c r="F79" s="167" t="s">
        <v>1963</v>
      </c>
      <c r="G79" s="167">
        <v>231</v>
      </c>
      <c r="H79" s="167" t="s">
        <v>553</v>
      </c>
      <c r="I79" s="167"/>
      <c r="J79" s="167" t="s">
        <v>475</v>
      </c>
      <c r="K79" s="167" t="s">
        <v>1272</v>
      </c>
      <c r="L79" s="167"/>
      <c r="M79" s="167"/>
      <c r="N79" s="167"/>
      <c r="O79" s="167"/>
      <c r="P79" s="167" t="s">
        <v>1271</v>
      </c>
      <c r="Q79" s="167"/>
      <c r="R79" s="167"/>
      <c r="S79" s="167"/>
      <c r="T79" s="167"/>
      <c r="U79" s="167"/>
      <c r="V79" s="167"/>
      <c r="W79" s="167"/>
      <c r="X79" s="167"/>
      <c r="Y79" s="167"/>
      <c r="Z79" s="167"/>
      <c r="AE79" s="162">
        <v>117.54</v>
      </c>
      <c r="BG79" s="164" t="s">
        <v>1289</v>
      </c>
      <c r="BH79" s="165">
        <v>2.0701856863783799</v>
      </c>
      <c r="BI79" s="165">
        <v>3.4435789984460703</v>
      </c>
      <c r="BM79" s="165">
        <v>2777.0199418821326</v>
      </c>
      <c r="BN79" s="162">
        <v>0.13800000000000001</v>
      </c>
      <c r="BO79" s="165">
        <v>2393.7911899023984</v>
      </c>
      <c r="BP79" s="165">
        <v>3160.2486938618667</v>
      </c>
      <c r="BQ79" s="162">
        <v>1</v>
      </c>
      <c r="BT79" s="167">
        <v>78</v>
      </c>
    </row>
    <row r="80" spans="1:72">
      <c r="A80" s="167" t="s">
        <v>1269</v>
      </c>
      <c r="B80" s="167"/>
      <c r="C80" s="167" t="s">
        <v>299</v>
      </c>
      <c r="D80" s="167" t="s">
        <v>1232</v>
      </c>
      <c r="E80" s="167"/>
      <c r="F80" s="167" t="s">
        <v>1963</v>
      </c>
      <c r="G80" s="167">
        <v>232</v>
      </c>
      <c r="H80" s="167" t="s">
        <v>553</v>
      </c>
      <c r="I80" s="167"/>
      <c r="J80" s="167" t="s">
        <v>475</v>
      </c>
      <c r="K80" s="167" t="s">
        <v>1288</v>
      </c>
      <c r="L80" s="167"/>
      <c r="M80" s="167"/>
      <c r="N80" s="167"/>
      <c r="O80" s="167"/>
      <c r="P80" s="167" t="s">
        <v>1287</v>
      </c>
      <c r="Q80" s="167"/>
      <c r="R80" s="167"/>
      <c r="S80" s="167"/>
      <c r="T80" s="167"/>
      <c r="U80" s="167"/>
      <c r="V80" s="167"/>
      <c r="W80" s="167"/>
      <c r="X80" s="167"/>
      <c r="Y80" s="167"/>
      <c r="Z80" s="167"/>
      <c r="AE80" s="162">
        <v>118.4</v>
      </c>
      <c r="AG80" s="162">
        <v>10.49</v>
      </c>
      <c r="BG80" s="164" t="s">
        <v>1289</v>
      </c>
      <c r="BH80" s="165">
        <v>2.0733517023869008</v>
      </c>
      <c r="BI80" s="165">
        <v>3.4547347360108169</v>
      </c>
      <c r="BM80" s="165">
        <v>2849.2774174713663</v>
      </c>
      <c r="BN80" s="162">
        <v>0.13800000000000001</v>
      </c>
      <c r="BO80" s="165">
        <v>2456.0771338603176</v>
      </c>
      <c r="BP80" s="165">
        <v>3242.477701082415</v>
      </c>
      <c r="BQ80" s="162">
        <v>1</v>
      </c>
      <c r="BT80" s="167">
        <v>79</v>
      </c>
    </row>
    <row r="81" spans="1:72">
      <c r="A81" s="167" t="s">
        <v>1269</v>
      </c>
      <c r="B81" s="167"/>
      <c r="C81" s="167" t="s">
        <v>299</v>
      </c>
      <c r="D81" s="167" t="s">
        <v>1232</v>
      </c>
      <c r="E81" s="167"/>
      <c r="F81" s="167" t="s">
        <v>1963</v>
      </c>
      <c r="G81" s="167">
        <v>233</v>
      </c>
      <c r="H81" s="167" t="s">
        <v>553</v>
      </c>
      <c r="I81" s="167"/>
      <c r="J81" s="167" t="s">
        <v>475</v>
      </c>
      <c r="K81" s="167" t="s">
        <v>1286</v>
      </c>
      <c r="L81" s="167"/>
      <c r="M81" s="167"/>
      <c r="N81" s="167"/>
      <c r="O81" s="167"/>
      <c r="P81" s="167" t="s">
        <v>1290</v>
      </c>
      <c r="Q81" s="167"/>
      <c r="R81" s="167"/>
      <c r="S81" s="167"/>
      <c r="T81" s="167"/>
      <c r="U81" s="167"/>
      <c r="V81" s="167"/>
      <c r="W81" s="167"/>
      <c r="X81" s="167"/>
      <c r="Y81" s="167"/>
      <c r="Z81" s="167"/>
      <c r="AE81" s="162">
        <v>119.06</v>
      </c>
      <c r="BG81" s="164" t="s">
        <v>1289</v>
      </c>
      <c r="BH81" s="165">
        <v>2.0757658782157344</v>
      </c>
      <c r="BI81" s="165">
        <v>3.46324129817258</v>
      </c>
      <c r="BM81" s="165">
        <v>2905.6366055795506</v>
      </c>
      <c r="BN81" s="162">
        <v>0.13800000000000001</v>
      </c>
      <c r="BO81" s="165">
        <v>2504.6587540095725</v>
      </c>
      <c r="BP81" s="165">
        <v>3306.6144571495288</v>
      </c>
      <c r="BQ81" s="162">
        <v>1</v>
      </c>
      <c r="BT81" s="167">
        <v>80</v>
      </c>
    </row>
    <row r="82" spans="1:72">
      <c r="A82" s="167" t="s">
        <v>1269</v>
      </c>
      <c r="B82" s="167"/>
      <c r="C82" s="167" t="s">
        <v>299</v>
      </c>
      <c r="D82" s="167" t="s">
        <v>1232</v>
      </c>
      <c r="E82" s="167"/>
      <c r="F82" s="167" t="s">
        <v>1963</v>
      </c>
      <c r="G82" s="167">
        <v>234</v>
      </c>
      <c r="H82" s="167" t="s">
        <v>553</v>
      </c>
      <c r="I82" s="167"/>
      <c r="J82" s="167" t="s">
        <v>475</v>
      </c>
      <c r="K82" s="167" t="s">
        <v>1286</v>
      </c>
      <c r="L82" s="167"/>
      <c r="M82" s="167"/>
      <c r="N82" s="167"/>
      <c r="O82" s="167"/>
      <c r="P82" s="167" t="s">
        <v>1285</v>
      </c>
      <c r="Q82" s="167"/>
      <c r="R82" s="167"/>
      <c r="S82" s="167"/>
      <c r="T82" s="167"/>
      <c r="U82" s="167"/>
      <c r="V82" s="167"/>
      <c r="W82" s="167"/>
      <c r="X82" s="167"/>
      <c r="Y82" s="167"/>
      <c r="Z82" s="167"/>
      <c r="AE82" s="162">
        <v>119.14</v>
      </c>
      <c r="BG82" s="164" t="s">
        <v>1289</v>
      </c>
      <c r="BH82" s="165">
        <v>2.0760575957628258</v>
      </c>
      <c r="BI82" s="165">
        <v>3.4642691907636545</v>
      </c>
      <c r="BM82" s="165">
        <v>2912.5218406193485</v>
      </c>
      <c r="BN82" s="162">
        <v>0.13800000000000001</v>
      </c>
      <c r="BO82" s="165">
        <v>2510.5938266138783</v>
      </c>
      <c r="BP82" s="165">
        <v>3314.4498546248187</v>
      </c>
      <c r="BQ82" s="162">
        <v>1</v>
      </c>
      <c r="BT82" s="162">
        <v>81</v>
      </c>
    </row>
    <row r="83" spans="1:72">
      <c r="A83" s="167" t="s">
        <v>1269</v>
      </c>
      <c r="B83" s="167"/>
      <c r="C83" s="167" t="s">
        <v>299</v>
      </c>
      <c r="D83" s="167" t="s">
        <v>1232</v>
      </c>
      <c r="E83" s="167"/>
      <c r="F83" s="167" t="s">
        <v>1963</v>
      </c>
      <c r="G83" s="167">
        <v>235</v>
      </c>
      <c r="H83" s="167" t="s">
        <v>553</v>
      </c>
      <c r="I83" s="167"/>
      <c r="J83" s="167" t="s">
        <v>475</v>
      </c>
      <c r="K83" s="167" t="s">
        <v>1286</v>
      </c>
      <c r="L83" s="167"/>
      <c r="M83" s="167"/>
      <c r="N83" s="167"/>
      <c r="O83" s="167"/>
      <c r="P83" s="167" t="s">
        <v>1285</v>
      </c>
      <c r="Q83" s="167"/>
      <c r="R83" s="167"/>
      <c r="S83" s="167"/>
      <c r="T83" s="167"/>
      <c r="U83" s="167"/>
      <c r="V83" s="167"/>
      <c r="W83" s="167"/>
      <c r="X83" s="167"/>
      <c r="Y83" s="167"/>
      <c r="Z83" s="167"/>
      <c r="AE83" s="162">
        <v>124.07</v>
      </c>
      <c r="BG83" s="164" t="s">
        <v>1289</v>
      </c>
      <c r="BH83" s="165">
        <v>2.0936667822279027</v>
      </c>
      <c r="BI83" s="165">
        <v>3.5263167174989514</v>
      </c>
      <c r="BM83" s="165">
        <v>3359.8254657431712</v>
      </c>
      <c r="BN83" s="162">
        <v>0.13800000000000001</v>
      </c>
      <c r="BO83" s="165">
        <v>2896.1695514706134</v>
      </c>
      <c r="BP83" s="165">
        <v>3823.481380015729</v>
      </c>
      <c r="BQ83" s="162">
        <v>1</v>
      </c>
      <c r="BT83" s="167">
        <v>82</v>
      </c>
    </row>
    <row r="84" spans="1:72">
      <c r="A84" s="167" t="s">
        <v>1269</v>
      </c>
      <c r="B84" s="167"/>
      <c r="C84" s="167" t="s">
        <v>299</v>
      </c>
      <c r="D84" s="167" t="s">
        <v>1232</v>
      </c>
      <c r="E84" s="167"/>
      <c r="F84" s="167" t="s">
        <v>1963</v>
      </c>
      <c r="G84" s="167">
        <v>236</v>
      </c>
      <c r="H84" s="167" t="s">
        <v>553</v>
      </c>
      <c r="I84" s="167"/>
      <c r="J84" s="167" t="s">
        <v>475</v>
      </c>
      <c r="K84" s="167" t="s">
        <v>1286</v>
      </c>
      <c r="L84" s="167"/>
      <c r="M84" s="167"/>
      <c r="N84" s="167"/>
      <c r="O84" s="167"/>
      <c r="P84" s="167" t="s">
        <v>1285</v>
      </c>
      <c r="Q84" s="167"/>
      <c r="R84" s="167"/>
      <c r="S84" s="167"/>
      <c r="T84" s="167"/>
      <c r="U84" s="167"/>
      <c r="V84" s="167"/>
      <c r="W84" s="167"/>
      <c r="X84" s="167"/>
      <c r="Y84" s="167"/>
      <c r="Z84" s="167"/>
      <c r="AG84" s="162">
        <v>18.27</v>
      </c>
      <c r="AI84" s="162">
        <v>16.329999999999998</v>
      </c>
      <c r="BG84" s="164" t="s">
        <v>1279</v>
      </c>
      <c r="BH84" s="165">
        <v>1.2617385473525378</v>
      </c>
      <c r="BI84" s="165">
        <v>3.9567674953944287</v>
      </c>
      <c r="BM84" s="165">
        <v>9052.4783618242709</v>
      </c>
      <c r="BN84" s="162">
        <v>0.22900000000000001</v>
      </c>
      <c r="BO84" s="165">
        <v>6979.4608169665134</v>
      </c>
      <c r="BP84" s="165">
        <v>11125.495906682028</v>
      </c>
      <c r="BQ84" s="162">
        <v>1</v>
      </c>
      <c r="BT84" s="167">
        <v>83</v>
      </c>
    </row>
    <row r="85" spans="1:72">
      <c r="A85" s="162" t="s">
        <v>1269</v>
      </c>
      <c r="C85" s="162" t="s">
        <v>299</v>
      </c>
      <c r="D85" s="162" t="s">
        <v>300</v>
      </c>
      <c r="F85" s="162" t="s">
        <v>1963</v>
      </c>
      <c r="G85" s="162">
        <v>1411</v>
      </c>
      <c r="H85" s="162" t="s">
        <v>553</v>
      </c>
      <c r="J85" s="162" t="s">
        <v>475</v>
      </c>
      <c r="P85" s="162" t="s">
        <v>1284</v>
      </c>
      <c r="AG85" s="162">
        <v>19.079999999999998</v>
      </c>
      <c r="AI85" s="162">
        <v>16.690000000000001</v>
      </c>
      <c r="BG85" s="164" t="s">
        <v>1279</v>
      </c>
      <c r="BH85" s="165">
        <v>1.2805783703680762</v>
      </c>
      <c r="BI85" s="165">
        <v>4.0107730697315311</v>
      </c>
      <c r="BM85" s="165">
        <v>10251.161361875469</v>
      </c>
      <c r="BN85" s="162">
        <v>0.22900000000000001</v>
      </c>
      <c r="BO85" s="165">
        <v>7903.6454100059864</v>
      </c>
      <c r="BP85" s="165">
        <v>12598.677313744953</v>
      </c>
      <c r="BQ85" s="162">
        <v>1</v>
      </c>
      <c r="BT85" s="167">
        <v>84</v>
      </c>
    </row>
    <row r="86" spans="1:72">
      <c r="A86" s="162" t="s">
        <v>1269</v>
      </c>
      <c r="C86" s="162" t="s">
        <v>299</v>
      </c>
      <c r="D86" s="162" t="s">
        <v>300</v>
      </c>
      <c r="F86" s="162" t="s">
        <v>1963</v>
      </c>
      <c r="G86" s="162">
        <v>1413</v>
      </c>
      <c r="H86" s="162" t="s">
        <v>553</v>
      </c>
      <c r="J86" s="162" t="s">
        <v>475</v>
      </c>
      <c r="P86" s="162" t="s">
        <v>1282</v>
      </c>
      <c r="AG86" s="162">
        <v>21.01</v>
      </c>
      <c r="AI86" s="162">
        <v>18.32</v>
      </c>
      <c r="BG86" s="164" t="s">
        <v>1279</v>
      </c>
      <c r="BH86" s="165">
        <v>1.3224260524059526</v>
      </c>
      <c r="BI86" s="165">
        <v>4.1307321638943577</v>
      </c>
      <c r="BM86" s="165">
        <v>13512.38976259276</v>
      </c>
      <c r="BN86" s="162">
        <v>0.22900000000000001</v>
      </c>
      <c r="BO86" s="165">
        <v>10418.052506959019</v>
      </c>
      <c r="BP86" s="165">
        <v>16606.727018226502</v>
      </c>
      <c r="BQ86" s="162">
        <v>1</v>
      </c>
      <c r="BT86" s="167">
        <v>85</v>
      </c>
    </row>
    <row r="87" spans="1:72">
      <c r="A87" s="162" t="s">
        <v>1269</v>
      </c>
      <c r="C87" s="162" t="s">
        <v>299</v>
      </c>
      <c r="D87" s="162" t="s">
        <v>300</v>
      </c>
      <c r="F87" s="162" t="s">
        <v>1963</v>
      </c>
      <c r="G87" s="162">
        <v>1422</v>
      </c>
      <c r="H87" s="162" t="s">
        <v>553</v>
      </c>
      <c r="J87" s="162" t="s">
        <v>475</v>
      </c>
      <c r="P87" s="162" t="s">
        <v>1276</v>
      </c>
      <c r="AG87" s="162">
        <v>21.33</v>
      </c>
      <c r="AI87" s="162">
        <v>19.809999999999999</v>
      </c>
      <c r="BG87" s="164" t="s">
        <v>1279</v>
      </c>
      <c r="BH87" s="165">
        <v>1.3289908554494287</v>
      </c>
      <c r="BI87" s="165">
        <v>4.1495505975113023</v>
      </c>
      <c r="BM87" s="165">
        <v>14110.766244702343</v>
      </c>
      <c r="BN87" s="162">
        <v>0.22900000000000001</v>
      </c>
      <c r="BO87" s="165">
        <v>10879.400774665506</v>
      </c>
      <c r="BP87" s="165">
        <v>17342.131714739178</v>
      </c>
      <c r="BQ87" s="162">
        <v>1</v>
      </c>
      <c r="BT87" s="167">
        <v>86</v>
      </c>
    </row>
    <row r="88" spans="1:72">
      <c r="A88" s="162" t="s">
        <v>1269</v>
      </c>
      <c r="C88" s="162" t="s">
        <v>299</v>
      </c>
      <c r="D88" s="162" t="s">
        <v>300</v>
      </c>
      <c r="F88" s="162" t="s">
        <v>1963</v>
      </c>
      <c r="G88" s="162">
        <v>1426</v>
      </c>
      <c r="H88" s="162" t="s">
        <v>553</v>
      </c>
      <c r="J88" s="162" t="s">
        <v>475</v>
      </c>
      <c r="P88" s="162" t="s">
        <v>1283</v>
      </c>
      <c r="AG88" s="162">
        <v>21.58</v>
      </c>
      <c r="AI88" s="162">
        <v>19.350000000000001</v>
      </c>
      <c r="BG88" s="164" t="s">
        <v>1279</v>
      </c>
      <c r="BH88" s="165">
        <v>1.3340514403468919</v>
      </c>
      <c r="BI88" s="165">
        <v>4.1640570922720954</v>
      </c>
      <c r="BM88" s="165">
        <v>14590.060483335512</v>
      </c>
      <c r="BN88" s="162">
        <v>0.22900000000000001</v>
      </c>
      <c r="BO88" s="165">
        <v>11248.936632651679</v>
      </c>
      <c r="BP88" s="165">
        <v>17931.184334019345</v>
      </c>
      <c r="BQ88" s="162">
        <v>1</v>
      </c>
      <c r="BT88" s="167">
        <v>87</v>
      </c>
    </row>
    <row r="89" spans="1:72">
      <c r="A89" s="167" t="s">
        <v>1313</v>
      </c>
      <c r="B89" s="167"/>
      <c r="C89" s="167" t="s">
        <v>299</v>
      </c>
      <c r="D89" s="167" t="s">
        <v>1292</v>
      </c>
      <c r="E89" s="167"/>
      <c r="F89" s="167" t="s">
        <v>1964</v>
      </c>
      <c r="G89" s="167">
        <v>2</v>
      </c>
      <c r="H89" s="167" t="s">
        <v>1314</v>
      </c>
      <c r="I89" s="167"/>
      <c r="J89" s="167" t="s">
        <v>475</v>
      </c>
      <c r="K89" s="167" t="s">
        <v>1315</v>
      </c>
      <c r="L89" s="167"/>
      <c r="M89" s="167"/>
      <c r="N89" s="167"/>
      <c r="O89" s="167"/>
      <c r="P89" s="167" t="s">
        <v>1965</v>
      </c>
      <c r="Q89" s="167"/>
      <c r="R89" s="167"/>
      <c r="S89" s="167"/>
      <c r="T89" s="167"/>
      <c r="U89" s="167"/>
      <c r="V89" s="167"/>
      <c r="W89" s="167"/>
      <c r="X89" s="167"/>
      <c r="Y89" s="167"/>
      <c r="Z89" s="167"/>
      <c r="AG89" s="162">
        <v>21.69</v>
      </c>
      <c r="AI89" s="162">
        <v>19.28</v>
      </c>
      <c r="BG89" s="164" t="s">
        <v>1279</v>
      </c>
      <c r="BH89" s="165">
        <v>1.3362595520141933</v>
      </c>
      <c r="BI89" s="165">
        <v>4.1703867875507985</v>
      </c>
      <c r="BM89" s="165">
        <v>14804.262855166344</v>
      </c>
      <c r="BN89" s="162">
        <v>0.22900000000000001</v>
      </c>
      <c r="BO89" s="165">
        <v>11414.086661333251</v>
      </c>
      <c r="BP89" s="165">
        <v>18194.439048999437</v>
      </c>
      <c r="BQ89" s="162">
        <v>1</v>
      </c>
      <c r="BT89" s="167">
        <v>88</v>
      </c>
    </row>
    <row r="90" spans="1:72">
      <c r="A90" s="167" t="s">
        <v>1313</v>
      </c>
      <c r="B90" s="167"/>
      <c r="C90" s="167" t="s">
        <v>299</v>
      </c>
      <c r="D90" s="167" t="s">
        <v>1292</v>
      </c>
      <c r="E90" s="167"/>
      <c r="F90" s="167" t="s">
        <v>1966</v>
      </c>
      <c r="G90" s="167">
        <v>5</v>
      </c>
      <c r="H90" s="167" t="s">
        <v>1483</v>
      </c>
      <c r="I90" s="167"/>
      <c r="J90" s="167" t="s">
        <v>475</v>
      </c>
      <c r="K90" s="167" t="s">
        <v>1487</v>
      </c>
      <c r="L90" s="167"/>
      <c r="M90" s="167"/>
      <c r="N90" s="167"/>
      <c r="O90" s="167"/>
      <c r="P90" s="167" t="s">
        <v>1490</v>
      </c>
      <c r="Q90" s="167"/>
      <c r="R90" s="167"/>
      <c r="S90" s="167"/>
      <c r="T90" s="167"/>
      <c r="U90" s="167"/>
      <c r="V90" s="167"/>
      <c r="W90" s="167"/>
      <c r="X90" s="167"/>
      <c r="Y90" s="167"/>
      <c r="Z90" s="167"/>
      <c r="AG90" s="162">
        <v>22.1</v>
      </c>
      <c r="AI90" s="162">
        <v>19.420000000000002</v>
      </c>
      <c r="BG90" s="164" t="s">
        <v>1279</v>
      </c>
      <c r="BH90" s="165">
        <v>1.3443922736851108</v>
      </c>
      <c r="BI90" s="165">
        <v>4.1936997615845488</v>
      </c>
      <c r="BM90" s="165">
        <v>15620.673738300235</v>
      </c>
      <c r="BN90" s="162">
        <v>0.22900000000000001</v>
      </c>
      <c r="BO90" s="165">
        <v>12043.539452229481</v>
      </c>
      <c r="BP90" s="165">
        <v>19197.808024370988</v>
      </c>
      <c r="BQ90" s="162">
        <v>1</v>
      </c>
      <c r="BT90" s="167">
        <v>89</v>
      </c>
    </row>
    <row r="91" spans="1:72">
      <c r="A91" s="167" t="s">
        <v>1313</v>
      </c>
      <c r="B91" s="167"/>
      <c r="C91" s="167" t="s">
        <v>299</v>
      </c>
      <c r="D91" s="167" t="s">
        <v>1292</v>
      </c>
      <c r="E91" s="167"/>
      <c r="F91" s="167" t="s">
        <v>1966</v>
      </c>
      <c r="G91" s="167">
        <v>6</v>
      </c>
      <c r="H91" s="167" t="s">
        <v>1483</v>
      </c>
      <c r="I91" s="167"/>
      <c r="J91" s="167" t="s">
        <v>475</v>
      </c>
      <c r="K91" s="167" t="s">
        <v>1487</v>
      </c>
      <c r="L91" s="167"/>
      <c r="M91" s="167"/>
      <c r="N91" s="167"/>
      <c r="O91" s="167"/>
      <c r="P91" s="167" t="s">
        <v>1489</v>
      </c>
      <c r="Q91" s="167"/>
      <c r="R91" s="167"/>
      <c r="S91" s="167"/>
      <c r="T91" s="167"/>
      <c r="U91" s="167"/>
      <c r="V91" s="167"/>
      <c r="W91" s="167"/>
      <c r="X91" s="167"/>
      <c r="Y91" s="167"/>
      <c r="Z91" s="167"/>
      <c r="AG91" s="162">
        <v>22.28</v>
      </c>
      <c r="AI91" s="162">
        <v>20.95</v>
      </c>
      <c r="BG91" s="164" t="s">
        <v>1279</v>
      </c>
      <c r="BH91" s="165">
        <v>1.3479151865016914</v>
      </c>
      <c r="BI91" s="165">
        <v>4.2037984196155751</v>
      </c>
      <c r="BM91" s="165">
        <v>15988.157564555497</v>
      </c>
      <c r="BN91" s="162">
        <v>0.22900000000000001</v>
      </c>
      <c r="BO91" s="165">
        <v>12326.869482272288</v>
      </c>
      <c r="BP91" s="165">
        <v>19649.445646838707</v>
      </c>
      <c r="BQ91" s="162">
        <v>1</v>
      </c>
      <c r="BT91" s="167">
        <v>90</v>
      </c>
    </row>
    <row r="92" spans="1:72">
      <c r="A92" s="162" t="s">
        <v>1313</v>
      </c>
      <c r="C92" s="162" t="s">
        <v>299</v>
      </c>
      <c r="D92" s="162" t="s">
        <v>1270</v>
      </c>
      <c r="F92" s="162" t="s">
        <v>1966</v>
      </c>
      <c r="G92" s="162">
        <v>7</v>
      </c>
      <c r="H92" s="162" t="s">
        <v>1483</v>
      </c>
      <c r="J92" s="162" t="s">
        <v>475</v>
      </c>
      <c r="K92" s="162" t="s">
        <v>1487</v>
      </c>
      <c r="P92" s="162" t="s">
        <v>1335</v>
      </c>
      <c r="AG92" s="162">
        <v>22.34</v>
      </c>
      <c r="AI92" s="162">
        <v>20.28</v>
      </c>
      <c r="BG92" s="164" t="s">
        <v>1279</v>
      </c>
      <c r="BH92" s="165">
        <v>1.3490831687795903</v>
      </c>
      <c r="BI92" s="165">
        <v>4.2071465165526574</v>
      </c>
      <c r="BM92" s="165">
        <v>16111.891052597408</v>
      </c>
      <c r="BN92" s="162">
        <v>0.22900000000000001</v>
      </c>
      <c r="BO92" s="165">
        <v>12422.268001552602</v>
      </c>
      <c r="BP92" s="165">
        <v>19801.514103642214</v>
      </c>
      <c r="BQ92" s="162">
        <v>1</v>
      </c>
      <c r="BT92" s="162">
        <v>91</v>
      </c>
    </row>
    <row r="93" spans="1:72">
      <c r="A93" s="162" t="s">
        <v>1313</v>
      </c>
      <c r="C93" s="162" t="s">
        <v>299</v>
      </c>
      <c r="D93" s="162" t="s">
        <v>300</v>
      </c>
      <c r="F93" s="162" t="s">
        <v>1966</v>
      </c>
      <c r="G93" s="162">
        <v>43</v>
      </c>
      <c r="H93" s="162" t="s">
        <v>1483</v>
      </c>
      <c r="J93" s="162" t="s">
        <v>475</v>
      </c>
      <c r="K93" s="162" t="s">
        <v>1491</v>
      </c>
      <c r="P93" s="162" t="s">
        <v>1278</v>
      </c>
      <c r="AG93" s="162">
        <v>22.48</v>
      </c>
      <c r="AI93" s="162">
        <v>20.27</v>
      </c>
      <c r="BG93" s="164" t="s">
        <v>1279</v>
      </c>
      <c r="BH93" s="165">
        <v>1.3517963068970236</v>
      </c>
      <c r="BI93" s="165">
        <v>4.2149239028989633</v>
      </c>
      <c r="BM93" s="165">
        <v>16403.023341599612</v>
      </c>
      <c r="BN93" s="162">
        <v>0.22900000000000001</v>
      </c>
      <c r="BO93" s="165">
        <v>12646.730996373301</v>
      </c>
      <c r="BP93" s="165">
        <v>20159.315686825925</v>
      </c>
      <c r="BQ93" s="162">
        <v>1</v>
      </c>
      <c r="BT93" s="167">
        <v>92</v>
      </c>
    </row>
    <row r="94" spans="1:72">
      <c r="A94" s="162" t="s">
        <v>1313</v>
      </c>
      <c r="C94" s="162" t="s">
        <v>299</v>
      </c>
      <c r="D94" s="162" t="s">
        <v>1270</v>
      </c>
      <c r="F94" s="162" t="s">
        <v>1966</v>
      </c>
      <c r="G94" s="162">
        <v>70</v>
      </c>
      <c r="H94" s="162" t="s">
        <v>1483</v>
      </c>
      <c r="J94" s="162" t="s">
        <v>475</v>
      </c>
      <c r="K94" s="162" t="s">
        <v>1485</v>
      </c>
      <c r="P94" s="162" t="s">
        <v>1408</v>
      </c>
      <c r="AG94" s="162">
        <v>22.5</v>
      </c>
      <c r="AI94" s="162">
        <v>19.8</v>
      </c>
      <c r="BG94" s="164" t="s">
        <v>1279</v>
      </c>
      <c r="BH94" s="165">
        <v>1.3521825181113625</v>
      </c>
      <c r="BI94" s="165">
        <v>4.2160310023886236</v>
      </c>
      <c r="BM94" s="165">
        <v>16444.891119292104</v>
      </c>
      <c r="BN94" s="162">
        <v>0.22900000000000001</v>
      </c>
      <c r="BO94" s="165">
        <v>12679.011052974212</v>
      </c>
      <c r="BP94" s="165">
        <v>20210.771185609996</v>
      </c>
      <c r="BQ94" s="162">
        <v>1</v>
      </c>
      <c r="BT94" s="167">
        <v>93</v>
      </c>
    </row>
    <row r="95" spans="1:72">
      <c r="A95" s="162" t="s">
        <v>1313</v>
      </c>
      <c r="C95" s="162" t="s">
        <v>299</v>
      </c>
      <c r="D95" s="162" t="s">
        <v>1270</v>
      </c>
      <c r="F95" s="162" t="s">
        <v>1966</v>
      </c>
      <c r="G95" s="162">
        <v>71</v>
      </c>
      <c r="H95" s="162" t="s">
        <v>1483</v>
      </c>
      <c r="J95" s="162" t="s">
        <v>475</v>
      </c>
      <c r="K95" s="162" t="s">
        <v>1485</v>
      </c>
      <c r="P95" s="162" t="s">
        <v>1408</v>
      </c>
      <c r="AG95" s="162">
        <v>22.53</v>
      </c>
      <c r="AI95" s="162">
        <v>20.32</v>
      </c>
      <c r="BG95" s="164" t="s">
        <v>1279</v>
      </c>
      <c r="BH95" s="165">
        <v>1.3527611917238309</v>
      </c>
      <c r="BI95" s="165">
        <v>4.2176898078226941</v>
      </c>
      <c r="BM95" s="165">
        <v>16507.823158881412</v>
      </c>
      <c r="BN95" s="162">
        <v>0.22900000000000001</v>
      </c>
      <c r="BO95" s="165">
        <v>12727.531655497569</v>
      </c>
      <c r="BP95" s="165">
        <v>20288.114662265256</v>
      </c>
      <c r="BQ95" s="162">
        <v>1</v>
      </c>
      <c r="BT95" s="167">
        <v>94</v>
      </c>
    </row>
    <row r="96" spans="1:72">
      <c r="A96" s="162" t="s">
        <v>1313</v>
      </c>
      <c r="C96" s="162" t="s">
        <v>299</v>
      </c>
      <c r="D96" s="162" t="s">
        <v>300</v>
      </c>
      <c r="F96" s="162" t="s">
        <v>1966</v>
      </c>
      <c r="G96" s="162">
        <v>72</v>
      </c>
      <c r="H96" s="162" t="s">
        <v>1483</v>
      </c>
      <c r="J96" s="162" t="s">
        <v>475</v>
      </c>
      <c r="K96" s="162" t="s">
        <v>1485</v>
      </c>
      <c r="P96" s="162" t="s">
        <v>1479</v>
      </c>
      <c r="AG96" s="162">
        <v>22.74</v>
      </c>
      <c r="AI96" s="162">
        <v>19.41</v>
      </c>
      <c r="BG96" s="164" t="s">
        <v>1279</v>
      </c>
      <c r="BH96" s="165">
        <v>1.356790460351716</v>
      </c>
      <c r="BI96" s="165">
        <v>4.229239967621325</v>
      </c>
      <c r="BM96" s="165">
        <v>16952.742584915792</v>
      </c>
      <c r="BN96" s="162">
        <v>0.22900000000000001</v>
      </c>
      <c r="BO96" s="165">
        <v>13070.564532970075</v>
      </c>
      <c r="BP96" s="165">
        <v>20834.920636861509</v>
      </c>
      <c r="BQ96" s="162">
        <v>1</v>
      </c>
      <c r="BT96" s="167">
        <v>95</v>
      </c>
    </row>
    <row r="97" spans="1:79">
      <c r="A97" s="167" t="s">
        <v>1313</v>
      </c>
      <c r="B97" s="167"/>
      <c r="C97" s="167" t="s">
        <v>299</v>
      </c>
      <c r="D97" s="167" t="s">
        <v>1292</v>
      </c>
      <c r="E97" s="167"/>
      <c r="F97" s="167" t="s">
        <v>1966</v>
      </c>
      <c r="G97" s="167">
        <v>73</v>
      </c>
      <c r="H97" s="167" t="s">
        <v>1483</v>
      </c>
      <c r="I97" s="167"/>
      <c r="J97" s="167" t="s">
        <v>475</v>
      </c>
      <c r="K97" s="167" t="s">
        <v>1485</v>
      </c>
      <c r="L97" s="167"/>
      <c r="M97" s="167"/>
      <c r="N97" s="167"/>
      <c r="O97" s="167"/>
      <c r="P97" s="167" t="s">
        <v>1276</v>
      </c>
      <c r="Q97" s="167"/>
      <c r="R97" s="167"/>
      <c r="S97" s="167"/>
      <c r="T97" s="167"/>
      <c r="U97" s="167"/>
      <c r="V97" s="167"/>
      <c r="W97" s="167"/>
      <c r="X97" s="167"/>
      <c r="Y97" s="167"/>
      <c r="Z97" s="167"/>
      <c r="AG97" s="162">
        <v>23.73</v>
      </c>
      <c r="AI97" s="162">
        <v>20.6</v>
      </c>
      <c r="BG97" s="164" t="s">
        <v>1279</v>
      </c>
      <c r="BH97" s="165">
        <v>1.375297738217339</v>
      </c>
      <c r="BI97" s="165">
        <v>4.2822922797223981</v>
      </c>
      <c r="BM97" s="165">
        <v>19155.446508206787</v>
      </c>
      <c r="BN97" s="162">
        <v>0.22900000000000001</v>
      </c>
      <c r="BO97" s="165">
        <v>14768.849257827433</v>
      </c>
      <c r="BP97" s="165">
        <v>23542.043758586144</v>
      </c>
      <c r="BQ97" s="162">
        <v>1</v>
      </c>
      <c r="BT97" s="167">
        <v>96</v>
      </c>
    </row>
    <row r="98" spans="1:79" s="167" customFormat="1">
      <c r="A98" s="162" t="s">
        <v>1313</v>
      </c>
      <c r="B98" s="162"/>
      <c r="C98" s="162" t="s">
        <v>299</v>
      </c>
      <c r="D98" s="162" t="s">
        <v>1270</v>
      </c>
      <c r="E98" s="162"/>
      <c r="F98" s="162" t="s">
        <v>1966</v>
      </c>
      <c r="G98" s="162">
        <v>77</v>
      </c>
      <c r="H98" s="162" t="s">
        <v>1483</v>
      </c>
      <c r="I98" s="162"/>
      <c r="J98" s="162" t="s">
        <v>475</v>
      </c>
      <c r="K98" s="162" t="s">
        <v>1485</v>
      </c>
      <c r="L98" s="162"/>
      <c r="M98" s="162"/>
      <c r="N98" s="162"/>
      <c r="O98" s="162"/>
      <c r="P98" s="162" t="s">
        <v>1486</v>
      </c>
      <c r="Q98" s="162"/>
      <c r="R98" s="162"/>
      <c r="S98" s="162"/>
      <c r="T98" s="162"/>
      <c r="U98" s="162"/>
      <c r="V98" s="162"/>
      <c r="W98" s="162"/>
      <c r="X98" s="162"/>
      <c r="Y98" s="162"/>
      <c r="Z98" s="162"/>
      <c r="AB98" s="167">
        <v>1</v>
      </c>
      <c r="AC98" s="167" t="s">
        <v>1299</v>
      </c>
      <c r="AD98" s="168" t="s">
        <v>1300</v>
      </c>
      <c r="AX98" s="167">
        <v>29.18</v>
      </c>
      <c r="BG98" s="169" t="s">
        <v>1301</v>
      </c>
      <c r="BH98" s="170">
        <v>1.4650852875574327</v>
      </c>
      <c r="BI98" s="170">
        <v>4.7011264021933563</v>
      </c>
      <c r="BJ98" s="170">
        <v>3.3639647730727494E-2</v>
      </c>
      <c r="BK98" s="170">
        <v>4.7720998543612216</v>
      </c>
      <c r="BL98" s="170">
        <v>4.630152950025491</v>
      </c>
      <c r="BM98" s="170">
        <v>50248.881851944534</v>
      </c>
      <c r="BN98" s="167">
        <v>0.16700000000000001</v>
      </c>
      <c r="BO98" s="170">
        <v>41857.318582669795</v>
      </c>
      <c r="BP98" s="170">
        <v>58640.445121219273</v>
      </c>
      <c r="BQ98" s="167">
        <v>1</v>
      </c>
      <c r="BR98" s="167">
        <v>1</v>
      </c>
      <c r="BS98" s="167">
        <v>1</v>
      </c>
      <c r="BT98" s="167">
        <v>97</v>
      </c>
      <c r="BU98" s="171"/>
      <c r="BV98" s="171"/>
      <c r="BW98" s="171"/>
      <c r="BX98" s="171"/>
      <c r="BY98" s="171"/>
      <c r="BZ98" s="171"/>
      <c r="CA98" s="171"/>
    </row>
    <row r="99" spans="1:79" ht="29">
      <c r="A99" s="162" t="s">
        <v>1313</v>
      </c>
      <c r="C99" s="162" t="s">
        <v>299</v>
      </c>
      <c r="D99" s="162" t="s">
        <v>1270</v>
      </c>
      <c r="F99" s="162" t="s">
        <v>1966</v>
      </c>
      <c r="G99" s="162">
        <v>79</v>
      </c>
      <c r="H99" s="162" t="s">
        <v>1483</v>
      </c>
      <c r="J99" s="162" t="s">
        <v>475</v>
      </c>
      <c r="K99" s="162" t="s">
        <v>1485</v>
      </c>
      <c r="P99" s="162" t="s">
        <v>1455</v>
      </c>
      <c r="AB99" s="162">
        <v>1</v>
      </c>
      <c r="AC99" s="162" t="s">
        <v>1299</v>
      </c>
      <c r="AD99" s="163" t="s">
        <v>1303</v>
      </c>
      <c r="AG99" s="162">
        <v>18.850000000000001</v>
      </c>
      <c r="BG99" s="164" t="s">
        <v>1279</v>
      </c>
      <c r="BH99" s="165">
        <v>1.2753113545418118</v>
      </c>
      <c r="BI99" s="165">
        <v>3.9956748273273743</v>
      </c>
      <c r="BJ99" s="165">
        <v>1.7219064106176438E-2</v>
      </c>
      <c r="BK99" s="165">
        <v>4.031593165546183</v>
      </c>
      <c r="BL99" s="165">
        <v>3.9597564891085661</v>
      </c>
      <c r="BM99" s="165">
        <v>9900.9034927803332</v>
      </c>
      <c r="BN99" s="162">
        <v>0.22900000000000001</v>
      </c>
      <c r="BO99" s="165">
        <v>7633.5965929336362</v>
      </c>
      <c r="BP99" s="165">
        <v>12168.21039262703</v>
      </c>
      <c r="BQ99" s="162">
        <v>1</v>
      </c>
      <c r="BR99" s="162">
        <v>2</v>
      </c>
      <c r="BS99" s="162">
        <v>2</v>
      </c>
      <c r="BT99" s="167">
        <v>98</v>
      </c>
      <c r="BU99" s="171"/>
      <c r="BV99" s="171"/>
      <c r="BW99" s="171"/>
      <c r="BX99" s="171"/>
      <c r="BY99" s="171"/>
      <c r="BZ99" s="171"/>
      <c r="CA99" s="171"/>
    </row>
    <row r="100" spans="1:79">
      <c r="A100" s="162" t="s">
        <v>1313</v>
      </c>
      <c r="C100" s="162" t="s">
        <v>299</v>
      </c>
      <c r="D100" s="162" t="s">
        <v>300</v>
      </c>
      <c r="F100" s="162" t="s">
        <v>1966</v>
      </c>
      <c r="G100" s="162">
        <v>80</v>
      </c>
      <c r="H100" s="162" t="s">
        <v>1483</v>
      </c>
      <c r="J100" s="162" t="s">
        <v>475</v>
      </c>
      <c r="K100" s="162" t="s">
        <v>1485</v>
      </c>
      <c r="P100" s="162" t="s">
        <v>1455</v>
      </c>
      <c r="AB100" s="162">
        <v>1</v>
      </c>
      <c r="AC100" s="162" t="s">
        <v>1299</v>
      </c>
      <c r="AG100" s="162">
        <v>19.850000000000001</v>
      </c>
      <c r="BG100" s="164" t="s">
        <v>1279</v>
      </c>
      <c r="BH100" s="165">
        <v>1.2977605110991339</v>
      </c>
      <c r="BI100" s="165">
        <v>4.0600267903082248</v>
      </c>
      <c r="BJ100" s="165">
        <v>1.8238615102191651E-2</v>
      </c>
      <c r="BK100" s="165">
        <v>4.0980718746312572</v>
      </c>
      <c r="BL100" s="165">
        <v>4.0219817059851923</v>
      </c>
      <c r="BM100" s="165">
        <v>11482.244497929765</v>
      </c>
      <c r="BN100" s="162">
        <v>0.22900000000000001</v>
      </c>
      <c r="BO100" s="165">
        <v>8852.8105079038487</v>
      </c>
      <c r="BP100" s="165">
        <v>14111.678487955682</v>
      </c>
      <c r="BQ100" s="162">
        <v>1</v>
      </c>
      <c r="BT100" s="167">
        <v>99</v>
      </c>
      <c r="BU100" s="171"/>
      <c r="BV100" s="171"/>
      <c r="BW100" s="171"/>
      <c r="BX100" s="171"/>
      <c r="BY100" s="171"/>
      <c r="BZ100" s="171"/>
      <c r="CA100" s="171"/>
    </row>
    <row r="101" spans="1:79" s="167" customFormat="1">
      <c r="A101" s="162" t="s">
        <v>1313</v>
      </c>
      <c r="B101" s="162"/>
      <c r="C101" s="162" t="s">
        <v>299</v>
      </c>
      <c r="D101" s="162" t="s">
        <v>1270</v>
      </c>
      <c r="E101" s="162"/>
      <c r="F101" s="162" t="s">
        <v>1966</v>
      </c>
      <c r="G101" s="162">
        <v>81</v>
      </c>
      <c r="H101" s="162" t="s">
        <v>1483</v>
      </c>
      <c r="I101" s="162"/>
      <c r="J101" s="162" t="s">
        <v>475</v>
      </c>
      <c r="K101" s="162" t="s">
        <v>1485</v>
      </c>
      <c r="L101" s="162"/>
      <c r="M101" s="162"/>
      <c r="N101" s="162"/>
      <c r="O101" s="162"/>
      <c r="P101" s="162" t="s">
        <v>1484</v>
      </c>
      <c r="Q101" s="162"/>
      <c r="R101" s="162"/>
      <c r="S101" s="162"/>
      <c r="T101" s="162"/>
      <c r="U101" s="162"/>
      <c r="V101" s="162"/>
      <c r="W101" s="162"/>
      <c r="X101" s="162"/>
      <c r="Y101" s="162"/>
      <c r="Z101" s="162"/>
      <c r="AB101" s="167">
        <v>1</v>
      </c>
      <c r="AC101" s="167" t="s">
        <v>1299</v>
      </c>
      <c r="AD101" s="168"/>
      <c r="AM101" s="167">
        <v>24.19</v>
      </c>
      <c r="AN101" s="167">
        <v>36.85</v>
      </c>
      <c r="BG101" s="169" t="s">
        <v>1268</v>
      </c>
      <c r="BH101" s="170">
        <v>1.5664374921950703</v>
      </c>
      <c r="BI101" s="170">
        <v>4.2691488003906573</v>
      </c>
      <c r="BJ101" s="170">
        <v>2.0986476024960597E-2</v>
      </c>
      <c r="BK101" s="170">
        <v>4.3132397503475559</v>
      </c>
      <c r="BL101" s="170">
        <v>4.2250578504337586</v>
      </c>
      <c r="BM101" s="170">
        <v>18584.410954444225</v>
      </c>
      <c r="BN101" s="167">
        <v>0.154</v>
      </c>
      <c r="BO101" s="170">
        <v>15722.411667459815</v>
      </c>
      <c r="BP101" s="170">
        <v>21446.410241428635</v>
      </c>
      <c r="BQ101" s="167">
        <v>0</v>
      </c>
      <c r="BR101" s="167">
        <v>1</v>
      </c>
      <c r="BS101" s="167">
        <v>2</v>
      </c>
      <c r="BT101" s="167">
        <v>100</v>
      </c>
      <c r="BU101" s="171"/>
      <c r="BV101" s="171"/>
      <c r="BW101" s="171"/>
      <c r="BX101" s="171"/>
      <c r="BY101" s="171"/>
      <c r="BZ101" s="171"/>
      <c r="CA101" s="171"/>
    </row>
    <row r="102" spans="1:79" s="167" customFormat="1">
      <c r="A102" s="162" t="s">
        <v>1313</v>
      </c>
      <c r="B102" s="162"/>
      <c r="C102" s="162" t="s">
        <v>299</v>
      </c>
      <c r="D102" s="162" t="s">
        <v>1270</v>
      </c>
      <c r="E102" s="162"/>
      <c r="F102" s="162" t="s">
        <v>1966</v>
      </c>
      <c r="G102" s="162">
        <v>84</v>
      </c>
      <c r="H102" s="162" t="s">
        <v>1483</v>
      </c>
      <c r="I102" s="162"/>
      <c r="J102" s="162" t="s">
        <v>475</v>
      </c>
      <c r="K102" s="162" t="s">
        <v>1485</v>
      </c>
      <c r="L102" s="162"/>
      <c r="M102" s="162"/>
      <c r="N102" s="162"/>
      <c r="O102" s="162"/>
      <c r="P102" s="162" t="s">
        <v>1265</v>
      </c>
      <c r="Q102" s="162"/>
      <c r="R102" s="162"/>
      <c r="S102" s="162"/>
      <c r="T102" s="162"/>
      <c r="U102" s="162"/>
      <c r="V102" s="162"/>
      <c r="W102" s="162"/>
      <c r="X102" s="162"/>
      <c r="Y102" s="162"/>
      <c r="Z102" s="162"/>
      <c r="AB102" s="167">
        <v>1</v>
      </c>
      <c r="AC102" s="167" t="s">
        <v>1299</v>
      </c>
      <c r="AD102" s="168"/>
      <c r="AY102" s="167">
        <v>36.950000000000003</v>
      </c>
      <c r="BG102" s="169" t="s">
        <v>1306</v>
      </c>
      <c r="BH102" s="170">
        <v>1.5676144427308445</v>
      </c>
      <c r="BI102" s="170">
        <v>4.3567761076922178</v>
      </c>
      <c r="BJ102" s="170">
        <v>2.0184271015118938E-2</v>
      </c>
      <c r="BK102" s="170">
        <v>4.3993611967187665</v>
      </c>
      <c r="BL102" s="170">
        <v>4.3141910186656691</v>
      </c>
      <c r="BM102" s="170">
        <v>22739.248495899668</v>
      </c>
      <c r="BN102" s="167">
        <v>0.14299999999999999</v>
      </c>
      <c r="BO102" s="170">
        <v>19487.535960986017</v>
      </c>
      <c r="BP102" s="170">
        <v>25990.96103081332</v>
      </c>
      <c r="BQ102" s="167">
        <v>1</v>
      </c>
      <c r="BT102" s="162">
        <v>101</v>
      </c>
      <c r="BU102" s="171"/>
      <c r="BV102" s="171"/>
      <c r="BW102" s="171"/>
      <c r="BX102" s="171"/>
      <c r="BY102" s="171"/>
      <c r="BZ102" s="171"/>
      <c r="CA102" s="171"/>
    </row>
    <row r="103" spans="1:79" s="172" customFormat="1">
      <c r="A103" s="162" t="s">
        <v>1291</v>
      </c>
      <c r="B103" s="162"/>
      <c r="C103" s="162" t="s">
        <v>299</v>
      </c>
      <c r="D103" s="162" t="s">
        <v>1292</v>
      </c>
      <c r="E103" s="162"/>
      <c r="F103" s="162" t="s">
        <v>1967</v>
      </c>
      <c r="G103" s="162">
        <v>35</v>
      </c>
      <c r="H103" s="162" t="s">
        <v>1293</v>
      </c>
      <c r="I103" s="162"/>
      <c r="J103" s="162" t="s">
        <v>475</v>
      </c>
      <c r="K103" s="162" t="s">
        <v>1295</v>
      </c>
      <c r="L103" s="162"/>
      <c r="M103" s="162"/>
      <c r="N103" s="162"/>
      <c r="O103" s="162"/>
      <c r="P103" s="162" t="s">
        <v>1294</v>
      </c>
      <c r="Q103" s="162"/>
      <c r="R103" s="162"/>
      <c r="S103" s="162"/>
      <c r="T103" s="162"/>
      <c r="U103" s="162"/>
      <c r="V103" s="162"/>
      <c r="W103" s="162"/>
      <c r="X103" s="162"/>
      <c r="Y103" s="162"/>
      <c r="Z103" s="162"/>
      <c r="AB103" s="172">
        <v>1</v>
      </c>
      <c r="AC103" s="172" t="s">
        <v>1299</v>
      </c>
      <c r="AD103" s="177"/>
      <c r="AG103" s="172">
        <v>11.06</v>
      </c>
      <c r="BG103" s="178" t="s">
        <v>1279</v>
      </c>
      <c r="BH103" s="179">
        <v>1.0437551269686796</v>
      </c>
      <c r="BI103" s="179">
        <v>3.331903885790084</v>
      </c>
      <c r="BJ103" s="179">
        <v>2.5214462729132942E-2</v>
      </c>
      <c r="BK103" s="179">
        <v>3.3845003332349641</v>
      </c>
      <c r="BL103" s="179">
        <v>3.2793074383452039</v>
      </c>
      <c r="BM103" s="179">
        <v>2147.3551878998028</v>
      </c>
      <c r="BN103" s="172">
        <v>0.22900000000000001</v>
      </c>
      <c r="BO103" s="179">
        <v>1655.6108498707479</v>
      </c>
      <c r="BP103" s="179">
        <v>2639.0995259288575</v>
      </c>
      <c r="BQ103" s="172">
        <v>0</v>
      </c>
      <c r="BR103" s="172">
        <v>3</v>
      </c>
      <c r="BS103" s="172">
        <v>5</v>
      </c>
      <c r="BT103" s="167">
        <v>102</v>
      </c>
      <c r="BU103" s="171"/>
      <c r="BV103" s="171"/>
      <c r="BW103" s="171"/>
      <c r="BX103" s="171"/>
      <c r="BY103" s="171"/>
      <c r="BZ103" s="171"/>
      <c r="CA103" s="171"/>
    </row>
    <row r="104" spans="1:79" s="172" customFormat="1">
      <c r="A104" s="162" t="s">
        <v>1291</v>
      </c>
      <c r="B104" s="162"/>
      <c r="C104" s="162" t="s">
        <v>299</v>
      </c>
      <c r="D104" s="162" t="s">
        <v>1292</v>
      </c>
      <c r="E104" s="162"/>
      <c r="F104" s="162" t="s">
        <v>1967</v>
      </c>
      <c r="G104" s="162">
        <v>36</v>
      </c>
      <c r="H104" s="162" t="s">
        <v>1293</v>
      </c>
      <c r="I104" s="162"/>
      <c r="J104" s="162" t="s">
        <v>475</v>
      </c>
      <c r="K104" s="162" t="s">
        <v>1295</v>
      </c>
      <c r="L104" s="162"/>
      <c r="M104" s="162"/>
      <c r="N104" s="162"/>
      <c r="O104" s="162"/>
      <c r="P104" s="162" t="s">
        <v>1294</v>
      </c>
      <c r="Q104" s="162"/>
      <c r="R104" s="162"/>
      <c r="S104" s="162"/>
      <c r="T104" s="162"/>
      <c r="U104" s="162"/>
      <c r="V104" s="162"/>
      <c r="W104" s="162"/>
      <c r="X104" s="162"/>
      <c r="Y104" s="162"/>
      <c r="Z104" s="162"/>
      <c r="AB104" s="172">
        <v>1</v>
      </c>
      <c r="AC104" s="172" t="s">
        <v>1299</v>
      </c>
      <c r="AD104" s="177"/>
      <c r="AG104" s="172">
        <v>11.56</v>
      </c>
      <c r="BG104" s="178" t="s">
        <v>1279</v>
      </c>
      <c r="BH104" s="179">
        <v>1.0629578340845103</v>
      </c>
      <c r="BI104" s="179">
        <v>3.3869496909317927</v>
      </c>
      <c r="BJ104" s="179">
        <v>2.3627515349397877E-2</v>
      </c>
      <c r="BK104" s="179">
        <v>3.4362358241592861</v>
      </c>
      <c r="BL104" s="179">
        <v>3.3376635577042992</v>
      </c>
      <c r="BM104" s="179">
        <v>2437.5284364999384</v>
      </c>
      <c r="BN104" s="172">
        <v>0.22900000000000001</v>
      </c>
      <c r="BO104" s="179">
        <v>1879.3344245414523</v>
      </c>
      <c r="BP104" s="179">
        <v>2995.7224484584244</v>
      </c>
      <c r="BQ104" s="172">
        <v>0</v>
      </c>
      <c r="BT104" s="167">
        <v>103</v>
      </c>
      <c r="BU104" s="171"/>
      <c r="BV104" s="171"/>
      <c r="BW104" s="171"/>
      <c r="BX104" s="171"/>
      <c r="BY104" s="171"/>
      <c r="BZ104" s="171"/>
      <c r="CA104" s="171"/>
    </row>
    <row r="105" spans="1:79" s="172" customFormat="1">
      <c r="A105" s="162" t="s">
        <v>1513</v>
      </c>
      <c r="B105" s="162"/>
      <c r="C105" s="162" t="s">
        <v>299</v>
      </c>
      <c r="D105" s="162" t="s">
        <v>300</v>
      </c>
      <c r="E105" s="162"/>
      <c r="F105" s="162" t="s">
        <v>1968</v>
      </c>
      <c r="G105" s="162">
        <v>4</v>
      </c>
      <c r="H105" s="162" t="s">
        <v>1514</v>
      </c>
      <c r="I105" s="162"/>
      <c r="J105" s="162" t="s">
        <v>475</v>
      </c>
      <c r="K105" s="162" t="s">
        <v>1516</v>
      </c>
      <c r="L105" s="162"/>
      <c r="M105" s="162"/>
      <c r="N105" s="162"/>
      <c r="O105" s="162"/>
      <c r="P105" s="162" t="s">
        <v>1278</v>
      </c>
      <c r="Q105" s="162"/>
      <c r="R105" s="162"/>
      <c r="S105" s="162"/>
      <c r="T105" s="162"/>
      <c r="U105" s="162"/>
      <c r="V105" s="162"/>
      <c r="W105" s="162"/>
      <c r="X105" s="162"/>
      <c r="Y105" s="162"/>
      <c r="Z105" s="162"/>
      <c r="AB105" s="172">
        <v>1</v>
      </c>
      <c r="AC105" s="172" t="s">
        <v>1299</v>
      </c>
      <c r="AD105" s="177" t="s">
        <v>1310</v>
      </c>
      <c r="AG105" s="172">
        <v>11.62</v>
      </c>
      <c r="BG105" s="178" t="s">
        <v>1279</v>
      </c>
      <c r="BH105" s="179">
        <v>1.0652061280543119</v>
      </c>
      <c r="BI105" s="179">
        <v>3.3933945713862235</v>
      </c>
      <c r="BJ105" s="179">
        <v>2.3447141391973833E-2</v>
      </c>
      <c r="BK105" s="179">
        <v>3.4423044511327685</v>
      </c>
      <c r="BL105" s="179">
        <v>3.3444846916396784</v>
      </c>
      <c r="BM105" s="179">
        <v>2473.9708113472202</v>
      </c>
      <c r="BN105" s="172">
        <v>0.22900000000000001</v>
      </c>
      <c r="BO105" s="179">
        <v>1907.4314955487066</v>
      </c>
      <c r="BP105" s="179">
        <v>3040.5101271457338</v>
      </c>
      <c r="BQ105" s="172">
        <v>1</v>
      </c>
      <c r="BT105" s="167">
        <v>104</v>
      </c>
      <c r="BU105" s="171"/>
      <c r="BV105" s="171"/>
      <c r="BW105" s="171"/>
      <c r="BX105" s="171"/>
      <c r="BY105" s="171"/>
      <c r="BZ105" s="171"/>
      <c r="CA105" s="171"/>
    </row>
    <row r="106" spans="1:79" s="172" customFormat="1">
      <c r="A106" s="167" t="s">
        <v>1513</v>
      </c>
      <c r="B106" s="167"/>
      <c r="C106" s="167" t="s">
        <v>299</v>
      </c>
      <c r="D106" s="167" t="s">
        <v>1270</v>
      </c>
      <c r="E106" s="167"/>
      <c r="F106" s="167" t="s">
        <v>1968</v>
      </c>
      <c r="G106" s="167">
        <v>6</v>
      </c>
      <c r="H106" s="167" t="s">
        <v>1514</v>
      </c>
      <c r="I106" s="167"/>
      <c r="J106" s="167" t="s">
        <v>475</v>
      </c>
      <c r="K106" s="167" t="s">
        <v>1516</v>
      </c>
      <c r="L106" s="167"/>
      <c r="M106" s="167"/>
      <c r="N106" s="167"/>
      <c r="O106" s="167"/>
      <c r="P106" s="167" t="s">
        <v>1515</v>
      </c>
      <c r="Q106" s="167"/>
      <c r="R106" s="167"/>
      <c r="S106" s="167"/>
      <c r="T106" s="167"/>
      <c r="U106" s="167"/>
      <c r="V106" s="167"/>
      <c r="W106" s="167"/>
      <c r="X106" s="167"/>
      <c r="Y106" s="167"/>
      <c r="Z106" s="167"/>
      <c r="AB106" s="172">
        <v>1</v>
      </c>
      <c r="AC106" s="172" t="s">
        <v>1299</v>
      </c>
      <c r="AD106" s="177" t="s">
        <v>1312</v>
      </c>
      <c r="AG106" s="172">
        <v>12.09</v>
      </c>
      <c r="BG106" s="178" t="s">
        <v>1279</v>
      </c>
      <c r="BH106" s="179">
        <v>1.082426300860772</v>
      </c>
      <c r="BI106" s="179">
        <v>3.4427573133732379</v>
      </c>
      <c r="BJ106" s="179">
        <v>2.21086624987087E-2</v>
      </c>
      <c r="BK106" s="179">
        <v>3.4888751750814859</v>
      </c>
      <c r="BL106" s="179">
        <v>3.3966394516649898</v>
      </c>
      <c r="BM106" s="179">
        <v>2771.7707879728632</v>
      </c>
      <c r="BN106" s="172">
        <v>0.22900000000000001</v>
      </c>
      <c r="BO106" s="179">
        <v>2137.0352775270776</v>
      </c>
      <c r="BP106" s="179">
        <v>3406.5062984186488</v>
      </c>
      <c r="BQ106" s="172">
        <v>1</v>
      </c>
      <c r="BT106" s="167">
        <v>105</v>
      </c>
      <c r="BU106" s="171"/>
      <c r="BV106" s="171"/>
      <c r="BW106" s="171"/>
      <c r="BX106" s="171"/>
      <c r="BY106" s="171"/>
      <c r="BZ106" s="171"/>
      <c r="CA106" s="171"/>
    </row>
    <row r="107" spans="1:79" s="172" customFormat="1">
      <c r="A107" s="162" t="s">
        <v>1262</v>
      </c>
      <c r="B107" s="162"/>
      <c r="C107" s="162" t="s">
        <v>299</v>
      </c>
      <c r="D107" s="162" t="s">
        <v>300</v>
      </c>
      <c r="E107" s="162"/>
      <c r="F107" s="162" t="s">
        <v>1969</v>
      </c>
      <c r="G107" s="162">
        <v>4</v>
      </c>
      <c r="H107" s="162" t="s">
        <v>1263</v>
      </c>
      <c r="I107" s="162"/>
      <c r="J107" s="162" t="s">
        <v>475</v>
      </c>
      <c r="K107" s="162" t="s">
        <v>1266</v>
      </c>
      <c r="L107" s="162"/>
      <c r="M107" s="162"/>
      <c r="N107" s="162"/>
      <c r="O107" s="162"/>
      <c r="P107" s="162" t="s">
        <v>1265</v>
      </c>
      <c r="Q107" s="162"/>
      <c r="R107" s="162"/>
      <c r="S107" s="162"/>
      <c r="T107" s="162"/>
      <c r="U107" s="162"/>
      <c r="V107" s="162"/>
      <c r="W107" s="162"/>
      <c r="X107" s="162"/>
      <c r="Y107" s="162"/>
      <c r="Z107" s="162"/>
      <c r="AB107" s="172">
        <v>1</v>
      </c>
      <c r="AC107" s="172" t="s">
        <v>1299</v>
      </c>
      <c r="AD107" s="177"/>
      <c r="AG107" s="172">
        <v>13.07</v>
      </c>
      <c r="BG107" s="178" t="s">
        <v>1279</v>
      </c>
      <c r="BH107" s="179">
        <v>1.1162755875805443</v>
      </c>
      <c r="BI107" s="179">
        <v>3.5397884887030089</v>
      </c>
      <c r="BJ107" s="179">
        <v>1.9745019752185476E-2</v>
      </c>
      <c r="BK107" s="179">
        <v>3.5809758780537262</v>
      </c>
      <c r="BL107" s="179">
        <v>3.4986010993522916</v>
      </c>
      <c r="BM107" s="179">
        <v>3465.6802282960534</v>
      </c>
      <c r="BN107" s="172">
        <v>0.22900000000000001</v>
      </c>
      <c r="BO107" s="179">
        <v>2672.0394560162572</v>
      </c>
      <c r="BP107" s="179">
        <v>4259.3210005758501</v>
      </c>
      <c r="BQ107" s="172">
        <v>1</v>
      </c>
      <c r="BT107" s="167">
        <v>106</v>
      </c>
      <c r="BU107" s="171"/>
      <c r="BV107" s="171"/>
      <c r="BW107" s="171"/>
      <c r="BX107" s="171"/>
      <c r="BY107" s="171"/>
      <c r="BZ107" s="171"/>
      <c r="CA107" s="171"/>
    </row>
    <row r="108" spans="1:79" s="167" customFormat="1">
      <c r="A108" s="167" t="s">
        <v>1478</v>
      </c>
      <c r="C108" s="167" t="s">
        <v>299</v>
      </c>
      <c r="D108" s="167" t="s">
        <v>300</v>
      </c>
      <c r="F108" s="167" t="s">
        <v>1970</v>
      </c>
      <c r="G108" s="167">
        <v>107</v>
      </c>
      <c r="H108" s="167" t="s">
        <v>554</v>
      </c>
      <c r="J108" s="167" t="s">
        <v>475</v>
      </c>
      <c r="K108" s="167" t="s">
        <v>1480</v>
      </c>
      <c r="P108" s="167" t="s">
        <v>1479</v>
      </c>
      <c r="AB108" s="167">
        <v>1</v>
      </c>
      <c r="AD108" s="168"/>
      <c r="AY108" s="167">
        <v>46.85</v>
      </c>
      <c r="BG108" s="169" t="s">
        <v>1306</v>
      </c>
      <c r="BH108" s="170">
        <v>1.6707095952237971</v>
      </c>
      <c r="BI108" s="170">
        <v>4.6449796125761775</v>
      </c>
      <c r="BJ108" s="170">
        <v>2.6864475200829255E-2</v>
      </c>
      <c r="BK108" s="170">
        <v>4.7016587003283137</v>
      </c>
      <c r="BL108" s="170">
        <v>4.5883005248240414</v>
      </c>
      <c r="BM108" s="170">
        <v>44154.97188547234</v>
      </c>
      <c r="BN108" s="167">
        <v>0.14299999999999999</v>
      </c>
      <c r="BO108" s="170">
        <v>37840.810905849794</v>
      </c>
      <c r="BP108" s="170">
        <v>50469.132865094885</v>
      </c>
      <c r="BQ108" s="167">
        <v>1</v>
      </c>
      <c r="BR108" s="167">
        <v>3</v>
      </c>
      <c r="BS108" s="167">
        <v>18</v>
      </c>
      <c r="BT108" s="167">
        <v>107</v>
      </c>
      <c r="BU108" s="171"/>
      <c r="BV108" s="171"/>
      <c r="BW108" s="171"/>
      <c r="BX108" s="171"/>
      <c r="BY108" s="171"/>
      <c r="BZ108" s="171"/>
      <c r="CA108" s="171"/>
    </row>
    <row r="109" spans="1:79" s="167" customFormat="1">
      <c r="A109" s="162" t="s">
        <v>1415</v>
      </c>
      <c r="B109" s="162"/>
      <c r="C109" s="162" t="s">
        <v>299</v>
      </c>
      <c r="D109" s="162" t="s">
        <v>300</v>
      </c>
      <c r="E109" s="162"/>
      <c r="F109" s="162" t="s">
        <v>1971</v>
      </c>
      <c r="G109" s="162">
        <v>341</v>
      </c>
      <c r="H109" s="162" t="s">
        <v>101</v>
      </c>
      <c r="I109" s="162"/>
      <c r="J109" s="162" t="s">
        <v>176</v>
      </c>
      <c r="K109" s="162" t="s">
        <v>1459</v>
      </c>
      <c r="L109" s="162"/>
      <c r="M109" s="162"/>
      <c r="N109" s="162"/>
      <c r="O109" s="162"/>
      <c r="P109" s="162" t="s">
        <v>1442</v>
      </c>
      <c r="Q109" s="162"/>
      <c r="R109" s="162"/>
      <c r="S109" s="162"/>
      <c r="T109" s="162"/>
      <c r="U109" s="162"/>
      <c r="V109" s="162"/>
      <c r="W109" s="162"/>
      <c r="X109" s="162"/>
      <c r="Y109" s="162"/>
      <c r="Z109" s="162"/>
      <c r="AB109" s="167">
        <v>1</v>
      </c>
      <c r="AD109" s="168"/>
      <c r="AM109" s="167">
        <v>36.65</v>
      </c>
      <c r="AN109" s="167">
        <v>51.25</v>
      </c>
      <c r="BG109" s="169" t="s">
        <v>1268</v>
      </c>
      <c r="BH109" s="170">
        <v>1.7096938697277919</v>
      </c>
      <c r="BI109" s="170">
        <v>4.6187441759692796</v>
      </c>
      <c r="BJ109" s="170">
        <v>3.0265696442770058E-2</v>
      </c>
      <c r="BK109" s="170">
        <v>4.6823300445868465</v>
      </c>
      <c r="BL109" s="170">
        <v>4.5551583073517126</v>
      </c>
      <c r="BM109" s="170">
        <v>41566.568774784311</v>
      </c>
      <c r="BN109" s="167">
        <v>0.154</v>
      </c>
      <c r="BO109" s="170">
        <v>35165.31718346753</v>
      </c>
      <c r="BP109" s="170">
        <v>47967.820366101092</v>
      </c>
      <c r="BQ109" s="167">
        <v>1</v>
      </c>
      <c r="BT109" s="167">
        <v>108</v>
      </c>
      <c r="BU109" s="171"/>
      <c r="BV109" s="171"/>
      <c r="BW109" s="171"/>
      <c r="BX109" s="171"/>
      <c r="BY109" s="171"/>
      <c r="BZ109" s="171"/>
      <c r="CA109" s="171"/>
    </row>
    <row r="110" spans="1:79" s="167" customFormat="1">
      <c r="A110" s="162" t="s">
        <v>1415</v>
      </c>
      <c r="B110" s="162"/>
      <c r="C110" s="162" t="s">
        <v>299</v>
      </c>
      <c r="D110" s="162" t="s">
        <v>1270</v>
      </c>
      <c r="E110" s="162"/>
      <c r="F110" s="162" t="s">
        <v>1971</v>
      </c>
      <c r="G110" s="162">
        <v>383</v>
      </c>
      <c r="H110" s="162" t="s">
        <v>101</v>
      </c>
      <c r="I110" s="162"/>
      <c r="J110" s="162" t="s">
        <v>176</v>
      </c>
      <c r="K110" s="162" t="s">
        <v>1423</v>
      </c>
      <c r="L110" s="162"/>
      <c r="M110" s="162"/>
      <c r="N110" s="162"/>
      <c r="O110" s="162"/>
      <c r="P110" s="162" t="s">
        <v>1422</v>
      </c>
      <c r="Q110" s="162"/>
      <c r="R110" s="162"/>
      <c r="S110" s="162"/>
      <c r="T110" s="162"/>
      <c r="U110" s="162"/>
      <c r="V110" s="162"/>
      <c r="W110" s="162"/>
      <c r="X110" s="162"/>
      <c r="Y110" s="162"/>
      <c r="Z110" s="162"/>
      <c r="AB110" s="167">
        <v>1</v>
      </c>
      <c r="AD110" s="168"/>
      <c r="AW110" s="167">
        <v>29.52</v>
      </c>
      <c r="AX110" s="167">
        <v>27.3</v>
      </c>
      <c r="BG110" s="169" t="s">
        <v>1301</v>
      </c>
      <c r="BH110" s="170">
        <v>1.436162647040756</v>
      </c>
      <c r="BI110" s="170">
        <v>4.6245043384692393</v>
      </c>
      <c r="BJ110" s="170">
        <v>3.1423997586883141E-2</v>
      </c>
      <c r="BK110" s="170">
        <v>4.6908031774912233</v>
      </c>
      <c r="BL110" s="170">
        <v>4.5582054994472552</v>
      </c>
      <c r="BM110" s="170">
        <v>42121.549454720007</v>
      </c>
      <c r="BN110" s="167">
        <v>0.16700000000000001</v>
      </c>
      <c r="BO110" s="170">
        <v>35087.250695781768</v>
      </c>
      <c r="BP110" s="170">
        <v>49155.848213658246</v>
      </c>
      <c r="BQ110" s="167">
        <v>1</v>
      </c>
      <c r="BT110" s="167">
        <v>109</v>
      </c>
      <c r="BU110" s="171"/>
      <c r="BV110" s="171"/>
      <c r="BW110" s="171"/>
      <c r="BX110" s="171"/>
      <c r="BY110" s="171"/>
      <c r="BZ110" s="171"/>
      <c r="CA110" s="171"/>
    </row>
    <row r="111" spans="1:79" s="167" customFormat="1">
      <c r="A111" s="162"/>
      <c r="B111" s="162"/>
      <c r="C111" s="162" t="s">
        <v>299</v>
      </c>
      <c r="D111" s="162" t="s">
        <v>1270</v>
      </c>
      <c r="E111" s="162"/>
      <c r="F111" s="162" t="s">
        <v>1971</v>
      </c>
      <c r="G111" s="162">
        <v>383</v>
      </c>
      <c r="H111" s="162" t="s">
        <v>101</v>
      </c>
      <c r="I111" s="162"/>
      <c r="J111" s="162" t="s">
        <v>176</v>
      </c>
      <c r="K111" s="162"/>
      <c r="L111" s="162"/>
      <c r="M111" s="162"/>
      <c r="N111" s="162"/>
      <c r="O111" s="162"/>
      <c r="P111" s="162"/>
      <c r="Q111" s="162"/>
      <c r="R111" s="162"/>
      <c r="S111" s="162"/>
      <c r="T111" s="162"/>
      <c r="U111" s="162"/>
      <c r="V111" s="162"/>
      <c r="W111" s="162"/>
      <c r="X111" s="162"/>
      <c r="Y111" s="162"/>
      <c r="Z111" s="162"/>
      <c r="AB111" s="167">
        <v>1</v>
      </c>
      <c r="AD111" s="168"/>
      <c r="AZ111" s="167">
        <v>233</v>
      </c>
      <c r="BA111" s="167">
        <v>17.18</v>
      </c>
      <c r="BB111" s="167">
        <v>23.78</v>
      </c>
      <c r="BC111" s="167">
        <v>50.51</v>
      </c>
      <c r="BG111" s="169" t="s">
        <v>1322</v>
      </c>
      <c r="BH111" s="170">
        <v>2.3673559210260189</v>
      </c>
      <c r="BI111" s="170">
        <v>4.5202110167608929</v>
      </c>
      <c r="BJ111" s="170">
        <v>2.8110065062029975E-2</v>
      </c>
      <c r="BK111" s="170">
        <v>4.5801262018851778</v>
      </c>
      <c r="BL111" s="170">
        <v>4.4602958316366079</v>
      </c>
      <c r="BM111" s="170">
        <v>33129.205190591427</v>
      </c>
      <c r="BN111" s="167">
        <v>0.17399999999999999</v>
      </c>
      <c r="BO111" s="170">
        <v>27364.72348742852</v>
      </c>
      <c r="BP111" s="170">
        <v>38893.686893754333</v>
      </c>
      <c r="BQ111" s="167">
        <v>0</v>
      </c>
      <c r="BT111" s="167">
        <v>110</v>
      </c>
      <c r="BU111" s="171">
        <v>6.3958654641372798E-19</v>
      </c>
      <c r="BV111" s="175">
        <v>1</v>
      </c>
      <c r="BW111" s="171">
        <v>6.05025769826394E-30</v>
      </c>
      <c r="BX111" s="171">
        <v>6.1910529143084903E-32</v>
      </c>
      <c r="BY111" s="171">
        <v>1.15158576283218E-48</v>
      </c>
      <c r="BZ111" s="171">
        <v>4.78496955257815E-55</v>
      </c>
      <c r="CA111" s="171">
        <v>2.13421501370936E-43</v>
      </c>
    </row>
    <row r="112" spans="1:79" s="167" customFormat="1">
      <c r="A112" s="162" t="s">
        <v>1415</v>
      </c>
      <c r="B112" s="162"/>
      <c r="C112" s="162" t="s">
        <v>299</v>
      </c>
      <c r="D112" s="162" t="s">
        <v>300</v>
      </c>
      <c r="E112" s="162"/>
      <c r="F112" s="162" t="s">
        <v>1971</v>
      </c>
      <c r="G112" s="162">
        <v>394</v>
      </c>
      <c r="H112" s="162" t="s">
        <v>101</v>
      </c>
      <c r="I112" s="162"/>
      <c r="J112" s="162" t="s">
        <v>176</v>
      </c>
      <c r="K112" s="162" t="s">
        <v>1423</v>
      </c>
      <c r="L112" s="162"/>
      <c r="M112" s="162"/>
      <c r="N112" s="162"/>
      <c r="O112" s="162"/>
      <c r="P112" s="162" t="s">
        <v>1278</v>
      </c>
      <c r="Q112" s="162"/>
      <c r="R112" s="162"/>
      <c r="S112" s="162"/>
      <c r="T112" s="162"/>
      <c r="U112" s="162"/>
      <c r="V112" s="162"/>
      <c r="W112" s="162"/>
      <c r="X112" s="162"/>
      <c r="Y112" s="162"/>
      <c r="Z112" s="162"/>
      <c r="AB112" s="167">
        <v>1</v>
      </c>
      <c r="AD112" s="168" t="s">
        <v>1324</v>
      </c>
      <c r="AZ112" s="167">
        <v>243</v>
      </c>
      <c r="BA112" s="167">
        <v>17.12</v>
      </c>
      <c r="BB112" s="167">
        <v>21</v>
      </c>
      <c r="BC112" s="167">
        <v>34.130000000000003</v>
      </c>
      <c r="BG112" s="169" t="s">
        <v>1322</v>
      </c>
      <c r="BH112" s="170">
        <v>2.3856062735983121</v>
      </c>
      <c r="BI112" s="170">
        <v>4.587402227951598</v>
      </c>
      <c r="BJ112" s="170">
        <v>2.9917935797133349E-2</v>
      </c>
      <c r="BK112" s="170">
        <v>4.651170798314781</v>
      </c>
      <c r="BL112" s="170">
        <v>4.5236336575884151</v>
      </c>
      <c r="BM112" s="170">
        <v>38672.498203206203</v>
      </c>
      <c r="BN112" s="167">
        <v>0.17399999999999999</v>
      </c>
      <c r="BO112" s="170">
        <v>31943.483515848326</v>
      </c>
      <c r="BP112" s="170">
        <v>45401.512890564081</v>
      </c>
      <c r="BQ112" s="167">
        <v>0</v>
      </c>
      <c r="BT112" s="162">
        <v>111</v>
      </c>
      <c r="BU112" s="171">
        <v>1.17465273398255E-18</v>
      </c>
      <c r="BV112" s="175">
        <v>1</v>
      </c>
      <c r="BW112" s="171">
        <v>7.8888144007812696E-19</v>
      </c>
      <c r="BX112" s="171">
        <v>1.6312682801365E-22</v>
      </c>
      <c r="BY112" s="171">
        <v>1.5900812752410201E-45</v>
      </c>
      <c r="BZ112" s="171">
        <v>5.5529643361761505E-50</v>
      </c>
      <c r="CA112" s="171">
        <v>1.5567659427463399E-33</v>
      </c>
    </row>
    <row r="113" spans="1:79" s="167" customFormat="1" ht="29">
      <c r="A113" s="162" t="s">
        <v>1415</v>
      </c>
      <c r="B113" s="162"/>
      <c r="C113" s="162" t="s">
        <v>299</v>
      </c>
      <c r="D113" s="162" t="s">
        <v>300</v>
      </c>
      <c r="E113" s="162"/>
      <c r="F113" s="162" t="s">
        <v>1971</v>
      </c>
      <c r="G113" s="162">
        <v>437</v>
      </c>
      <c r="H113" s="162" t="s">
        <v>101</v>
      </c>
      <c r="I113" s="162"/>
      <c r="J113" s="162" t="s">
        <v>176</v>
      </c>
      <c r="K113" s="162" t="s">
        <v>1454</v>
      </c>
      <c r="L113" s="162"/>
      <c r="M113" s="162"/>
      <c r="N113" s="162"/>
      <c r="O113" s="162"/>
      <c r="P113" s="162" t="s">
        <v>1408</v>
      </c>
      <c r="Q113" s="162"/>
      <c r="R113" s="162"/>
      <c r="S113" s="162"/>
      <c r="T113" s="162"/>
      <c r="U113" s="162"/>
      <c r="V113" s="162"/>
      <c r="W113" s="162"/>
      <c r="X113" s="162"/>
      <c r="Y113" s="162"/>
      <c r="Z113" s="162"/>
      <c r="AB113" s="167">
        <v>1</v>
      </c>
      <c r="AD113" s="168" t="s">
        <v>1325</v>
      </c>
      <c r="AZ113" s="167">
        <v>243</v>
      </c>
      <c r="BA113" s="167">
        <v>19.39</v>
      </c>
      <c r="BB113" s="167">
        <v>20.2</v>
      </c>
      <c r="BC113" s="167">
        <v>39.869999999999997</v>
      </c>
      <c r="BG113" s="169" t="s">
        <v>1322</v>
      </c>
      <c r="BH113" s="170">
        <v>2.3856062735983121</v>
      </c>
      <c r="BI113" s="170">
        <v>4.587402227951598</v>
      </c>
      <c r="BJ113" s="170">
        <v>2.9917935797133349E-2</v>
      </c>
      <c r="BK113" s="170">
        <v>4.651170798314781</v>
      </c>
      <c r="BL113" s="170">
        <v>4.5236336575884151</v>
      </c>
      <c r="BM113" s="170">
        <v>38672.498203206203</v>
      </c>
      <c r="BN113" s="167">
        <v>0.17399999999999999</v>
      </c>
      <c r="BO113" s="170">
        <v>31943.483515848326</v>
      </c>
      <c r="BP113" s="170">
        <v>45401.512890564081</v>
      </c>
      <c r="BQ113" s="167">
        <v>0</v>
      </c>
      <c r="BT113" s="167">
        <v>112</v>
      </c>
      <c r="BU113" s="171">
        <v>2.6410966463251102E-12</v>
      </c>
      <c r="BV113" s="175">
        <v>0.99999999999734401</v>
      </c>
      <c r="BW113" s="171">
        <v>1.1774769321464499E-14</v>
      </c>
      <c r="BX113" s="171">
        <v>2.8488250757347599E-15</v>
      </c>
      <c r="BY113" s="171">
        <v>1.3348202563016499E-41</v>
      </c>
      <c r="BZ113" s="171">
        <v>3.5290500497360901E-46</v>
      </c>
      <c r="CA113" s="171">
        <v>4.4668858707670899E-29</v>
      </c>
    </row>
    <row r="114" spans="1:79" s="167" customFormat="1">
      <c r="A114" s="162" t="s">
        <v>1415</v>
      </c>
      <c r="B114" s="162"/>
      <c r="C114" s="162" t="s">
        <v>299</v>
      </c>
      <c r="D114" s="162" t="s">
        <v>300</v>
      </c>
      <c r="E114" s="162"/>
      <c r="F114" s="162" t="s">
        <v>1971</v>
      </c>
      <c r="G114" s="162">
        <v>925</v>
      </c>
      <c r="H114" s="162" t="s">
        <v>101</v>
      </c>
      <c r="I114" s="162"/>
      <c r="J114" s="162" t="s">
        <v>176</v>
      </c>
      <c r="K114" s="162" t="s">
        <v>1435</v>
      </c>
      <c r="L114" s="162"/>
      <c r="M114" s="162"/>
      <c r="N114" s="162"/>
      <c r="O114" s="162"/>
      <c r="P114" s="162" t="s">
        <v>1448</v>
      </c>
      <c r="Q114" s="162"/>
      <c r="R114" s="162"/>
      <c r="S114" s="162"/>
      <c r="T114" s="162"/>
      <c r="U114" s="162"/>
      <c r="V114" s="162"/>
      <c r="W114" s="162"/>
      <c r="X114" s="162"/>
      <c r="Y114" s="162"/>
      <c r="Z114" s="162"/>
      <c r="AB114" s="167">
        <v>1</v>
      </c>
      <c r="AD114" s="168"/>
      <c r="AZ114" s="167">
        <v>268</v>
      </c>
      <c r="BA114" s="167">
        <v>20.52</v>
      </c>
      <c r="BB114" s="167">
        <v>20.93</v>
      </c>
      <c r="BC114" s="167">
        <v>42.43</v>
      </c>
      <c r="BG114" s="169" t="s">
        <v>1322</v>
      </c>
      <c r="BH114" s="170">
        <v>2.428134794028789</v>
      </c>
      <c r="BI114" s="170">
        <v>4.743976890635679</v>
      </c>
      <c r="BJ114" s="170">
        <v>3.4245822075575243E-2</v>
      </c>
      <c r="BK114" s="170">
        <v>4.8169701321975049</v>
      </c>
      <c r="BL114" s="170">
        <v>4.670983649073853</v>
      </c>
      <c r="BM114" s="170">
        <v>55459.620140020837</v>
      </c>
      <c r="BN114" s="167">
        <v>0.17399999999999999</v>
      </c>
      <c r="BO114" s="170">
        <v>45809.646235657216</v>
      </c>
      <c r="BP114" s="170">
        <v>65109.594044384459</v>
      </c>
      <c r="BQ114" s="167">
        <v>0</v>
      </c>
      <c r="BT114" s="167">
        <v>113</v>
      </c>
      <c r="BU114" s="171">
        <v>4.0769521951536199E-11</v>
      </c>
      <c r="BV114" s="175">
        <v>0.99999998019876801</v>
      </c>
      <c r="BW114" s="171">
        <v>8.8625906878483694E-15</v>
      </c>
      <c r="BX114" s="171">
        <v>1.97604530028212E-8</v>
      </c>
      <c r="BY114" s="171">
        <v>3.5698979290094E-51</v>
      </c>
      <c r="BZ114" s="171">
        <v>6.1436447610258496E-56</v>
      </c>
      <c r="CA114" s="171">
        <v>2.42325813095586E-33</v>
      </c>
    </row>
    <row r="115" spans="1:79" s="167" customFormat="1" ht="58">
      <c r="A115" s="162"/>
      <c r="B115" s="162"/>
      <c r="C115" s="162" t="s">
        <v>299</v>
      </c>
      <c r="D115" s="162" t="s">
        <v>300</v>
      </c>
      <c r="E115" s="162"/>
      <c r="F115" s="162" t="s">
        <v>1971</v>
      </c>
      <c r="G115" s="162">
        <v>925</v>
      </c>
      <c r="H115" s="162" t="s">
        <v>101</v>
      </c>
      <c r="I115" s="162"/>
      <c r="J115" s="162" t="s">
        <v>176</v>
      </c>
      <c r="K115" s="162"/>
      <c r="L115" s="162"/>
      <c r="M115" s="162"/>
      <c r="N115" s="162"/>
      <c r="O115" s="162"/>
      <c r="P115" s="162"/>
      <c r="Q115" s="162"/>
      <c r="R115" s="162"/>
      <c r="S115" s="162"/>
      <c r="T115" s="162"/>
      <c r="U115" s="162"/>
      <c r="V115" s="162"/>
      <c r="W115" s="162"/>
      <c r="X115" s="162"/>
      <c r="Y115" s="162"/>
      <c r="Z115" s="162"/>
      <c r="AB115" s="167">
        <v>1</v>
      </c>
      <c r="AD115" s="168" t="s">
        <v>1972</v>
      </c>
      <c r="AZ115" s="167">
        <v>268</v>
      </c>
      <c r="BA115" s="167">
        <v>20.82</v>
      </c>
      <c r="BB115" s="167">
        <v>20.83</v>
      </c>
      <c r="BC115" s="167">
        <v>37.69</v>
      </c>
      <c r="BG115" s="169" t="s">
        <v>1322</v>
      </c>
      <c r="BH115" s="170">
        <v>2.428134794028789</v>
      </c>
      <c r="BI115" s="170">
        <v>4.743976890635679</v>
      </c>
      <c r="BJ115" s="170">
        <v>3.4245822075575243E-2</v>
      </c>
      <c r="BK115" s="170">
        <v>4.8169701321975049</v>
      </c>
      <c r="BL115" s="170">
        <v>4.670983649073853</v>
      </c>
      <c r="BM115" s="170">
        <v>55459.620140020837</v>
      </c>
      <c r="BN115" s="167">
        <v>0.17399999999999999</v>
      </c>
      <c r="BO115" s="170">
        <v>45809.646235657216</v>
      </c>
      <c r="BP115" s="170">
        <v>65109.594044384459</v>
      </c>
      <c r="BQ115" s="167">
        <v>0</v>
      </c>
      <c r="BT115" s="167">
        <v>114</v>
      </c>
      <c r="BU115" s="171">
        <v>1.00097544819222E-13</v>
      </c>
      <c r="BV115" s="175">
        <v>0.999999999810117</v>
      </c>
      <c r="BW115" s="171">
        <v>6.2580022242861699E-15</v>
      </c>
      <c r="BX115" s="171">
        <v>1.89776431226396E-10</v>
      </c>
      <c r="BY115" s="171">
        <v>8.3680851736449703E-52</v>
      </c>
      <c r="BZ115" s="171">
        <v>3.0485334947671299E-56</v>
      </c>
      <c r="CA115" s="171">
        <v>1.49258065315476E-33</v>
      </c>
    </row>
    <row r="116" spans="1:79" s="167" customFormat="1">
      <c r="A116" s="162" t="s">
        <v>1415</v>
      </c>
      <c r="B116" s="162"/>
      <c r="C116" s="162" t="s">
        <v>299</v>
      </c>
      <c r="D116" s="162" t="s">
        <v>300</v>
      </c>
      <c r="E116" s="162"/>
      <c r="F116" s="162" t="s">
        <v>1971</v>
      </c>
      <c r="G116" s="162">
        <v>1139</v>
      </c>
      <c r="H116" s="162" t="s">
        <v>101</v>
      </c>
      <c r="I116" s="162"/>
      <c r="J116" s="162" t="s">
        <v>176</v>
      </c>
      <c r="K116" s="162" t="s">
        <v>1453</v>
      </c>
      <c r="L116" s="162"/>
      <c r="M116" s="162"/>
      <c r="N116" s="162"/>
      <c r="O116" s="162"/>
      <c r="P116" s="162" t="s">
        <v>1428</v>
      </c>
      <c r="Q116" s="162"/>
      <c r="R116" s="162"/>
      <c r="S116" s="162"/>
      <c r="T116" s="162"/>
      <c r="U116" s="162"/>
      <c r="V116" s="162"/>
      <c r="W116" s="162"/>
      <c r="X116" s="162"/>
      <c r="Y116" s="162"/>
      <c r="Z116" s="162"/>
      <c r="AB116" s="167">
        <v>1</v>
      </c>
      <c r="AD116" s="168"/>
      <c r="AT116" s="167">
        <v>270</v>
      </c>
      <c r="AU116" s="167">
        <v>20.72</v>
      </c>
      <c r="AV116" s="167">
        <v>20.61</v>
      </c>
      <c r="AW116" s="167">
        <v>31.38</v>
      </c>
      <c r="AX116" s="167">
        <v>30.31</v>
      </c>
      <c r="BG116" s="169" t="s">
        <v>1327</v>
      </c>
      <c r="BH116" s="170">
        <v>1.3163897510731954</v>
      </c>
      <c r="BI116" s="170">
        <v>4.7492535711164869</v>
      </c>
      <c r="BJ116" s="170">
        <v>2.5274059951169086E-2</v>
      </c>
      <c r="BK116" s="170">
        <v>4.8028321843844859</v>
      </c>
      <c r="BL116" s="170">
        <v>4.695674957848488</v>
      </c>
      <c r="BM116" s="170">
        <v>56137.565024416428</v>
      </c>
      <c r="BN116" s="167">
        <v>0.17399999999999999</v>
      </c>
      <c r="BO116" s="170">
        <v>46369.62871016797</v>
      </c>
      <c r="BP116" s="170">
        <v>65905.501338664879</v>
      </c>
      <c r="BQ116" s="167">
        <v>0</v>
      </c>
      <c r="BT116" s="167">
        <v>115</v>
      </c>
      <c r="BU116" s="166"/>
      <c r="BV116" s="166"/>
      <c r="BW116" s="180"/>
      <c r="BX116" s="166"/>
      <c r="BY116" s="166"/>
      <c r="BZ116" s="166"/>
      <c r="CA116" s="166"/>
    </row>
    <row r="117" spans="1:79" s="167" customFormat="1">
      <c r="A117" s="162"/>
      <c r="B117" s="162"/>
      <c r="C117" s="162" t="s">
        <v>299</v>
      </c>
      <c r="D117" s="162" t="s">
        <v>300</v>
      </c>
      <c r="E117" s="162"/>
      <c r="F117" s="162" t="s">
        <v>1971</v>
      </c>
      <c r="G117" s="162">
        <v>1139</v>
      </c>
      <c r="H117" s="162" t="s">
        <v>101</v>
      </c>
      <c r="I117" s="162"/>
      <c r="J117" s="162" t="s">
        <v>176</v>
      </c>
      <c r="K117" s="162"/>
      <c r="L117" s="162"/>
      <c r="M117" s="162"/>
      <c r="N117" s="162"/>
      <c r="O117" s="162"/>
      <c r="P117" s="162"/>
      <c r="Q117" s="162"/>
      <c r="R117" s="162"/>
      <c r="S117" s="162"/>
      <c r="T117" s="162"/>
      <c r="U117" s="162"/>
      <c r="V117" s="162"/>
      <c r="W117" s="162"/>
      <c r="X117" s="162"/>
      <c r="Y117" s="162"/>
      <c r="Z117" s="162"/>
      <c r="AB117" s="167">
        <v>1</v>
      </c>
      <c r="AD117" s="168"/>
      <c r="AT117" s="167">
        <v>269</v>
      </c>
      <c r="AU117" s="167">
        <v>21.15</v>
      </c>
      <c r="AV117" s="167">
        <v>21.1</v>
      </c>
      <c r="AW117" s="167">
        <v>32.19</v>
      </c>
      <c r="AX117" s="167">
        <v>29.51</v>
      </c>
      <c r="AY117" s="167">
        <v>50.59</v>
      </c>
      <c r="BG117" s="169" t="s">
        <v>1327</v>
      </c>
      <c r="BH117" s="170">
        <v>1.325310371711061</v>
      </c>
      <c r="BI117" s="170">
        <v>4.7727120324907748</v>
      </c>
      <c r="BJ117" s="170">
        <v>2.5764388110822149E-2</v>
      </c>
      <c r="BK117" s="170">
        <v>4.8273300950158866</v>
      </c>
      <c r="BL117" s="170">
        <v>4.718093969965663</v>
      </c>
      <c r="BM117" s="170">
        <v>59253.230408085212</v>
      </c>
      <c r="BN117" s="167">
        <v>0.17399999999999999</v>
      </c>
      <c r="BO117" s="170">
        <v>48943.168317078387</v>
      </c>
      <c r="BP117" s="170">
        <v>69563.292499092044</v>
      </c>
      <c r="BQ117" s="167">
        <v>0</v>
      </c>
      <c r="BT117" s="167">
        <v>116</v>
      </c>
      <c r="BU117" s="181">
        <v>6.0072514380585303E-3</v>
      </c>
      <c r="BV117" s="181">
        <v>0.40486946010001101</v>
      </c>
      <c r="BW117" s="181">
        <v>5.5764766277500497E-22</v>
      </c>
      <c r="BX117" s="182">
        <v>0.58912328846193096</v>
      </c>
      <c r="BY117" s="181">
        <v>8.38609617925631E-61</v>
      </c>
      <c r="BZ117" s="181">
        <v>6.3803917124703096E-74</v>
      </c>
      <c r="CA117" s="181">
        <v>1.57902664240633E-45</v>
      </c>
    </row>
    <row r="118" spans="1:79" s="167" customFormat="1">
      <c r="A118" s="162" t="s">
        <v>1415</v>
      </c>
      <c r="B118" s="162"/>
      <c r="C118" s="162" t="s">
        <v>299</v>
      </c>
      <c r="D118" s="162" t="s">
        <v>300</v>
      </c>
      <c r="E118" s="162"/>
      <c r="F118" s="162" t="s">
        <v>1971</v>
      </c>
      <c r="G118" s="162">
        <v>1428</v>
      </c>
      <c r="H118" s="162" t="s">
        <v>101</v>
      </c>
      <c r="I118" s="162"/>
      <c r="J118" s="162" t="s">
        <v>176</v>
      </c>
      <c r="K118" s="162" t="s">
        <v>1447</v>
      </c>
      <c r="L118" s="162"/>
      <c r="M118" s="162"/>
      <c r="N118" s="162"/>
      <c r="O118" s="162"/>
      <c r="P118" s="162" t="s">
        <v>1446</v>
      </c>
      <c r="Q118" s="162"/>
      <c r="R118" s="162"/>
      <c r="S118" s="162"/>
      <c r="T118" s="162"/>
      <c r="U118" s="162"/>
      <c r="V118" s="162"/>
      <c r="W118" s="162"/>
      <c r="X118" s="162"/>
      <c r="Y118" s="162"/>
      <c r="Z118" s="162"/>
      <c r="AB118" s="167">
        <v>1</v>
      </c>
      <c r="AD118" s="168" t="s">
        <v>1324</v>
      </c>
      <c r="BA118" s="167">
        <v>17.14</v>
      </c>
      <c r="BB118" s="167">
        <v>22</v>
      </c>
      <c r="BC118" s="167">
        <v>45.37</v>
      </c>
      <c r="BG118" s="169" t="s">
        <v>1329</v>
      </c>
      <c r="BH118" s="170">
        <v>1.2340108175871793</v>
      </c>
      <c r="BI118" s="170">
        <v>4.5059756125367354</v>
      </c>
      <c r="BJ118" s="170">
        <v>3.250484105240925E-2</v>
      </c>
      <c r="BK118" s="170">
        <v>4.5752580409051138</v>
      </c>
      <c r="BL118" s="170">
        <v>4.436693184168357</v>
      </c>
      <c r="BM118" s="170">
        <v>32060.892840415912</v>
      </c>
      <c r="BN118" s="167">
        <v>0.188</v>
      </c>
      <c r="BO118" s="170">
        <v>26033.444986417722</v>
      </c>
      <c r="BP118" s="170">
        <v>38088.340694414102</v>
      </c>
      <c r="BQ118" s="167">
        <v>0</v>
      </c>
      <c r="BT118" s="167">
        <v>117</v>
      </c>
      <c r="BU118" s="171"/>
      <c r="BV118" s="171"/>
      <c r="BW118" s="171"/>
      <c r="BX118" s="171"/>
      <c r="BY118" s="171"/>
      <c r="BZ118" s="171"/>
      <c r="CA118" s="171"/>
    </row>
    <row r="119" spans="1:79" s="167" customFormat="1">
      <c r="A119" s="162"/>
      <c r="B119" s="162"/>
      <c r="C119" s="162" t="s">
        <v>299</v>
      </c>
      <c r="D119" s="162" t="s">
        <v>300</v>
      </c>
      <c r="E119" s="162"/>
      <c r="F119" s="162" t="s">
        <v>1971</v>
      </c>
      <c r="G119" s="162">
        <v>1428</v>
      </c>
      <c r="H119" s="162" t="s">
        <v>101</v>
      </c>
      <c r="I119" s="162"/>
      <c r="J119" s="162" t="s">
        <v>176</v>
      </c>
      <c r="K119" s="162"/>
      <c r="L119" s="162"/>
      <c r="M119" s="162"/>
      <c r="N119" s="162"/>
      <c r="O119" s="162"/>
      <c r="P119" s="162"/>
      <c r="Q119" s="162"/>
      <c r="R119" s="162"/>
      <c r="S119" s="162"/>
      <c r="T119" s="162"/>
      <c r="U119" s="162"/>
      <c r="V119" s="162"/>
      <c r="W119" s="162"/>
      <c r="X119" s="162"/>
      <c r="Y119" s="162"/>
      <c r="Z119" s="162"/>
      <c r="AB119" s="167">
        <v>1</v>
      </c>
      <c r="AD119" s="168"/>
      <c r="AO119" s="167">
        <v>222</v>
      </c>
      <c r="BG119" s="169" t="s">
        <v>1330</v>
      </c>
      <c r="BH119" s="170">
        <v>2.3463529744506388</v>
      </c>
      <c r="BI119" s="170">
        <v>4.5620881536147344</v>
      </c>
      <c r="BJ119" s="170">
        <v>3.4838106890117002E-2</v>
      </c>
      <c r="BK119" s="170">
        <v>4.6373513076438266</v>
      </c>
      <c r="BL119" s="170">
        <v>4.4868249995856422</v>
      </c>
      <c r="BM119" s="170">
        <v>36482.799263385044</v>
      </c>
      <c r="BN119" s="167">
        <v>0.19700000000000001</v>
      </c>
      <c r="BO119" s="170">
        <v>29295.687808498191</v>
      </c>
      <c r="BP119" s="170">
        <v>43669.910718271902</v>
      </c>
      <c r="BQ119" s="167">
        <v>0</v>
      </c>
      <c r="BT119" s="167">
        <v>118</v>
      </c>
      <c r="BU119" s="166"/>
      <c r="BV119" s="166"/>
      <c r="BW119" s="166"/>
      <c r="BX119" s="166"/>
      <c r="BY119" s="166"/>
      <c r="BZ119" s="166"/>
      <c r="CA119" s="166"/>
    </row>
    <row r="120" spans="1:79" s="167" customFormat="1">
      <c r="A120" s="162"/>
      <c r="B120" s="162"/>
      <c r="C120" s="162" t="s">
        <v>299</v>
      </c>
      <c r="D120" s="162" t="s">
        <v>300</v>
      </c>
      <c r="E120" s="162"/>
      <c r="F120" s="162" t="s">
        <v>1971</v>
      </c>
      <c r="G120" s="162">
        <v>1465</v>
      </c>
      <c r="H120" s="162" t="s">
        <v>101</v>
      </c>
      <c r="I120" s="162"/>
      <c r="J120" s="162" t="s">
        <v>176</v>
      </c>
      <c r="K120" s="162"/>
      <c r="L120" s="162"/>
      <c r="M120" s="162"/>
      <c r="N120" s="162"/>
      <c r="O120" s="162"/>
      <c r="P120" s="162"/>
      <c r="Q120" s="162"/>
      <c r="R120" s="162"/>
      <c r="S120" s="162"/>
      <c r="T120" s="162"/>
      <c r="U120" s="162"/>
      <c r="V120" s="162"/>
      <c r="W120" s="162"/>
      <c r="X120" s="162"/>
      <c r="Y120" s="162"/>
      <c r="Z120" s="162"/>
      <c r="AB120" s="167">
        <v>1</v>
      </c>
      <c r="AD120" s="168"/>
      <c r="AO120" s="167">
        <v>248</v>
      </c>
      <c r="BG120" s="169" t="s">
        <v>1330</v>
      </c>
      <c r="BH120" s="170">
        <v>2.3944516808262164</v>
      </c>
      <c r="BI120" s="170">
        <v>4.7129480408404989</v>
      </c>
      <c r="BJ120" s="170">
        <v>3.973816942345073E-2</v>
      </c>
      <c r="BK120" s="170">
        <v>4.7987971363606627</v>
      </c>
      <c r="BL120" s="170">
        <v>4.6270989453203351</v>
      </c>
      <c r="BM120" s="170">
        <v>51635.458871405615</v>
      </c>
      <c r="BN120" s="167">
        <v>0.19700000000000001</v>
      </c>
      <c r="BO120" s="170">
        <v>41463.273473738707</v>
      </c>
      <c r="BP120" s="170">
        <v>61807.644269072523</v>
      </c>
      <c r="BQ120" s="167">
        <v>0</v>
      </c>
      <c r="BT120" s="167">
        <v>119</v>
      </c>
      <c r="BU120" s="166"/>
      <c r="BV120" s="166"/>
      <c r="BW120" s="166"/>
      <c r="BX120" s="166"/>
      <c r="BY120" s="166"/>
      <c r="BZ120" s="166"/>
      <c r="CA120" s="166"/>
    </row>
    <row r="121" spans="1:79" s="167" customFormat="1">
      <c r="A121" s="162" t="s">
        <v>1415</v>
      </c>
      <c r="B121" s="162"/>
      <c r="C121" s="162" t="s">
        <v>299</v>
      </c>
      <c r="D121" s="162" t="s">
        <v>300</v>
      </c>
      <c r="E121" s="162"/>
      <c r="F121" s="162" t="s">
        <v>1971</v>
      </c>
      <c r="G121" s="162">
        <v>1465</v>
      </c>
      <c r="H121" s="162" t="s">
        <v>101</v>
      </c>
      <c r="I121" s="162"/>
      <c r="J121" s="162" t="s">
        <v>176</v>
      </c>
      <c r="K121" s="162" t="s">
        <v>1445</v>
      </c>
      <c r="L121" s="162"/>
      <c r="M121" s="162"/>
      <c r="N121" s="162"/>
      <c r="O121" s="162"/>
      <c r="P121" s="162" t="s">
        <v>1265</v>
      </c>
      <c r="Q121" s="162"/>
      <c r="R121" s="162"/>
      <c r="S121" s="162"/>
      <c r="T121" s="162"/>
      <c r="U121" s="162"/>
      <c r="V121" s="162"/>
      <c r="W121" s="162"/>
      <c r="X121" s="162"/>
      <c r="Y121" s="162"/>
      <c r="Z121" s="162"/>
      <c r="AB121" s="167">
        <v>1</v>
      </c>
      <c r="AD121" s="168"/>
      <c r="AK121" s="167">
        <v>21</v>
      </c>
      <c r="AL121" s="167">
        <v>18.489999999999998</v>
      </c>
      <c r="AM121" s="167">
        <v>33.92</v>
      </c>
      <c r="AN121" s="167">
        <v>48.31</v>
      </c>
      <c r="BG121" s="169" t="s">
        <v>1332</v>
      </c>
      <c r="BH121" s="170">
        <v>1.3222192947339193</v>
      </c>
      <c r="BI121" s="170">
        <v>4.5399819021118866</v>
      </c>
      <c r="BJ121" s="170">
        <v>2.132736634625311E-2</v>
      </c>
      <c r="BK121" s="170">
        <v>4.5851938987479066</v>
      </c>
      <c r="BL121" s="170">
        <v>4.4947699054758665</v>
      </c>
      <c r="BM121" s="170">
        <v>34672.240156073713</v>
      </c>
      <c r="BN121" s="167">
        <v>0.20300000000000001</v>
      </c>
      <c r="BO121" s="170">
        <v>27633.775404390748</v>
      </c>
      <c r="BP121" s="170">
        <v>41710.704907756677</v>
      </c>
      <c r="BQ121" s="167">
        <v>0</v>
      </c>
      <c r="BT121" s="167">
        <v>120</v>
      </c>
      <c r="BU121" s="171"/>
      <c r="BV121" s="171"/>
      <c r="BW121" s="171"/>
      <c r="BX121" s="171"/>
      <c r="BY121" s="171"/>
      <c r="BZ121" s="171"/>
      <c r="CA121" s="171"/>
    </row>
    <row r="122" spans="1:79" s="167" customFormat="1">
      <c r="A122" s="162" t="s">
        <v>1415</v>
      </c>
      <c r="B122" s="162"/>
      <c r="C122" s="162" t="s">
        <v>299</v>
      </c>
      <c r="D122" s="162" t="s">
        <v>300</v>
      </c>
      <c r="E122" s="162"/>
      <c r="F122" s="162" t="s">
        <v>1971</v>
      </c>
      <c r="G122" s="162">
        <v>2113</v>
      </c>
      <c r="H122" s="162" t="s">
        <v>101</v>
      </c>
      <c r="I122" s="162"/>
      <c r="J122" s="162" t="s">
        <v>176</v>
      </c>
      <c r="K122" s="162" t="s">
        <v>1457</v>
      </c>
      <c r="L122" s="162"/>
      <c r="M122" s="162"/>
      <c r="N122" s="162"/>
      <c r="O122" s="162"/>
      <c r="P122" s="162" t="s">
        <v>1278</v>
      </c>
      <c r="Q122" s="162"/>
      <c r="R122" s="162"/>
      <c r="S122" s="162"/>
      <c r="T122" s="162"/>
      <c r="U122" s="162"/>
      <c r="V122" s="162"/>
      <c r="W122" s="162"/>
      <c r="X122" s="162"/>
      <c r="Y122" s="162"/>
      <c r="Z122" s="162"/>
      <c r="AB122" s="167">
        <v>1</v>
      </c>
      <c r="AC122" s="167" t="s">
        <v>1334</v>
      </c>
      <c r="AD122" s="168"/>
      <c r="AJ122" s="167">
        <v>233</v>
      </c>
      <c r="AK122" s="167">
        <v>28.47</v>
      </c>
      <c r="AL122" s="167">
        <v>19.760000000000002</v>
      </c>
      <c r="AM122" s="167">
        <v>38.590000000000003</v>
      </c>
      <c r="AN122" s="167">
        <v>55.94</v>
      </c>
      <c r="BG122" s="169" t="s">
        <v>1332</v>
      </c>
      <c r="BH122" s="170">
        <v>1.454387467146955</v>
      </c>
      <c r="BI122" s="170">
        <v>4.8633316349040703</v>
      </c>
      <c r="BJ122" s="170">
        <v>2.8110999297353643E-2</v>
      </c>
      <c r="BK122" s="170">
        <v>4.9229242908857316</v>
      </c>
      <c r="BL122" s="170">
        <v>4.803738978922409</v>
      </c>
      <c r="BM122" s="170">
        <v>73001.474956974474</v>
      </c>
      <c r="BN122" s="167">
        <v>0.20300000000000001</v>
      </c>
      <c r="BO122" s="170">
        <v>58182.175540708653</v>
      </c>
      <c r="BP122" s="170">
        <v>87820.774373240289</v>
      </c>
      <c r="BQ122" s="167">
        <v>0</v>
      </c>
      <c r="BT122" s="162">
        <v>121</v>
      </c>
      <c r="BU122" s="166">
        <v>4.5075986882981103E-2</v>
      </c>
      <c r="BV122" s="183">
        <v>0.95491400342334198</v>
      </c>
      <c r="BW122" s="166">
        <v>1.0914339396319901E-16</v>
      </c>
      <c r="BX122" s="166">
        <v>1.0009693676994499E-5</v>
      </c>
      <c r="BY122" s="166">
        <v>4.7126531711436501E-44</v>
      </c>
      <c r="BZ122" s="166">
        <v>4.3860847085834197E-51</v>
      </c>
      <c r="CA122" s="166">
        <v>1.2856325834905E-30</v>
      </c>
    </row>
    <row r="123" spans="1:79" s="167" customFormat="1" ht="29">
      <c r="A123" s="162"/>
      <c r="B123" s="162"/>
      <c r="C123" s="162" t="s">
        <v>299</v>
      </c>
      <c r="D123" s="162" t="s">
        <v>300</v>
      </c>
      <c r="E123" s="162"/>
      <c r="F123" s="162" t="s">
        <v>1971</v>
      </c>
      <c r="G123" s="162">
        <v>2113</v>
      </c>
      <c r="H123" s="162" t="s">
        <v>101</v>
      </c>
      <c r="I123" s="162"/>
      <c r="J123" s="162" t="s">
        <v>176</v>
      </c>
      <c r="K123" s="162"/>
      <c r="L123" s="162"/>
      <c r="M123" s="162"/>
      <c r="N123" s="162"/>
      <c r="O123" s="162"/>
      <c r="P123" s="162"/>
      <c r="Q123" s="162"/>
      <c r="R123" s="162"/>
      <c r="S123" s="162"/>
      <c r="T123" s="162"/>
      <c r="U123" s="162"/>
      <c r="V123" s="162"/>
      <c r="W123" s="162"/>
      <c r="X123" s="162"/>
      <c r="Y123" s="162"/>
      <c r="Z123" s="162"/>
      <c r="AB123" s="167">
        <v>1</v>
      </c>
      <c r="AD123" s="168" t="s">
        <v>1336</v>
      </c>
      <c r="AJ123" s="167">
        <v>248</v>
      </c>
      <c r="AK123" s="167">
        <v>29.01</v>
      </c>
      <c r="AL123" s="167">
        <v>20.49</v>
      </c>
      <c r="AM123" s="167">
        <v>36.25</v>
      </c>
      <c r="AN123" s="167">
        <v>53.33</v>
      </c>
      <c r="BG123" s="169" t="s">
        <v>1332</v>
      </c>
      <c r="BH123" s="170">
        <v>1.462547728802664</v>
      </c>
      <c r="BI123" s="170">
        <v>4.8832957335044647</v>
      </c>
      <c r="BJ123" s="170">
        <v>2.8541370801214112E-2</v>
      </c>
      <c r="BK123" s="170">
        <v>4.9438007363117435</v>
      </c>
      <c r="BL123" s="170">
        <v>4.8227907306971858</v>
      </c>
      <c r="BM123" s="170">
        <v>76435.609587887739</v>
      </c>
      <c r="BN123" s="167">
        <v>0.20300000000000001</v>
      </c>
      <c r="BO123" s="170">
        <v>60919.180841546528</v>
      </c>
      <c r="BP123" s="170">
        <v>91952.038334228942</v>
      </c>
      <c r="BQ123" s="167">
        <v>0</v>
      </c>
      <c r="BT123" s="167">
        <v>122</v>
      </c>
      <c r="BU123" s="166">
        <v>6.44487142128207E-4</v>
      </c>
      <c r="BV123" s="166">
        <v>3.2631982463890999E-8</v>
      </c>
      <c r="BW123" s="166">
        <v>7.8205061800759902E-20</v>
      </c>
      <c r="BX123" s="173">
        <v>0.99935548022588905</v>
      </c>
      <c r="BY123" s="166">
        <v>1.67405443489699E-58</v>
      </c>
      <c r="BZ123" s="166">
        <v>1.1533282216568501E-64</v>
      </c>
      <c r="CA123" s="166">
        <v>3.7227185968007702E-38</v>
      </c>
    </row>
    <row r="124" spans="1:79" s="167" customFormat="1">
      <c r="A124" s="162" t="s">
        <v>1415</v>
      </c>
      <c r="B124" s="162"/>
      <c r="C124" s="162" t="s">
        <v>299</v>
      </c>
      <c r="D124" s="162" t="s">
        <v>1270</v>
      </c>
      <c r="E124" s="162"/>
      <c r="F124" s="162" t="s">
        <v>1971</v>
      </c>
      <c r="G124" s="162">
        <v>2143</v>
      </c>
      <c r="H124" s="162" t="s">
        <v>101</v>
      </c>
      <c r="I124" s="162"/>
      <c r="J124" s="162" t="s">
        <v>176</v>
      </c>
      <c r="K124" s="162" t="s">
        <v>1425</v>
      </c>
      <c r="L124" s="162"/>
      <c r="M124" s="162"/>
      <c r="N124" s="162"/>
      <c r="O124" s="162"/>
      <c r="P124" s="162" t="s">
        <v>1424</v>
      </c>
      <c r="Q124" s="162"/>
      <c r="R124" s="162"/>
      <c r="S124" s="162"/>
      <c r="T124" s="162"/>
      <c r="U124" s="162"/>
      <c r="V124" s="162"/>
      <c r="W124" s="162"/>
      <c r="X124" s="162"/>
      <c r="Y124" s="162"/>
      <c r="Z124" s="162"/>
      <c r="AB124" s="167">
        <v>1</v>
      </c>
      <c r="AD124" s="168"/>
      <c r="AJ124" s="167">
        <v>248</v>
      </c>
      <c r="AK124" s="167">
        <v>29.29</v>
      </c>
      <c r="AL124" s="167">
        <v>20.04</v>
      </c>
      <c r="AM124" s="167">
        <v>36.15</v>
      </c>
      <c r="AN124" s="167">
        <v>53.46</v>
      </c>
      <c r="BG124" s="169" t="s">
        <v>1332</v>
      </c>
      <c r="BH124" s="170">
        <v>1.4667193716815987</v>
      </c>
      <c r="BI124" s="170">
        <v>4.8935016672446441</v>
      </c>
      <c r="BJ124" s="170">
        <v>2.8761765630580253E-2</v>
      </c>
      <c r="BK124" s="170">
        <v>4.9544738862155189</v>
      </c>
      <c r="BL124" s="170">
        <v>4.8325294482737693</v>
      </c>
      <c r="BM124" s="170">
        <v>78253.12091767673</v>
      </c>
      <c r="BN124" s="167">
        <v>0.20300000000000001</v>
      </c>
      <c r="BO124" s="170">
        <v>62367.73737138835</v>
      </c>
      <c r="BP124" s="170">
        <v>94138.504463965102</v>
      </c>
      <c r="BQ124" s="167">
        <v>0</v>
      </c>
      <c r="BT124" s="167">
        <v>123</v>
      </c>
      <c r="BU124" s="166">
        <v>8.3643294358686502E-4</v>
      </c>
      <c r="BV124" s="166">
        <v>2.7702588771033099E-8</v>
      </c>
      <c r="BW124" s="166">
        <v>1.74328162435564E-19</v>
      </c>
      <c r="BX124" s="173">
        <v>0.99916353935382396</v>
      </c>
      <c r="BY124" s="166">
        <v>7.2325455393206997E-58</v>
      </c>
      <c r="BZ124" s="166">
        <v>5.7781845886161297E-64</v>
      </c>
      <c r="CA124" s="166">
        <v>1.3633252082579999E-37</v>
      </c>
    </row>
    <row r="125" spans="1:79" s="167" customFormat="1">
      <c r="A125" s="162" t="s">
        <v>1415</v>
      </c>
      <c r="B125" s="162"/>
      <c r="C125" s="162" t="s">
        <v>299</v>
      </c>
      <c r="D125" s="162" t="s">
        <v>300</v>
      </c>
      <c r="E125" s="162"/>
      <c r="F125" s="162" t="s">
        <v>1971</v>
      </c>
      <c r="G125" s="162">
        <v>2145</v>
      </c>
      <c r="H125" s="162" t="s">
        <v>101</v>
      </c>
      <c r="I125" s="162"/>
      <c r="J125" s="162" t="s">
        <v>176</v>
      </c>
      <c r="K125" s="162" t="s">
        <v>1425</v>
      </c>
      <c r="L125" s="162"/>
      <c r="M125" s="162"/>
      <c r="N125" s="162"/>
      <c r="O125" s="162"/>
      <c r="P125" s="162" t="s">
        <v>1430</v>
      </c>
      <c r="Q125" s="162"/>
      <c r="R125" s="162"/>
      <c r="S125" s="162"/>
      <c r="T125" s="162"/>
      <c r="U125" s="162"/>
      <c r="V125" s="162"/>
      <c r="W125" s="162"/>
      <c r="X125" s="162"/>
      <c r="Y125" s="162"/>
      <c r="Z125" s="162"/>
      <c r="AB125" s="167">
        <v>1</v>
      </c>
      <c r="AD125" s="168"/>
      <c r="AS125" s="167">
        <v>37.270000000000003</v>
      </c>
      <c r="BG125" s="169" t="s">
        <v>1339</v>
      </c>
      <c r="BH125" s="170">
        <v>1.5713593927538396</v>
      </c>
      <c r="BI125" s="170">
        <v>4.771446901937118</v>
      </c>
      <c r="BJ125" s="170">
        <v>3.9655416278971352E-2</v>
      </c>
      <c r="BK125" s="170">
        <v>4.8547598398785121</v>
      </c>
      <c r="BL125" s="170">
        <v>4.6881339639957238</v>
      </c>
      <c r="BM125" s="170">
        <v>59080.87272248244</v>
      </c>
      <c r="BN125" s="167">
        <v>0.22800000000000001</v>
      </c>
      <c r="BO125" s="170">
        <v>45610.433741756446</v>
      </c>
      <c r="BP125" s="170">
        <v>72551.311703208441</v>
      </c>
      <c r="BQ125" s="167">
        <v>0</v>
      </c>
      <c r="BT125" s="167">
        <v>124</v>
      </c>
      <c r="BU125" s="171"/>
      <c r="BV125" s="171"/>
      <c r="BW125" s="171"/>
      <c r="BX125" s="171"/>
      <c r="BY125" s="171"/>
      <c r="BZ125" s="171"/>
      <c r="CA125" s="171"/>
    </row>
    <row r="126" spans="1:79">
      <c r="A126" s="162" t="s">
        <v>1415</v>
      </c>
      <c r="C126" s="162" t="s">
        <v>299</v>
      </c>
      <c r="D126" s="162" t="s">
        <v>300</v>
      </c>
      <c r="F126" s="162" t="s">
        <v>1971</v>
      </c>
      <c r="G126" s="162">
        <v>2146</v>
      </c>
      <c r="H126" s="162" t="s">
        <v>101</v>
      </c>
      <c r="J126" s="162" t="s">
        <v>176</v>
      </c>
      <c r="K126" s="162" t="s">
        <v>1425</v>
      </c>
      <c r="P126" s="162" t="s">
        <v>1458</v>
      </c>
      <c r="AB126" s="162">
        <v>1</v>
      </c>
      <c r="AC126" s="162" t="s">
        <v>1342</v>
      </c>
      <c r="AI126" s="162">
        <v>19.86</v>
      </c>
      <c r="BG126" s="164" t="s">
        <v>139</v>
      </c>
      <c r="BH126" s="165">
        <v>1.2979792441593623</v>
      </c>
      <c r="BI126" s="165">
        <v>4.2261490024367614</v>
      </c>
      <c r="BJ126" s="165">
        <v>2.4147566076366971E-2</v>
      </c>
      <c r="BK126" s="165">
        <v>4.2763666149810433</v>
      </c>
      <c r="BL126" s="165">
        <v>4.1759313898924795</v>
      </c>
      <c r="BM126" s="165">
        <v>16832.514700890933</v>
      </c>
      <c r="BN126" s="162">
        <v>0.20799999999999999</v>
      </c>
      <c r="BO126" s="165">
        <v>13331.35164310562</v>
      </c>
      <c r="BP126" s="165">
        <v>20333.677758676247</v>
      </c>
      <c r="BQ126" s="162" t="s">
        <v>93</v>
      </c>
      <c r="BR126" s="162">
        <v>4</v>
      </c>
      <c r="BS126" s="162">
        <v>17</v>
      </c>
      <c r="BT126" s="167">
        <v>125</v>
      </c>
      <c r="BU126" s="171"/>
      <c r="BV126" s="171"/>
      <c r="BW126" s="171"/>
      <c r="BX126" s="171"/>
      <c r="BY126" s="171"/>
      <c r="BZ126" s="171"/>
      <c r="CA126" s="171"/>
    </row>
    <row r="127" spans="1:79">
      <c r="C127" s="162" t="s">
        <v>299</v>
      </c>
      <c r="D127" s="162" t="s">
        <v>300</v>
      </c>
      <c r="F127" s="162" t="s">
        <v>1971</v>
      </c>
      <c r="G127" s="162">
        <v>2146</v>
      </c>
      <c r="H127" s="162" t="s">
        <v>101</v>
      </c>
      <c r="J127" s="162" t="s">
        <v>176</v>
      </c>
      <c r="AB127" s="162">
        <v>1</v>
      </c>
      <c r="AZ127" s="162">
        <v>184.68</v>
      </c>
      <c r="BA127" s="162">
        <v>15.38</v>
      </c>
      <c r="BB127" s="162">
        <v>13.52</v>
      </c>
      <c r="BC127" s="162">
        <v>42.35</v>
      </c>
      <c r="BG127" s="164" t="s">
        <v>1322</v>
      </c>
      <c r="BH127" s="165">
        <v>2.2664198658791035</v>
      </c>
      <c r="BI127" s="165">
        <v>4.1486008919006672</v>
      </c>
      <c r="BJ127" s="165">
        <v>1.9095281980509721E-2</v>
      </c>
      <c r="BK127" s="165">
        <v>4.1893015218116263</v>
      </c>
      <c r="BL127" s="165">
        <v>4.107900261989708</v>
      </c>
      <c r="BM127" s="165">
        <v>14079.942846020276</v>
      </c>
      <c r="BN127" s="162">
        <v>0.17399999999999999</v>
      </c>
      <c r="BO127" s="165">
        <v>11630.032790812747</v>
      </c>
      <c r="BP127" s="165">
        <v>16529.852901227805</v>
      </c>
      <c r="BT127" s="167">
        <v>126</v>
      </c>
      <c r="BU127" s="171">
        <v>0.13659508964810099</v>
      </c>
      <c r="BV127" s="171">
        <v>9.3453572666626998E-10</v>
      </c>
      <c r="BW127" s="175">
        <v>0.86310954170826204</v>
      </c>
      <c r="BX127" s="171">
        <v>8.3832628587472802E-10</v>
      </c>
      <c r="BY127" s="171">
        <v>1.7505438392414601E-9</v>
      </c>
      <c r="BZ127" s="171">
        <v>1.12361888804403E-12</v>
      </c>
      <c r="CA127" s="171">
        <v>2.9536511910790801E-4</v>
      </c>
    </row>
    <row r="128" spans="1:79">
      <c r="A128" s="162" t="s">
        <v>1415</v>
      </c>
      <c r="C128" s="162" t="s">
        <v>299</v>
      </c>
      <c r="D128" s="162" t="s">
        <v>300</v>
      </c>
      <c r="F128" s="162" t="s">
        <v>1971</v>
      </c>
      <c r="G128" s="162">
        <v>2316</v>
      </c>
      <c r="H128" s="162" t="s">
        <v>101</v>
      </c>
      <c r="J128" s="162" t="s">
        <v>176</v>
      </c>
      <c r="K128" s="162" t="s">
        <v>1456</v>
      </c>
      <c r="P128" s="162" t="s">
        <v>1455</v>
      </c>
      <c r="AB128" s="162">
        <v>1</v>
      </c>
      <c r="AR128" s="162">
        <v>184.41</v>
      </c>
      <c r="AS128" s="162">
        <v>18.29</v>
      </c>
      <c r="BG128" s="164" t="s">
        <v>1345</v>
      </c>
      <c r="BH128" s="165">
        <v>2.2657844678405197</v>
      </c>
      <c r="BI128" s="165">
        <v>4.1032821837954074</v>
      </c>
      <c r="BJ128" s="165">
        <v>1.5259448575617993E-2</v>
      </c>
      <c r="BK128" s="165">
        <v>4.1358069283765797</v>
      </c>
      <c r="BL128" s="165">
        <v>4.0707574392142352</v>
      </c>
      <c r="BM128" s="165">
        <v>12684.757930928025</v>
      </c>
      <c r="BN128" s="162">
        <v>0.11799999999999999</v>
      </c>
      <c r="BO128" s="165">
        <v>11187.956495078517</v>
      </c>
      <c r="BP128" s="165">
        <v>14181.559366777532</v>
      </c>
      <c r="BT128" s="167">
        <v>127</v>
      </c>
      <c r="BU128" s="166">
        <v>9.6918561428523103E-11</v>
      </c>
      <c r="BV128" s="166">
        <v>6.9551947074867097E-6</v>
      </c>
      <c r="BW128" s="183">
        <v>0.99317731124026998</v>
      </c>
      <c r="BX128" s="166">
        <v>1.6943366002934299E-10</v>
      </c>
      <c r="BY128" s="166">
        <v>4.4099572598130598E-10</v>
      </c>
      <c r="BZ128" s="166">
        <v>3.6233586819051698E-11</v>
      </c>
      <c r="CA128" s="166">
        <v>6.8157328214406704E-3</v>
      </c>
    </row>
    <row r="129" spans="1:79">
      <c r="A129" s="167" t="s">
        <v>1415</v>
      </c>
      <c r="B129" s="167"/>
      <c r="C129" s="167" t="s">
        <v>299</v>
      </c>
      <c r="D129" s="167" t="s">
        <v>1297</v>
      </c>
      <c r="E129" s="167"/>
      <c r="F129" s="167" t="s">
        <v>1971</v>
      </c>
      <c r="G129" s="167">
        <v>2328</v>
      </c>
      <c r="H129" s="167" t="s">
        <v>101</v>
      </c>
      <c r="I129" s="167"/>
      <c r="J129" s="167" t="s">
        <v>176</v>
      </c>
      <c r="K129" s="167" t="s">
        <v>1419</v>
      </c>
      <c r="L129" s="167"/>
      <c r="M129" s="167"/>
      <c r="N129" s="167"/>
      <c r="O129" s="167"/>
      <c r="P129" s="167" t="s">
        <v>1418</v>
      </c>
      <c r="Q129" s="167"/>
      <c r="R129" s="167"/>
      <c r="S129" s="167"/>
      <c r="T129" s="167"/>
      <c r="U129" s="167"/>
      <c r="V129" s="167"/>
      <c r="W129" s="167"/>
      <c r="X129" s="167"/>
      <c r="Y129" s="167"/>
      <c r="Z129" s="167"/>
      <c r="AB129" s="162">
        <v>1</v>
      </c>
      <c r="AO129" s="162">
        <v>157.38</v>
      </c>
      <c r="BG129" s="164" t="s">
        <v>1330</v>
      </c>
      <c r="BH129" s="165">
        <v>2.1969495409739972</v>
      </c>
      <c r="BI129" s="165">
        <v>4.0934895815568293</v>
      </c>
      <c r="BJ129" s="165">
        <v>2.1805636614616094E-2</v>
      </c>
      <c r="BK129" s="165">
        <v>4.1405977953413684</v>
      </c>
      <c r="BL129" s="165">
        <v>4.0463813677722902</v>
      </c>
      <c r="BM129" s="165">
        <v>12401.938733147306</v>
      </c>
      <c r="BN129" s="162">
        <v>0.19700000000000001</v>
      </c>
      <c r="BO129" s="165">
        <v>9958.7568027172874</v>
      </c>
      <c r="BP129" s="165">
        <v>14845.120663577325</v>
      </c>
      <c r="BT129" s="167">
        <v>128</v>
      </c>
      <c r="BU129" s="166"/>
      <c r="BV129" s="166"/>
      <c r="BW129" s="166"/>
      <c r="BX129" s="166"/>
      <c r="BY129" s="166"/>
      <c r="BZ129" s="166"/>
      <c r="CA129" s="166"/>
    </row>
    <row r="130" spans="1:79">
      <c r="A130" s="167"/>
      <c r="B130" s="167"/>
      <c r="C130" s="167" t="s">
        <v>299</v>
      </c>
      <c r="D130" s="167" t="s">
        <v>1297</v>
      </c>
      <c r="E130" s="167"/>
      <c r="F130" s="167" t="s">
        <v>1971</v>
      </c>
      <c r="G130" s="167">
        <v>2429</v>
      </c>
      <c r="H130" s="167" t="s">
        <v>101</v>
      </c>
      <c r="I130" s="167"/>
      <c r="J130" s="167" t="s">
        <v>176</v>
      </c>
      <c r="K130" s="167"/>
      <c r="L130" s="167"/>
      <c r="M130" s="167"/>
      <c r="N130" s="167"/>
      <c r="O130" s="167"/>
      <c r="P130" s="167"/>
      <c r="Q130" s="167"/>
      <c r="R130" s="167"/>
      <c r="S130" s="167"/>
      <c r="T130" s="167"/>
      <c r="U130" s="167"/>
      <c r="V130" s="167"/>
      <c r="W130" s="167"/>
      <c r="X130" s="167"/>
      <c r="Y130" s="167"/>
      <c r="Z130" s="167"/>
      <c r="AB130" s="162">
        <v>1</v>
      </c>
      <c r="AO130" s="162">
        <v>157.08000000000001</v>
      </c>
      <c r="BG130" s="164" t="s">
        <v>1330</v>
      </c>
      <c r="BH130" s="165">
        <v>2.1961208925983806</v>
      </c>
      <c r="BI130" s="165">
        <v>4.0908905553061192</v>
      </c>
      <c r="BJ130" s="165">
        <v>2.1750076048558949E-2</v>
      </c>
      <c r="BK130" s="165">
        <v>4.1378787377854476</v>
      </c>
      <c r="BL130" s="165">
        <v>4.0439023728267909</v>
      </c>
      <c r="BM130" s="165">
        <v>12327.941229088256</v>
      </c>
      <c r="BN130" s="162">
        <v>0.19700000000000001</v>
      </c>
      <c r="BO130" s="165">
        <v>9899.3368069578682</v>
      </c>
      <c r="BP130" s="165">
        <v>14756.545651218643</v>
      </c>
      <c r="BT130" s="167">
        <v>129</v>
      </c>
      <c r="BU130" s="166"/>
      <c r="BV130" s="166"/>
      <c r="BW130" s="166"/>
      <c r="BX130" s="166"/>
      <c r="BY130" s="166"/>
      <c r="BZ130" s="166"/>
      <c r="CA130" s="166"/>
    </row>
    <row r="131" spans="1:79">
      <c r="A131" s="167" t="s">
        <v>1415</v>
      </c>
      <c r="B131" s="167"/>
      <c r="C131" s="167" t="s">
        <v>299</v>
      </c>
      <c r="D131" s="167" t="s">
        <v>1297</v>
      </c>
      <c r="E131" s="167"/>
      <c r="F131" s="167" t="s">
        <v>1971</v>
      </c>
      <c r="G131" s="167">
        <v>2429</v>
      </c>
      <c r="H131" s="167" t="s">
        <v>101</v>
      </c>
      <c r="I131" s="167"/>
      <c r="J131" s="167" t="s">
        <v>176</v>
      </c>
      <c r="K131" s="167" t="s">
        <v>1417</v>
      </c>
      <c r="L131" s="167"/>
      <c r="M131" s="167"/>
      <c r="N131" s="167"/>
      <c r="O131" s="167"/>
      <c r="P131" s="167" t="s">
        <v>1416</v>
      </c>
      <c r="Q131" s="167"/>
      <c r="R131" s="167"/>
      <c r="S131" s="167"/>
      <c r="T131" s="167"/>
      <c r="U131" s="167"/>
      <c r="V131" s="167"/>
      <c r="W131" s="167"/>
      <c r="X131" s="167"/>
      <c r="Y131" s="167"/>
      <c r="Z131" s="167"/>
      <c r="AB131" s="162">
        <v>1</v>
      </c>
      <c r="AC131" s="162" t="s">
        <v>1342</v>
      </c>
      <c r="AI131" s="162">
        <v>17.46</v>
      </c>
      <c r="BG131" s="164" t="s">
        <v>139</v>
      </c>
      <c r="BH131" s="165">
        <v>1.242044239369551</v>
      </c>
      <c r="BI131" s="165">
        <v>4.0621889584183775</v>
      </c>
      <c r="BJ131" s="165">
        <v>2.0049696990002936E-2</v>
      </c>
      <c r="BK131" s="165">
        <v>4.1038845857081032</v>
      </c>
      <c r="BL131" s="165">
        <v>4.0204933311286517</v>
      </c>
      <c r="BM131" s="165">
        <v>11539.552262653106</v>
      </c>
      <c r="BN131" s="162">
        <v>0.20799999999999999</v>
      </c>
      <c r="BO131" s="165">
        <v>9139.3253920212592</v>
      </c>
      <c r="BP131" s="165">
        <v>13939.779133284952</v>
      </c>
      <c r="BQ131" s="162" t="s">
        <v>92</v>
      </c>
      <c r="BT131" s="167">
        <v>130</v>
      </c>
      <c r="BU131" s="171"/>
      <c r="BV131" s="171"/>
      <c r="BW131" s="171"/>
      <c r="BX131" s="171"/>
      <c r="BY131" s="171"/>
      <c r="BZ131" s="171"/>
      <c r="CA131" s="171"/>
    </row>
    <row r="132" spans="1:79">
      <c r="A132" s="162" t="s">
        <v>1415</v>
      </c>
      <c r="C132" s="162" t="s">
        <v>299</v>
      </c>
      <c r="D132" s="162" t="s">
        <v>300</v>
      </c>
      <c r="F132" s="162" t="s">
        <v>1971</v>
      </c>
      <c r="G132" s="162">
        <v>3258</v>
      </c>
      <c r="H132" s="162" t="s">
        <v>101</v>
      </c>
      <c r="J132" s="162" t="s">
        <v>176</v>
      </c>
      <c r="K132" s="162" t="s">
        <v>1450</v>
      </c>
      <c r="P132" s="162" t="s">
        <v>1449</v>
      </c>
      <c r="AB132" s="162">
        <v>1</v>
      </c>
      <c r="AG132" s="162">
        <v>19.7</v>
      </c>
      <c r="BG132" s="164" t="s">
        <v>1279</v>
      </c>
      <c r="BH132" s="165">
        <v>1.2944662261615929</v>
      </c>
      <c r="BI132" s="165">
        <v>4.0505835089177769</v>
      </c>
      <c r="BJ132" s="165">
        <v>1.807147196405522E-2</v>
      </c>
      <c r="BK132" s="165">
        <v>4.0882799387651936</v>
      </c>
      <c r="BL132" s="165">
        <v>4.0128870790703601</v>
      </c>
      <c r="BM132" s="165">
        <v>11235.269878526513</v>
      </c>
      <c r="BN132" s="162">
        <v>0.22900000000000001</v>
      </c>
      <c r="BO132" s="165">
        <v>8662.3930763439421</v>
      </c>
      <c r="BP132" s="165">
        <v>13808.146680709084</v>
      </c>
      <c r="BT132" s="162">
        <v>131</v>
      </c>
      <c r="BU132" s="171"/>
      <c r="BV132" s="171"/>
      <c r="BW132" s="171"/>
      <c r="BX132" s="171"/>
      <c r="BY132" s="171"/>
      <c r="BZ132" s="171"/>
      <c r="CA132" s="171"/>
    </row>
    <row r="133" spans="1:79">
      <c r="C133" s="162" t="s">
        <v>299</v>
      </c>
      <c r="D133" s="162" t="s">
        <v>300</v>
      </c>
      <c r="F133" s="162" t="s">
        <v>1971</v>
      </c>
      <c r="G133" s="162">
        <v>3258</v>
      </c>
      <c r="H133" s="162" t="s">
        <v>101</v>
      </c>
      <c r="J133" s="162" t="s">
        <v>176</v>
      </c>
      <c r="AB133" s="162">
        <v>1</v>
      </c>
      <c r="AJ133" s="162">
        <v>146.13999999999999</v>
      </c>
      <c r="AK133" s="162">
        <v>13.24</v>
      </c>
      <c r="AL133" s="162">
        <v>9.98</v>
      </c>
      <c r="AM133" s="162">
        <v>18.05</v>
      </c>
      <c r="AN133" s="162">
        <v>26.8</v>
      </c>
      <c r="BG133" s="164" t="s">
        <v>1332</v>
      </c>
      <c r="BH133" s="165">
        <v>1.1218879851036812</v>
      </c>
      <c r="BI133" s="165">
        <v>4.049870899922853</v>
      </c>
      <c r="BJ133" s="165">
        <v>1.266120232806006E-2</v>
      </c>
      <c r="BK133" s="165">
        <v>4.0767114496546206</v>
      </c>
      <c r="BL133" s="165">
        <v>4.0230303501910853</v>
      </c>
      <c r="BM133" s="165">
        <v>11216.849682747572</v>
      </c>
      <c r="BN133" s="162">
        <v>0.20300000000000001</v>
      </c>
      <c r="BO133" s="165">
        <v>8939.8291971498147</v>
      </c>
      <c r="BP133" s="165">
        <v>13493.870168345329</v>
      </c>
      <c r="BT133" s="167">
        <v>132</v>
      </c>
      <c r="BU133" s="166">
        <v>1.22355789613882E-9</v>
      </c>
      <c r="BV133" s="166">
        <v>5.4668124916864599E-14</v>
      </c>
      <c r="BW133" s="183">
        <v>0.773703941234545</v>
      </c>
      <c r="BX133" s="166">
        <v>1.7646932228108999E-17</v>
      </c>
      <c r="BY133" s="166">
        <v>4.3461174393450802E-7</v>
      </c>
      <c r="BZ133" s="166">
        <v>8.86356086740443E-9</v>
      </c>
      <c r="CA133" s="166">
        <v>0.226295614066538</v>
      </c>
    </row>
    <row r="134" spans="1:79">
      <c r="A134" s="167" t="s">
        <v>1415</v>
      </c>
      <c r="B134" s="167"/>
      <c r="C134" s="167" t="s">
        <v>299</v>
      </c>
      <c r="D134" s="167" t="s">
        <v>1292</v>
      </c>
      <c r="E134" s="167"/>
      <c r="F134" s="167" t="s">
        <v>1971</v>
      </c>
      <c r="G134" s="167">
        <v>3291</v>
      </c>
      <c r="H134" s="167" t="s">
        <v>101</v>
      </c>
      <c r="I134" s="167"/>
      <c r="J134" s="167" t="s">
        <v>176</v>
      </c>
      <c r="K134" s="167" t="s">
        <v>1421</v>
      </c>
      <c r="L134" s="167"/>
      <c r="M134" s="167"/>
      <c r="N134" s="167"/>
      <c r="O134" s="167"/>
      <c r="P134" s="167" t="s">
        <v>1428</v>
      </c>
      <c r="Q134" s="167"/>
      <c r="R134" s="167"/>
      <c r="S134" s="167"/>
      <c r="T134" s="167"/>
      <c r="U134" s="167"/>
      <c r="V134" s="167"/>
      <c r="W134" s="167"/>
      <c r="X134" s="167"/>
      <c r="Y134" s="167"/>
      <c r="Z134" s="167"/>
      <c r="AB134" s="162">
        <v>1</v>
      </c>
      <c r="AD134" s="163" t="s">
        <v>1350</v>
      </c>
      <c r="AZ134" s="162">
        <v>172.3</v>
      </c>
      <c r="BA134" s="162">
        <v>11.69</v>
      </c>
      <c r="BB134" s="162">
        <v>10.72</v>
      </c>
      <c r="BC134" s="162">
        <v>26.3</v>
      </c>
      <c r="BG134" s="164" t="s">
        <v>1322</v>
      </c>
      <c r="BH134" s="165">
        <v>2.2362852774480286</v>
      </c>
      <c r="BI134" s="165">
        <v>4.037656213577506</v>
      </c>
      <c r="BJ134" s="165">
        <v>1.6981153402659693E-2</v>
      </c>
      <c r="BK134" s="165">
        <v>4.0738506851128475</v>
      </c>
      <c r="BL134" s="165">
        <v>4.0014617420421645</v>
      </c>
      <c r="BM134" s="165">
        <v>10905.766968887381</v>
      </c>
      <c r="BN134" s="162">
        <v>0.17399999999999999</v>
      </c>
      <c r="BO134" s="165">
        <v>9008.1635163009778</v>
      </c>
      <c r="BP134" s="165">
        <v>12803.370421473785</v>
      </c>
      <c r="BT134" s="167">
        <v>133</v>
      </c>
      <c r="BU134" s="171">
        <v>1.00717410517931E-11</v>
      </c>
      <c r="BV134" s="171">
        <v>1.57742358330067E-18</v>
      </c>
      <c r="BW134" s="175">
        <v>0.92798171379384797</v>
      </c>
      <c r="BX134" s="171">
        <v>3.5554919896650798E-17</v>
      </c>
      <c r="BY134" s="171">
        <v>3.5028516352211202E-8</v>
      </c>
      <c r="BZ134" s="171">
        <v>1.23443540350994E-9</v>
      </c>
      <c r="CA134" s="171">
        <v>7.2018249933128803E-2</v>
      </c>
    </row>
    <row r="135" spans="1:79">
      <c r="A135" s="167"/>
      <c r="B135" s="167"/>
      <c r="C135" s="167" t="s">
        <v>299</v>
      </c>
      <c r="D135" s="167" t="s">
        <v>15</v>
      </c>
      <c r="E135" s="167"/>
      <c r="F135" s="167" t="s">
        <v>1971</v>
      </c>
      <c r="G135" s="167">
        <v>3291</v>
      </c>
      <c r="H135" s="167" t="s">
        <v>101</v>
      </c>
      <c r="I135" s="167"/>
      <c r="J135" s="167" t="s">
        <v>176</v>
      </c>
      <c r="K135" s="167"/>
      <c r="L135" s="167"/>
      <c r="M135" s="167"/>
      <c r="N135" s="167"/>
      <c r="O135" s="167"/>
      <c r="P135" s="167"/>
      <c r="Q135" s="167"/>
      <c r="R135" s="167"/>
      <c r="S135" s="167"/>
      <c r="T135" s="167"/>
      <c r="U135" s="167"/>
      <c r="V135" s="167"/>
      <c r="W135" s="167"/>
      <c r="X135" s="167"/>
      <c r="Y135" s="167"/>
      <c r="Z135" s="167"/>
      <c r="AB135" s="162">
        <v>1</v>
      </c>
      <c r="AG135" s="162">
        <v>19.47</v>
      </c>
      <c r="BG135" s="164" t="s">
        <v>1279</v>
      </c>
      <c r="BH135" s="165">
        <v>1.2893659515200318</v>
      </c>
      <c r="BI135" s="165">
        <v>4.0359632409318582</v>
      </c>
      <c r="BJ135" s="165">
        <v>1.7824151880125146E-2</v>
      </c>
      <c r="BK135" s="165">
        <v>4.0731437701258981</v>
      </c>
      <c r="BL135" s="165">
        <v>3.9987827117378179</v>
      </c>
      <c r="BM135" s="165">
        <v>10863.336714852003</v>
      </c>
      <c r="BN135" s="162">
        <v>0.22900000000000001</v>
      </c>
      <c r="BO135" s="165">
        <v>8375.6326071508938</v>
      </c>
      <c r="BP135" s="165">
        <v>13351.040822553112</v>
      </c>
      <c r="BT135" s="167">
        <v>134</v>
      </c>
      <c r="BU135" s="171"/>
      <c r="BV135" s="171"/>
      <c r="BW135" s="171"/>
      <c r="BX135" s="171"/>
      <c r="BY135" s="171"/>
      <c r="BZ135" s="171"/>
      <c r="CA135" s="171"/>
    </row>
    <row r="136" spans="1:79">
      <c r="A136" s="162" t="s">
        <v>1415</v>
      </c>
      <c r="C136" s="162" t="s">
        <v>299</v>
      </c>
      <c r="D136" s="162" t="s">
        <v>300</v>
      </c>
      <c r="F136" s="162" t="s">
        <v>1971</v>
      </c>
      <c r="G136" s="162">
        <v>3461</v>
      </c>
      <c r="H136" s="162" t="s">
        <v>101</v>
      </c>
      <c r="J136" s="162" t="s">
        <v>176</v>
      </c>
      <c r="K136" s="162" t="s">
        <v>1443</v>
      </c>
      <c r="P136" s="162" t="s">
        <v>1265</v>
      </c>
      <c r="AB136" s="162">
        <v>1</v>
      </c>
      <c r="AI136" s="162">
        <v>17.07</v>
      </c>
      <c r="BG136" s="164" t="s">
        <v>139</v>
      </c>
      <c r="BH136" s="165">
        <v>1.2322335211147337</v>
      </c>
      <c r="BI136" s="165">
        <v>4.0334311920973347</v>
      </c>
      <c r="BJ136" s="165">
        <v>1.9480900525085002E-2</v>
      </c>
      <c r="BK136" s="165">
        <v>4.0739439423881336</v>
      </c>
      <c r="BL136" s="165">
        <v>3.9929184418065358</v>
      </c>
      <c r="BM136" s="165">
        <v>10800.184934608082</v>
      </c>
      <c r="BN136" s="162">
        <v>0.20799999999999999</v>
      </c>
      <c r="BO136" s="165">
        <v>8553.7464682095997</v>
      </c>
      <c r="BP136" s="165">
        <v>13046.623401006564</v>
      </c>
      <c r="BQ136" s="162" t="s">
        <v>91</v>
      </c>
      <c r="BT136" s="167">
        <v>135</v>
      </c>
      <c r="BU136" s="171"/>
      <c r="BV136" s="171"/>
      <c r="BW136" s="171"/>
      <c r="BX136" s="171"/>
      <c r="BY136" s="171"/>
      <c r="BZ136" s="171"/>
      <c r="CA136" s="171"/>
    </row>
    <row r="137" spans="1:79">
      <c r="A137" s="167" t="s">
        <v>1415</v>
      </c>
      <c r="B137" s="167"/>
      <c r="C137" s="167" t="s">
        <v>299</v>
      </c>
      <c r="D137" s="167" t="s">
        <v>1292</v>
      </c>
      <c r="E137" s="167"/>
      <c r="F137" s="167" t="s">
        <v>1971</v>
      </c>
      <c r="G137" s="167">
        <v>3577</v>
      </c>
      <c r="H137" s="167" t="s">
        <v>101</v>
      </c>
      <c r="I137" s="167"/>
      <c r="J137" s="167" t="s">
        <v>176</v>
      </c>
      <c r="K137" s="167" t="s">
        <v>1435</v>
      </c>
      <c r="L137" s="167"/>
      <c r="M137" s="167"/>
      <c r="N137" s="167"/>
      <c r="O137" s="167"/>
      <c r="P137" s="167" t="s">
        <v>1434</v>
      </c>
      <c r="Q137" s="167"/>
      <c r="R137" s="167"/>
      <c r="S137" s="167"/>
      <c r="T137" s="167"/>
      <c r="U137" s="167"/>
      <c r="V137" s="167"/>
      <c r="W137" s="167"/>
      <c r="X137" s="167"/>
      <c r="Y137" s="167"/>
      <c r="Z137" s="167"/>
      <c r="AB137" s="162">
        <v>2</v>
      </c>
      <c r="AM137" s="162">
        <v>18.71</v>
      </c>
      <c r="AN137" s="162">
        <v>29.25</v>
      </c>
      <c r="BG137" s="164" t="s">
        <v>1268</v>
      </c>
      <c r="BH137" s="165">
        <v>1.4661258704181992</v>
      </c>
      <c r="BI137" s="165">
        <v>4.0243535619938466</v>
      </c>
      <c r="BJ137" s="165">
        <v>1.5833531582293236E-2</v>
      </c>
      <c r="BK137" s="165">
        <v>4.0576185774164237</v>
      </c>
      <c r="BL137" s="165">
        <v>3.9910885465712691</v>
      </c>
      <c r="BM137" s="165">
        <v>10576.782216063215</v>
      </c>
      <c r="BN137" s="162">
        <v>0.154</v>
      </c>
      <c r="BO137" s="165">
        <v>8947.9577547894805</v>
      </c>
      <c r="BP137" s="165">
        <v>12205.606677336949</v>
      </c>
      <c r="BT137" s="167">
        <v>136</v>
      </c>
      <c r="BU137" s="171"/>
      <c r="BV137" s="171"/>
      <c r="BW137" s="171"/>
      <c r="BX137" s="171"/>
      <c r="BY137" s="171"/>
      <c r="BZ137" s="171"/>
      <c r="CA137" s="171"/>
    </row>
    <row r="138" spans="1:79">
      <c r="A138" s="167"/>
      <c r="B138" s="167"/>
      <c r="C138" s="167" t="s">
        <v>299</v>
      </c>
      <c r="D138" s="167" t="s">
        <v>1292</v>
      </c>
      <c r="E138" s="167"/>
      <c r="F138" s="167" t="s">
        <v>1971</v>
      </c>
      <c r="G138" s="167">
        <v>3577</v>
      </c>
      <c r="H138" s="167" t="s">
        <v>101</v>
      </c>
      <c r="I138" s="167"/>
      <c r="J138" s="167" t="s">
        <v>176</v>
      </c>
      <c r="K138" s="167"/>
      <c r="L138" s="167"/>
      <c r="M138" s="167"/>
      <c r="N138" s="167"/>
      <c r="O138" s="167"/>
      <c r="P138" s="167"/>
      <c r="Q138" s="167"/>
      <c r="R138" s="167"/>
      <c r="S138" s="167"/>
      <c r="T138" s="167"/>
      <c r="U138" s="167"/>
      <c r="V138" s="167"/>
      <c r="W138" s="167"/>
      <c r="X138" s="167"/>
      <c r="Y138" s="167"/>
      <c r="Z138" s="167"/>
      <c r="AB138" s="162">
        <v>1</v>
      </c>
      <c r="AS138" s="162">
        <v>18.45</v>
      </c>
      <c r="BG138" s="164" t="s">
        <v>1339</v>
      </c>
      <c r="BH138" s="165">
        <v>1.2659963704950792</v>
      </c>
      <c r="BI138" s="165">
        <v>3.9897847547653016</v>
      </c>
      <c r="BJ138" s="165">
        <v>1.7465668946848163E-2</v>
      </c>
      <c r="BK138" s="165">
        <v>4.0264787635442572</v>
      </c>
      <c r="BL138" s="165">
        <v>3.9530907459863465</v>
      </c>
      <c r="BM138" s="165">
        <v>9767.530021905548</v>
      </c>
      <c r="BN138" s="162">
        <v>0.22800000000000001</v>
      </c>
      <c r="BO138" s="165">
        <v>7540.5331769110835</v>
      </c>
      <c r="BP138" s="165">
        <v>11994.526866900012</v>
      </c>
      <c r="BT138" s="167">
        <v>137</v>
      </c>
      <c r="BU138" s="171"/>
      <c r="BV138" s="171"/>
      <c r="BW138" s="171"/>
      <c r="BX138" s="171"/>
      <c r="BY138" s="171"/>
      <c r="BZ138" s="171"/>
      <c r="CA138" s="171"/>
    </row>
    <row r="139" spans="1:79">
      <c r="A139" s="167" t="s">
        <v>1415</v>
      </c>
      <c r="B139" s="167"/>
      <c r="C139" s="167" t="s">
        <v>1243</v>
      </c>
      <c r="D139" s="167" t="s">
        <v>15</v>
      </c>
      <c r="E139" s="167"/>
      <c r="F139" s="167" t="s">
        <v>1971</v>
      </c>
      <c r="G139" s="167">
        <v>3622</v>
      </c>
      <c r="H139" s="167" t="s">
        <v>101</v>
      </c>
      <c r="I139" s="167"/>
      <c r="J139" s="167" t="s">
        <v>176</v>
      </c>
      <c r="K139" s="167" t="s">
        <v>1462</v>
      </c>
      <c r="L139" s="167"/>
      <c r="M139" s="167"/>
      <c r="N139" s="167"/>
      <c r="O139" s="167"/>
      <c r="P139" s="167" t="s">
        <v>1461</v>
      </c>
      <c r="Q139" s="167"/>
      <c r="R139" s="167"/>
      <c r="S139" s="167"/>
      <c r="T139" s="167"/>
      <c r="U139" s="167"/>
      <c r="V139" s="167"/>
      <c r="W139" s="167"/>
      <c r="X139" s="167"/>
      <c r="Y139" s="167"/>
      <c r="Z139" s="167"/>
      <c r="AB139" s="162">
        <v>1</v>
      </c>
      <c r="AX139" s="162">
        <v>14.7</v>
      </c>
      <c r="BG139" s="164" t="s">
        <v>1301</v>
      </c>
      <c r="BH139" s="165">
        <v>1.167317334748176</v>
      </c>
      <c r="BI139" s="165">
        <v>3.9122774365536022</v>
      </c>
      <c r="BJ139" s="165">
        <v>1.4910531692674665E-2</v>
      </c>
      <c r="BK139" s="165">
        <v>3.9437359083056962</v>
      </c>
      <c r="BL139" s="165">
        <v>3.8808189648015081</v>
      </c>
      <c r="BM139" s="165">
        <v>8171.041882043326</v>
      </c>
      <c r="BN139" s="162">
        <v>0.16700000000000001</v>
      </c>
      <c r="BO139" s="165">
        <v>6806.4778877420904</v>
      </c>
      <c r="BP139" s="165">
        <v>9535.6058763445617</v>
      </c>
      <c r="BT139" s="167">
        <v>138</v>
      </c>
      <c r="BU139" s="171"/>
      <c r="BV139" s="171"/>
      <c r="BW139" s="171"/>
      <c r="BX139" s="171"/>
      <c r="BY139" s="171"/>
      <c r="BZ139" s="171"/>
      <c r="CA139" s="171"/>
    </row>
    <row r="140" spans="1:79">
      <c r="A140" s="167"/>
      <c r="B140" s="167"/>
      <c r="C140" s="167" t="s">
        <v>1243</v>
      </c>
      <c r="D140" s="167" t="s">
        <v>15</v>
      </c>
      <c r="E140" s="167"/>
      <c r="F140" s="167" t="s">
        <v>1971</v>
      </c>
      <c r="G140" s="167">
        <v>3622</v>
      </c>
      <c r="H140" s="167" t="s">
        <v>101</v>
      </c>
      <c r="I140" s="167"/>
      <c r="J140" s="167" t="s">
        <v>176</v>
      </c>
      <c r="K140" s="167"/>
      <c r="L140" s="167"/>
      <c r="M140" s="167"/>
      <c r="N140" s="167"/>
      <c r="O140" s="167"/>
      <c r="P140" s="167"/>
      <c r="Q140" s="167"/>
      <c r="R140" s="167"/>
      <c r="S140" s="167"/>
      <c r="T140" s="167"/>
      <c r="U140" s="167"/>
      <c r="V140" s="167"/>
      <c r="W140" s="167"/>
      <c r="X140" s="167"/>
      <c r="Y140" s="167"/>
      <c r="Z140" s="167"/>
      <c r="AB140" s="162">
        <v>1</v>
      </c>
      <c r="AJ140" s="162">
        <v>152.72999999999999</v>
      </c>
      <c r="AK140" s="162">
        <v>11.37</v>
      </c>
      <c r="AL140" s="162">
        <v>9.66</v>
      </c>
      <c r="AM140" s="162">
        <v>17.670000000000002</v>
      </c>
      <c r="AN140" s="162">
        <v>25.77</v>
      </c>
      <c r="BG140" s="164" t="s">
        <v>1332</v>
      </c>
      <c r="BH140" s="165">
        <v>1.0557604646877348</v>
      </c>
      <c r="BI140" s="165">
        <v>3.8880897716351392</v>
      </c>
      <c r="BJ140" s="165">
        <v>1.0937514906735609E-2</v>
      </c>
      <c r="BK140" s="165">
        <v>3.9112762672924726</v>
      </c>
      <c r="BL140" s="165">
        <v>3.8649032759778059</v>
      </c>
      <c r="BM140" s="165">
        <v>7728.4031995773375</v>
      </c>
      <c r="BN140" s="162">
        <v>0.20300000000000001</v>
      </c>
      <c r="BO140" s="165">
        <v>6159.5373500631376</v>
      </c>
      <c r="BP140" s="165">
        <v>9297.2690490915375</v>
      </c>
      <c r="BT140" s="167">
        <v>139</v>
      </c>
      <c r="BU140" s="166">
        <v>2.59101866435045E-9</v>
      </c>
      <c r="BV140" s="166">
        <v>1.89543354061114E-16</v>
      </c>
      <c r="BW140" s="183">
        <v>0.99342248338505901</v>
      </c>
      <c r="BX140" s="166">
        <v>2.9715886332184898E-14</v>
      </c>
      <c r="BY140" s="166">
        <v>1.31167833149325E-11</v>
      </c>
      <c r="BZ140" s="166">
        <v>8.2252944410831896E-13</v>
      </c>
      <c r="CA140" s="166">
        <v>6.5775140099528298E-3</v>
      </c>
    </row>
    <row r="141" spans="1:79">
      <c r="A141" s="172" t="s">
        <v>1415</v>
      </c>
      <c r="B141" s="172"/>
      <c r="C141" s="172" t="s">
        <v>1364</v>
      </c>
      <c r="D141" s="172" t="s">
        <v>15</v>
      </c>
      <c r="E141" s="172"/>
      <c r="F141" s="172" t="s">
        <v>1971</v>
      </c>
      <c r="G141" s="172">
        <v>3786</v>
      </c>
      <c r="H141" s="172" t="s">
        <v>101</v>
      </c>
      <c r="I141" s="172"/>
      <c r="J141" s="172" t="s">
        <v>176</v>
      </c>
      <c r="K141" s="172" t="s">
        <v>1460</v>
      </c>
      <c r="L141" s="172"/>
      <c r="M141" s="172"/>
      <c r="N141" s="172"/>
      <c r="O141" s="172"/>
      <c r="P141" s="172" t="s">
        <v>1280</v>
      </c>
      <c r="Q141" s="172"/>
      <c r="R141" s="172"/>
      <c r="S141" s="172"/>
      <c r="T141" s="172"/>
      <c r="U141" s="172"/>
      <c r="V141" s="172"/>
      <c r="W141" s="172"/>
      <c r="X141" s="172"/>
      <c r="Y141" s="172"/>
      <c r="Z141" s="172"/>
      <c r="AB141" s="162">
        <v>1</v>
      </c>
      <c r="BC141" s="162">
        <v>22.92</v>
      </c>
      <c r="BG141" s="164" t="s">
        <v>1357</v>
      </c>
      <c r="BH141" s="165">
        <v>1.3602146132953523</v>
      </c>
      <c r="BI141" s="165">
        <v>3.8473127029983525</v>
      </c>
      <c r="BJ141" s="165">
        <v>2.5249295709253518E-2</v>
      </c>
      <c r="BK141" s="165">
        <v>3.9014670561473124</v>
      </c>
      <c r="BL141" s="165">
        <v>3.7931583498493926</v>
      </c>
      <c r="BM141" s="165">
        <v>7035.7873200842669</v>
      </c>
      <c r="BN141" s="162">
        <v>0.23599999999999999</v>
      </c>
      <c r="BO141" s="165">
        <v>5375.3415125443798</v>
      </c>
      <c r="BP141" s="165">
        <v>8696.233127624153</v>
      </c>
      <c r="BT141" s="167">
        <v>140</v>
      </c>
      <c r="BU141" s="171"/>
      <c r="BV141" s="171"/>
      <c r="BW141" s="171"/>
      <c r="BX141" s="171"/>
      <c r="BY141" s="171"/>
      <c r="BZ141" s="171"/>
      <c r="CA141" s="171"/>
    </row>
    <row r="142" spans="1:79">
      <c r="A142" s="162" t="s">
        <v>1415</v>
      </c>
      <c r="C142" s="162" t="s">
        <v>299</v>
      </c>
      <c r="D142" s="162" t="s">
        <v>300</v>
      </c>
      <c r="F142" s="162" t="s">
        <v>1971</v>
      </c>
      <c r="G142" s="162">
        <v>3788</v>
      </c>
      <c r="H142" s="162" t="s">
        <v>101</v>
      </c>
      <c r="J142" s="162" t="s">
        <v>176</v>
      </c>
      <c r="K142" s="162" t="s">
        <v>1453</v>
      </c>
      <c r="P142" s="162" t="s">
        <v>1438</v>
      </c>
      <c r="AB142" s="162">
        <v>1</v>
      </c>
      <c r="AD142" s="163" t="s">
        <v>1359</v>
      </c>
      <c r="AV142" s="162">
        <v>9.9700000000000006</v>
      </c>
      <c r="AW142" s="162">
        <v>9.59</v>
      </c>
      <c r="AY142" s="162">
        <v>23.5</v>
      </c>
      <c r="BG142" s="164" t="s">
        <v>1306</v>
      </c>
      <c r="BH142" s="165">
        <v>1.3710678622717363</v>
      </c>
      <c r="BI142" s="165">
        <v>3.8073282239505986</v>
      </c>
      <c r="BJ142" s="165">
        <v>1.1811893849081078E-2</v>
      </c>
      <c r="BK142" s="165">
        <v>3.832249141369835</v>
      </c>
      <c r="BL142" s="165">
        <v>3.7824073065313621</v>
      </c>
      <c r="BM142" s="165">
        <v>6416.9436259633676</v>
      </c>
      <c r="BN142" s="162">
        <v>0.14299999999999999</v>
      </c>
      <c r="BO142" s="165">
        <v>5499.3206874506059</v>
      </c>
      <c r="BP142" s="165">
        <v>7334.5665644761293</v>
      </c>
      <c r="BQ142" s="162" t="s">
        <v>1360</v>
      </c>
      <c r="BT142" s="162">
        <v>141</v>
      </c>
      <c r="BU142" s="171"/>
      <c r="BV142" s="171"/>
      <c r="BW142" s="171"/>
      <c r="BX142" s="171"/>
      <c r="BY142" s="171"/>
      <c r="BZ142" s="171"/>
      <c r="CA142" s="171"/>
    </row>
    <row r="143" spans="1:79" s="167" customFormat="1">
      <c r="A143" s="162"/>
      <c r="B143" s="162"/>
      <c r="C143" s="162" t="s">
        <v>299</v>
      </c>
      <c r="D143" s="162" t="s">
        <v>300</v>
      </c>
      <c r="E143" s="162"/>
      <c r="F143" s="162" t="s">
        <v>1971</v>
      </c>
      <c r="G143" s="162">
        <v>3788</v>
      </c>
      <c r="H143" s="162" t="s">
        <v>101</v>
      </c>
      <c r="I143" s="162"/>
      <c r="J143" s="162" t="s">
        <v>176</v>
      </c>
      <c r="K143" s="162"/>
      <c r="L143" s="162"/>
      <c r="M143" s="162"/>
      <c r="N143" s="162"/>
      <c r="O143" s="162"/>
      <c r="P143" s="162"/>
      <c r="Q143" s="162"/>
      <c r="R143" s="162"/>
      <c r="S143" s="162"/>
      <c r="T143" s="162"/>
      <c r="U143" s="162"/>
      <c r="V143" s="162"/>
      <c r="W143" s="162"/>
      <c r="X143" s="162"/>
      <c r="Y143" s="162"/>
      <c r="Z143" s="162"/>
      <c r="AB143" s="167">
        <v>1</v>
      </c>
      <c r="AD143" s="168"/>
      <c r="AG143" s="167">
        <v>19.05</v>
      </c>
      <c r="BG143" s="169" t="s">
        <v>1279</v>
      </c>
      <c r="BH143" s="170">
        <v>1.2798949800116382</v>
      </c>
      <c r="BI143" s="170">
        <v>4.0088140869605446</v>
      </c>
      <c r="BJ143" s="170">
        <v>1.7403616579706099E-2</v>
      </c>
      <c r="BK143" s="170">
        <v>4.0451173948921362</v>
      </c>
      <c r="BL143" s="170">
        <v>3.9725107790289527</v>
      </c>
      <c r="BM143" s="170">
        <v>10205.025328595924</v>
      </c>
      <c r="BN143" s="167">
        <v>0.22900000000000001</v>
      </c>
      <c r="BO143" s="170">
        <v>7868.0745283474571</v>
      </c>
      <c r="BP143" s="170">
        <v>12541.976128844391</v>
      </c>
      <c r="BQ143" s="167" t="s">
        <v>91</v>
      </c>
      <c r="BR143" s="167">
        <v>5</v>
      </c>
      <c r="BS143" s="167">
        <v>6</v>
      </c>
      <c r="BT143" s="167">
        <v>142</v>
      </c>
      <c r="BU143" s="171"/>
      <c r="BV143" s="171"/>
      <c r="BW143" s="171"/>
      <c r="BX143" s="171"/>
      <c r="BY143" s="171"/>
      <c r="BZ143" s="171"/>
      <c r="CA143" s="171"/>
    </row>
    <row r="144" spans="1:79" s="167" customFormat="1">
      <c r="A144" s="162" t="s">
        <v>1415</v>
      </c>
      <c r="B144" s="162"/>
      <c r="C144" s="162" t="s">
        <v>299</v>
      </c>
      <c r="D144" s="162" t="s">
        <v>300</v>
      </c>
      <c r="E144" s="162"/>
      <c r="F144" s="162" t="s">
        <v>1971</v>
      </c>
      <c r="G144" s="162">
        <v>3789</v>
      </c>
      <c r="H144" s="162" t="s">
        <v>101</v>
      </c>
      <c r="I144" s="162"/>
      <c r="J144" s="162" t="s">
        <v>176</v>
      </c>
      <c r="K144" s="162" t="s">
        <v>1451</v>
      </c>
      <c r="L144" s="162"/>
      <c r="M144" s="162"/>
      <c r="N144" s="162"/>
      <c r="O144" s="162"/>
      <c r="P144" s="162" t="s">
        <v>1278</v>
      </c>
      <c r="Q144" s="162"/>
      <c r="R144" s="162"/>
      <c r="S144" s="162"/>
      <c r="T144" s="162"/>
      <c r="U144" s="162"/>
      <c r="V144" s="162"/>
      <c r="W144" s="162"/>
      <c r="X144" s="162"/>
      <c r="Y144" s="162"/>
      <c r="Z144" s="162"/>
      <c r="AB144" s="167">
        <v>1</v>
      </c>
      <c r="AD144" s="168"/>
      <c r="AG144" s="167">
        <v>19.12</v>
      </c>
      <c r="BG144" s="169" t="s">
        <v>1279</v>
      </c>
      <c r="BH144" s="170">
        <v>1.2814878879400813</v>
      </c>
      <c r="BI144" s="170">
        <v>4.0133802608290967</v>
      </c>
      <c r="BJ144" s="170">
        <v>1.7470705644529263E-2</v>
      </c>
      <c r="BK144" s="170">
        <v>4.0498235140972207</v>
      </c>
      <c r="BL144" s="170">
        <v>3.9769370075609731</v>
      </c>
      <c r="BM144" s="170">
        <v>10312.887040118176</v>
      </c>
      <c r="BN144" s="167">
        <v>0.22900000000000001</v>
      </c>
      <c r="BO144" s="170">
        <v>7951.2359079311136</v>
      </c>
      <c r="BP144" s="170">
        <v>12674.538172305238</v>
      </c>
      <c r="BQ144" s="167" t="s">
        <v>92</v>
      </c>
      <c r="BT144" s="167">
        <v>143</v>
      </c>
      <c r="BU144" s="171"/>
      <c r="BV144" s="171"/>
      <c r="BW144" s="171"/>
      <c r="BX144" s="171"/>
      <c r="BY144" s="171"/>
      <c r="BZ144" s="171"/>
      <c r="CA144" s="171"/>
    </row>
    <row r="145" spans="1:79" s="167" customFormat="1">
      <c r="A145" s="162" t="s">
        <v>1415</v>
      </c>
      <c r="B145" s="162"/>
      <c r="C145" s="162" t="s">
        <v>299</v>
      </c>
      <c r="D145" s="162" t="s">
        <v>1270</v>
      </c>
      <c r="E145" s="162"/>
      <c r="F145" s="162" t="s">
        <v>1971</v>
      </c>
      <c r="G145" s="162">
        <v>3845</v>
      </c>
      <c r="H145" s="162" t="s">
        <v>101</v>
      </c>
      <c r="I145" s="162"/>
      <c r="J145" s="162" t="s">
        <v>176</v>
      </c>
      <c r="K145" s="162" t="s">
        <v>1427</v>
      </c>
      <c r="L145" s="162"/>
      <c r="M145" s="162"/>
      <c r="N145" s="162"/>
      <c r="O145" s="162"/>
      <c r="P145" s="162" t="s">
        <v>1280</v>
      </c>
      <c r="Q145" s="162"/>
      <c r="R145" s="162"/>
      <c r="S145" s="162"/>
      <c r="T145" s="162"/>
      <c r="U145" s="162"/>
      <c r="V145" s="162"/>
      <c r="W145" s="162"/>
      <c r="X145" s="162"/>
      <c r="Y145" s="162"/>
      <c r="Z145" s="162"/>
      <c r="AB145" s="167">
        <v>1</v>
      </c>
      <c r="AD145" s="168"/>
      <c r="AG145" s="167">
        <v>21.09</v>
      </c>
      <c r="BG145" s="169" t="s">
        <v>1279</v>
      </c>
      <c r="BH145" s="170">
        <v>1.3240765797394864</v>
      </c>
      <c r="BI145" s="170">
        <v>4.1354635075239177</v>
      </c>
      <c r="BJ145" s="170">
        <v>1.9762680544192883E-2</v>
      </c>
      <c r="BK145" s="170">
        <v>4.1766877366411066</v>
      </c>
      <c r="BL145" s="170">
        <v>4.0942392784067287</v>
      </c>
      <c r="BM145" s="170">
        <v>13660.40286557686</v>
      </c>
      <c r="BN145" s="167">
        <v>0.22900000000000001</v>
      </c>
      <c r="BO145" s="170">
        <v>10532.170609359759</v>
      </c>
      <c r="BP145" s="170">
        <v>16788.635121793959</v>
      </c>
      <c r="BQ145" s="167" t="s">
        <v>93</v>
      </c>
      <c r="BT145" s="167">
        <v>144</v>
      </c>
      <c r="BU145" s="171"/>
      <c r="BV145" s="171"/>
      <c r="BW145" s="171"/>
      <c r="BX145" s="171"/>
      <c r="BY145" s="171"/>
      <c r="BZ145" s="171"/>
      <c r="CA145" s="171"/>
    </row>
    <row r="146" spans="1:79" s="167" customFormat="1">
      <c r="A146" s="162"/>
      <c r="B146" s="162"/>
      <c r="C146" s="162" t="s">
        <v>299</v>
      </c>
      <c r="D146" s="162" t="s">
        <v>1270</v>
      </c>
      <c r="E146" s="162"/>
      <c r="F146" s="162" t="s">
        <v>1971</v>
      </c>
      <c r="G146" s="162">
        <v>3845</v>
      </c>
      <c r="H146" s="162" t="s">
        <v>101</v>
      </c>
      <c r="I146" s="162"/>
      <c r="J146" s="162" t="s">
        <v>176</v>
      </c>
      <c r="K146" s="162"/>
      <c r="L146" s="162"/>
      <c r="M146" s="162"/>
      <c r="N146" s="162"/>
      <c r="O146" s="162"/>
      <c r="P146" s="162"/>
      <c r="Q146" s="162"/>
      <c r="R146" s="162"/>
      <c r="S146" s="162"/>
      <c r="T146" s="162"/>
      <c r="U146" s="162"/>
      <c r="V146" s="162"/>
      <c r="W146" s="162"/>
      <c r="X146" s="162"/>
      <c r="Y146" s="162"/>
      <c r="Z146" s="162"/>
      <c r="AB146" s="167">
        <v>1</v>
      </c>
      <c r="AD146" s="168"/>
      <c r="AG146" s="167">
        <v>21.51</v>
      </c>
      <c r="BG146" s="169" t="s">
        <v>1279</v>
      </c>
      <c r="BH146" s="170">
        <v>1.3326404103874625</v>
      </c>
      <c r="BI146" s="170">
        <v>4.1600122833955471</v>
      </c>
      <c r="BJ146" s="170">
        <v>2.032308065965889E-2</v>
      </c>
      <c r="BK146" s="170">
        <v>4.2024054866660956</v>
      </c>
      <c r="BL146" s="170">
        <v>4.1176190801249986</v>
      </c>
      <c r="BM146" s="170">
        <v>14454.806535115897</v>
      </c>
      <c r="BN146" s="167">
        <v>0.22900000000000001</v>
      </c>
      <c r="BO146" s="170">
        <v>11144.655838574356</v>
      </c>
      <c r="BP146" s="170">
        <v>17764.957231657438</v>
      </c>
      <c r="BQ146" s="167" t="s">
        <v>1360</v>
      </c>
      <c r="BT146" s="167">
        <v>145</v>
      </c>
      <c r="BU146" s="171"/>
      <c r="BV146" s="171"/>
      <c r="BW146" s="171"/>
      <c r="BX146" s="171"/>
      <c r="BY146" s="171"/>
      <c r="BZ146" s="171"/>
      <c r="CA146" s="171"/>
    </row>
    <row r="147" spans="1:79" s="167" customFormat="1">
      <c r="C147" s="167" t="s">
        <v>299</v>
      </c>
      <c r="D147" s="167" t="s">
        <v>1292</v>
      </c>
      <c r="F147" s="167" t="s">
        <v>1971</v>
      </c>
      <c r="G147" s="167">
        <v>3934</v>
      </c>
      <c r="H147" s="167" t="s">
        <v>101</v>
      </c>
      <c r="J147" s="167" t="s">
        <v>176</v>
      </c>
      <c r="AB147" s="167">
        <v>1</v>
      </c>
      <c r="AD147" s="168"/>
      <c r="AG147" s="167">
        <v>34.89</v>
      </c>
      <c r="BG147" s="169" t="s">
        <v>1279</v>
      </c>
      <c r="BH147" s="170">
        <v>1.5427009694481109</v>
      </c>
      <c r="BI147" s="170">
        <v>4.7621644972611819</v>
      </c>
      <c r="BJ147" s="170">
        <v>3.8988496417223316E-2</v>
      </c>
      <c r="BK147" s="170">
        <v>4.8434930754185919</v>
      </c>
      <c r="BL147" s="170">
        <v>4.6808359191037718</v>
      </c>
      <c r="BM147" s="170">
        <v>57831.505370741688</v>
      </c>
      <c r="BN147" s="167">
        <v>0.22900000000000001</v>
      </c>
      <c r="BO147" s="170">
        <v>44588.090640841838</v>
      </c>
      <c r="BP147" s="170">
        <v>71074.920100641539</v>
      </c>
      <c r="BQ147" s="167" t="s">
        <v>1362</v>
      </c>
      <c r="BT147" s="167">
        <v>146</v>
      </c>
      <c r="BU147" s="171"/>
      <c r="BV147" s="171"/>
      <c r="BW147" s="171"/>
      <c r="BX147" s="171"/>
      <c r="BY147" s="171"/>
      <c r="BZ147" s="171"/>
      <c r="CA147" s="171"/>
    </row>
    <row r="148" spans="1:79" s="167" customFormat="1">
      <c r="A148" s="167" t="s">
        <v>1415</v>
      </c>
      <c r="C148" s="167" t="s">
        <v>299</v>
      </c>
      <c r="D148" s="167" t="s">
        <v>1292</v>
      </c>
      <c r="F148" s="167" t="s">
        <v>1971</v>
      </c>
      <c r="G148" s="167">
        <v>3934</v>
      </c>
      <c r="H148" s="167" t="s">
        <v>101</v>
      </c>
      <c r="J148" s="167" t="s">
        <v>176</v>
      </c>
      <c r="K148" s="167" t="s">
        <v>1421</v>
      </c>
      <c r="P148" s="167" t="s">
        <v>1438</v>
      </c>
      <c r="AB148" s="167">
        <v>1</v>
      </c>
      <c r="AD148" s="168"/>
      <c r="AG148" s="167">
        <v>35.42</v>
      </c>
      <c r="BG148" s="169" t="s">
        <v>1279</v>
      </c>
      <c r="BH148" s="170">
        <v>1.5492485568540559</v>
      </c>
      <c r="BI148" s="170">
        <v>4.7809335811368001</v>
      </c>
      <c r="BJ148" s="170">
        <v>3.9645717095668803E-2</v>
      </c>
      <c r="BK148" s="170">
        <v>4.8636330976023112</v>
      </c>
      <c r="BL148" s="170">
        <v>4.698234064671289</v>
      </c>
      <c r="BM148" s="170">
        <v>60385.627150439475</v>
      </c>
      <c r="BN148" s="167">
        <v>0.22900000000000001</v>
      </c>
      <c r="BO148" s="170">
        <v>46557.318532988837</v>
      </c>
      <c r="BP148" s="170">
        <v>74213.935767890114</v>
      </c>
      <c r="BT148" s="167">
        <v>147</v>
      </c>
      <c r="BU148" s="171"/>
      <c r="BV148" s="171"/>
      <c r="BW148" s="171"/>
      <c r="BX148" s="171"/>
      <c r="BY148" s="171"/>
      <c r="BZ148" s="171"/>
      <c r="CA148" s="171"/>
    </row>
    <row r="149" spans="1:79">
      <c r="A149" s="167" t="s">
        <v>1415</v>
      </c>
      <c r="B149" s="167"/>
      <c r="C149" s="167" t="s">
        <v>299</v>
      </c>
      <c r="D149" s="167" t="s">
        <v>1292</v>
      </c>
      <c r="E149" s="167"/>
      <c r="F149" s="167" t="s">
        <v>1971</v>
      </c>
      <c r="G149" s="167">
        <v>3935</v>
      </c>
      <c r="H149" s="167" t="s">
        <v>101</v>
      </c>
      <c r="I149" s="167"/>
      <c r="J149" s="167" t="s">
        <v>176</v>
      </c>
      <c r="K149" s="167" t="s">
        <v>1421</v>
      </c>
      <c r="L149" s="167"/>
      <c r="M149" s="167"/>
      <c r="N149" s="167"/>
      <c r="O149" s="167"/>
      <c r="P149" s="167" t="s">
        <v>1428</v>
      </c>
      <c r="Q149" s="167"/>
      <c r="R149" s="167"/>
      <c r="S149" s="167"/>
      <c r="T149" s="167"/>
      <c r="U149" s="167"/>
      <c r="V149" s="167"/>
      <c r="W149" s="167"/>
      <c r="X149" s="167"/>
      <c r="Y149" s="167"/>
      <c r="Z149" s="167"/>
      <c r="AB149" s="162">
        <v>1</v>
      </c>
      <c r="AG149" s="162">
        <v>12.6</v>
      </c>
      <c r="BG149" s="164" t="s">
        <v>1279</v>
      </c>
      <c r="BH149" s="165">
        <v>1.1003705451175629</v>
      </c>
      <c r="BI149" s="165">
        <v>3.4941956531248364</v>
      </c>
      <c r="BJ149" s="165">
        <v>2.0806100268372554E-2</v>
      </c>
      <c r="BK149" s="165">
        <v>3.5375964176405907</v>
      </c>
      <c r="BL149" s="165">
        <v>3.450794888609082</v>
      </c>
      <c r="BM149" s="165">
        <v>3120.2949852533425</v>
      </c>
      <c r="BN149" s="162">
        <v>0.22900000000000001</v>
      </c>
      <c r="BO149" s="165">
        <v>2405.7474336303271</v>
      </c>
      <c r="BP149" s="165">
        <v>3834.8425368763578</v>
      </c>
      <c r="BR149" s="162">
        <v>1</v>
      </c>
      <c r="BS149" s="162">
        <v>2</v>
      </c>
      <c r="BT149" s="167">
        <v>148</v>
      </c>
      <c r="BU149" s="171"/>
      <c r="BV149" s="171"/>
      <c r="BW149" s="171"/>
      <c r="BX149" s="171"/>
      <c r="BY149" s="171"/>
      <c r="BZ149" s="171"/>
      <c r="CA149" s="171"/>
    </row>
    <row r="150" spans="1:79">
      <c r="A150" s="167"/>
      <c r="B150" s="167"/>
      <c r="C150" s="167" t="s">
        <v>299</v>
      </c>
      <c r="D150" s="167" t="s">
        <v>1292</v>
      </c>
      <c r="E150" s="167"/>
      <c r="F150" s="167" t="s">
        <v>1971</v>
      </c>
      <c r="G150" s="167">
        <v>3935</v>
      </c>
      <c r="H150" s="167" t="s">
        <v>101</v>
      </c>
      <c r="I150" s="167"/>
      <c r="J150" s="167" t="s">
        <v>176</v>
      </c>
      <c r="K150" s="167"/>
      <c r="L150" s="167"/>
      <c r="M150" s="167"/>
      <c r="N150" s="167"/>
      <c r="O150" s="167"/>
      <c r="P150" s="167"/>
      <c r="Q150" s="167"/>
      <c r="R150" s="167"/>
      <c r="S150" s="167"/>
      <c r="T150" s="167"/>
      <c r="U150" s="167"/>
      <c r="V150" s="167"/>
      <c r="W150" s="167"/>
      <c r="X150" s="167"/>
      <c r="Y150" s="167"/>
      <c r="Z150" s="167"/>
      <c r="AB150" s="162">
        <v>1</v>
      </c>
      <c r="AM150" s="162">
        <v>13.41</v>
      </c>
      <c r="AN150" s="162">
        <v>20.56</v>
      </c>
      <c r="BG150" s="164" t="s">
        <v>1268</v>
      </c>
      <c r="BH150" s="165">
        <v>1.3130231103232382</v>
      </c>
      <c r="BI150" s="165">
        <v>3.6507295890904685</v>
      </c>
      <c r="BJ150" s="165">
        <v>1.3734843717380128E-2</v>
      </c>
      <c r="BK150" s="165">
        <v>3.6795854249291566</v>
      </c>
      <c r="BL150" s="165">
        <v>3.6218737532517804</v>
      </c>
      <c r="BM150" s="165">
        <v>4474.3462488393734</v>
      </c>
      <c r="BN150" s="162">
        <v>0.154</v>
      </c>
      <c r="BO150" s="165">
        <v>3785.29692651811</v>
      </c>
      <c r="BP150" s="165">
        <v>5163.3955711606368</v>
      </c>
      <c r="BQ150" s="172" t="s">
        <v>91</v>
      </c>
      <c r="BT150" s="167">
        <v>149</v>
      </c>
      <c r="BU150" s="171"/>
      <c r="BV150" s="171"/>
      <c r="BW150" s="171"/>
      <c r="BX150" s="171"/>
      <c r="BY150" s="171"/>
      <c r="BZ150" s="171"/>
      <c r="CA150" s="171"/>
    </row>
    <row r="151" spans="1:79" s="167" customFormat="1" ht="29">
      <c r="C151" s="167" t="s">
        <v>299</v>
      </c>
      <c r="D151" s="167" t="s">
        <v>1292</v>
      </c>
      <c r="F151" s="167" t="s">
        <v>1971</v>
      </c>
      <c r="G151" s="167">
        <v>3937</v>
      </c>
      <c r="H151" s="167" t="s">
        <v>101</v>
      </c>
      <c r="J151" s="167" t="s">
        <v>176</v>
      </c>
      <c r="AB151" s="167">
        <v>1</v>
      </c>
      <c r="AC151" s="167" t="s">
        <v>1394</v>
      </c>
      <c r="AD151" s="168" t="s">
        <v>1395</v>
      </c>
      <c r="AG151" s="167">
        <v>10.14</v>
      </c>
      <c r="BG151" s="169" t="s">
        <v>1279</v>
      </c>
      <c r="BH151" s="170">
        <v>1.0060379549973173</v>
      </c>
      <c r="BI151" s="170">
        <v>3.2237851665746917</v>
      </c>
      <c r="BJ151" s="170">
        <v>2.8530770274562287E-2</v>
      </c>
      <c r="BK151" s="170">
        <v>3.2832993103194301</v>
      </c>
      <c r="BL151" s="170">
        <v>3.1642710228299533</v>
      </c>
      <c r="BM151" s="170">
        <v>1674.1145331737416</v>
      </c>
      <c r="BN151" s="167">
        <v>0.22900000000000001</v>
      </c>
      <c r="BO151" s="170">
        <v>1290.7423050769548</v>
      </c>
      <c r="BP151" s="170">
        <v>2057.4867612705284</v>
      </c>
      <c r="BQ151" s="167">
        <v>1</v>
      </c>
      <c r="BR151" s="167">
        <v>1</v>
      </c>
      <c r="BS151" s="167">
        <v>1</v>
      </c>
      <c r="BT151" s="167">
        <v>150</v>
      </c>
      <c r="BU151" s="171"/>
      <c r="BV151" s="171"/>
      <c r="BW151" s="171"/>
      <c r="BX151" s="171"/>
      <c r="BY151" s="171"/>
      <c r="BZ151" s="171"/>
      <c r="CA151" s="171"/>
    </row>
    <row r="152" spans="1:79" ht="29">
      <c r="A152" s="167" t="s">
        <v>1415</v>
      </c>
      <c r="B152" s="167"/>
      <c r="C152" s="167" t="s">
        <v>299</v>
      </c>
      <c r="D152" s="167" t="s">
        <v>1292</v>
      </c>
      <c r="E152" s="167"/>
      <c r="F152" s="167" t="s">
        <v>1971</v>
      </c>
      <c r="G152" s="167">
        <v>3937</v>
      </c>
      <c r="H152" s="167" t="s">
        <v>101</v>
      </c>
      <c r="I152" s="167"/>
      <c r="J152" s="167" t="s">
        <v>176</v>
      </c>
      <c r="K152" s="167" t="s">
        <v>1421</v>
      </c>
      <c r="L152" s="167"/>
      <c r="M152" s="167"/>
      <c r="N152" s="167"/>
      <c r="O152" s="167"/>
      <c r="P152" s="167" t="s">
        <v>1408</v>
      </c>
      <c r="Q152" s="167"/>
      <c r="R152" s="167"/>
      <c r="S152" s="167"/>
      <c r="T152" s="167"/>
      <c r="U152" s="167"/>
      <c r="V152" s="167"/>
      <c r="W152" s="167"/>
      <c r="X152" s="167"/>
      <c r="Y152" s="167"/>
      <c r="Z152" s="167"/>
      <c r="AB152" s="162">
        <v>1</v>
      </c>
      <c r="AC152" s="162" t="s">
        <v>1400</v>
      </c>
      <c r="AD152" s="163" t="s">
        <v>1401</v>
      </c>
      <c r="AG152" s="162">
        <v>7.15</v>
      </c>
      <c r="BG152" s="164" t="s">
        <v>1279</v>
      </c>
      <c r="BH152" s="165">
        <v>0.85430604180108061</v>
      </c>
      <c r="BI152" s="165">
        <v>2.7888357983841443</v>
      </c>
      <c r="BJ152" s="165">
        <v>4.3348369328034667E-2</v>
      </c>
      <c r="BK152" s="165">
        <v>2.8792589120422014</v>
      </c>
      <c r="BL152" s="165">
        <v>2.6984126847260872</v>
      </c>
      <c r="BM152" s="165">
        <v>614.94432556217805</v>
      </c>
      <c r="BN152" s="162">
        <v>0.22900000000000001</v>
      </c>
      <c r="BO152" s="165">
        <v>474.12207500843931</v>
      </c>
      <c r="BP152" s="165">
        <v>755.76657611591679</v>
      </c>
      <c r="BR152" s="162">
        <v>3</v>
      </c>
      <c r="BS152" s="162">
        <v>4</v>
      </c>
      <c r="BT152" s="162">
        <v>151</v>
      </c>
      <c r="BU152" s="171"/>
      <c r="BV152" s="171"/>
      <c r="BW152" s="171"/>
      <c r="BX152" s="171"/>
      <c r="BY152" s="171"/>
      <c r="BZ152" s="171"/>
      <c r="CA152" s="171"/>
    </row>
    <row r="153" spans="1:79" ht="58">
      <c r="A153" s="167" t="s">
        <v>1415</v>
      </c>
      <c r="B153" s="167"/>
      <c r="C153" s="167" t="s">
        <v>299</v>
      </c>
      <c r="D153" s="167" t="s">
        <v>1292</v>
      </c>
      <c r="E153" s="167"/>
      <c r="F153" s="167" t="s">
        <v>1971</v>
      </c>
      <c r="G153" s="167">
        <v>3938</v>
      </c>
      <c r="H153" s="167" t="s">
        <v>101</v>
      </c>
      <c r="I153" s="167"/>
      <c r="J153" s="167" t="s">
        <v>176</v>
      </c>
      <c r="K153" s="167" t="s">
        <v>1421</v>
      </c>
      <c r="L153" s="167"/>
      <c r="M153" s="167"/>
      <c r="N153" s="167"/>
      <c r="O153" s="167"/>
      <c r="P153" s="167" t="s">
        <v>1436</v>
      </c>
      <c r="Q153" s="167"/>
      <c r="R153" s="167"/>
      <c r="S153" s="167"/>
      <c r="T153" s="167"/>
      <c r="U153" s="167"/>
      <c r="V153" s="167"/>
      <c r="W153" s="167"/>
      <c r="X153" s="167"/>
      <c r="Y153" s="167"/>
      <c r="Z153" s="167"/>
      <c r="AB153" s="162">
        <v>1</v>
      </c>
      <c r="AC153" s="162" t="s">
        <v>1394</v>
      </c>
      <c r="AD153" s="163" t="s">
        <v>1403</v>
      </c>
      <c r="AG153" s="162">
        <v>7.27</v>
      </c>
      <c r="BG153" s="164" t="s">
        <v>1279</v>
      </c>
      <c r="BH153" s="165">
        <v>0.86153441085903781</v>
      </c>
      <c r="BI153" s="165">
        <v>2.8095563870103515</v>
      </c>
      <c r="BJ153" s="165">
        <v>4.2610968253891553E-2</v>
      </c>
      <c r="BK153" s="165">
        <v>2.898441308986174</v>
      </c>
      <c r="BL153" s="165">
        <v>2.7206714650345289</v>
      </c>
      <c r="BM153" s="165">
        <v>644.99505793893888</v>
      </c>
      <c r="BN153" s="162">
        <v>0.22900000000000001</v>
      </c>
      <c r="BO153" s="165">
        <v>497.29118967092188</v>
      </c>
      <c r="BP153" s="165">
        <v>792.69892620695589</v>
      </c>
      <c r="BQ153" s="162" t="s">
        <v>93</v>
      </c>
      <c r="BT153" s="167">
        <v>152</v>
      </c>
      <c r="BU153" s="171"/>
      <c r="BV153" s="171"/>
      <c r="BW153" s="171"/>
      <c r="BX153" s="171"/>
      <c r="BY153" s="171"/>
      <c r="BZ153" s="171"/>
      <c r="CA153" s="171"/>
    </row>
    <row r="154" spans="1:79" ht="58">
      <c r="A154" s="167" t="s">
        <v>1415</v>
      </c>
      <c r="B154" s="167"/>
      <c r="C154" s="167" t="s">
        <v>299</v>
      </c>
      <c r="D154" s="167" t="s">
        <v>1292</v>
      </c>
      <c r="E154" s="167"/>
      <c r="F154" s="167" t="s">
        <v>1971</v>
      </c>
      <c r="G154" s="167">
        <v>3939</v>
      </c>
      <c r="H154" s="167" t="s">
        <v>101</v>
      </c>
      <c r="I154" s="167"/>
      <c r="J154" s="167" t="s">
        <v>176</v>
      </c>
      <c r="K154" s="167" t="s">
        <v>1421</v>
      </c>
      <c r="L154" s="167"/>
      <c r="M154" s="167"/>
      <c r="N154" s="167"/>
      <c r="O154" s="167"/>
      <c r="P154" s="167" t="s">
        <v>1442</v>
      </c>
      <c r="Q154" s="167"/>
      <c r="R154" s="167"/>
      <c r="S154" s="167"/>
      <c r="T154" s="167"/>
      <c r="U154" s="167"/>
      <c r="V154" s="167"/>
      <c r="W154" s="167"/>
      <c r="X154" s="167"/>
      <c r="Y154" s="167"/>
      <c r="Z154" s="167"/>
      <c r="AB154" s="162">
        <v>1</v>
      </c>
      <c r="AC154" s="162" t="s">
        <v>1394</v>
      </c>
      <c r="AD154" s="163" t="s">
        <v>1403</v>
      </c>
      <c r="AG154" s="162">
        <v>7.84</v>
      </c>
      <c r="BG154" s="164" t="s">
        <v>1279</v>
      </c>
      <c r="BH154" s="165">
        <v>0.89431606268443842</v>
      </c>
      <c r="BI154" s="165">
        <v>2.9035271176849196</v>
      </c>
      <c r="BJ154" s="165">
        <v>3.929515259378271E-2</v>
      </c>
      <c r="BK154" s="165">
        <v>2.9854953694156801</v>
      </c>
      <c r="BL154" s="165">
        <v>2.8215588659541591</v>
      </c>
      <c r="BM154" s="165">
        <v>800.8056298714198</v>
      </c>
      <c r="BN154" s="162">
        <v>0.22900000000000001</v>
      </c>
      <c r="BO154" s="165">
        <v>617.42114063086467</v>
      </c>
      <c r="BP154" s="165">
        <v>984.19011911197492</v>
      </c>
      <c r="BQ154" s="162" t="s">
        <v>92</v>
      </c>
      <c r="BT154" s="167">
        <v>153</v>
      </c>
      <c r="BU154" s="171"/>
      <c r="BV154" s="171"/>
      <c r="BW154" s="171"/>
      <c r="BX154" s="171"/>
      <c r="BY154" s="171"/>
      <c r="BZ154" s="171"/>
      <c r="CA154" s="171"/>
    </row>
    <row r="155" spans="1:79">
      <c r="A155" s="167"/>
      <c r="B155" s="167"/>
      <c r="C155" s="167" t="s">
        <v>299</v>
      </c>
      <c r="D155" s="167" t="s">
        <v>1292</v>
      </c>
      <c r="E155" s="167"/>
      <c r="F155" s="167" t="s">
        <v>1971</v>
      </c>
      <c r="G155" s="167">
        <v>4258</v>
      </c>
      <c r="H155" s="167" t="s">
        <v>101</v>
      </c>
      <c r="I155" s="167"/>
      <c r="J155" s="167" t="s">
        <v>176</v>
      </c>
      <c r="K155" s="167"/>
      <c r="L155" s="167"/>
      <c r="M155" s="167"/>
      <c r="N155" s="167"/>
      <c r="O155" s="167"/>
      <c r="P155" s="167"/>
      <c r="Q155" s="167"/>
      <c r="R155" s="167"/>
      <c r="S155" s="167"/>
      <c r="T155" s="167"/>
      <c r="U155" s="167"/>
      <c r="V155" s="167"/>
      <c r="W155" s="167"/>
      <c r="X155" s="167"/>
      <c r="Y155" s="167"/>
      <c r="Z155" s="167"/>
      <c r="AB155" s="162">
        <v>1</v>
      </c>
      <c r="AC155" s="162" t="s">
        <v>1394</v>
      </c>
      <c r="AG155" s="162">
        <v>12.37</v>
      </c>
      <c r="BG155" s="164" t="s">
        <v>1279</v>
      </c>
      <c r="BH155" s="165">
        <v>1.0923696996291206</v>
      </c>
      <c r="BI155" s="165">
        <v>3.4712607107196249</v>
      </c>
      <c r="BJ155" s="165">
        <v>2.1374153386138153E-2</v>
      </c>
      <c r="BK155" s="165">
        <v>3.5158464132717526</v>
      </c>
      <c r="BL155" s="165">
        <v>3.4266750081674973</v>
      </c>
      <c r="BM155" s="165">
        <v>2959.7887200199939</v>
      </c>
      <c r="BN155" s="162">
        <v>0.22900000000000001</v>
      </c>
      <c r="BO155" s="165">
        <v>2281.9971031354153</v>
      </c>
      <c r="BP155" s="165">
        <v>3637.5803369045725</v>
      </c>
      <c r="BQ155" s="162" t="s">
        <v>91</v>
      </c>
      <c r="BT155" s="167">
        <v>154</v>
      </c>
      <c r="BU155" s="171"/>
      <c r="BV155" s="171"/>
      <c r="BW155" s="171"/>
      <c r="BX155" s="171"/>
      <c r="BY155" s="171"/>
      <c r="BZ155" s="171"/>
      <c r="CA155" s="171"/>
    </row>
    <row r="156" spans="1:79" s="167" customFormat="1">
      <c r="A156" s="167" t="s">
        <v>1415</v>
      </c>
      <c r="C156" s="167" t="s">
        <v>299</v>
      </c>
      <c r="D156" s="167" t="s">
        <v>1292</v>
      </c>
      <c r="F156" s="167" t="s">
        <v>1971</v>
      </c>
      <c r="G156" s="167">
        <v>4258</v>
      </c>
      <c r="H156" s="167" t="s">
        <v>101</v>
      </c>
      <c r="J156" s="167" t="s">
        <v>176</v>
      </c>
      <c r="K156" s="167" t="s">
        <v>1421</v>
      </c>
      <c r="P156" s="167" t="s">
        <v>1305</v>
      </c>
      <c r="AD156" s="168"/>
      <c r="AX156" s="167">
        <v>27.69</v>
      </c>
      <c r="BG156" s="169" t="s">
        <v>1301</v>
      </c>
      <c r="BH156" s="170">
        <v>1.4423229557455746</v>
      </c>
      <c r="BI156" s="170">
        <v>4.6408242718400761</v>
      </c>
      <c r="BJ156" s="170">
        <v>3.1893029773038352E-2</v>
      </c>
      <c r="BK156" s="170">
        <v>4.7081126822658916</v>
      </c>
      <c r="BL156" s="170">
        <v>4.5735358614142605</v>
      </c>
      <c r="BM156" s="170">
        <v>43734.510681997344</v>
      </c>
      <c r="BN156" s="167">
        <v>0.16700000000000001</v>
      </c>
      <c r="BO156" s="170">
        <v>36430.84739810379</v>
      </c>
      <c r="BP156" s="170">
        <v>51038.173965890899</v>
      </c>
      <c r="BR156" s="167">
        <v>1</v>
      </c>
      <c r="BS156" s="167">
        <v>3</v>
      </c>
      <c r="BT156" s="167">
        <v>155</v>
      </c>
      <c r="BU156" s="171"/>
      <c r="BV156" s="171"/>
      <c r="BW156" s="171"/>
      <c r="BX156" s="171"/>
      <c r="BY156" s="171"/>
      <c r="BZ156" s="171"/>
      <c r="CA156" s="171"/>
    </row>
    <row r="157" spans="1:79" s="167" customFormat="1">
      <c r="A157" s="167" t="s">
        <v>1415</v>
      </c>
      <c r="C157" s="167" t="s">
        <v>299</v>
      </c>
      <c r="D157" s="167" t="s">
        <v>1292</v>
      </c>
      <c r="F157" s="167" t="s">
        <v>1971</v>
      </c>
      <c r="G157" s="167">
        <v>4259</v>
      </c>
      <c r="H157" s="167" t="s">
        <v>101</v>
      </c>
      <c r="J157" s="167" t="s">
        <v>176</v>
      </c>
      <c r="K157" s="167" t="s">
        <v>1421</v>
      </c>
      <c r="P157" s="167" t="s">
        <v>1441</v>
      </c>
      <c r="AB157" s="167">
        <v>1</v>
      </c>
      <c r="AC157" s="167" t="s">
        <v>1299</v>
      </c>
      <c r="AD157" s="168"/>
      <c r="AX157" s="167">
        <v>28.63</v>
      </c>
      <c r="BG157" s="169" t="s">
        <v>1301</v>
      </c>
      <c r="BH157" s="170">
        <v>1.4568213480215986</v>
      </c>
      <c r="BI157" s="170">
        <v>4.6792335151534665</v>
      </c>
      <c r="BJ157" s="170">
        <v>3.3003185471552933E-2</v>
      </c>
      <c r="BK157" s="170">
        <v>4.7488641493444685</v>
      </c>
      <c r="BL157" s="170">
        <v>4.6096028809624645</v>
      </c>
      <c r="BM157" s="170">
        <v>47778.61047033393</v>
      </c>
      <c r="BN157" s="167">
        <v>0.16700000000000001</v>
      </c>
      <c r="BO157" s="170">
        <v>39799.582521788165</v>
      </c>
      <c r="BP157" s="170">
        <v>55757.638418879695</v>
      </c>
      <c r="BT157" s="167">
        <v>156</v>
      </c>
      <c r="BU157" s="171"/>
      <c r="BV157" s="171"/>
      <c r="BW157" s="171"/>
      <c r="BX157" s="171"/>
      <c r="BY157" s="171"/>
      <c r="BZ157" s="171"/>
      <c r="CA157" s="171"/>
    </row>
    <row r="158" spans="1:79" s="167" customFormat="1">
      <c r="C158" s="167" t="s">
        <v>299</v>
      </c>
      <c r="D158" s="167" t="s">
        <v>1292</v>
      </c>
      <c r="F158" s="167" t="s">
        <v>1971</v>
      </c>
      <c r="G158" s="167">
        <v>4259</v>
      </c>
      <c r="H158" s="167" t="s">
        <v>101</v>
      </c>
      <c r="J158" s="167" t="s">
        <v>176</v>
      </c>
      <c r="AB158" s="167">
        <v>1</v>
      </c>
      <c r="AC158" s="167" t="s">
        <v>1299</v>
      </c>
      <c r="AD158" s="168" t="s">
        <v>1420</v>
      </c>
      <c r="AI158" s="167">
        <v>29.42</v>
      </c>
      <c r="BG158" s="169" t="s">
        <v>139</v>
      </c>
      <c r="BH158" s="170">
        <v>1.4686426683915113</v>
      </c>
      <c r="BI158" s="170">
        <v>4.7264078770820745</v>
      </c>
      <c r="BJ158" s="170">
        <v>4.1136292686579715E-2</v>
      </c>
      <c r="BK158" s="170">
        <v>4.8119554805593703</v>
      </c>
      <c r="BL158" s="170">
        <v>4.6408602736047788</v>
      </c>
      <c r="BM158" s="170">
        <v>53260.823502414794</v>
      </c>
      <c r="BN158" s="167">
        <v>0.20799999999999999</v>
      </c>
      <c r="BO158" s="170">
        <v>42182.572213912514</v>
      </c>
      <c r="BP158" s="170">
        <v>64339.074790917075</v>
      </c>
      <c r="BQ158" s="167" t="s">
        <v>91</v>
      </c>
      <c r="BT158" s="167">
        <v>157</v>
      </c>
      <c r="BU158" s="171"/>
      <c r="BV158" s="171"/>
      <c r="BW158" s="171"/>
      <c r="BX158" s="171"/>
      <c r="BY158" s="171"/>
      <c r="BZ158" s="171"/>
      <c r="CA158" s="171"/>
    </row>
    <row r="159" spans="1:79">
      <c r="A159" s="167" t="s">
        <v>1415</v>
      </c>
      <c r="B159" s="167"/>
      <c r="C159" s="167" t="s">
        <v>299</v>
      </c>
      <c r="D159" s="167" t="s">
        <v>1292</v>
      </c>
      <c r="E159" s="167"/>
      <c r="F159" s="167" t="s">
        <v>1971</v>
      </c>
      <c r="G159" s="167">
        <v>4260</v>
      </c>
      <c r="H159" s="167" t="s">
        <v>101</v>
      </c>
      <c r="I159" s="167"/>
      <c r="J159" s="167" t="s">
        <v>176</v>
      </c>
      <c r="K159" s="167" t="s">
        <v>1421</v>
      </c>
      <c r="L159" s="167"/>
      <c r="M159" s="167"/>
      <c r="N159" s="167"/>
      <c r="O159" s="167"/>
      <c r="P159" s="167" t="s">
        <v>1441</v>
      </c>
      <c r="Q159" s="167"/>
      <c r="R159" s="167"/>
      <c r="S159" s="167"/>
      <c r="T159" s="167"/>
      <c r="U159" s="167"/>
      <c r="V159" s="167"/>
      <c r="W159" s="167"/>
      <c r="X159" s="167"/>
      <c r="Y159" s="167"/>
      <c r="Z159" s="167"/>
      <c r="AB159" s="162">
        <v>1</v>
      </c>
      <c r="AC159" s="162" t="s">
        <v>1299</v>
      </c>
      <c r="AG159" s="162">
        <v>17.45</v>
      </c>
      <c r="BG159" s="164" t="s">
        <v>1279</v>
      </c>
      <c r="BH159" s="165">
        <v>1.2417954312951986</v>
      </c>
      <c r="BI159" s="165">
        <v>3.8995992600102753</v>
      </c>
      <c r="BJ159" s="165">
        <v>1.6286049982146632E-2</v>
      </c>
      <c r="BK159" s="165">
        <v>3.933571364876145</v>
      </c>
      <c r="BL159" s="165">
        <v>3.8656271551444057</v>
      </c>
      <c r="BM159" s="165">
        <v>7935.9561599553181</v>
      </c>
      <c r="BN159" s="162">
        <v>0.22900000000000001</v>
      </c>
      <c r="BO159" s="165">
        <v>6118.6221993255504</v>
      </c>
      <c r="BP159" s="165">
        <v>9753.2901205850867</v>
      </c>
      <c r="BQ159" s="172" t="s">
        <v>91</v>
      </c>
      <c r="BR159" s="172">
        <v>3</v>
      </c>
      <c r="BS159" s="172">
        <v>7</v>
      </c>
      <c r="BT159" s="167">
        <v>158</v>
      </c>
      <c r="BU159" s="171"/>
      <c r="BV159" s="171"/>
      <c r="BW159" s="171"/>
      <c r="BX159" s="171"/>
      <c r="BY159" s="171"/>
      <c r="BZ159" s="171"/>
      <c r="CA159" s="171"/>
    </row>
    <row r="160" spans="1:79">
      <c r="A160" s="167"/>
      <c r="B160" s="167"/>
      <c r="C160" s="167" t="s">
        <v>299</v>
      </c>
      <c r="D160" s="167" t="s">
        <v>1292</v>
      </c>
      <c r="E160" s="167"/>
      <c r="F160" s="167" t="s">
        <v>1971</v>
      </c>
      <c r="G160" s="167">
        <v>4260</v>
      </c>
      <c r="H160" s="167" t="s">
        <v>101</v>
      </c>
      <c r="I160" s="167"/>
      <c r="J160" s="167" t="s">
        <v>176</v>
      </c>
      <c r="K160" s="167"/>
      <c r="L160" s="167"/>
      <c r="M160" s="167"/>
      <c r="N160" s="167"/>
      <c r="O160" s="167"/>
      <c r="P160" s="167"/>
      <c r="Q160" s="167"/>
      <c r="R160" s="167"/>
      <c r="S160" s="167"/>
      <c r="T160" s="167"/>
      <c r="U160" s="167"/>
      <c r="V160" s="167"/>
      <c r="W160" s="167"/>
      <c r="X160" s="167"/>
      <c r="Y160" s="167"/>
      <c r="Z160" s="167"/>
      <c r="AG160" s="162">
        <v>17.45</v>
      </c>
      <c r="BG160" s="164" t="s">
        <v>1279</v>
      </c>
      <c r="BH160" s="165">
        <v>1.2417954312951986</v>
      </c>
      <c r="BI160" s="165">
        <v>3.8995992600102753</v>
      </c>
      <c r="BJ160" s="165">
        <v>1.6286049982146632E-2</v>
      </c>
      <c r="BK160" s="165">
        <v>3.933571364876145</v>
      </c>
      <c r="BL160" s="165">
        <v>3.8656271551444057</v>
      </c>
      <c r="BM160" s="165">
        <v>7935.9561599553181</v>
      </c>
      <c r="BN160" s="162">
        <v>0.22900000000000001</v>
      </c>
      <c r="BO160" s="165">
        <v>6118.6221993255504</v>
      </c>
      <c r="BP160" s="165">
        <v>9753.2901205850867</v>
      </c>
      <c r="BT160" s="167">
        <v>159</v>
      </c>
      <c r="BU160" s="171"/>
      <c r="BV160" s="171"/>
      <c r="BW160" s="171"/>
      <c r="BX160" s="171"/>
      <c r="BY160" s="171"/>
      <c r="BZ160" s="171"/>
      <c r="CA160" s="171"/>
    </row>
    <row r="161" spans="1:79">
      <c r="A161" s="167" t="s">
        <v>1415</v>
      </c>
      <c r="B161" s="167"/>
      <c r="C161" s="167" t="s">
        <v>299</v>
      </c>
      <c r="D161" s="167" t="s">
        <v>1292</v>
      </c>
      <c r="E161" s="167"/>
      <c r="F161" s="167" t="s">
        <v>1971</v>
      </c>
      <c r="G161" s="167">
        <v>4262</v>
      </c>
      <c r="H161" s="167" t="s">
        <v>101</v>
      </c>
      <c r="I161" s="167"/>
      <c r="J161" s="167" t="s">
        <v>176</v>
      </c>
      <c r="K161" s="167" t="s">
        <v>1421</v>
      </c>
      <c r="L161" s="167"/>
      <c r="M161" s="167"/>
      <c r="N161" s="167"/>
      <c r="O161" s="167"/>
      <c r="P161" s="167" t="s">
        <v>1438</v>
      </c>
      <c r="Q161" s="167"/>
      <c r="R161" s="167"/>
      <c r="S161" s="167"/>
      <c r="T161" s="167"/>
      <c r="U161" s="167"/>
      <c r="V161" s="167"/>
      <c r="W161" s="167"/>
      <c r="X161" s="167"/>
      <c r="Y161" s="167"/>
      <c r="Z161" s="167"/>
      <c r="AB161" s="162">
        <v>1</v>
      </c>
      <c r="AD161" s="163" t="s">
        <v>1324</v>
      </c>
      <c r="AG161" s="162">
        <v>17.87</v>
      </c>
      <c r="BG161" s="164" t="s">
        <v>1279</v>
      </c>
      <c r="BH161" s="165">
        <v>1.2521245525056444</v>
      </c>
      <c r="BI161" s="165">
        <v>3.9292083557489978</v>
      </c>
      <c r="BJ161" s="165">
        <v>1.6491502100134166E-2</v>
      </c>
      <c r="BK161" s="165">
        <v>3.9636090262219263</v>
      </c>
      <c r="BL161" s="165">
        <v>3.8948076852760694</v>
      </c>
      <c r="BM161" s="165">
        <v>8495.8797292116833</v>
      </c>
      <c r="BN161" s="162">
        <v>0.22900000000000001</v>
      </c>
      <c r="BO161" s="165">
        <v>6550.3232712222079</v>
      </c>
      <c r="BP161" s="165">
        <v>10441.43618720116</v>
      </c>
      <c r="BQ161" s="162" t="s">
        <v>92</v>
      </c>
      <c r="BT161" s="167">
        <v>160</v>
      </c>
      <c r="BU161" s="171"/>
      <c r="BV161" s="171"/>
      <c r="BW161" s="171"/>
      <c r="BX161" s="171"/>
      <c r="BY161" s="171"/>
      <c r="BZ161" s="171"/>
      <c r="CA161" s="171"/>
    </row>
    <row r="162" spans="1:79">
      <c r="A162" s="167"/>
      <c r="B162" s="167"/>
      <c r="C162" s="167" t="s">
        <v>299</v>
      </c>
      <c r="D162" s="167" t="s">
        <v>1292</v>
      </c>
      <c r="E162" s="167"/>
      <c r="F162" s="167" t="s">
        <v>1971</v>
      </c>
      <c r="G162" s="167">
        <v>4262</v>
      </c>
      <c r="H162" s="167" t="s">
        <v>101</v>
      </c>
      <c r="I162" s="167"/>
      <c r="J162" s="167" t="s">
        <v>176</v>
      </c>
      <c r="K162" s="167"/>
      <c r="L162" s="167"/>
      <c r="M162" s="167"/>
      <c r="N162" s="167"/>
      <c r="O162" s="167"/>
      <c r="P162" s="167"/>
      <c r="Q162" s="167"/>
      <c r="R162" s="167"/>
      <c r="S162" s="167"/>
      <c r="T162" s="167"/>
      <c r="U162" s="167"/>
      <c r="V162" s="167"/>
      <c r="W162" s="167"/>
      <c r="X162" s="167"/>
      <c r="Y162" s="167"/>
      <c r="Z162" s="167"/>
      <c r="AG162" s="162">
        <v>17.95</v>
      </c>
      <c r="BG162" s="164" t="s">
        <v>1279</v>
      </c>
      <c r="BH162" s="165">
        <v>1.2540644529143379</v>
      </c>
      <c r="BI162" s="165">
        <v>3.9347692060628181</v>
      </c>
      <c r="BJ162" s="165">
        <v>1.6538517741884556E-2</v>
      </c>
      <c r="BK162" s="165">
        <v>3.9692679494456069</v>
      </c>
      <c r="BL162" s="165">
        <v>3.9002704626800293</v>
      </c>
      <c r="BM162" s="165">
        <v>8605.3632213306482</v>
      </c>
      <c r="BN162" s="162">
        <v>0.22900000000000001</v>
      </c>
      <c r="BO162" s="165">
        <v>6634.7350436459292</v>
      </c>
      <c r="BP162" s="165">
        <v>10575.991399015367</v>
      </c>
      <c r="BT162" s="162">
        <v>161</v>
      </c>
      <c r="BU162" s="171"/>
      <c r="BV162" s="171"/>
      <c r="BW162" s="171"/>
      <c r="BX162" s="171"/>
      <c r="BY162" s="171"/>
      <c r="BZ162" s="171"/>
      <c r="CA162" s="171"/>
    </row>
    <row r="163" spans="1:79" ht="29">
      <c r="A163" s="167" t="s">
        <v>1415</v>
      </c>
      <c r="B163" s="167"/>
      <c r="C163" s="167" t="s">
        <v>299</v>
      </c>
      <c r="D163" s="167" t="s">
        <v>1292</v>
      </c>
      <c r="E163" s="167"/>
      <c r="F163" s="167" t="s">
        <v>1971</v>
      </c>
      <c r="G163" s="167">
        <v>4263</v>
      </c>
      <c r="H163" s="167" t="s">
        <v>101</v>
      </c>
      <c r="I163" s="167"/>
      <c r="J163" s="167" t="s">
        <v>176</v>
      </c>
      <c r="K163" s="167" t="s">
        <v>1421</v>
      </c>
      <c r="L163" s="167"/>
      <c r="M163" s="167"/>
      <c r="N163" s="167"/>
      <c r="O163" s="167"/>
      <c r="P163" s="167" t="s">
        <v>1265</v>
      </c>
      <c r="Q163" s="167"/>
      <c r="R163" s="167"/>
      <c r="S163" s="167"/>
      <c r="T163" s="167"/>
      <c r="U163" s="167"/>
      <c r="V163" s="167"/>
      <c r="W163" s="167"/>
      <c r="X163" s="167"/>
      <c r="Y163" s="167"/>
      <c r="Z163" s="167"/>
      <c r="AB163" s="162">
        <v>1</v>
      </c>
      <c r="AC163" s="162" t="s">
        <v>1299</v>
      </c>
      <c r="AD163" s="163" t="s">
        <v>1426</v>
      </c>
      <c r="AG163" s="162">
        <v>20.239999999999998</v>
      </c>
      <c r="BG163" s="164" t="s">
        <v>1279</v>
      </c>
      <c r="BH163" s="165">
        <v>1.3062105081677615</v>
      </c>
      <c r="BI163" s="165">
        <v>4.0842492548431464</v>
      </c>
      <c r="BJ163" s="165">
        <v>1.8692669912955762E-2</v>
      </c>
      <c r="BK163" s="165">
        <v>4.1232414809017772</v>
      </c>
      <c r="BL163" s="165">
        <v>4.0452570287845155</v>
      </c>
      <c r="BM163" s="165">
        <v>12140.854511989352</v>
      </c>
      <c r="BN163" s="162">
        <v>0.22900000000000001</v>
      </c>
      <c r="BO163" s="165">
        <v>9360.5988287437904</v>
      </c>
      <c r="BP163" s="165">
        <v>14921.110195234913</v>
      </c>
      <c r="BT163" s="167">
        <v>162</v>
      </c>
      <c r="BU163" s="171"/>
      <c r="BV163" s="171"/>
      <c r="BW163" s="171"/>
      <c r="BX163" s="171"/>
      <c r="BY163" s="171"/>
      <c r="BZ163" s="171"/>
      <c r="CA163" s="171"/>
    </row>
    <row r="164" spans="1:79">
      <c r="A164" s="167"/>
      <c r="B164" s="167"/>
      <c r="C164" s="167" t="s">
        <v>299</v>
      </c>
      <c r="D164" s="167" t="s">
        <v>1292</v>
      </c>
      <c r="E164" s="167"/>
      <c r="F164" s="167" t="s">
        <v>1971</v>
      </c>
      <c r="G164" s="167">
        <v>4263</v>
      </c>
      <c r="H164" s="167" t="s">
        <v>101</v>
      </c>
      <c r="I164" s="167"/>
      <c r="J164" s="167" t="s">
        <v>176</v>
      </c>
      <c r="K164" s="167"/>
      <c r="L164" s="167"/>
      <c r="M164" s="167"/>
      <c r="N164" s="167"/>
      <c r="O164" s="167"/>
      <c r="P164" s="167"/>
      <c r="Q164" s="167"/>
      <c r="R164" s="167"/>
      <c r="S164" s="167"/>
      <c r="T164" s="167"/>
      <c r="U164" s="167"/>
      <c r="V164" s="167"/>
      <c r="W164" s="167"/>
      <c r="X164" s="167"/>
      <c r="Y164" s="167"/>
      <c r="Z164" s="167"/>
      <c r="AB164" s="162">
        <v>1</v>
      </c>
      <c r="AC164" s="162" t="s">
        <v>1299</v>
      </c>
      <c r="AG164" s="162">
        <v>22.71</v>
      </c>
      <c r="BG164" s="164" t="s">
        <v>1279</v>
      </c>
      <c r="BH164" s="165">
        <v>1.3562171342197351</v>
      </c>
      <c r="BI164" s="165">
        <v>4.2275964910868282</v>
      </c>
      <c r="BJ164" s="165">
        <v>2.2001083080334161E-2</v>
      </c>
      <c r="BK164" s="165">
        <v>4.2734899460613116</v>
      </c>
      <c r="BL164" s="165">
        <v>4.1817030361123448</v>
      </c>
      <c r="BM164" s="165">
        <v>16888.710493819679</v>
      </c>
      <c r="BN164" s="162">
        <v>0.22900000000000001</v>
      </c>
      <c r="BO164" s="165">
        <v>13021.195790734972</v>
      </c>
      <c r="BP164" s="165">
        <v>20756.225196904386</v>
      </c>
      <c r="BQ164" s="162" t="s">
        <v>93</v>
      </c>
      <c r="BT164" s="167">
        <v>163</v>
      </c>
      <c r="BU164" s="171"/>
      <c r="BV164" s="171"/>
      <c r="BW164" s="171"/>
      <c r="BX164" s="171"/>
      <c r="BY164" s="171"/>
      <c r="BZ164" s="171"/>
      <c r="CA164" s="171"/>
    </row>
    <row r="165" spans="1:79">
      <c r="A165" s="167"/>
      <c r="B165" s="167"/>
      <c r="C165" s="167" t="s">
        <v>299</v>
      </c>
      <c r="D165" s="167" t="s">
        <v>1292</v>
      </c>
      <c r="E165" s="167"/>
      <c r="F165" s="167" t="s">
        <v>1971</v>
      </c>
      <c r="G165" s="167">
        <v>4264</v>
      </c>
      <c r="H165" s="167" t="s">
        <v>101</v>
      </c>
      <c r="I165" s="167"/>
      <c r="J165" s="167" t="s">
        <v>176</v>
      </c>
      <c r="K165" s="167"/>
      <c r="L165" s="167"/>
      <c r="M165" s="167"/>
      <c r="N165" s="167"/>
      <c r="O165" s="167"/>
      <c r="P165" s="167"/>
      <c r="Q165" s="167"/>
      <c r="R165" s="167"/>
      <c r="S165" s="167"/>
      <c r="T165" s="167"/>
      <c r="U165" s="167"/>
      <c r="V165" s="167"/>
      <c r="W165" s="167"/>
      <c r="X165" s="167"/>
      <c r="Y165" s="167"/>
      <c r="Z165" s="167"/>
      <c r="AG165" s="162">
        <v>22.71</v>
      </c>
      <c r="BG165" s="164" t="s">
        <v>1279</v>
      </c>
      <c r="BH165" s="165">
        <v>1.3562171342197351</v>
      </c>
      <c r="BI165" s="165">
        <v>4.2275964910868282</v>
      </c>
      <c r="BJ165" s="165">
        <v>2.2001083080334161E-2</v>
      </c>
      <c r="BK165" s="165">
        <v>4.2734899460613116</v>
      </c>
      <c r="BL165" s="165">
        <v>4.1817030361123448</v>
      </c>
      <c r="BM165" s="165">
        <v>16888.710493819679</v>
      </c>
      <c r="BN165" s="162">
        <v>0.22900000000000001</v>
      </c>
      <c r="BO165" s="165">
        <v>13021.195790734972</v>
      </c>
      <c r="BP165" s="165">
        <v>20756.225196904386</v>
      </c>
      <c r="BT165" s="167">
        <v>164</v>
      </c>
      <c r="BU165" s="171"/>
      <c r="BV165" s="171"/>
      <c r="BW165" s="171"/>
      <c r="BX165" s="171"/>
      <c r="BY165" s="171"/>
      <c r="BZ165" s="171"/>
      <c r="CA165" s="171"/>
    </row>
    <row r="166" spans="1:79" s="167" customFormat="1">
      <c r="A166" s="167" t="s">
        <v>1415</v>
      </c>
      <c r="C166" s="167" t="s">
        <v>299</v>
      </c>
      <c r="D166" s="167" t="s">
        <v>1292</v>
      </c>
      <c r="F166" s="167" t="s">
        <v>1971</v>
      </c>
      <c r="G166" s="167">
        <v>4264</v>
      </c>
      <c r="H166" s="167" t="s">
        <v>101</v>
      </c>
      <c r="J166" s="167" t="s">
        <v>176</v>
      </c>
      <c r="K166" s="167" t="s">
        <v>1421</v>
      </c>
      <c r="P166" s="167" t="s">
        <v>1265</v>
      </c>
      <c r="AB166" s="167">
        <v>1</v>
      </c>
      <c r="AC166" s="167" t="s">
        <v>1299</v>
      </c>
      <c r="AD166" s="168" t="s">
        <v>1324</v>
      </c>
      <c r="AM166" s="167">
        <v>15.65</v>
      </c>
      <c r="AN166" s="167">
        <v>22.8</v>
      </c>
      <c r="BG166" s="169" t="s">
        <v>1268</v>
      </c>
      <c r="BH166" s="170">
        <v>1.3579348470004537</v>
      </c>
      <c r="BI166" s="170">
        <v>3.7603298436967467</v>
      </c>
      <c r="BJ166" s="170">
        <v>1.3354933841364429E-2</v>
      </c>
      <c r="BK166" s="170">
        <v>3.7883875185048925</v>
      </c>
      <c r="BL166" s="170">
        <v>3.7322721688886009</v>
      </c>
      <c r="BM166" s="170">
        <v>5758.7714605207566</v>
      </c>
      <c r="BN166" s="167">
        <v>0.154</v>
      </c>
      <c r="BO166" s="170">
        <v>4871.9206556005602</v>
      </c>
      <c r="BP166" s="170">
        <v>6645.622265440953</v>
      </c>
      <c r="BQ166" s="167" t="s">
        <v>91</v>
      </c>
      <c r="BR166" s="167">
        <v>7</v>
      </c>
      <c r="BS166" s="167">
        <v>45</v>
      </c>
      <c r="BT166" s="167">
        <v>165</v>
      </c>
      <c r="BU166" s="171"/>
      <c r="BV166" s="171"/>
      <c r="BW166" s="171"/>
      <c r="BX166" s="171"/>
      <c r="BY166" s="171"/>
      <c r="BZ166" s="171"/>
      <c r="CA166" s="171"/>
    </row>
    <row r="167" spans="1:79" s="167" customFormat="1">
      <c r="A167" s="167" t="s">
        <v>1415</v>
      </c>
      <c r="C167" s="167" t="s">
        <v>299</v>
      </c>
      <c r="D167" s="167" t="s">
        <v>1292</v>
      </c>
      <c r="F167" s="167" t="s">
        <v>1971</v>
      </c>
      <c r="G167" s="167">
        <v>4267</v>
      </c>
      <c r="H167" s="167" t="s">
        <v>101</v>
      </c>
      <c r="J167" s="167" t="s">
        <v>176</v>
      </c>
      <c r="P167" s="167" t="s">
        <v>1265</v>
      </c>
      <c r="AB167" s="167">
        <v>1</v>
      </c>
      <c r="AC167" s="167" t="s">
        <v>1299</v>
      </c>
      <c r="AD167" s="168"/>
      <c r="AS167" s="167">
        <v>15.99</v>
      </c>
      <c r="BG167" s="169" t="s">
        <v>1339</v>
      </c>
      <c r="BH167" s="170">
        <v>1.2038484637462348</v>
      </c>
      <c r="BI167" s="170">
        <v>3.83069978805191</v>
      </c>
      <c r="BJ167" s="170">
        <v>1.5507545409635944E-2</v>
      </c>
      <c r="BK167" s="170">
        <v>3.8632799319406397</v>
      </c>
      <c r="BL167" s="170">
        <v>3.7981196441631804</v>
      </c>
      <c r="BM167" s="170">
        <v>6771.7324059875928</v>
      </c>
      <c r="BN167" s="167">
        <v>0.22800000000000001</v>
      </c>
      <c r="BO167" s="170">
        <v>5227.7774174224214</v>
      </c>
      <c r="BP167" s="170">
        <v>8315.6873945527641</v>
      </c>
      <c r="BT167" s="167">
        <v>166</v>
      </c>
      <c r="BU167" s="171"/>
      <c r="BV167" s="171"/>
      <c r="BW167" s="171"/>
      <c r="BX167" s="171"/>
      <c r="BY167" s="171"/>
      <c r="BZ167" s="171"/>
      <c r="CA167" s="171"/>
    </row>
    <row r="168" spans="1:79" s="167" customFormat="1">
      <c r="C168" s="167" t="s">
        <v>299</v>
      </c>
      <c r="D168" s="167" t="s">
        <v>1292</v>
      </c>
      <c r="F168" s="167" t="s">
        <v>1971</v>
      </c>
      <c r="G168" s="167">
        <v>4267</v>
      </c>
      <c r="H168" s="167" t="s">
        <v>101</v>
      </c>
      <c r="J168" s="167" t="s">
        <v>176</v>
      </c>
      <c r="AB168" s="167">
        <v>1</v>
      </c>
      <c r="AC168" s="167" t="s">
        <v>1299</v>
      </c>
      <c r="AD168" s="168"/>
      <c r="BD168" s="167">
        <v>21.08</v>
      </c>
      <c r="BE168" s="167">
        <v>11.03</v>
      </c>
      <c r="BG168" s="169" t="s">
        <v>1431</v>
      </c>
      <c r="BH168" s="170">
        <v>1.323870606540509</v>
      </c>
      <c r="BI168" s="170">
        <v>3.8388547110068014</v>
      </c>
      <c r="BJ168" s="170">
        <v>1.7116804389418538E-2</v>
      </c>
      <c r="BK168" s="170">
        <v>3.8753383157748837</v>
      </c>
      <c r="BL168" s="170">
        <v>3.8023711062387191</v>
      </c>
      <c r="BM168" s="170">
        <v>6900.0892945050291</v>
      </c>
      <c r="BN168" s="167">
        <v>0.17</v>
      </c>
      <c r="BO168" s="170">
        <v>5727.0741144391741</v>
      </c>
      <c r="BP168" s="170">
        <v>8073.1044745708841</v>
      </c>
      <c r="BT168" s="167">
        <v>167</v>
      </c>
      <c r="BU168" s="171"/>
      <c r="BV168" s="171"/>
      <c r="BW168" s="171"/>
      <c r="BX168" s="171"/>
      <c r="BY168" s="171"/>
      <c r="BZ168" s="171"/>
      <c r="CA168" s="171"/>
    </row>
    <row r="169" spans="1:79" s="167" customFormat="1">
      <c r="A169" s="167" t="s">
        <v>1415</v>
      </c>
      <c r="C169" s="167" t="s">
        <v>299</v>
      </c>
      <c r="D169" s="167" t="s">
        <v>1292</v>
      </c>
      <c r="F169" s="167" t="s">
        <v>1971</v>
      </c>
      <c r="G169" s="167">
        <v>4268</v>
      </c>
      <c r="H169" s="167" t="s">
        <v>101</v>
      </c>
      <c r="J169" s="167" t="s">
        <v>176</v>
      </c>
      <c r="P169" s="167" t="s">
        <v>1265</v>
      </c>
      <c r="AB169" s="167">
        <v>1</v>
      </c>
      <c r="AC169" s="167" t="s">
        <v>1299</v>
      </c>
      <c r="AD169" s="168" t="s">
        <v>78</v>
      </c>
      <c r="AN169" s="167">
        <v>24.79</v>
      </c>
      <c r="BG169" s="169" t="s">
        <v>1268</v>
      </c>
      <c r="BH169" s="170">
        <v>1.3942765267678214</v>
      </c>
      <c r="BI169" s="170">
        <v>3.8490161793855644</v>
      </c>
      <c r="BJ169" s="170">
        <v>1.3687335012996668E-2</v>
      </c>
      <c r="BK169" s="170">
        <v>3.8777722031402706</v>
      </c>
      <c r="BL169" s="170">
        <v>3.8202601556308582</v>
      </c>
      <c r="BM169" s="170">
        <v>7063.4386819829433</v>
      </c>
      <c r="BN169" s="167">
        <v>0.154</v>
      </c>
      <c r="BO169" s="170">
        <v>5975.6691249575706</v>
      </c>
      <c r="BP169" s="170">
        <v>8151.208239008316</v>
      </c>
      <c r="BT169" s="167">
        <v>168</v>
      </c>
      <c r="BU169" s="171"/>
      <c r="BV169" s="171"/>
      <c r="BW169" s="171"/>
      <c r="BX169" s="171"/>
      <c r="BY169" s="171"/>
      <c r="BZ169" s="171"/>
      <c r="CA169" s="171"/>
    </row>
    <row r="170" spans="1:79" s="167" customFormat="1">
      <c r="C170" s="167" t="s">
        <v>299</v>
      </c>
      <c r="D170" s="167" t="s">
        <v>1292</v>
      </c>
      <c r="F170" s="167" t="s">
        <v>1971</v>
      </c>
      <c r="G170" s="167">
        <v>4268</v>
      </c>
      <c r="H170" s="167" t="s">
        <v>101</v>
      </c>
      <c r="J170" s="167" t="s">
        <v>176</v>
      </c>
      <c r="AD170" s="168"/>
      <c r="AN170" s="167">
        <v>24.79</v>
      </c>
      <c r="BG170" s="169" t="s">
        <v>1268</v>
      </c>
      <c r="BH170" s="170">
        <v>1.3942765267678214</v>
      </c>
      <c r="BI170" s="170">
        <v>3.8490161793855644</v>
      </c>
      <c r="BJ170" s="170">
        <v>1.3687335012996668E-2</v>
      </c>
      <c r="BK170" s="170">
        <v>3.8777722031402706</v>
      </c>
      <c r="BL170" s="170">
        <v>3.8202601556308582</v>
      </c>
      <c r="BM170" s="170">
        <v>7063.4386819829433</v>
      </c>
      <c r="BN170" s="167">
        <v>0.154</v>
      </c>
      <c r="BO170" s="170">
        <v>5975.6691249575706</v>
      </c>
      <c r="BP170" s="170">
        <v>8151.208239008316</v>
      </c>
      <c r="BQ170" s="167" t="s">
        <v>92</v>
      </c>
      <c r="BT170" s="167">
        <v>169</v>
      </c>
      <c r="BU170" s="171"/>
      <c r="BV170" s="171"/>
      <c r="BW170" s="171"/>
      <c r="BX170" s="171"/>
      <c r="BY170" s="171"/>
      <c r="BZ170" s="171"/>
      <c r="CA170" s="171"/>
    </row>
    <row r="171" spans="1:79" s="167" customFormat="1" ht="43.5">
      <c r="A171" s="167" t="s">
        <v>1415</v>
      </c>
      <c r="C171" s="167" t="s">
        <v>299</v>
      </c>
      <c r="D171" s="167" t="s">
        <v>1292</v>
      </c>
      <c r="F171" s="167" t="s">
        <v>1971</v>
      </c>
      <c r="G171" s="167">
        <v>4292</v>
      </c>
      <c r="H171" s="167" t="s">
        <v>101</v>
      </c>
      <c r="J171" s="167" t="s">
        <v>176</v>
      </c>
      <c r="K171" s="167" t="s">
        <v>1421</v>
      </c>
      <c r="P171" s="167" t="s">
        <v>1428</v>
      </c>
      <c r="AB171" s="167">
        <v>1</v>
      </c>
      <c r="AC171" s="167" t="s">
        <v>1299</v>
      </c>
      <c r="AD171" s="168" t="s">
        <v>1432</v>
      </c>
      <c r="AM171" s="167">
        <v>17.07</v>
      </c>
      <c r="AN171" s="167">
        <v>25.05</v>
      </c>
      <c r="BG171" s="169" t="s">
        <v>1268</v>
      </c>
      <c r="BH171" s="170">
        <v>1.3988077302032644</v>
      </c>
      <c r="BI171" s="170">
        <v>3.8600738913989443</v>
      </c>
      <c r="BJ171" s="170">
        <v>1.3767715774997578E-2</v>
      </c>
      <c r="BK171" s="170">
        <v>3.8889987888678781</v>
      </c>
      <c r="BL171" s="170">
        <v>3.8311489939300105</v>
      </c>
      <c r="BM171" s="170">
        <v>7245.5922698907634</v>
      </c>
      <c r="BN171" s="167">
        <v>0.154</v>
      </c>
      <c r="BO171" s="170">
        <v>6129.7710603275864</v>
      </c>
      <c r="BP171" s="170">
        <v>8361.4134794539405</v>
      </c>
      <c r="BT171" s="167">
        <v>170</v>
      </c>
      <c r="BU171" s="171"/>
      <c r="BV171" s="171"/>
      <c r="BW171" s="171"/>
      <c r="BX171" s="171"/>
      <c r="BY171" s="171"/>
      <c r="BZ171" s="171"/>
      <c r="CA171" s="171"/>
    </row>
    <row r="172" spans="1:79" s="167" customFormat="1">
      <c r="C172" s="167" t="s">
        <v>299</v>
      </c>
      <c r="D172" s="167" t="s">
        <v>1292</v>
      </c>
      <c r="F172" s="167" t="s">
        <v>1971</v>
      </c>
      <c r="G172" s="167">
        <v>4292</v>
      </c>
      <c r="H172" s="167" t="s">
        <v>101</v>
      </c>
      <c r="J172" s="167" t="s">
        <v>176</v>
      </c>
      <c r="AB172" s="167">
        <v>1</v>
      </c>
      <c r="AC172" s="167" t="s">
        <v>1299</v>
      </c>
      <c r="AD172" s="168" t="s">
        <v>1433</v>
      </c>
      <c r="AM172" s="167">
        <v>15.35</v>
      </c>
      <c r="AN172" s="167">
        <v>25.06</v>
      </c>
      <c r="BG172" s="169" t="s">
        <v>1268</v>
      </c>
      <c r="BH172" s="170">
        <v>1.3989810666581313</v>
      </c>
      <c r="BI172" s="170">
        <v>3.8604968926229337</v>
      </c>
      <c r="BJ172" s="170">
        <v>1.3770954973461761E-2</v>
      </c>
      <c r="BK172" s="170">
        <v>3.8894285953953025</v>
      </c>
      <c r="BL172" s="170">
        <v>3.8315651898505649</v>
      </c>
      <c r="BM172" s="170">
        <v>7252.6528879946145</v>
      </c>
      <c r="BN172" s="167">
        <v>0.154</v>
      </c>
      <c r="BO172" s="170">
        <v>6135.7443432434438</v>
      </c>
      <c r="BP172" s="170">
        <v>8369.5614327457843</v>
      </c>
      <c r="BQ172" s="167" t="s">
        <v>93</v>
      </c>
      <c r="BT172" s="162">
        <v>171</v>
      </c>
      <c r="BU172" s="171"/>
      <c r="BV172" s="171"/>
      <c r="BW172" s="171"/>
      <c r="BX172" s="171"/>
      <c r="BY172" s="171"/>
      <c r="BZ172" s="171"/>
      <c r="CA172" s="171"/>
    </row>
    <row r="173" spans="1:79" s="167" customFormat="1">
      <c r="A173" s="167" t="s">
        <v>1415</v>
      </c>
      <c r="C173" s="167" t="s">
        <v>299</v>
      </c>
      <c r="D173" s="167" t="s">
        <v>1292</v>
      </c>
      <c r="F173" s="167" t="s">
        <v>1971</v>
      </c>
      <c r="G173" s="167">
        <v>4295</v>
      </c>
      <c r="H173" s="167" t="s">
        <v>101</v>
      </c>
      <c r="J173" s="167" t="s">
        <v>176</v>
      </c>
      <c r="K173" s="167" t="s">
        <v>1421</v>
      </c>
      <c r="P173" s="167" t="s">
        <v>1428</v>
      </c>
      <c r="AD173" s="168"/>
      <c r="AM173" s="167">
        <v>15.35</v>
      </c>
      <c r="AN173" s="167">
        <v>25.06</v>
      </c>
      <c r="BG173" s="169" t="s">
        <v>1268</v>
      </c>
      <c r="BH173" s="170">
        <v>1.3989810666581313</v>
      </c>
      <c r="BI173" s="170">
        <v>3.8604968926229337</v>
      </c>
      <c r="BJ173" s="170">
        <v>1.3770954973461761E-2</v>
      </c>
      <c r="BK173" s="170">
        <v>3.8894285953953025</v>
      </c>
      <c r="BL173" s="170">
        <v>3.8315651898505649</v>
      </c>
      <c r="BM173" s="170">
        <v>7252.6528879946145</v>
      </c>
      <c r="BN173" s="167">
        <v>0.154</v>
      </c>
      <c r="BO173" s="170">
        <v>6135.7443432434438</v>
      </c>
      <c r="BP173" s="170">
        <v>8369.5614327457843</v>
      </c>
      <c r="BT173" s="167">
        <v>172</v>
      </c>
      <c r="BU173" s="171"/>
      <c r="BV173" s="171"/>
      <c r="BW173" s="171"/>
      <c r="BX173" s="171"/>
      <c r="BY173" s="171"/>
      <c r="BZ173" s="171"/>
      <c r="CA173" s="171"/>
    </row>
    <row r="174" spans="1:79" s="167" customFormat="1">
      <c r="C174" s="167" t="s">
        <v>299</v>
      </c>
      <c r="D174" s="167" t="s">
        <v>15</v>
      </c>
      <c r="F174" s="167" t="s">
        <v>1971</v>
      </c>
      <c r="G174" s="167">
        <v>4295</v>
      </c>
      <c r="H174" s="167" t="s">
        <v>101</v>
      </c>
      <c r="J174" s="167" t="s">
        <v>176</v>
      </c>
      <c r="AB174" s="167">
        <v>1</v>
      </c>
      <c r="AC174" s="167" t="s">
        <v>1299</v>
      </c>
      <c r="AD174" s="168"/>
      <c r="BD174" s="167">
        <v>21.64</v>
      </c>
      <c r="BE174" s="167">
        <v>11.24</v>
      </c>
      <c r="BG174" s="169" t="s">
        <v>1431</v>
      </c>
      <c r="BH174" s="170">
        <v>1.3352572564345317</v>
      </c>
      <c r="BI174" s="170">
        <v>3.8742355755212756</v>
      </c>
      <c r="BJ174" s="170">
        <v>1.7359206407851033E-2</v>
      </c>
      <c r="BK174" s="170">
        <v>3.9112358479589928</v>
      </c>
      <c r="BL174" s="170">
        <v>3.8372353030835584</v>
      </c>
      <c r="BM174" s="170">
        <v>7485.7544218914109</v>
      </c>
      <c r="BN174" s="167">
        <v>0.17</v>
      </c>
      <c r="BO174" s="170">
        <v>6213.1761701698706</v>
      </c>
      <c r="BP174" s="170">
        <v>8758.3326736129511</v>
      </c>
      <c r="BT174" s="167">
        <v>173</v>
      </c>
      <c r="BU174" s="171"/>
      <c r="BV174" s="171"/>
      <c r="BW174" s="171"/>
      <c r="BX174" s="171"/>
      <c r="BY174" s="171"/>
      <c r="BZ174" s="171"/>
      <c r="CA174" s="171"/>
    </row>
    <row r="175" spans="1:79" s="167" customFormat="1">
      <c r="A175" s="167" t="s">
        <v>1415</v>
      </c>
      <c r="C175" s="167" t="s">
        <v>299</v>
      </c>
      <c r="D175" s="167" t="s">
        <v>1292</v>
      </c>
      <c r="F175" s="167" t="s">
        <v>1971</v>
      </c>
      <c r="G175" s="167">
        <v>4296</v>
      </c>
      <c r="H175" s="167" t="s">
        <v>101</v>
      </c>
      <c r="J175" s="167" t="s">
        <v>176</v>
      </c>
      <c r="K175" s="167" t="s">
        <v>1421</v>
      </c>
      <c r="P175" s="167" t="s">
        <v>1429</v>
      </c>
      <c r="AB175" s="167">
        <v>1</v>
      </c>
      <c r="AC175" s="167" t="s">
        <v>1299</v>
      </c>
      <c r="AD175" s="168" t="s">
        <v>1324</v>
      </c>
      <c r="AN175" s="167">
        <v>26.06</v>
      </c>
      <c r="BG175" s="169" t="s">
        <v>1268</v>
      </c>
      <c r="BH175" s="170">
        <v>1.4159744113765658</v>
      </c>
      <c r="BI175" s="170">
        <v>3.9019665628149025</v>
      </c>
      <c r="BJ175" s="170">
        <v>1.4145498733420529E-2</v>
      </c>
      <c r="BK175" s="170">
        <v>3.9316851528263377</v>
      </c>
      <c r="BL175" s="170">
        <v>3.8722479728034673</v>
      </c>
      <c r="BM175" s="170">
        <v>7979.3325045487773</v>
      </c>
      <c r="BN175" s="167">
        <v>0.154</v>
      </c>
      <c r="BO175" s="170">
        <v>6750.515298848266</v>
      </c>
      <c r="BP175" s="170">
        <v>9208.1497102492885</v>
      </c>
      <c r="BQ175" s="167" t="s">
        <v>1360</v>
      </c>
      <c r="BT175" s="167">
        <v>174</v>
      </c>
      <c r="BU175" s="171"/>
      <c r="BV175" s="171"/>
      <c r="BW175" s="171"/>
      <c r="BX175" s="171"/>
      <c r="BY175" s="171"/>
      <c r="BZ175" s="171"/>
      <c r="CA175" s="171"/>
    </row>
    <row r="176" spans="1:79" s="167" customFormat="1">
      <c r="A176" s="167" t="s">
        <v>1415</v>
      </c>
      <c r="C176" s="167" t="s">
        <v>299</v>
      </c>
      <c r="D176" s="167" t="s">
        <v>1292</v>
      </c>
      <c r="F176" s="167" t="s">
        <v>1971</v>
      </c>
      <c r="G176" s="167">
        <v>4315</v>
      </c>
      <c r="H176" s="167" t="s">
        <v>101</v>
      </c>
      <c r="J176" s="167" t="s">
        <v>176</v>
      </c>
      <c r="K176" s="167" t="s">
        <v>1421</v>
      </c>
      <c r="P176" s="167" t="s">
        <v>1430</v>
      </c>
      <c r="AD176" s="168"/>
      <c r="AN176" s="167">
        <v>26.09</v>
      </c>
      <c r="BG176" s="169" t="s">
        <v>1268</v>
      </c>
      <c r="BH176" s="170">
        <v>1.4164740791002208</v>
      </c>
      <c r="BI176" s="170">
        <v>3.9031859258095851</v>
      </c>
      <c r="BJ176" s="170">
        <v>1.415817206376503E-2</v>
      </c>
      <c r="BK176" s="170">
        <v>3.9329311415000214</v>
      </c>
      <c r="BL176" s="170">
        <v>3.8734407101191488</v>
      </c>
      <c r="BM176" s="170">
        <v>8001.7674535452306</v>
      </c>
      <c r="BN176" s="167">
        <v>0.154</v>
      </c>
      <c r="BO176" s="170">
        <v>6769.4952656992655</v>
      </c>
      <c r="BP176" s="170">
        <v>9234.0396413911967</v>
      </c>
      <c r="BT176" s="167">
        <v>175</v>
      </c>
      <c r="BU176" s="171"/>
      <c r="BV176" s="171"/>
      <c r="BW176" s="171"/>
      <c r="BX176" s="171"/>
      <c r="BY176" s="171"/>
      <c r="BZ176" s="171"/>
      <c r="CA176" s="171"/>
    </row>
    <row r="177" spans="1:79" s="167" customFormat="1">
      <c r="A177" s="167" t="s">
        <v>1415</v>
      </c>
      <c r="C177" s="167" t="s">
        <v>299</v>
      </c>
      <c r="D177" s="167" t="s">
        <v>1292</v>
      </c>
      <c r="F177" s="167" t="s">
        <v>1971</v>
      </c>
      <c r="G177" s="167">
        <v>4316</v>
      </c>
      <c r="H177" s="167" t="s">
        <v>101</v>
      </c>
      <c r="J177" s="167" t="s">
        <v>176</v>
      </c>
      <c r="K177" s="167" t="s">
        <v>1421</v>
      </c>
      <c r="P177" s="167" t="s">
        <v>1430</v>
      </c>
      <c r="AB177" s="167">
        <v>1</v>
      </c>
      <c r="AC177" s="167" t="s">
        <v>1299</v>
      </c>
      <c r="AD177" s="168"/>
      <c r="AY177" s="167">
        <v>25.76</v>
      </c>
      <c r="BG177" s="169" t="s">
        <v>1306</v>
      </c>
      <c r="BH177" s="170">
        <v>1.4109458586877746</v>
      </c>
      <c r="BI177" s="170">
        <v>3.9188075520949348</v>
      </c>
      <c r="BJ177" s="170">
        <v>1.259867333191248E-2</v>
      </c>
      <c r="BK177" s="170">
        <v>3.9453884291082302</v>
      </c>
      <c r="BL177" s="170">
        <v>3.8922266750816394</v>
      </c>
      <c r="BM177" s="170">
        <v>8294.8311913484449</v>
      </c>
      <c r="BN177" s="167">
        <v>0.14299999999999999</v>
      </c>
      <c r="BO177" s="170">
        <v>7108.6703309856175</v>
      </c>
      <c r="BP177" s="170">
        <v>9480.9920517112732</v>
      </c>
      <c r="BT177" s="167">
        <v>176</v>
      </c>
      <c r="BU177" s="171"/>
      <c r="BV177" s="171"/>
      <c r="BW177" s="171"/>
      <c r="BX177" s="171"/>
      <c r="BY177" s="171"/>
      <c r="BZ177" s="171"/>
      <c r="CA177" s="171"/>
    </row>
    <row r="178" spans="1:79" s="167" customFormat="1">
      <c r="A178" s="167" t="s">
        <v>1415</v>
      </c>
      <c r="C178" s="167" t="s">
        <v>299</v>
      </c>
      <c r="D178" s="167" t="s">
        <v>1292</v>
      </c>
      <c r="F178" s="167" t="s">
        <v>1971</v>
      </c>
      <c r="G178" s="167">
        <v>4324</v>
      </c>
      <c r="H178" s="167" t="s">
        <v>101</v>
      </c>
      <c r="J178" s="167" t="s">
        <v>176</v>
      </c>
      <c r="K178" s="167" t="s">
        <v>1421</v>
      </c>
      <c r="P178" s="167" t="s">
        <v>1285</v>
      </c>
      <c r="AD178" s="168"/>
      <c r="AY178" s="167">
        <v>25.76</v>
      </c>
      <c r="BG178" s="169" t="s">
        <v>1306</v>
      </c>
      <c r="BH178" s="170">
        <v>1.4109458586877746</v>
      </c>
      <c r="BI178" s="170">
        <v>3.9188075520949348</v>
      </c>
      <c r="BJ178" s="170">
        <v>1.259867333191248E-2</v>
      </c>
      <c r="BK178" s="170">
        <v>3.9453884291082302</v>
      </c>
      <c r="BL178" s="170">
        <v>3.8922266750816394</v>
      </c>
      <c r="BM178" s="170">
        <v>8294.8311913484449</v>
      </c>
      <c r="BN178" s="167">
        <v>0.14299999999999999</v>
      </c>
      <c r="BO178" s="170">
        <v>7108.6703309856175</v>
      </c>
      <c r="BP178" s="170">
        <v>9480.9920517112732</v>
      </c>
      <c r="BT178" s="167">
        <v>177</v>
      </c>
      <c r="BU178" s="171"/>
      <c r="BV178" s="171"/>
      <c r="BW178" s="171"/>
      <c r="BX178" s="171"/>
      <c r="BY178" s="171"/>
      <c r="BZ178" s="171"/>
      <c r="CA178" s="171"/>
    </row>
    <row r="179" spans="1:79" s="167" customFormat="1" ht="43.5">
      <c r="A179" s="167" t="s">
        <v>1415</v>
      </c>
      <c r="C179" s="167" t="s">
        <v>299</v>
      </c>
      <c r="D179" s="167" t="s">
        <v>1292</v>
      </c>
      <c r="F179" s="167" t="s">
        <v>1971</v>
      </c>
      <c r="G179" s="167">
        <v>4325</v>
      </c>
      <c r="H179" s="167" t="s">
        <v>101</v>
      </c>
      <c r="J179" s="167" t="s">
        <v>176</v>
      </c>
      <c r="K179" s="167" t="s">
        <v>1421</v>
      </c>
      <c r="P179" s="167" t="s">
        <v>1285</v>
      </c>
      <c r="AB179" s="167">
        <v>1</v>
      </c>
      <c r="AC179" s="167" t="s">
        <v>1299</v>
      </c>
      <c r="AD179" s="168" t="s">
        <v>1437</v>
      </c>
      <c r="AI179" s="167">
        <v>15.78</v>
      </c>
      <c r="BG179" s="169" t="s">
        <v>139</v>
      </c>
      <c r="BH179" s="170">
        <v>1.1981069988734014</v>
      </c>
      <c r="BI179" s="170">
        <v>3.9333974813662969</v>
      </c>
      <c r="BJ179" s="170">
        <v>1.796854845095789E-2</v>
      </c>
      <c r="BK179" s="170">
        <v>3.9707651233572001</v>
      </c>
      <c r="BL179" s="170">
        <v>3.8960298393753936</v>
      </c>
      <c r="BM179" s="170">
        <v>8578.2259503911719</v>
      </c>
      <c r="BN179" s="167">
        <v>0.20799999999999999</v>
      </c>
      <c r="BO179" s="170">
        <v>6793.9549527098079</v>
      </c>
      <c r="BP179" s="170">
        <v>10362.496948072536</v>
      </c>
      <c r="BT179" s="167">
        <v>178</v>
      </c>
      <c r="BU179" s="171"/>
      <c r="BV179" s="171"/>
      <c r="BW179" s="171"/>
      <c r="BX179" s="171"/>
      <c r="BY179" s="171"/>
      <c r="BZ179" s="171"/>
      <c r="CA179" s="171"/>
    </row>
    <row r="180" spans="1:79" s="167" customFormat="1">
      <c r="A180" s="167" t="s">
        <v>1415</v>
      </c>
      <c r="C180" s="167" t="s">
        <v>299</v>
      </c>
      <c r="D180" s="167" t="s">
        <v>1292</v>
      </c>
      <c r="F180" s="167" t="s">
        <v>1971</v>
      </c>
      <c r="G180" s="167">
        <v>4326</v>
      </c>
      <c r="H180" s="167" t="s">
        <v>101</v>
      </c>
      <c r="J180" s="167" t="s">
        <v>176</v>
      </c>
      <c r="K180" s="167" t="s">
        <v>1421</v>
      </c>
      <c r="P180" s="167" t="s">
        <v>1408</v>
      </c>
      <c r="AB180" s="167">
        <v>1</v>
      </c>
      <c r="AC180" s="167" t="s">
        <v>1299</v>
      </c>
      <c r="AD180" s="168" t="s">
        <v>1324</v>
      </c>
      <c r="AM180" s="167">
        <v>17.87</v>
      </c>
      <c r="AN180" s="167">
        <v>26.9</v>
      </c>
      <c r="BG180" s="169" t="s">
        <v>1268</v>
      </c>
      <c r="BH180" s="170">
        <v>1.4297522800024081</v>
      </c>
      <c r="BI180" s="170">
        <v>3.9355893532266175</v>
      </c>
      <c r="BJ180" s="170">
        <v>1.4527864639441661E-2</v>
      </c>
      <c r="BK180" s="170">
        <v>3.9661112641961567</v>
      </c>
      <c r="BL180" s="170">
        <v>3.9050674422570784</v>
      </c>
      <c r="BM180" s="170">
        <v>8621.6294480136839</v>
      </c>
      <c r="BN180" s="167">
        <v>0.154</v>
      </c>
      <c r="BO180" s="170">
        <v>7293.898513019577</v>
      </c>
      <c r="BP180" s="170">
        <v>9949.3603830077918</v>
      </c>
      <c r="BQ180" s="167" t="s">
        <v>1362</v>
      </c>
      <c r="BT180" s="167">
        <v>179</v>
      </c>
      <c r="BU180" s="171"/>
      <c r="BV180" s="171"/>
      <c r="BW180" s="171"/>
      <c r="BX180" s="171"/>
      <c r="BY180" s="171"/>
      <c r="BZ180" s="171"/>
      <c r="CA180" s="171"/>
    </row>
    <row r="181" spans="1:79" s="167" customFormat="1">
      <c r="C181" s="167" t="s">
        <v>299</v>
      </c>
      <c r="D181" s="167" t="s">
        <v>1292</v>
      </c>
      <c r="F181" s="167" t="s">
        <v>1971</v>
      </c>
      <c r="G181" s="167">
        <v>4326</v>
      </c>
      <c r="H181" s="167" t="s">
        <v>101</v>
      </c>
      <c r="J181" s="167" t="s">
        <v>176</v>
      </c>
      <c r="AD181" s="168"/>
      <c r="AM181" s="167">
        <v>17.52</v>
      </c>
      <c r="AN181" s="167">
        <v>26.9</v>
      </c>
      <c r="BG181" s="169" t="s">
        <v>1268</v>
      </c>
      <c r="BH181" s="170">
        <v>1.4297522800024081</v>
      </c>
      <c r="BI181" s="170">
        <v>3.9355893532266175</v>
      </c>
      <c r="BJ181" s="170">
        <v>1.4527864639441661E-2</v>
      </c>
      <c r="BK181" s="170">
        <v>3.9661112641961567</v>
      </c>
      <c r="BL181" s="170">
        <v>3.9050674422570784</v>
      </c>
      <c r="BM181" s="170">
        <v>8621.6294480136839</v>
      </c>
      <c r="BN181" s="167">
        <v>0.154</v>
      </c>
      <c r="BO181" s="170">
        <v>7293.898513019577</v>
      </c>
      <c r="BP181" s="170">
        <v>9949.3603830077918</v>
      </c>
      <c r="BT181" s="167">
        <v>180</v>
      </c>
      <c r="BU181" s="171"/>
      <c r="BV181" s="171"/>
      <c r="BW181" s="171"/>
      <c r="BX181" s="171"/>
      <c r="BY181" s="171"/>
      <c r="BZ181" s="171"/>
      <c r="CA181" s="171"/>
    </row>
    <row r="182" spans="1:79" s="167" customFormat="1">
      <c r="A182" s="167" t="s">
        <v>1415</v>
      </c>
      <c r="C182" s="167" t="s">
        <v>299</v>
      </c>
      <c r="D182" s="167" t="s">
        <v>1292</v>
      </c>
      <c r="F182" s="167" t="s">
        <v>1971</v>
      </c>
      <c r="G182" s="167">
        <v>4327</v>
      </c>
      <c r="H182" s="167" t="s">
        <v>101</v>
      </c>
      <c r="J182" s="167" t="s">
        <v>176</v>
      </c>
      <c r="K182" s="167" t="s">
        <v>1421</v>
      </c>
      <c r="P182" s="167" t="s">
        <v>1439</v>
      </c>
      <c r="AB182" s="167">
        <v>1</v>
      </c>
      <c r="AC182" s="167" t="s">
        <v>1299</v>
      </c>
      <c r="AD182" s="168"/>
      <c r="AW182" s="167">
        <v>17.07</v>
      </c>
      <c r="AX182" s="167">
        <v>15.02</v>
      </c>
      <c r="BG182" s="169" t="s">
        <v>1301</v>
      </c>
      <c r="BH182" s="170">
        <v>1.1766699326681496</v>
      </c>
      <c r="BI182" s="170">
        <v>3.9370544050809766</v>
      </c>
      <c r="BJ182" s="170">
        <v>1.5215594268695768E-2</v>
      </c>
      <c r="BK182" s="170">
        <v>3.9691565026023041</v>
      </c>
      <c r="BL182" s="170">
        <v>3.9049523075596491</v>
      </c>
      <c r="BM182" s="170">
        <v>8650.7628210822659</v>
      </c>
      <c r="BN182" s="167">
        <v>0.16700000000000001</v>
      </c>
      <c r="BO182" s="170">
        <v>7206.0854299615276</v>
      </c>
      <c r="BP182" s="170">
        <v>10095.440212203004</v>
      </c>
      <c r="BT182" s="162">
        <v>181</v>
      </c>
      <c r="BU182" s="171"/>
      <c r="BV182" s="171"/>
      <c r="BW182" s="171"/>
      <c r="BX182" s="171"/>
      <c r="BY182" s="171"/>
      <c r="BZ182" s="171"/>
      <c r="CA182" s="171"/>
    </row>
    <row r="183" spans="1:79" s="167" customFormat="1">
      <c r="C183" s="167" t="s">
        <v>299</v>
      </c>
      <c r="D183" s="167" t="s">
        <v>1292</v>
      </c>
      <c r="F183" s="167" t="s">
        <v>1971</v>
      </c>
      <c r="G183" s="167">
        <v>4327</v>
      </c>
      <c r="H183" s="167" t="s">
        <v>101</v>
      </c>
      <c r="J183" s="167" t="s">
        <v>176</v>
      </c>
      <c r="AD183" s="168"/>
      <c r="AW183" s="167">
        <v>17.07</v>
      </c>
      <c r="AX183" s="167">
        <v>15.02</v>
      </c>
      <c r="BG183" s="169" t="s">
        <v>1301</v>
      </c>
      <c r="BH183" s="170">
        <v>1.1766699326681496</v>
      </c>
      <c r="BI183" s="170">
        <v>3.9370544050809766</v>
      </c>
      <c r="BJ183" s="170">
        <v>1.5215594268695768E-2</v>
      </c>
      <c r="BK183" s="170">
        <v>3.9691565026023041</v>
      </c>
      <c r="BL183" s="170">
        <v>3.9049523075596491</v>
      </c>
      <c r="BM183" s="170">
        <v>8650.7628210822659</v>
      </c>
      <c r="BN183" s="167">
        <v>0.16700000000000001</v>
      </c>
      <c r="BO183" s="170">
        <v>7206.0854299615276</v>
      </c>
      <c r="BP183" s="170">
        <v>10095.440212203004</v>
      </c>
      <c r="BT183" s="167">
        <v>182</v>
      </c>
      <c r="BU183" s="171"/>
      <c r="BV183" s="171"/>
      <c r="BW183" s="171"/>
      <c r="BX183" s="171"/>
      <c r="BY183" s="171"/>
      <c r="BZ183" s="171"/>
      <c r="CA183" s="171"/>
    </row>
    <row r="184" spans="1:79" s="167" customFormat="1">
      <c r="C184" s="167" t="s">
        <v>299</v>
      </c>
      <c r="D184" s="167" t="s">
        <v>1292</v>
      </c>
      <c r="F184" s="167" t="s">
        <v>1971</v>
      </c>
      <c r="G184" s="167">
        <v>4330</v>
      </c>
      <c r="H184" s="167" t="s">
        <v>101</v>
      </c>
      <c r="J184" s="167" t="s">
        <v>176</v>
      </c>
      <c r="AD184" s="168"/>
      <c r="AY184" s="167">
        <v>26.2</v>
      </c>
      <c r="BG184" s="169" t="s">
        <v>1306</v>
      </c>
      <c r="BH184" s="170">
        <v>1.4183012913197455</v>
      </c>
      <c r="BI184" s="170">
        <v>3.9393697357981576</v>
      </c>
      <c r="BJ184" s="170">
        <v>1.2814970408454434E-2</v>
      </c>
      <c r="BK184" s="170">
        <v>3.9664069597488192</v>
      </c>
      <c r="BL184" s="170">
        <v>3.9123325118474961</v>
      </c>
      <c r="BM184" s="170">
        <v>8697.0053212694747</v>
      </c>
      <c r="BN184" s="167">
        <v>0.14299999999999999</v>
      </c>
      <c r="BO184" s="170">
        <v>7453.3335603279402</v>
      </c>
      <c r="BP184" s="170">
        <v>9940.6770822110102</v>
      </c>
      <c r="BT184" s="167">
        <v>183</v>
      </c>
      <c r="BU184" s="171"/>
      <c r="BV184" s="171"/>
      <c r="BW184" s="171"/>
      <c r="BX184" s="171"/>
      <c r="BY184" s="171"/>
      <c r="BZ184" s="171"/>
      <c r="CA184" s="171"/>
    </row>
    <row r="185" spans="1:79" s="167" customFormat="1">
      <c r="A185" s="167" t="s">
        <v>1415</v>
      </c>
      <c r="C185" s="167" t="s">
        <v>299</v>
      </c>
      <c r="D185" s="167" t="s">
        <v>1292</v>
      </c>
      <c r="F185" s="167" t="s">
        <v>1971</v>
      </c>
      <c r="G185" s="167">
        <v>4330</v>
      </c>
      <c r="H185" s="167" t="s">
        <v>101</v>
      </c>
      <c r="J185" s="167" t="s">
        <v>176</v>
      </c>
      <c r="K185" s="167" t="s">
        <v>1421</v>
      </c>
      <c r="P185" s="167" t="s">
        <v>1408</v>
      </c>
      <c r="AB185" s="167">
        <v>1</v>
      </c>
      <c r="AC185" s="167" t="s">
        <v>1299</v>
      </c>
      <c r="AD185" s="168"/>
      <c r="AY185" s="167">
        <v>26.37</v>
      </c>
      <c r="BG185" s="169" t="s">
        <v>1306</v>
      </c>
      <c r="BH185" s="170">
        <v>1.4211101297934343</v>
      </c>
      <c r="BI185" s="170">
        <v>3.9472218711623821</v>
      </c>
      <c r="BJ185" s="170">
        <v>1.2902836449203665E-2</v>
      </c>
      <c r="BK185" s="170">
        <v>3.9744444762528883</v>
      </c>
      <c r="BL185" s="170">
        <v>3.9199992660718759</v>
      </c>
      <c r="BM185" s="170">
        <v>8855.6791076804857</v>
      </c>
      <c r="BN185" s="167">
        <v>0.14299999999999999</v>
      </c>
      <c r="BO185" s="170">
        <v>7589.3169952821763</v>
      </c>
      <c r="BP185" s="170">
        <v>10122.041220078794</v>
      </c>
      <c r="BT185" s="167">
        <v>184</v>
      </c>
      <c r="BU185" s="171"/>
      <c r="BV185" s="171"/>
      <c r="BW185" s="171"/>
      <c r="BX185" s="171"/>
      <c r="BY185" s="171"/>
      <c r="BZ185" s="171"/>
      <c r="CA185" s="171"/>
    </row>
    <row r="186" spans="1:79" s="167" customFormat="1">
      <c r="A186" s="167" t="s">
        <v>1415</v>
      </c>
      <c r="C186" s="167" t="s">
        <v>299</v>
      </c>
      <c r="D186" s="167" t="s">
        <v>1292</v>
      </c>
      <c r="F186" s="167" t="s">
        <v>1971</v>
      </c>
      <c r="G186" s="167">
        <v>4331</v>
      </c>
      <c r="H186" s="167" t="s">
        <v>101</v>
      </c>
      <c r="J186" s="167" t="s">
        <v>176</v>
      </c>
      <c r="K186" s="167" t="s">
        <v>1421</v>
      </c>
      <c r="P186" s="167" t="s">
        <v>1408</v>
      </c>
      <c r="AB186" s="167">
        <v>1</v>
      </c>
      <c r="AC186" s="167" t="s">
        <v>1299</v>
      </c>
      <c r="AD186" s="168"/>
      <c r="AS186" s="167">
        <v>17.91</v>
      </c>
      <c r="BG186" s="169" t="s">
        <v>1339</v>
      </c>
      <c r="BH186" s="170">
        <v>1.2530955858490316</v>
      </c>
      <c r="BI186" s="170">
        <v>3.9567615846642217</v>
      </c>
      <c r="BJ186" s="170">
        <v>1.691943551332457E-2</v>
      </c>
      <c r="BK186" s="170">
        <v>3.9923079995854169</v>
      </c>
      <c r="BL186" s="170">
        <v>3.9212151697430264</v>
      </c>
      <c r="BM186" s="170">
        <v>9052.3551588009359</v>
      </c>
      <c r="BN186" s="167">
        <v>0.22800000000000001</v>
      </c>
      <c r="BO186" s="170">
        <v>6988.4181825943224</v>
      </c>
      <c r="BP186" s="170">
        <v>11116.292135007548</v>
      </c>
      <c r="BT186" s="167">
        <v>185</v>
      </c>
      <c r="BU186" s="171"/>
      <c r="BV186" s="171"/>
      <c r="BW186" s="171"/>
      <c r="BX186" s="171"/>
      <c r="BY186" s="171"/>
      <c r="BZ186" s="171"/>
      <c r="CA186" s="171"/>
    </row>
    <row r="187" spans="1:79" s="167" customFormat="1">
      <c r="C187" s="167" t="s">
        <v>299</v>
      </c>
      <c r="D187" s="167" t="s">
        <v>1292</v>
      </c>
      <c r="F187" s="167" t="s">
        <v>1971</v>
      </c>
      <c r="G187" s="167">
        <v>4331</v>
      </c>
      <c r="H187" s="167" t="s">
        <v>101</v>
      </c>
      <c r="J187" s="167" t="s">
        <v>176</v>
      </c>
      <c r="AD187" s="168"/>
      <c r="AG187" s="167">
        <v>18.399999999999999</v>
      </c>
      <c r="BG187" s="169" t="s">
        <v>1279</v>
      </c>
      <c r="BH187" s="170">
        <v>1.2648178230095364</v>
      </c>
      <c r="BI187" s="170">
        <v>3.9655944387399851</v>
      </c>
      <c r="BJ187" s="170">
        <v>1.6845876474234706E-2</v>
      </c>
      <c r="BK187" s="170">
        <v>4.0007343212018194</v>
      </c>
      <c r="BL187" s="170">
        <v>3.9304545562781508</v>
      </c>
      <c r="BM187" s="170">
        <v>9238.3505750078348</v>
      </c>
      <c r="BN187" s="167">
        <v>0.22900000000000001</v>
      </c>
      <c r="BO187" s="170">
        <v>7122.7682933310407</v>
      </c>
      <c r="BP187" s="170">
        <v>11353.932856684629</v>
      </c>
      <c r="BT187" s="167">
        <v>186</v>
      </c>
      <c r="BU187" s="171"/>
      <c r="BV187" s="171"/>
      <c r="BW187" s="171"/>
      <c r="BX187" s="171"/>
      <c r="BY187" s="171"/>
      <c r="BZ187" s="171"/>
      <c r="CA187" s="171"/>
    </row>
    <row r="188" spans="1:79" s="167" customFormat="1">
      <c r="A188" s="167" t="s">
        <v>1415</v>
      </c>
      <c r="C188" s="167" t="s">
        <v>299</v>
      </c>
      <c r="D188" s="167" t="s">
        <v>1292</v>
      </c>
      <c r="F188" s="167" t="s">
        <v>1971</v>
      </c>
      <c r="G188" s="167">
        <v>4332</v>
      </c>
      <c r="H188" s="167" t="s">
        <v>101</v>
      </c>
      <c r="J188" s="167" t="s">
        <v>176</v>
      </c>
      <c r="K188" s="167" t="s">
        <v>1421</v>
      </c>
      <c r="P188" s="167" t="s">
        <v>1276</v>
      </c>
      <c r="AD188" s="168"/>
      <c r="AM188" s="167">
        <v>19</v>
      </c>
      <c r="AN188" s="167">
        <v>27.79</v>
      </c>
      <c r="BG188" s="169" t="s">
        <v>1268</v>
      </c>
      <c r="BH188" s="170">
        <v>1.4438885467773719</v>
      </c>
      <c r="BI188" s="170">
        <v>3.9700867597476241</v>
      </c>
      <c r="BJ188" s="170">
        <v>1.4987389267884765E-2</v>
      </c>
      <c r="BK188" s="170">
        <v>4.0015740961355402</v>
      </c>
      <c r="BL188" s="170">
        <v>3.9385994233597081</v>
      </c>
      <c r="BM188" s="170">
        <v>9334.4075722038051</v>
      </c>
      <c r="BN188" s="167">
        <v>0.154</v>
      </c>
      <c r="BO188" s="170">
        <v>7896.9088060844188</v>
      </c>
      <c r="BP188" s="170">
        <v>10771.906338323191</v>
      </c>
      <c r="BQ188" s="167" t="s">
        <v>1973</v>
      </c>
      <c r="BT188" s="167">
        <v>187</v>
      </c>
      <c r="BU188" s="171"/>
      <c r="BV188" s="171"/>
      <c r="BW188" s="171"/>
      <c r="BX188" s="171"/>
      <c r="BY188" s="171"/>
      <c r="BZ188" s="171"/>
      <c r="CA188" s="171"/>
    </row>
    <row r="189" spans="1:79" s="167" customFormat="1">
      <c r="A189" s="162" t="s">
        <v>1415</v>
      </c>
      <c r="B189" s="162"/>
      <c r="C189" s="162" t="s">
        <v>299</v>
      </c>
      <c r="D189" s="162" t="s">
        <v>1270</v>
      </c>
      <c r="E189" s="162"/>
      <c r="F189" s="162" t="s">
        <v>1971</v>
      </c>
      <c r="G189" s="162">
        <v>4342</v>
      </c>
      <c r="H189" s="162" t="s">
        <v>101</v>
      </c>
      <c r="I189" s="162"/>
      <c r="J189" s="162" t="s">
        <v>176</v>
      </c>
      <c r="K189" s="162" t="s">
        <v>1421</v>
      </c>
      <c r="L189" s="162"/>
      <c r="M189" s="162"/>
      <c r="N189" s="162"/>
      <c r="O189" s="162"/>
      <c r="P189" s="162" t="s">
        <v>1280</v>
      </c>
      <c r="Q189" s="162"/>
      <c r="R189" s="162"/>
      <c r="S189" s="162"/>
      <c r="T189" s="162"/>
      <c r="U189" s="162"/>
      <c r="V189" s="162"/>
      <c r="W189" s="162"/>
      <c r="X189" s="162"/>
      <c r="Y189" s="162"/>
      <c r="Z189" s="162"/>
      <c r="AB189" s="167">
        <v>1</v>
      </c>
      <c r="AC189" s="167" t="s">
        <v>1299</v>
      </c>
      <c r="AD189" s="168"/>
      <c r="AG189" s="167">
        <v>18.62</v>
      </c>
      <c r="BG189" s="169" t="s">
        <v>1279</v>
      </c>
      <c r="BH189" s="170">
        <v>1.2699796766453237</v>
      </c>
      <c r="BI189" s="170">
        <v>3.9803912269059269</v>
      </c>
      <c r="BJ189" s="170">
        <v>1.702068625592024E-2</v>
      </c>
      <c r="BK189" s="170">
        <v>4.0158957561815383</v>
      </c>
      <c r="BL189" s="170">
        <v>3.9448866976303156</v>
      </c>
      <c r="BM189" s="170">
        <v>9558.5326269324905</v>
      </c>
      <c r="BN189" s="167">
        <v>0.22900000000000001</v>
      </c>
      <c r="BO189" s="170">
        <v>7369.6286553649497</v>
      </c>
      <c r="BP189" s="170">
        <v>11747.436598500031</v>
      </c>
      <c r="BT189" s="167">
        <v>188</v>
      </c>
      <c r="BU189" s="171"/>
      <c r="BV189" s="171"/>
      <c r="BW189" s="171"/>
      <c r="BX189" s="171"/>
      <c r="BY189" s="171"/>
      <c r="BZ189" s="171"/>
      <c r="CA189" s="171"/>
    </row>
    <row r="190" spans="1:79" s="167" customFormat="1">
      <c r="A190" s="162"/>
      <c r="B190" s="162"/>
      <c r="C190" s="162" t="s">
        <v>299</v>
      </c>
      <c r="D190" s="162" t="s">
        <v>1270</v>
      </c>
      <c r="E190" s="162"/>
      <c r="F190" s="162" t="s">
        <v>1971</v>
      </c>
      <c r="G190" s="162">
        <v>4342</v>
      </c>
      <c r="H190" s="162" t="s">
        <v>101</v>
      </c>
      <c r="I190" s="162"/>
      <c r="J190" s="162" t="s">
        <v>176</v>
      </c>
      <c r="K190" s="162"/>
      <c r="L190" s="162"/>
      <c r="M190" s="162"/>
      <c r="N190" s="162"/>
      <c r="O190" s="162"/>
      <c r="P190" s="162"/>
      <c r="Q190" s="162"/>
      <c r="R190" s="162"/>
      <c r="S190" s="162"/>
      <c r="T190" s="162"/>
      <c r="U190" s="162"/>
      <c r="V190" s="162"/>
      <c r="W190" s="162"/>
      <c r="X190" s="162"/>
      <c r="Y190" s="162"/>
      <c r="Z190" s="162"/>
      <c r="AD190" s="168"/>
      <c r="AG190" s="167">
        <v>18.62</v>
      </c>
      <c r="BG190" s="169" t="s">
        <v>1279</v>
      </c>
      <c r="BH190" s="170">
        <v>1.2699796766453237</v>
      </c>
      <c r="BI190" s="170">
        <v>3.9803912269059269</v>
      </c>
      <c r="BJ190" s="170">
        <v>1.702068625592024E-2</v>
      </c>
      <c r="BK190" s="170">
        <v>4.0158957561815383</v>
      </c>
      <c r="BL190" s="170">
        <v>3.9448866976303156</v>
      </c>
      <c r="BM190" s="170">
        <v>9558.5326269324905</v>
      </c>
      <c r="BN190" s="167">
        <v>0.22900000000000001</v>
      </c>
      <c r="BO190" s="170">
        <v>7369.6286553649497</v>
      </c>
      <c r="BP190" s="170">
        <v>11747.436598500031</v>
      </c>
      <c r="BT190" s="167">
        <v>189</v>
      </c>
      <c r="BU190" s="171"/>
      <c r="BV190" s="171"/>
      <c r="BW190" s="171"/>
      <c r="BX190" s="171"/>
      <c r="BY190" s="171"/>
      <c r="BZ190" s="171"/>
      <c r="CA190" s="171"/>
    </row>
    <row r="191" spans="1:79" s="167" customFormat="1">
      <c r="A191" s="167" t="s">
        <v>1415</v>
      </c>
      <c r="C191" s="167" t="s">
        <v>299</v>
      </c>
      <c r="D191" s="167" t="s">
        <v>1292</v>
      </c>
      <c r="F191" s="167" t="s">
        <v>1971</v>
      </c>
      <c r="G191" s="167">
        <v>4469</v>
      </c>
      <c r="H191" s="167" t="s">
        <v>101</v>
      </c>
      <c r="J191" s="167" t="s">
        <v>176</v>
      </c>
      <c r="P191" s="167" t="s">
        <v>1429</v>
      </c>
      <c r="AB191" s="167">
        <v>1</v>
      </c>
      <c r="AC191" s="167" t="s">
        <v>1299</v>
      </c>
      <c r="AD191" s="168"/>
      <c r="AG191" s="167">
        <v>18.670000000000002</v>
      </c>
      <c r="BG191" s="169" t="s">
        <v>1279</v>
      </c>
      <c r="BH191" s="170">
        <v>1.2711443179490785</v>
      </c>
      <c r="BI191" s="170">
        <v>3.9837297467239803</v>
      </c>
      <c r="BJ191" s="170">
        <v>1.7062494510840506E-2</v>
      </c>
      <c r="BK191" s="170">
        <v>4.0193214864908997</v>
      </c>
      <c r="BL191" s="170">
        <v>3.9481380069570613</v>
      </c>
      <c r="BM191" s="170">
        <v>9632.2943755149136</v>
      </c>
      <c r="BN191" s="167">
        <v>0.22900000000000001</v>
      </c>
      <c r="BO191" s="170">
        <v>7426.4989635219981</v>
      </c>
      <c r="BP191" s="170">
        <v>11838.08978750783</v>
      </c>
      <c r="BT191" s="167">
        <v>190</v>
      </c>
      <c r="BU191" s="171"/>
      <c r="BV191" s="171"/>
      <c r="BW191" s="171"/>
      <c r="BX191" s="171"/>
      <c r="BY191" s="171"/>
      <c r="BZ191" s="171"/>
      <c r="CA191" s="171"/>
    </row>
    <row r="192" spans="1:79" s="167" customFormat="1">
      <c r="A192" s="162" t="s">
        <v>1340</v>
      </c>
      <c r="B192" s="162"/>
      <c r="C192" s="162" t="s">
        <v>299</v>
      </c>
      <c r="D192" s="162" t="s">
        <v>300</v>
      </c>
      <c r="E192" s="162"/>
      <c r="F192" s="162" t="s">
        <v>1974</v>
      </c>
      <c r="G192" s="162">
        <v>831</v>
      </c>
      <c r="H192" s="162" t="s">
        <v>1317</v>
      </c>
      <c r="I192" s="162"/>
      <c r="J192" s="162" t="s">
        <v>176</v>
      </c>
      <c r="K192" s="162"/>
      <c r="L192" s="162"/>
      <c r="M192" s="162"/>
      <c r="N192" s="162"/>
      <c r="O192" s="162"/>
      <c r="P192" s="162" t="s">
        <v>1352</v>
      </c>
      <c r="Q192" s="162"/>
      <c r="R192" s="162"/>
      <c r="S192" s="162"/>
      <c r="T192" s="162"/>
      <c r="U192" s="162"/>
      <c r="V192" s="162"/>
      <c r="W192" s="162"/>
      <c r="X192" s="162"/>
      <c r="Y192" s="162"/>
      <c r="Z192" s="162"/>
      <c r="AB192" s="167">
        <v>1</v>
      </c>
      <c r="AC192" s="167" t="s">
        <v>1299</v>
      </c>
      <c r="AD192" s="168"/>
      <c r="AM192" s="167">
        <v>19.13</v>
      </c>
      <c r="AN192" s="167">
        <v>28.17</v>
      </c>
      <c r="BG192" s="169" t="s">
        <v>1268</v>
      </c>
      <c r="BH192" s="170">
        <v>1.4497868469857733</v>
      </c>
      <c r="BI192" s="170">
        <v>3.9844806632662344</v>
      </c>
      <c r="BJ192" s="170">
        <v>1.5197826343799797E-2</v>
      </c>
      <c r="BK192" s="170">
        <v>4.0164101115443129</v>
      </c>
      <c r="BL192" s="170">
        <v>3.9525512149881559</v>
      </c>
      <c r="BM192" s="170">
        <v>9648.9634934584647</v>
      </c>
      <c r="BN192" s="167">
        <v>0.154</v>
      </c>
      <c r="BO192" s="170">
        <v>8163.0231154658613</v>
      </c>
      <c r="BP192" s="170">
        <v>11134.903871451068</v>
      </c>
      <c r="BT192" s="162">
        <v>191</v>
      </c>
      <c r="BU192" s="171"/>
      <c r="BV192" s="171"/>
      <c r="BW192" s="171"/>
      <c r="BX192" s="171"/>
      <c r="BY192" s="171"/>
      <c r="BZ192" s="171"/>
      <c r="CA192" s="171"/>
    </row>
    <row r="193" spans="1:79" s="167" customFormat="1">
      <c r="A193" s="162" t="s">
        <v>1340</v>
      </c>
      <c r="B193" s="162"/>
      <c r="C193" s="162" t="s">
        <v>299</v>
      </c>
      <c r="D193" s="162" t="s">
        <v>300</v>
      </c>
      <c r="E193" s="162"/>
      <c r="F193" s="162" t="s">
        <v>1974</v>
      </c>
      <c r="G193" s="162">
        <v>1627</v>
      </c>
      <c r="H193" s="162" t="s">
        <v>1317</v>
      </c>
      <c r="I193" s="162"/>
      <c r="J193" s="162" t="s">
        <v>176</v>
      </c>
      <c r="K193" s="162"/>
      <c r="L193" s="162"/>
      <c r="M193" s="162"/>
      <c r="N193" s="162"/>
      <c r="O193" s="162"/>
      <c r="P193" s="162" t="s">
        <v>1344</v>
      </c>
      <c r="Q193" s="162"/>
      <c r="R193" s="162"/>
      <c r="S193" s="162"/>
      <c r="T193" s="162"/>
      <c r="U193" s="162"/>
      <c r="V193" s="162"/>
      <c r="W193" s="162"/>
      <c r="X193" s="162"/>
      <c r="Y193" s="162"/>
      <c r="Z193" s="162"/>
      <c r="AB193" s="167">
        <v>1</v>
      </c>
      <c r="AC193" s="167" t="s">
        <v>1299</v>
      </c>
      <c r="AD193" s="168"/>
      <c r="AM193" s="167">
        <v>19.23</v>
      </c>
      <c r="AN193" s="167">
        <v>28.55</v>
      </c>
      <c r="BG193" s="169" t="s">
        <v>1268</v>
      </c>
      <c r="BH193" s="170">
        <v>1.4556061125818669</v>
      </c>
      <c r="BI193" s="170">
        <v>3.9986816948481856</v>
      </c>
      <c r="BJ193" s="170">
        <v>1.5415601633699004E-2</v>
      </c>
      <c r="BK193" s="170">
        <v>4.0310686720318971</v>
      </c>
      <c r="BL193" s="170">
        <v>3.9662947176644741</v>
      </c>
      <c r="BM193" s="170">
        <v>9969.6909271110235</v>
      </c>
      <c r="BN193" s="167">
        <v>0.154</v>
      </c>
      <c r="BO193" s="170">
        <v>8434.3585243359266</v>
      </c>
      <c r="BP193" s="170">
        <v>11505.02332988612</v>
      </c>
      <c r="BQ193" s="167" t="s">
        <v>1440</v>
      </c>
      <c r="BT193" s="167">
        <v>192</v>
      </c>
      <c r="BU193" s="171"/>
      <c r="BV193" s="171"/>
      <c r="BW193" s="171"/>
      <c r="BX193" s="171"/>
      <c r="BY193" s="171"/>
      <c r="BZ193" s="171"/>
      <c r="CA193" s="171"/>
    </row>
    <row r="194" spans="1:79" s="167" customFormat="1">
      <c r="A194" s="162" t="s">
        <v>1340</v>
      </c>
      <c r="B194" s="162"/>
      <c r="C194" s="162" t="s">
        <v>299</v>
      </c>
      <c r="D194" s="162" t="s">
        <v>300</v>
      </c>
      <c r="E194" s="162"/>
      <c r="F194" s="162" t="s">
        <v>1974</v>
      </c>
      <c r="G194" s="162">
        <v>1630</v>
      </c>
      <c r="H194" s="162" t="s">
        <v>1317</v>
      </c>
      <c r="I194" s="162"/>
      <c r="J194" s="162" t="s">
        <v>176</v>
      </c>
      <c r="K194" s="162"/>
      <c r="L194" s="162"/>
      <c r="M194" s="162"/>
      <c r="N194" s="162"/>
      <c r="O194" s="162"/>
      <c r="P194" s="162" t="s">
        <v>1355</v>
      </c>
      <c r="Q194" s="162"/>
      <c r="R194" s="162"/>
      <c r="S194" s="162"/>
      <c r="T194" s="162"/>
      <c r="U194" s="162"/>
      <c r="V194" s="162"/>
      <c r="W194" s="162"/>
      <c r="X194" s="162"/>
      <c r="Y194" s="162"/>
      <c r="Z194" s="162"/>
      <c r="AD194" s="168"/>
      <c r="AM194" s="167">
        <v>18.809999999999999</v>
      </c>
      <c r="AN194" s="167">
        <v>28.55</v>
      </c>
      <c r="BG194" s="169" t="s">
        <v>1268</v>
      </c>
      <c r="BH194" s="170">
        <v>1.4556061125818669</v>
      </c>
      <c r="BI194" s="170">
        <v>3.9986816948481856</v>
      </c>
      <c r="BJ194" s="170">
        <v>1.5415601633699004E-2</v>
      </c>
      <c r="BK194" s="170">
        <v>4.0310686720318971</v>
      </c>
      <c r="BL194" s="170">
        <v>3.9662947176644741</v>
      </c>
      <c r="BM194" s="170">
        <v>9969.6909271110235</v>
      </c>
      <c r="BN194" s="167">
        <v>0.154</v>
      </c>
      <c r="BO194" s="170">
        <v>8434.3585243359266</v>
      </c>
      <c r="BP194" s="170">
        <v>11505.02332988612</v>
      </c>
      <c r="BT194" s="167">
        <v>193</v>
      </c>
      <c r="BU194" s="171"/>
      <c r="BV194" s="171"/>
      <c r="BW194" s="171"/>
      <c r="BX194" s="171"/>
      <c r="BY194" s="171"/>
      <c r="BZ194" s="171"/>
      <c r="CA194" s="171"/>
    </row>
    <row r="195" spans="1:79" s="167" customFormat="1">
      <c r="A195" s="162" t="s">
        <v>1340</v>
      </c>
      <c r="B195" s="162"/>
      <c r="C195" s="162" t="s">
        <v>299</v>
      </c>
      <c r="D195" s="162" t="s">
        <v>300</v>
      </c>
      <c r="E195" s="162"/>
      <c r="F195" s="162" t="s">
        <v>1974</v>
      </c>
      <c r="G195" s="162">
        <v>1631</v>
      </c>
      <c r="H195" s="162" t="s">
        <v>1317</v>
      </c>
      <c r="I195" s="162"/>
      <c r="J195" s="162" t="s">
        <v>176</v>
      </c>
      <c r="K195" s="162"/>
      <c r="L195" s="162"/>
      <c r="M195" s="162"/>
      <c r="N195" s="162"/>
      <c r="O195" s="162"/>
      <c r="P195" s="162" t="s">
        <v>1346</v>
      </c>
      <c r="Q195" s="162"/>
      <c r="R195" s="162"/>
      <c r="S195" s="162"/>
      <c r="T195" s="162"/>
      <c r="U195" s="162"/>
      <c r="V195" s="162"/>
      <c r="W195" s="162"/>
      <c r="X195" s="162"/>
      <c r="Y195" s="162"/>
      <c r="Z195" s="162"/>
      <c r="AB195" s="167">
        <v>1</v>
      </c>
      <c r="AC195" s="167" t="s">
        <v>1299</v>
      </c>
      <c r="AD195" s="168"/>
      <c r="AG195" s="167">
        <v>18.989999999999998</v>
      </c>
      <c r="BG195" s="169" t="s">
        <v>1279</v>
      </c>
      <c r="BH195" s="170">
        <v>1.2785249647370176</v>
      </c>
      <c r="BI195" s="170">
        <v>4.0048868493375878</v>
      </c>
      <c r="BJ195" s="170">
        <v>1.7347124321521232E-2</v>
      </c>
      <c r="BK195" s="170">
        <v>4.0410723164838895</v>
      </c>
      <c r="BL195" s="170">
        <v>3.9687013821912855</v>
      </c>
      <c r="BM195" s="170">
        <v>10113.159326619239</v>
      </c>
      <c r="BN195" s="167">
        <v>0.22900000000000001</v>
      </c>
      <c r="BO195" s="170">
        <v>7797.2458408234334</v>
      </c>
      <c r="BP195" s="170">
        <v>12429.072812415045</v>
      </c>
      <c r="BT195" s="167">
        <v>194</v>
      </c>
      <c r="BU195" s="171"/>
      <c r="BV195" s="171"/>
      <c r="BW195" s="171"/>
      <c r="BX195" s="171"/>
      <c r="BY195" s="171"/>
      <c r="BZ195" s="171"/>
      <c r="CA195" s="171"/>
    </row>
    <row r="196" spans="1:79" s="167" customFormat="1">
      <c r="A196" s="162" t="s">
        <v>1340</v>
      </c>
      <c r="B196" s="162"/>
      <c r="C196" s="162" t="s">
        <v>299</v>
      </c>
      <c r="D196" s="162" t="s">
        <v>300</v>
      </c>
      <c r="E196" s="162"/>
      <c r="F196" s="162" t="s">
        <v>1974</v>
      </c>
      <c r="G196" s="162">
        <v>2118</v>
      </c>
      <c r="H196" s="162" t="s">
        <v>1317</v>
      </c>
      <c r="I196" s="162"/>
      <c r="J196" s="162" t="s">
        <v>176</v>
      </c>
      <c r="K196" s="162"/>
      <c r="L196" s="162"/>
      <c r="M196" s="162"/>
      <c r="N196" s="162"/>
      <c r="O196" s="162"/>
      <c r="P196" s="162" t="s">
        <v>1358</v>
      </c>
      <c r="Q196" s="162"/>
      <c r="R196" s="162"/>
      <c r="S196" s="162"/>
      <c r="T196" s="162"/>
      <c r="U196" s="162"/>
      <c r="V196" s="162"/>
      <c r="W196" s="162"/>
      <c r="X196" s="162"/>
      <c r="Y196" s="162"/>
      <c r="Z196" s="162"/>
      <c r="AD196" s="168"/>
      <c r="AG196" s="167">
        <v>18.989999999999998</v>
      </c>
      <c r="BG196" s="169" t="s">
        <v>1279</v>
      </c>
      <c r="BH196" s="170">
        <v>1.2785249647370176</v>
      </c>
      <c r="BI196" s="170">
        <v>4.0048868493375878</v>
      </c>
      <c r="BJ196" s="170">
        <v>1.7347124321521232E-2</v>
      </c>
      <c r="BK196" s="170">
        <v>4.0410723164838895</v>
      </c>
      <c r="BL196" s="170">
        <v>3.9687013821912855</v>
      </c>
      <c r="BM196" s="170">
        <v>10113.159326619239</v>
      </c>
      <c r="BN196" s="167">
        <v>0.22900000000000001</v>
      </c>
      <c r="BO196" s="170">
        <v>7797.2458408234334</v>
      </c>
      <c r="BP196" s="170">
        <v>12429.072812415045</v>
      </c>
      <c r="BT196" s="167">
        <v>195</v>
      </c>
      <c r="BU196" s="171"/>
      <c r="BV196" s="171"/>
      <c r="BW196" s="171"/>
      <c r="BX196" s="171"/>
      <c r="BY196" s="171"/>
      <c r="BZ196" s="171"/>
      <c r="CA196" s="171"/>
    </row>
    <row r="197" spans="1:79" s="167" customFormat="1">
      <c r="A197" s="162" t="s">
        <v>1340</v>
      </c>
      <c r="B197" s="162"/>
      <c r="C197" s="162" t="s">
        <v>1364</v>
      </c>
      <c r="D197" s="162" t="s">
        <v>1365</v>
      </c>
      <c r="E197" s="162"/>
      <c r="F197" s="162" t="s">
        <v>1974</v>
      </c>
      <c r="G197" s="162">
        <v>2166</v>
      </c>
      <c r="H197" s="162" t="s">
        <v>1317</v>
      </c>
      <c r="I197" s="162"/>
      <c r="J197" s="162" t="s">
        <v>176</v>
      </c>
      <c r="K197" s="162"/>
      <c r="L197" s="162"/>
      <c r="M197" s="162"/>
      <c r="N197" s="162"/>
      <c r="O197" s="162"/>
      <c r="P197" s="162" t="s">
        <v>1366</v>
      </c>
      <c r="Q197" s="162"/>
      <c r="R197" s="162"/>
      <c r="S197" s="162"/>
      <c r="T197" s="162"/>
      <c r="U197" s="162"/>
      <c r="V197" s="162"/>
      <c r="W197" s="162"/>
      <c r="X197" s="162"/>
      <c r="Y197" s="162"/>
      <c r="Z197" s="162"/>
      <c r="AB197" s="167">
        <v>1</v>
      </c>
      <c r="AC197" s="167" t="s">
        <v>1299</v>
      </c>
      <c r="AD197" s="168"/>
      <c r="AY197" s="167">
        <v>27.68</v>
      </c>
      <c r="BG197" s="169" t="s">
        <v>1306</v>
      </c>
      <c r="BH197" s="170">
        <v>1.4421660857847203</v>
      </c>
      <c r="BI197" s="170">
        <v>4.0060840016178947</v>
      </c>
      <c r="BJ197" s="170">
        <v>1.3647329039792148E-2</v>
      </c>
      <c r="BK197" s="170">
        <v>4.0348773487592817</v>
      </c>
      <c r="BL197" s="170">
        <v>3.9772906544765076</v>
      </c>
      <c r="BM197" s="170">
        <v>10141.075163294716</v>
      </c>
      <c r="BN197" s="167">
        <v>0.14299999999999999</v>
      </c>
      <c r="BO197" s="170">
        <v>8690.9014149435716</v>
      </c>
      <c r="BP197" s="170">
        <v>11591.24891164586</v>
      </c>
      <c r="BT197" s="167">
        <v>196</v>
      </c>
      <c r="BU197" s="171"/>
      <c r="BV197" s="171"/>
      <c r="BW197" s="171"/>
      <c r="BX197" s="171"/>
      <c r="BY197" s="171"/>
      <c r="BZ197" s="171"/>
      <c r="CA197" s="171"/>
    </row>
    <row r="198" spans="1:79" s="167" customFormat="1">
      <c r="C198" s="167" t="s">
        <v>299</v>
      </c>
      <c r="D198" s="167" t="s">
        <v>15</v>
      </c>
      <c r="F198" s="167" t="s">
        <v>1975</v>
      </c>
      <c r="G198" s="167">
        <v>2</v>
      </c>
      <c r="H198" s="167" t="s">
        <v>1317</v>
      </c>
      <c r="J198" s="167" t="s">
        <v>176</v>
      </c>
      <c r="P198" s="167" t="s">
        <v>1361</v>
      </c>
      <c r="AD198" s="168"/>
      <c r="AY198" s="167">
        <v>27.68</v>
      </c>
      <c r="BG198" s="169" t="s">
        <v>1306</v>
      </c>
      <c r="BH198" s="170">
        <v>1.4421660857847203</v>
      </c>
      <c r="BI198" s="170">
        <v>4.0060840016178947</v>
      </c>
      <c r="BJ198" s="170">
        <v>1.3647329039792148E-2</v>
      </c>
      <c r="BK198" s="170">
        <v>4.0348773487592817</v>
      </c>
      <c r="BL198" s="170">
        <v>3.9772906544765076</v>
      </c>
      <c r="BM198" s="170">
        <v>10141.075163294716</v>
      </c>
      <c r="BN198" s="167">
        <v>0.14299999999999999</v>
      </c>
      <c r="BO198" s="170">
        <v>8690.9014149435716</v>
      </c>
      <c r="BP198" s="170">
        <v>11591.24891164586</v>
      </c>
      <c r="BT198" s="167">
        <v>197</v>
      </c>
      <c r="BU198" s="171"/>
      <c r="BV198" s="171"/>
      <c r="BW198" s="171"/>
      <c r="BX198" s="171"/>
      <c r="BY198" s="171"/>
      <c r="BZ198" s="171"/>
      <c r="CA198" s="171"/>
    </row>
    <row r="199" spans="1:79" s="167" customFormat="1">
      <c r="A199" s="162" t="s">
        <v>1340</v>
      </c>
      <c r="B199" s="162"/>
      <c r="C199" s="162" t="s">
        <v>299</v>
      </c>
      <c r="D199" s="162" t="s">
        <v>300</v>
      </c>
      <c r="E199" s="162"/>
      <c r="F199" s="162" t="s">
        <v>1975</v>
      </c>
      <c r="G199" s="162">
        <v>377</v>
      </c>
      <c r="H199" s="162" t="s">
        <v>1317</v>
      </c>
      <c r="I199" s="162"/>
      <c r="J199" s="162" t="s">
        <v>176</v>
      </c>
      <c r="K199" s="162"/>
      <c r="L199" s="162"/>
      <c r="M199" s="162"/>
      <c r="N199" s="162"/>
      <c r="O199" s="162"/>
      <c r="P199" s="162" t="s">
        <v>1343</v>
      </c>
      <c r="Q199" s="162"/>
      <c r="R199" s="162"/>
      <c r="S199" s="162"/>
      <c r="T199" s="162"/>
      <c r="U199" s="162"/>
      <c r="V199" s="162"/>
      <c r="W199" s="162"/>
      <c r="X199" s="162"/>
      <c r="Y199" s="162"/>
      <c r="Z199" s="162"/>
      <c r="AB199" s="167">
        <v>1</v>
      </c>
      <c r="AC199" s="167" t="s">
        <v>1299</v>
      </c>
      <c r="AD199" s="168" t="s">
        <v>1324</v>
      </c>
      <c r="AI199" s="167">
        <v>16.89</v>
      </c>
      <c r="BG199" s="169" t="s">
        <v>139</v>
      </c>
      <c r="BH199" s="170">
        <v>1.2276296495710086</v>
      </c>
      <c r="BI199" s="170">
        <v>4.0199360474414849</v>
      </c>
      <c r="BJ199" s="170">
        <v>1.9233018073501442E-2</v>
      </c>
      <c r="BK199" s="170">
        <v>4.0599332979560003</v>
      </c>
      <c r="BL199" s="170">
        <v>3.9799387969269691</v>
      </c>
      <c r="BM199" s="170">
        <v>10469.743632243497</v>
      </c>
      <c r="BN199" s="167">
        <v>0.20799999999999999</v>
      </c>
      <c r="BO199" s="170">
        <v>8292.0369567368507</v>
      </c>
      <c r="BP199" s="170">
        <v>12647.450307750143</v>
      </c>
      <c r="BT199" s="167">
        <v>198</v>
      </c>
      <c r="BU199" s="171"/>
      <c r="BV199" s="171"/>
      <c r="BW199" s="171"/>
      <c r="BX199" s="171"/>
      <c r="BY199" s="171"/>
      <c r="BZ199" s="171"/>
      <c r="CA199" s="171"/>
    </row>
    <row r="200" spans="1:79" s="167" customFormat="1">
      <c r="A200" s="162"/>
      <c r="B200" s="162"/>
      <c r="C200" s="162" t="s">
        <v>299</v>
      </c>
      <c r="D200" s="162" t="s">
        <v>300</v>
      </c>
      <c r="E200" s="162"/>
      <c r="F200" s="162" t="s">
        <v>1975</v>
      </c>
      <c r="G200" s="162">
        <v>450</v>
      </c>
      <c r="H200" s="162" t="s">
        <v>1317</v>
      </c>
      <c r="I200" s="162"/>
      <c r="J200" s="162" t="s">
        <v>176</v>
      </c>
      <c r="K200" s="162"/>
      <c r="L200" s="162"/>
      <c r="M200" s="162"/>
      <c r="N200" s="162"/>
      <c r="O200" s="162"/>
      <c r="P200" s="162" t="s">
        <v>1276</v>
      </c>
      <c r="Q200" s="162"/>
      <c r="R200" s="162"/>
      <c r="S200" s="162"/>
      <c r="T200" s="162"/>
      <c r="U200" s="162"/>
      <c r="V200" s="162"/>
      <c r="W200" s="162"/>
      <c r="X200" s="162"/>
      <c r="Y200" s="162"/>
      <c r="Z200" s="162"/>
      <c r="AB200" s="167">
        <v>1</v>
      </c>
      <c r="AC200" s="167" t="s">
        <v>1299</v>
      </c>
      <c r="AD200" s="168"/>
      <c r="AG200" s="167">
        <v>19.309999999999999</v>
      </c>
      <c r="BG200" s="169" t="s">
        <v>1279</v>
      </c>
      <c r="BH200" s="170">
        <v>1.2857822737793947</v>
      </c>
      <c r="BI200" s="170">
        <v>4.0256903963057393</v>
      </c>
      <c r="BJ200" s="170">
        <v>1.7658973129857466E-2</v>
      </c>
      <c r="BK200" s="170">
        <v>4.0625263686654423</v>
      </c>
      <c r="BL200" s="170">
        <v>3.9888544239460364</v>
      </c>
      <c r="BM200" s="170">
        <v>10609.389559910194</v>
      </c>
      <c r="BN200" s="167">
        <v>0.22900000000000001</v>
      </c>
      <c r="BO200" s="170">
        <v>8179.8393506907596</v>
      </c>
      <c r="BP200" s="170">
        <v>13038.939769129629</v>
      </c>
      <c r="BT200" s="167">
        <v>199</v>
      </c>
      <c r="BU200" s="171"/>
      <c r="BV200" s="171"/>
      <c r="BW200" s="171"/>
      <c r="BX200" s="171"/>
      <c r="BY200" s="171"/>
      <c r="BZ200" s="171"/>
      <c r="CA200" s="171"/>
    </row>
    <row r="201" spans="1:79" s="167" customFormat="1">
      <c r="A201" s="167" t="s">
        <v>1316</v>
      </c>
      <c r="C201" s="167" t="s">
        <v>299</v>
      </c>
      <c r="D201" s="167" t="s">
        <v>1297</v>
      </c>
      <c r="F201" s="167" t="s">
        <v>1975</v>
      </c>
      <c r="G201" s="167">
        <v>483</v>
      </c>
      <c r="H201" s="167" t="s">
        <v>1317</v>
      </c>
      <c r="J201" s="167" t="s">
        <v>176</v>
      </c>
      <c r="P201" s="167" t="s">
        <v>1323</v>
      </c>
      <c r="AB201" s="167">
        <v>1</v>
      </c>
      <c r="AC201" s="167" t="s">
        <v>1299</v>
      </c>
      <c r="AD201" s="168"/>
      <c r="AG201" s="167">
        <v>19.41</v>
      </c>
      <c r="BG201" s="169" t="s">
        <v>1279</v>
      </c>
      <c r="BH201" s="170">
        <v>1.2880255353883627</v>
      </c>
      <c r="BI201" s="170">
        <v>4.0321208511715181</v>
      </c>
      <c r="BJ201" s="170">
        <v>1.7761524403078217E-2</v>
      </c>
      <c r="BK201" s="170">
        <v>4.0691707417380183</v>
      </c>
      <c r="BL201" s="170">
        <v>3.9950709606050183</v>
      </c>
      <c r="BM201" s="170">
        <v>10767.648034004516</v>
      </c>
      <c r="BN201" s="167">
        <v>0.22900000000000001</v>
      </c>
      <c r="BO201" s="170">
        <v>8301.8566342174818</v>
      </c>
      <c r="BP201" s="170">
        <v>13233.439433791551</v>
      </c>
      <c r="BT201" s="167">
        <v>200</v>
      </c>
      <c r="BU201" s="171"/>
      <c r="BV201" s="171"/>
      <c r="BW201" s="171"/>
      <c r="BX201" s="171"/>
      <c r="BY201" s="171"/>
      <c r="BZ201" s="171"/>
      <c r="CA201" s="171"/>
    </row>
    <row r="202" spans="1:79" s="167" customFormat="1">
      <c r="A202" s="167" t="s">
        <v>1316</v>
      </c>
      <c r="C202" s="167" t="s">
        <v>299</v>
      </c>
      <c r="D202" s="167" t="s">
        <v>1297</v>
      </c>
      <c r="F202" s="167" t="s">
        <v>1975</v>
      </c>
      <c r="G202" s="167">
        <v>484</v>
      </c>
      <c r="H202" s="167" t="s">
        <v>1317</v>
      </c>
      <c r="J202" s="167" t="s">
        <v>176</v>
      </c>
      <c r="P202" s="167" t="s">
        <v>1323</v>
      </c>
      <c r="AD202" s="168"/>
      <c r="AX202" s="167">
        <v>16.350000000000001</v>
      </c>
      <c r="BG202" s="169" t="s">
        <v>1301</v>
      </c>
      <c r="BH202" s="170">
        <v>1.2135177569963049</v>
      </c>
      <c r="BI202" s="170">
        <v>4.0346719217852023</v>
      </c>
      <c r="BJ202" s="170">
        <v>1.6731632522996243E-2</v>
      </c>
      <c r="BK202" s="170">
        <v>4.069972580402875</v>
      </c>
      <c r="BL202" s="170">
        <v>3.99937126316753</v>
      </c>
      <c r="BM202" s="170">
        <v>10831.083944783244</v>
      </c>
      <c r="BN202" s="167">
        <v>0.16700000000000001</v>
      </c>
      <c r="BO202" s="170">
        <v>9022.2929260044421</v>
      </c>
      <c r="BP202" s="170">
        <v>12639.874963562046</v>
      </c>
      <c r="BT202" s="162">
        <v>201</v>
      </c>
      <c r="BU202" s="171"/>
      <c r="BV202" s="171"/>
      <c r="BW202" s="171"/>
      <c r="BX202" s="171"/>
      <c r="BY202" s="171"/>
      <c r="BZ202" s="171"/>
      <c r="CA202" s="171"/>
    </row>
    <row r="203" spans="1:79" s="167" customFormat="1">
      <c r="C203" s="167" t="s">
        <v>299</v>
      </c>
      <c r="D203" s="167" t="s">
        <v>15</v>
      </c>
      <c r="F203" s="167" t="s">
        <v>1975</v>
      </c>
      <c r="G203" s="167">
        <v>670</v>
      </c>
      <c r="H203" s="167" t="s">
        <v>1317</v>
      </c>
      <c r="J203" s="167" t="s">
        <v>176</v>
      </c>
      <c r="P203" s="167" t="s">
        <v>1361</v>
      </c>
      <c r="AB203" s="167">
        <v>1</v>
      </c>
      <c r="AC203" s="167" t="s">
        <v>1299</v>
      </c>
      <c r="AD203" s="168"/>
      <c r="AX203" s="167">
        <v>16.399999999999999</v>
      </c>
      <c r="BG203" s="169" t="s">
        <v>1301</v>
      </c>
      <c r="BH203" s="170">
        <v>1.2148438480476977</v>
      </c>
      <c r="BI203" s="170">
        <v>4.0381850115732947</v>
      </c>
      <c r="BJ203" s="170">
        <v>1.6794465383680235E-2</v>
      </c>
      <c r="BK203" s="170">
        <v>4.0736182359380289</v>
      </c>
      <c r="BL203" s="170">
        <v>4.0027517872085605</v>
      </c>
      <c r="BM203" s="170">
        <v>10919.053944214444</v>
      </c>
      <c r="BN203" s="167">
        <v>0.16700000000000001</v>
      </c>
      <c r="BO203" s="170">
        <v>9095.5719355306319</v>
      </c>
      <c r="BP203" s="170">
        <v>12742.535952898255</v>
      </c>
      <c r="BT203" s="167">
        <v>202</v>
      </c>
      <c r="BU203" s="171"/>
      <c r="BV203" s="171"/>
      <c r="BW203" s="171"/>
      <c r="BX203" s="171"/>
      <c r="BY203" s="171"/>
      <c r="BZ203" s="171"/>
      <c r="CA203" s="171"/>
    </row>
    <row r="204" spans="1:79" s="167" customFormat="1">
      <c r="A204" s="167" t="s">
        <v>1316</v>
      </c>
      <c r="C204" s="167" t="s">
        <v>299</v>
      </c>
      <c r="D204" s="167" t="s">
        <v>1297</v>
      </c>
      <c r="F204" s="167" t="s">
        <v>1975</v>
      </c>
      <c r="G204" s="167">
        <v>1195</v>
      </c>
      <c r="H204" s="167" t="s">
        <v>1317</v>
      </c>
      <c r="J204" s="167" t="s">
        <v>176</v>
      </c>
      <c r="P204" s="167" t="s">
        <v>1319</v>
      </c>
      <c r="AB204" s="167">
        <v>1</v>
      </c>
      <c r="AC204" s="167" t="s">
        <v>1299</v>
      </c>
      <c r="AD204" s="168"/>
      <c r="AI204" s="167">
        <v>17.22</v>
      </c>
      <c r="BG204" s="169" t="s">
        <v>139</v>
      </c>
      <c r="BH204" s="170">
        <v>1.236033147117636</v>
      </c>
      <c r="BI204" s="170">
        <v>4.0445688839421869</v>
      </c>
      <c r="BJ204" s="170">
        <v>1.9694797736740419E-2</v>
      </c>
      <c r="BK204" s="170">
        <v>4.0855264578340575</v>
      </c>
      <c r="BL204" s="170">
        <v>4.0036113100503163</v>
      </c>
      <c r="BM204" s="170">
        <v>11080.743043637176</v>
      </c>
      <c r="BN204" s="167">
        <v>0.20799999999999999</v>
      </c>
      <c r="BO204" s="170">
        <v>8775.9484905606441</v>
      </c>
      <c r="BP204" s="170">
        <v>13385.537596713708</v>
      </c>
      <c r="BT204" s="167">
        <v>203</v>
      </c>
      <c r="BU204" s="171"/>
      <c r="BV204" s="171"/>
      <c r="BW204" s="171"/>
      <c r="BX204" s="171"/>
      <c r="BY204" s="171"/>
      <c r="BZ204" s="171"/>
      <c r="CA204" s="171"/>
    </row>
    <row r="205" spans="1:79" s="167" customFormat="1">
      <c r="A205" s="162" t="s">
        <v>1340</v>
      </c>
      <c r="B205" s="162"/>
      <c r="C205" s="162" t="s">
        <v>299</v>
      </c>
      <c r="D205" s="162" t="s">
        <v>300</v>
      </c>
      <c r="E205" s="162"/>
      <c r="F205" s="162" t="s">
        <v>1975</v>
      </c>
      <c r="G205" s="162">
        <v>1569</v>
      </c>
      <c r="H205" s="162" t="s">
        <v>1317</v>
      </c>
      <c r="I205" s="162"/>
      <c r="J205" s="162" t="s">
        <v>176</v>
      </c>
      <c r="K205" s="162"/>
      <c r="L205" s="162"/>
      <c r="M205" s="162"/>
      <c r="N205" s="162"/>
      <c r="O205" s="162"/>
      <c r="P205" s="162" t="s">
        <v>1349</v>
      </c>
      <c r="Q205" s="162"/>
      <c r="R205" s="162"/>
      <c r="S205" s="162"/>
      <c r="T205" s="162"/>
      <c r="U205" s="162"/>
      <c r="V205" s="162"/>
      <c r="W205" s="162"/>
      <c r="X205" s="162"/>
      <c r="Y205" s="162"/>
      <c r="Z205" s="162"/>
      <c r="AB205" s="167">
        <v>1</v>
      </c>
      <c r="AC205" s="167" t="s">
        <v>1299</v>
      </c>
      <c r="AD205" s="168" t="s">
        <v>1324</v>
      </c>
      <c r="AY205" s="167">
        <v>29.02</v>
      </c>
      <c r="BG205" s="169" t="s">
        <v>1306</v>
      </c>
      <c r="BH205" s="170">
        <v>1.462697408101717</v>
      </c>
      <c r="BI205" s="170">
        <v>4.0634795135171089</v>
      </c>
      <c r="BJ205" s="170">
        <v>1.4502647690518303E-2</v>
      </c>
      <c r="BK205" s="170">
        <v>4.0940774252553522</v>
      </c>
      <c r="BL205" s="170">
        <v>4.0328816017788656</v>
      </c>
      <c r="BM205" s="170">
        <v>11573.894345804363</v>
      </c>
      <c r="BN205" s="167">
        <v>0.14299999999999999</v>
      </c>
      <c r="BO205" s="170">
        <v>9918.8274543543394</v>
      </c>
      <c r="BP205" s="170">
        <v>13228.961237254387</v>
      </c>
      <c r="BT205" s="167">
        <v>204</v>
      </c>
      <c r="BU205" s="171"/>
      <c r="BV205" s="171"/>
      <c r="BW205" s="171"/>
      <c r="BX205" s="171"/>
      <c r="BY205" s="171"/>
      <c r="BZ205" s="171"/>
      <c r="CA205" s="171"/>
    </row>
    <row r="206" spans="1:79" s="167" customFormat="1">
      <c r="C206" s="167" t="s">
        <v>299</v>
      </c>
      <c r="D206" s="167" t="s">
        <v>15</v>
      </c>
      <c r="F206" s="167" t="s">
        <v>1975</v>
      </c>
      <c r="G206" s="167">
        <v>1622</v>
      </c>
      <c r="H206" s="167" t="s">
        <v>1317</v>
      </c>
      <c r="J206" s="167" t="s">
        <v>176</v>
      </c>
      <c r="P206" s="167" t="s">
        <v>1361</v>
      </c>
      <c r="AD206" s="168"/>
      <c r="AY206" s="167">
        <v>29.02</v>
      </c>
      <c r="BG206" s="169" t="s">
        <v>1306</v>
      </c>
      <c r="BH206" s="170">
        <v>1.462697408101717</v>
      </c>
      <c r="BI206" s="170">
        <v>4.0634795135171089</v>
      </c>
      <c r="BJ206" s="170">
        <v>1.4502647690518303E-2</v>
      </c>
      <c r="BK206" s="170">
        <v>4.0940774252553522</v>
      </c>
      <c r="BL206" s="170">
        <v>4.0328816017788656</v>
      </c>
      <c r="BM206" s="170">
        <v>11573.894345804363</v>
      </c>
      <c r="BN206" s="167">
        <v>0.14299999999999999</v>
      </c>
      <c r="BO206" s="170">
        <v>9918.8274543543394</v>
      </c>
      <c r="BP206" s="170">
        <v>13228.961237254387</v>
      </c>
      <c r="BT206" s="167">
        <v>205</v>
      </c>
      <c r="BU206" s="171"/>
      <c r="BV206" s="171"/>
      <c r="BW206" s="171"/>
      <c r="BX206" s="171"/>
      <c r="BY206" s="171"/>
      <c r="BZ206" s="171"/>
      <c r="CA206" s="171"/>
    </row>
    <row r="207" spans="1:79" s="167" customFormat="1">
      <c r="A207" s="162"/>
      <c r="B207" s="162"/>
      <c r="C207" s="162" t="s">
        <v>299</v>
      </c>
      <c r="D207" s="162" t="s">
        <v>300</v>
      </c>
      <c r="E207" s="162"/>
      <c r="F207" s="162" t="s">
        <v>1975</v>
      </c>
      <c r="G207" s="162">
        <v>1625</v>
      </c>
      <c r="H207" s="162" t="s">
        <v>1317</v>
      </c>
      <c r="I207" s="162"/>
      <c r="J207" s="162" t="s">
        <v>176</v>
      </c>
      <c r="K207" s="162"/>
      <c r="L207" s="162"/>
      <c r="M207" s="162"/>
      <c r="N207" s="162"/>
      <c r="O207" s="162"/>
      <c r="P207" s="162" t="s">
        <v>1348</v>
      </c>
      <c r="Q207" s="162"/>
      <c r="R207" s="162"/>
      <c r="S207" s="162"/>
      <c r="T207" s="162"/>
      <c r="U207" s="162"/>
      <c r="V207" s="162"/>
      <c r="W207" s="162"/>
      <c r="X207" s="162"/>
      <c r="Y207" s="162"/>
      <c r="Z207" s="162"/>
      <c r="AD207" s="168"/>
      <c r="AG207" s="167">
        <v>20.88</v>
      </c>
      <c r="BG207" s="169" t="s">
        <v>1279</v>
      </c>
      <c r="BH207" s="170">
        <v>1.3197304943302246</v>
      </c>
      <c r="BI207" s="170">
        <v>4.1230051718775735</v>
      </c>
      <c r="BJ207" s="170">
        <v>1.9489549547379095E-2</v>
      </c>
      <c r="BK207" s="170">
        <v>4.1636596597207243</v>
      </c>
      <c r="BL207" s="170">
        <v>4.0823506840344228</v>
      </c>
      <c r="BM207" s="170">
        <v>13274.102653505848</v>
      </c>
      <c r="BN207" s="167">
        <v>0.22900000000000001</v>
      </c>
      <c r="BO207" s="170">
        <v>10234.333145853008</v>
      </c>
      <c r="BP207" s="170">
        <v>16313.872161158688</v>
      </c>
      <c r="BT207" s="167">
        <v>206</v>
      </c>
      <c r="BU207" s="171"/>
      <c r="BV207" s="171"/>
      <c r="BW207" s="171"/>
      <c r="BX207" s="171"/>
      <c r="BY207" s="171"/>
      <c r="BZ207" s="171"/>
      <c r="CA207" s="171"/>
    </row>
    <row r="208" spans="1:79" s="167" customFormat="1">
      <c r="A208" s="162" t="s">
        <v>1340</v>
      </c>
      <c r="B208" s="162"/>
      <c r="C208" s="162" t="s">
        <v>299</v>
      </c>
      <c r="D208" s="162" t="s">
        <v>300</v>
      </c>
      <c r="E208" s="162"/>
      <c r="F208" s="162" t="s">
        <v>1975</v>
      </c>
      <c r="G208" s="162">
        <v>1626</v>
      </c>
      <c r="H208" s="162" t="s">
        <v>1317</v>
      </c>
      <c r="I208" s="162"/>
      <c r="J208" s="162" t="s">
        <v>176</v>
      </c>
      <c r="K208" s="162"/>
      <c r="L208" s="162"/>
      <c r="M208" s="162"/>
      <c r="N208" s="162"/>
      <c r="O208" s="162"/>
      <c r="P208" s="162" t="s">
        <v>1353</v>
      </c>
      <c r="Q208" s="162"/>
      <c r="R208" s="162"/>
      <c r="S208" s="162"/>
      <c r="T208" s="162"/>
      <c r="U208" s="162"/>
      <c r="V208" s="162"/>
      <c r="W208" s="162"/>
      <c r="X208" s="162"/>
      <c r="Y208" s="162"/>
      <c r="Z208" s="162"/>
      <c r="AB208" s="167">
        <v>1</v>
      </c>
      <c r="AC208" s="167" t="s">
        <v>1299</v>
      </c>
      <c r="AD208" s="168"/>
      <c r="AG208" s="167">
        <v>20.94</v>
      </c>
      <c r="BG208" s="169" t="s">
        <v>1279</v>
      </c>
      <c r="BH208" s="170">
        <v>1.3209766773428235</v>
      </c>
      <c r="BI208" s="170">
        <v>4.1265774362915781</v>
      </c>
      <c r="BJ208" s="170">
        <v>1.9567060936026528E-2</v>
      </c>
      <c r="BK208" s="170">
        <v>4.167393610057732</v>
      </c>
      <c r="BL208" s="170">
        <v>4.0857612625254243</v>
      </c>
      <c r="BM208" s="170">
        <v>13383.738308203281</v>
      </c>
      <c r="BN208" s="167">
        <v>0.22900000000000001</v>
      </c>
      <c r="BO208" s="170">
        <v>10318.862235624729</v>
      </c>
      <c r="BP208" s="170">
        <v>16448.614380781833</v>
      </c>
      <c r="BT208" s="167">
        <v>207</v>
      </c>
      <c r="BU208" s="171"/>
      <c r="BV208" s="171"/>
      <c r="BW208" s="171"/>
      <c r="BX208" s="171"/>
      <c r="BY208" s="171"/>
      <c r="BZ208" s="171"/>
      <c r="CA208" s="171"/>
    </row>
    <row r="209" spans="1:79" s="167" customFormat="1">
      <c r="A209" s="162" t="s">
        <v>1340</v>
      </c>
      <c r="B209" s="162"/>
      <c r="C209" s="162" t="s">
        <v>299</v>
      </c>
      <c r="D209" s="162" t="s">
        <v>300</v>
      </c>
      <c r="E209" s="162"/>
      <c r="F209" s="162" t="s">
        <v>1975</v>
      </c>
      <c r="G209" s="162">
        <v>1632</v>
      </c>
      <c r="H209" s="162" t="s">
        <v>1317</v>
      </c>
      <c r="I209" s="162"/>
      <c r="J209" s="162" t="s">
        <v>176</v>
      </c>
      <c r="K209" s="162"/>
      <c r="L209" s="162"/>
      <c r="M209" s="162"/>
      <c r="N209" s="162"/>
      <c r="O209" s="162"/>
      <c r="P209" s="162" t="s">
        <v>1347</v>
      </c>
      <c r="Q209" s="162"/>
      <c r="R209" s="162"/>
      <c r="S209" s="162"/>
      <c r="T209" s="162"/>
      <c r="U209" s="162"/>
      <c r="V209" s="162"/>
      <c r="W209" s="162"/>
      <c r="X209" s="162"/>
      <c r="Y209" s="162"/>
      <c r="Z209" s="162"/>
      <c r="AB209" s="167">
        <v>1</v>
      </c>
      <c r="AC209" s="167" t="s">
        <v>1299</v>
      </c>
      <c r="AD209" s="168"/>
      <c r="AG209" s="167">
        <v>21.17</v>
      </c>
      <c r="BG209" s="169" t="s">
        <v>1279</v>
      </c>
      <c r="BH209" s="170">
        <v>1.325720858019412</v>
      </c>
      <c r="BI209" s="170">
        <v>4.14017693783609</v>
      </c>
      <c r="BJ209" s="170">
        <v>1.9868038157167877E-2</v>
      </c>
      <c r="BK209" s="170">
        <v>4.1816209390822072</v>
      </c>
      <c r="BL209" s="170">
        <v>4.0987329365899727</v>
      </c>
      <c r="BM209" s="170">
        <v>13809.467676407721</v>
      </c>
      <c r="BN209" s="167">
        <v>0.22900000000000001</v>
      </c>
      <c r="BO209" s="170">
        <v>10647.099578510353</v>
      </c>
      <c r="BP209" s="170">
        <v>16971.835774305091</v>
      </c>
      <c r="BT209" s="167">
        <v>208</v>
      </c>
      <c r="BU209" s="171"/>
      <c r="BV209" s="171"/>
      <c r="BW209" s="171"/>
      <c r="BX209" s="171"/>
      <c r="BY209" s="171"/>
      <c r="BZ209" s="171"/>
      <c r="CA209" s="171"/>
    </row>
    <row r="210" spans="1:79" s="167" customFormat="1">
      <c r="A210" s="162" t="s">
        <v>1340</v>
      </c>
      <c r="B210" s="162"/>
      <c r="C210" s="162" t="s">
        <v>299</v>
      </c>
      <c r="D210" s="162" t="s">
        <v>300</v>
      </c>
      <c r="E210" s="162"/>
      <c r="F210" s="162" t="s">
        <v>1975</v>
      </c>
      <c r="G210" s="162">
        <v>1633</v>
      </c>
      <c r="H210" s="162" t="s">
        <v>1317</v>
      </c>
      <c r="I210" s="162"/>
      <c r="J210" s="162" t="s">
        <v>176</v>
      </c>
      <c r="K210" s="162"/>
      <c r="L210" s="162"/>
      <c r="M210" s="162"/>
      <c r="N210" s="162"/>
      <c r="O210" s="162"/>
      <c r="P210" s="162" t="s">
        <v>1354</v>
      </c>
      <c r="Q210" s="162"/>
      <c r="R210" s="162"/>
      <c r="S210" s="162"/>
      <c r="T210" s="162"/>
      <c r="U210" s="162"/>
      <c r="V210" s="162"/>
      <c r="W210" s="162"/>
      <c r="X210" s="162"/>
      <c r="Y210" s="162"/>
      <c r="Z210" s="162"/>
      <c r="AD210" s="168"/>
      <c r="AG210" s="167">
        <v>21.2</v>
      </c>
      <c r="BG210" s="169" t="s">
        <v>1279</v>
      </c>
      <c r="BH210" s="170">
        <v>1.3263358609287514</v>
      </c>
      <c r="BI210" s="170">
        <v>4.1419398835554029</v>
      </c>
      <c r="BJ210" s="170">
        <v>1.9907723918937782E-2</v>
      </c>
      <c r="BK210" s="170">
        <v>4.1834666678497117</v>
      </c>
      <c r="BL210" s="170">
        <v>4.1004130992610941</v>
      </c>
      <c r="BM210" s="170">
        <v>13865.638829371783</v>
      </c>
      <c r="BN210" s="167">
        <v>0.22900000000000001</v>
      </c>
      <c r="BO210" s="170">
        <v>10690.407537445644</v>
      </c>
      <c r="BP210" s="170">
        <v>17040.870121297921</v>
      </c>
      <c r="BT210" s="167">
        <v>209</v>
      </c>
      <c r="BU210" s="171"/>
      <c r="BV210" s="171"/>
      <c r="BW210" s="171"/>
      <c r="BX210" s="171"/>
      <c r="BY210" s="171"/>
      <c r="BZ210" s="171"/>
      <c r="CA210" s="171"/>
    </row>
    <row r="211" spans="1:79" ht="29">
      <c r="C211" s="162" t="s">
        <v>1364</v>
      </c>
      <c r="D211" s="162" t="s">
        <v>1365</v>
      </c>
      <c r="F211" s="162" t="s">
        <v>1975</v>
      </c>
      <c r="G211" s="162">
        <v>1804</v>
      </c>
      <c r="H211" s="162" t="s">
        <v>1317</v>
      </c>
      <c r="J211" s="162" t="s">
        <v>176</v>
      </c>
      <c r="P211" s="162" t="s">
        <v>1282</v>
      </c>
      <c r="AB211" s="162">
        <v>1</v>
      </c>
      <c r="AC211" s="162" t="s">
        <v>1299</v>
      </c>
      <c r="AD211" s="163" t="s">
        <v>1444</v>
      </c>
      <c r="AM211" s="162">
        <v>13.39</v>
      </c>
      <c r="BG211" s="164" t="s">
        <v>1410</v>
      </c>
      <c r="BH211" s="165">
        <v>1.126780577012009</v>
      </c>
      <c r="BI211" s="165">
        <v>3.652928038572826</v>
      </c>
      <c r="BJ211" s="165">
        <v>1.7769516990101097E-2</v>
      </c>
      <c r="BK211" s="165">
        <v>3.6902604084017083</v>
      </c>
      <c r="BL211" s="165">
        <v>3.6155956687439437</v>
      </c>
      <c r="BM211" s="165">
        <v>4497.0533375561981</v>
      </c>
      <c r="BN211" s="162">
        <v>0.193</v>
      </c>
      <c r="BO211" s="165">
        <v>3629.1220434078518</v>
      </c>
      <c r="BP211" s="165">
        <v>5364.9846317045449</v>
      </c>
      <c r="BR211" s="162">
        <v>3</v>
      </c>
      <c r="BS211" s="162">
        <v>23</v>
      </c>
      <c r="BT211" s="167">
        <v>210</v>
      </c>
      <c r="BU211" s="171"/>
      <c r="BV211" s="171"/>
      <c r="BW211" s="171"/>
      <c r="BX211" s="171"/>
      <c r="BY211" s="171"/>
      <c r="BZ211" s="171"/>
      <c r="CA211" s="171"/>
    </row>
    <row r="212" spans="1:79">
      <c r="A212" s="167" t="s">
        <v>1316</v>
      </c>
      <c r="B212" s="167"/>
      <c r="C212" s="167" t="s">
        <v>299</v>
      </c>
      <c r="D212" s="167" t="s">
        <v>1297</v>
      </c>
      <c r="E212" s="167"/>
      <c r="F212" s="167" t="s">
        <v>1975</v>
      </c>
      <c r="G212" s="167">
        <v>1846</v>
      </c>
      <c r="H212" s="167" t="s">
        <v>1317</v>
      </c>
      <c r="I212" s="167"/>
      <c r="J212" s="167" t="s">
        <v>176</v>
      </c>
      <c r="K212" s="167"/>
      <c r="L212" s="167"/>
      <c r="M212" s="167"/>
      <c r="N212" s="167"/>
      <c r="O212" s="167"/>
      <c r="P212" s="167" t="s">
        <v>383</v>
      </c>
      <c r="Q212" s="167"/>
      <c r="R212" s="167"/>
      <c r="S212" s="167"/>
      <c r="T212" s="167"/>
      <c r="U212" s="167"/>
      <c r="V212" s="167"/>
      <c r="W212" s="167"/>
      <c r="X212" s="167"/>
      <c r="Y212" s="167"/>
      <c r="Z212" s="167"/>
      <c r="AM212" s="162">
        <v>16.239999999999998</v>
      </c>
      <c r="BG212" s="164" t="s">
        <v>1410</v>
      </c>
      <c r="BH212" s="165">
        <v>1.2105860249051565</v>
      </c>
      <c r="BI212" s="165">
        <v>3.841394386050569</v>
      </c>
      <c r="BJ212" s="165">
        <v>1.7662003847551112E-2</v>
      </c>
      <c r="BK212" s="165">
        <v>3.8785008791490161</v>
      </c>
      <c r="BL212" s="165">
        <v>3.804287892952122</v>
      </c>
      <c r="BM212" s="165">
        <v>6940.5579715727008</v>
      </c>
      <c r="BN212" s="162">
        <v>0.193</v>
      </c>
      <c r="BO212" s="165">
        <v>5601.03028305917</v>
      </c>
      <c r="BP212" s="165">
        <v>8280.0856600862317</v>
      </c>
      <c r="BT212" s="162">
        <v>211</v>
      </c>
      <c r="BU212" s="171"/>
      <c r="BV212" s="171"/>
      <c r="BW212" s="171"/>
      <c r="BX212" s="171"/>
      <c r="BY212" s="171"/>
      <c r="BZ212" s="171"/>
      <c r="CA212" s="171"/>
    </row>
    <row r="213" spans="1:79">
      <c r="A213" s="167" t="s">
        <v>1316</v>
      </c>
      <c r="B213" s="167"/>
      <c r="C213" s="167" t="s">
        <v>299</v>
      </c>
      <c r="D213" s="167" t="s">
        <v>1297</v>
      </c>
      <c r="E213" s="167"/>
      <c r="F213" s="167" t="s">
        <v>1975</v>
      </c>
      <c r="G213" s="167">
        <v>1847</v>
      </c>
      <c r="H213" s="167" t="s">
        <v>1317</v>
      </c>
      <c r="I213" s="167"/>
      <c r="J213" s="167" t="s">
        <v>176</v>
      </c>
      <c r="K213" s="167"/>
      <c r="L213" s="167"/>
      <c r="M213" s="167"/>
      <c r="N213" s="167"/>
      <c r="O213" s="167"/>
      <c r="P213" s="167" t="s">
        <v>1338</v>
      </c>
      <c r="Q213" s="167"/>
      <c r="R213" s="167"/>
      <c r="S213" s="167"/>
      <c r="T213" s="167"/>
      <c r="U213" s="167"/>
      <c r="V213" s="167"/>
      <c r="W213" s="167"/>
      <c r="X213" s="167"/>
      <c r="Y213" s="167"/>
      <c r="Z213" s="167"/>
      <c r="AB213" s="162">
        <v>1</v>
      </c>
      <c r="AC213" s="162" t="s">
        <v>1299</v>
      </c>
      <c r="AM213" s="162">
        <v>16.350000000000001</v>
      </c>
      <c r="BG213" s="164" t="s">
        <v>1410</v>
      </c>
      <c r="BH213" s="165">
        <v>1.2135177569963049</v>
      </c>
      <c r="BI213" s="165">
        <v>3.8479874280650512</v>
      </c>
      <c r="BJ213" s="165">
        <v>1.7718977588746056E-2</v>
      </c>
      <c r="BK213" s="165">
        <v>3.8852136185518971</v>
      </c>
      <c r="BL213" s="165">
        <v>3.8107612375782054</v>
      </c>
      <c r="BM213" s="165">
        <v>7046.7266984267726</v>
      </c>
      <c r="BN213" s="162">
        <v>0.193</v>
      </c>
      <c r="BO213" s="165">
        <v>5686.7084456304055</v>
      </c>
      <c r="BP213" s="165">
        <v>8406.7449512231397</v>
      </c>
      <c r="BT213" s="167">
        <v>212</v>
      </c>
      <c r="BU213" s="171"/>
      <c r="BV213" s="171"/>
      <c r="BW213" s="171"/>
      <c r="BX213" s="171"/>
      <c r="BY213" s="171"/>
      <c r="BZ213" s="171"/>
      <c r="CA213" s="171"/>
    </row>
    <row r="214" spans="1:79">
      <c r="A214" s="167" t="s">
        <v>1316</v>
      </c>
      <c r="B214" s="167"/>
      <c r="C214" s="167" t="s">
        <v>299</v>
      </c>
      <c r="D214" s="167" t="s">
        <v>1297</v>
      </c>
      <c r="E214" s="167"/>
      <c r="F214" s="167" t="s">
        <v>1975</v>
      </c>
      <c r="G214" s="167">
        <v>1848</v>
      </c>
      <c r="H214" s="167" t="s">
        <v>1317</v>
      </c>
      <c r="I214" s="167"/>
      <c r="J214" s="167" t="s">
        <v>176</v>
      </c>
      <c r="K214" s="167"/>
      <c r="L214" s="167"/>
      <c r="M214" s="167"/>
      <c r="N214" s="167"/>
      <c r="O214" s="167"/>
      <c r="P214" s="167" t="s">
        <v>1335</v>
      </c>
      <c r="Q214" s="167"/>
      <c r="R214" s="167"/>
      <c r="S214" s="167"/>
      <c r="T214" s="167"/>
      <c r="U214" s="167"/>
      <c r="V214" s="167"/>
      <c r="W214" s="167"/>
      <c r="X214" s="167"/>
      <c r="Y214" s="167"/>
      <c r="Z214" s="167"/>
      <c r="AB214" s="162">
        <v>1</v>
      </c>
      <c r="AC214" s="162" t="s">
        <v>1299</v>
      </c>
      <c r="BF214" s="162">
        <v>36.67</v>
      </c>
      <c r="BG214" s="164" t="s">
        <v>1376</v>
      </c>
      <c r="BH214" s="165">
        <v>1.5643109099606027</v>
      </c>
      <c r="BI214" s="165">
        <v>3.8713367400469423</v>
      </c>
      <c r="BJ214" s="165">
        <v>1.6126955996072754E-2</v>
      </c>
      <c r="BK214" s="165">
        <v>3.9057105329166379</v>
      </c>
      <c r="BL214" s="165">
        <v>3.8369629471772466</v>
      </c>
      <c r="BM214" s="165">
        <v>7435.9547799693382</v>
      </c>
      <c r="BN214" s="162">
        <v>0.16800000000000001</v>
      </c>
      <c r="BO214" s="165">
        <v>6186.7143769344893</v>
      </c>
      <c r="BP214" s="165">
        <v>8685.1951830041871</v>
      </c>
      <c r="BT214" s="167">
        <v>213</v>
      </c>
      <c r="BU214" s="171"/>
      <c r="BV214" s="171"/>
      <c r="BW214" s="171"/>
      <c r="BX214" s="171"/>
      <c r="BY214" s="171"/>
      <c r="BZ214" s="171"/>
      <c r="CA214" s="171"/>
    </row>
    <row r="215" spans="1:79">
      <c r="A215" s="167" t="s">
        <v>1316</v>
      </c>
      <c r="B215" s="167"/>
      <c r="C215" s="167" t="s">
        <v>299</v>
      </c>
      <c r="D215" s="167" t="s">
        <v>1297</v>
      </c>
      <c r="E215" s="167"/>
      <c r="F215" s="167" t="s">
        <v>1975</v>
      </c>
      <c r="G215" s="167">
        <v>1849</v>
      </c>
      <c r="H215" s="167" t="s">
        <v>1317</v>
      </c>
      <c r="I215" s="167"/>
      <c r="J215" s="167" t="s">
        <v>176</v>
      </c>
      <c r="K215" s="167"/>
      <c r="L215" s="167"/>
      <c r="M215" s="167"/>
      <c r="N215" s="167"/>
      <c r="O215" s="167"/>
      <c r="P215" s="167" t="s">
        <v>1337</v>
      </c>
      <c r="Q215" s="167"/>
      <c r="R215" s="167"/>
      <c r="S215" s="167"/>
      <c r="T215" s="167"/>
      <c r="U215" s="167"/>
      <c r="V215" s="167"/>
      <c r="W215" s="167"/>
      <c r="X215" s="167"/>
      <c r="Y215" s="167"/>
      <c r="Z215" s="167"/>
      <c r="AB215" s="162">
        <v>1</v>
      </c>
      <c r="AC215" s="162" t="s">
        <v>1299</v>
      </c>
      <c r="BC215" s="162">
        <v>23.76</v>
      </c>
      <c r="BG215" s="164" t="s">
        <v>1357</v>
      </c>
      <c r="BH215" s="165">
        <v>1.375846436309156</v>
      </c>
      <c r="BI215" s="165">
        <v>3.8862070751477757</v>
      </c>
      <c r="BJ215" s="165">
        <v>2.5757824382678301E-2</v>
      </c>
      <c r="BK215" s="165">
        <v>3.9414521138225469</v>
      </c>
      <c r="BL215" s="165">
        <v>3.8309620364730046</v>
      </c>
      <c r="BM215" s="165">
        <v>7694.9725539098636</v>
      </c>
      <c r="BN215" s="162">
        <v>0.23599999999999999</v>
      </c>
      <c r="BO215" s="165">
        <v>5878.9590311871361</v>
      </c>
      <c r="BP215" s="165">
        <v>9510.986076632591</v>
      </c>
      <c r="BT215" s="167">
        <v>214</v>
      </c>
      <c r="BU215" s="171"/>
      <c r="BV215" s="171"/>
      <c r="BW215" s="171"/>
      <c r="BX215" s="171"/>
      <c r="BY215" s="171"/>
      <c r="BZ215" s="171"/>
      <c r="CA215" s="171"/>
    </row>
    <row r="216" spans="1:79">
      <c r="A216" s="167"/>
      <c r="B216" s="167"/>
      <c r="C216" s="167" t="s">
        <v>299</v>
      </c>
      <c r="D216" s="167" t="s">
        <v>15</v>
      </c>
      <c r="E216" s="167"/>
      <c r="F216" s="167" t="s">
        <v>1975</v>
      </c>
      <c r="G216" s="167">
        <v>1907</v>
      </c>
      <c r="H216" s="167" t="s">
        <v>1317</v>
      </c>
      <c r="I216" s="167"/>
      <c r="J216" s="167" t="s">
        <v>176</v>
      </c>
      <c r="K216" s="167"/>
      <c r="L216" s="167"/>
      <c r="M216" s="167"/>
      <c r="N216" s="167"/>
      <c r="O216" s="167"/>
      <c r="P216" s="167" t="s">
        <v>1363</v>
      </c>
      <c r="Q216" s="167"/>
      <c r="R216" s="167"/>
      <c r="S216" s="167"/>
      <c r="T216" s="167"/>
      <c r="U216" s="167"/>
      <c r="V216" s="167"/>
      <c r="W216" s="167"/>
      <c r="X216" s="167"/>
      <c r="Y216" s="167"/>
      <c r="Z216" s="167"/>
      <c r="AB216" s="162">
        <v>1</v>
      </c>
      <c r="AC216" s="162" t="s">
        <v>1299</v>
      </c>
      <c r="BD216" s="162">
        <v>22</v>
      </c>
      <c r="BE216" s="162">
        <v>11.69</v>
      </c>
      <c r="BG216" s="164" t="s">
        <v>1431</v>
      </c>
      <c r="BH216" s="165">
        <v>1.3424226808222062</v>
      </c>
      <c r="BI216" s="165">
        <v>3.8965001495451146</v>
      </c>
      <c r="BJ216" s="165">
        <v>1.7560929284229587E-2</v>
      </c>
      <c r="BK216" s="165">
        <v>3.9339303841140238</v>
      </c>
      <c r="BL216" s="165">
        <v>3.8590699149762053</v>
      </c>
      <c r="BM216" s="165">
        <v>7879.5270277519548</v>
      </c>
      <c r="BN216" s="162">
        <v>0.17</v>
      </c>
      <c r="BO216" s="165">
        <v>6540.0074330341222</v>
      </c>
      <c r="BP216" s="165">
        <v>9219.0466224697866</v>
      </c>
      <c r="BT216" s="167">
        <v>215</v>
      </c>
      <c r="BU216" s="171"/>
      <c r="BV216" s="171"/>
      <c r="BW216" s="171"/>
      <c r="BX216" s="171"/>
      <c r="BY216" s="171"/>
      <c r="BZ216" s="171"/>
      <c r="CA216" s="171"/>
    </row>
    <row r="217" spans="1:79">
      <c r="A217" s="167" t="s">
        <v>1316</v>
      </c>
      <c r="B217" s="167"/>
      <c r="C217" s="167" t="s">
        <v>299</v>
      </c>
      <c r="D217" s="167" t="s">
        <v>1297</v>
      </c>
      <c r="E217" s="167"/>
      <c r="F217" s="167" t="s">
        <v>1975</v>
      </c>
      <c r="G217" s="167">
        <v>1960</v>
      </c>
      <c r="H217" s="167" t="s">
        <v>1317</v>
      </c>
      <c r="I217" s="167"/>
      <c r="J217" s="167" t="s">
        <v>176</v>
      </c>
      <c r="K217" s="167"/>
      <c r="L217" s="167"/>
      <c r="M217" s="167"/>
      <c r="N217" s="167"/>
      <c r="O217" s="167"/>
      <c r="P217" s="167" t="s">
        <v>1328</v>
      </c>
      <c r="Q217" s="167"/>
      <c r="R217" s="167"/>
      <c r="S217" s="167"/>
      <c r="T217" s="167"/>
      <c r="U217" s="167"/>
      <c r="V217" s="167"/>
      <c r="W217" s="167"/>
      <c r="X217" s="167"/>
      <c r="Y217" s="167"/>
      <c r="Z217" s="167"/>
      <c r="BD217" s="162">
        <v>22</v>
      </c>
      <c r="BE217" s="162">
        <v>11.69</v>
      </c>
      <c r="BG217" s="164" t="s">
        <v>1431</v>
      </c>
      <c r="BH217" s="165">
        <v>1.3424226808222062</v>
      </c>
      <c r="BI217" s="165">
        <v>3.8965001495451146</v>
      </c>
      <c r="BJ217" s="165">
        <v>1.7560929284229587E-2</v>
      </c>
      <c r="BK217" s="165">
        <v>3.9339303841140238</v>
      </c>
      <c r="BL217" s="165">
        <v>3.8590699149762053</v>
      </c>
      <c r="BM217" s="165">
        <v>7879.5270277519548</v>
      </c>
      <c r="BN217" s="162">
        <v>0.17</v>
      </c>
      <c r="BO217" s="165">
        <v>6540.0074330341222</v>
      </c>
      <c r="BP217" s="165">
        <v>9219.0466224697866</v>
      </c>
      <c r="BT217" s="167">
        <v>216</v>
      </c>
      <c r="BU217" s="171"/>
      <c r="BV217" s="171"/>
      <c r="BW217" s="171"/>
      <c r="BX217" s="171"/>
      <c r="BY217" s="171"/>
      <c r="BZ217" s="171"/>
      <c r="CA217" s="171"/>
    </row>
    <row r="218" spans="1:79">
      <c r="A218" s="167" t="s">
        <v>1316</v>
      </c>
      <c r="B218" s="167"/>
      <c r="C218" s="167" t="s">
        <v>299</v>
      </c>
      <c r="D218" s="167" t="s">
        <v>1297</v>
      </c>
      <c r="E218" s="167"/>
      <c r="F218" s="167" t="s">
        <v>1975</v>
      </c>
      <c r="G218" s="167">
        <v>1961</v>
      </c>
      <c r="H218" s="167" t="s">
        <v>1317</v>
      </c>
      <c r="I218" s="167"/>
      <c r="J218" s="167" t="s">
        <v>176</v>
      </c>
      <c r="K218" s="167"/>
      <c r="L218" s="167"/>
      <c r="M218" s="167"/>
      <c r="N218" s="167"/>
      <c r="O218" s="167"/>
      <c r="P218" s="167" t="s">
        <v>1318</v>
      </c>
      <c r="Q218" s="167"/>
      <c r="R218" s="167"/>
      <c r="S218" s="167"/>
      <c r="T218" s="167"/>
      <c r="U218" s="167"/>
      <c r="V218" s="167"/>
      <c r="W218" s="167"/>
      <c r="X218" s="167"/>
      <c r="Y218" s="167"/>
      <c r="Z218" s="167"/>
      <c r="AB218" s="162">
        <v>1</v>
      </c>
      <c r="AC218" s="162" t="s">
        <v>1299</v>
      </c>
      <c r="AD218" s="163" t="s">
        <v>1452</v>
      </c>
      <c r="AG218" s="162">
        <v>17.47</v>
      </c>
      <c r="BG218" s="164" t="s">
        <v>1279</v>
      </c>
      <c r="BH218" s="165">
        <v>1.242292904982931</v>
      </c>
      <c r="BI218" s="165">
        <v>3.9010253005947022</v>
      </c>
      <c r="BJ218" s="165">
        <v>1.6294187256070028E-2</v>
      </c>
      <c r="BK218" s="165">
        <v>3.9350143795164878</v>
      </c>
      <c r="BL218" s="165">
        <v>3.8670362216729166</v>
      </c>
      <c r="BM218" s="165">
        <v>7962.057334422846</v>
      </c>
      <c r="BN218" s="162">
        <v>0.22900000000000001</v>
      </c>
      <c r="BO218" s="165">
        <v>6138.7462048400139</v>
      </c>
      <c r="BP218" s="165">
        <v>9785.3684640056781</v>
      </c>
      <c r="BQ218" s="162" t="s">
        <v>91</v>
      </c>
      <c r="BT218" s="167">
        <v>217</v>
      </c>
      <c r="BU218" s="171"/>
      <c r="BV218" s="171"/>
      <c r="BW218" s="171"/>
      <c r="BX218" s="171"/>
      <c r="BY218" s="171"/>
      <c r="BZ218" s="171"/>
      <c r="CA218" s="171"/>
    </row>
    <row r="219" spans="1:79">
      <c r="A219" s="167" t="s">
        <v>1316</v>
      </c>
      <c r="B219" s="167"/>
      <c r="C219" s="167" t="s">
        <v>299</v>
      </c>
      <c r="D219" s="167" t="s">
        <v>1297</v>
      </c>
      <c r="E219" s="167"/>
      <c r="F219" s="167" t="s">
        <v>1975</v>
      </c>
      <c r="G219" s="167">
        <v>1961</v>
      </c>
      <c r="H219" s="167" t="s">
        <v>1317</v>
      </c>
      <c r="I219" s="167"/>
      <c r="J219" s="167" t="s">
        <v>176</v>
      </c>
      <c r="K219" s="167"/>
      <c r="L219" s="167"/>
      <c r="M219" s="167"/>
      <c r="N219" s="167"/>
      <c r="O219" s="167"/>
      <c r="P219" s="167" t="s">
        <v>1320</v>
      </c>
      <c r="Q219" s="167"/>
      <c r="R219" s="167"/>
      <c r="S219" s="167"/>
      <c r="T219" s="167"/>
      <c r="U219" s="167"/>
      <c r="V219" s="167"/>
      <c r="W219" s="167"/>
      <c r="X219" s="167"/>
      <c r="Y219" s="167"/>
      <c r="Z219" s="167"/>
      <c r="BF219" s="162">
        <v>38.119999999999997</v>
      </c>
      <c r="BG219" s="164" t="s">
        <v>1376</v>
      </c>
      <c r="BH219" s="165">
        <v>1.5811528919662887</v>
      </c>
      <c r="BI219" s="165">
        <v>3.9211052488098206</v>
      </c>
      <c r="BJ219" s="165">
        <v>1.6582100443401287E-2</v>
      </c>
      <c r="BK219" s="165">
        <v>3.9564491591004405</v>
      </c>
      <c r="BL219" s="165">
        <v>3.8857613385192007</v>
      </c>
      <c r="BM219" s="165">
        <v>8338.8324701990023</v>
      </c>
      <c r="BN219" s="162">
        <v>0.16800000000000001</v>
      </c>
      <c r="BO219" s="165">
        <v>6937.9086152055697</v>
      </c>
      <c r="BP219" s="165">
        <v>9739.7563251924348</v>
      </c>
      <c r="BT219" s="167">
        <v>218</v>
      </c>
      <c r="BU219" s="171"/>
      <c r="BV219" s="171"/>
      <c r="BW219" s="171"/>
      <c r="BX219" s="171"/>
      <c r="BY219" s="171"/>
      <c r="BZ219" s="171"/>
      <c r="CA219" s="171"/>
    </row>
    <row r="220" spans="1:79">
      <c r="A220" s="167" t="s">
        <v>1316</v>
      </c>
      <c r="B220" s="167"/>
      <c r="C220" s="167" t="s">
        <v>299</v>
      </c>
      <c r="D220" s="167" t="s">
        <v>1297</v>
      </c>
      <c r="E220" s="167"/>
      <c r="F220" s="167" t="s">
        <v>1975</v>
      </c>
      <c r="G220" s="167">
        <v>1962</v>
      </c>
      <c r="H220" s="167" t="s">
        <v>1317</v>
      </c>
      <c r="I220" s="167"/>
      <c r="J220" s="167" t="s">
        <v>176</v>
      </c>
      <c r="K220" s="167"/>
      <c r="L220" s="167"/>
      <c r="M220" s="167"/>
      <c r="N220" s="167"/>
      <c r="O220" s="167"/>
      <c r="P220" s="167" t="s">
        <v>1323</v>
      </c>
      <c r="Q220" s="167"/>
      <c r="R220" s="167"/>
      <c r="S220" s="167"/>
      <c r="T220" s="167"/>
      <c r="U220" s="167"/>
      <c r="V220" s="167"/>
      <c r="W220" s="167"/>
      <c r="X220" s="167"/>
      <c r="Y220" s="167"/>
      <c r="Z220" s="167"/>
      <c r="BC220" s="162">
        <v>24.55</v>
      </c>
      <c r="BG220" s="164" t="s">
        <v>1357</v>
      </c>
      <c r="BH220" s="165">
        <v>1.3900514964589874</v>
      </c>
      <c r="BI220" s="165">
        <v>3.9215514425567846</v>
      </c>
      <c r="BJ220" s="165">
        <v>2.6357033065866002E-2</v>
      </c>
      <c r="BK220" s="165">
        <v>3.9780816560345653</v>
      </c>
      <c r="BL220" s="165">
        <v>3.8650212290790038</v>
      </c>
      <c r="BM220" s="165">
        <v>8347.4041814567499</v>
      </c>
      <c r="BN220" s="162">
        <v>0.23599999999999999</v>
      </c>
      <c r="BO220" s="165">
        <v>6377.4167946329571</v>
      </c>
      <c r="BP220" s="165">
        <v>10317.391568280542</v>
      </c>
      <c r="BT220" s="167">
        <v>219</v>
      </c>
      <c r="BU220" s="171"/>
      <c r="BV220" s="171"/>
      <c r="BW220" s="171"/>
      <c r="BX220" s="171"/>
      <c r="BY220" s="171"/>
      <c r="BZ220" s="171"/>
      <c r="CA220" s="171"/>
    </row>
    <row r="221" spans="1:79">
      <c r="A221" s="167" t="s">
        <v>1316</v>
      </c>
      <c r="B221" s="167"/>
      <c r="C221" s="167" t="s">
        <v>299</v>
      </c>
      <c r="D221" s="167" t="s">
        <v>1297</v>
      </c>
      <c r="E221" s="167"/>
      <c r="F221" s="167" t="s">
        <v>1975</v>
      </c>
      <c r="G221" s="167">
        <v>1963</v>
      </c>
      <c r="H221" s="167" t="s">
        <v>1317</v>
      </c>
      <c r="I221" s="167"/>
      <c r="J221" s="167" t="s">
        <v>176</v>
      </c>
      <c r="K221" s="167"/>
      <c r="L221" s="167"/>
      <c r="M221" s="167"/>
      <c r="N221" s="167"/>
      <c r="O221" s="167"/>
      <c r="P221" s="167" t="s">
        <v>383</v>
      </c>
      <c r="Q221" s="167"/>
      <c r="R221" s="167"/>
      <c r="S221" s="167"/>
      <c r="T221" s="167"/>
      <c r="U221" s="167"/>
      <c r="V221" s="167"/>
      <c r="W221" s="167"/>
      <c r="X221" s="167"/>
      <c r="Y221" s="167"/>
      <c r="Z221" s="167"/>
      <c r="AB221" s="162">
        <v>1</v>
      </c>
      <c r="AC221" s="162" t="s">
        <v>1299</v>
      </c>
      <c r="AW221" s="162">
        <v>18.82</v>
      </c>
      <c r="AX221" s="162">
        <v>15.05</v>
      </c>
      <c r="BG221" s="164" t="s">
        <v>1301</v>
      </c>
      <c r="BH221" s="165">
        <v>1.1775364999298621</v>
      </c>
      <c r="BI221" s="165">
        <v>3.9393501211968642</v>
      </c>
      <c r="BJ221" s="165">
        <v>1.5245636566702754E-2</v>
      </c>
      <c r="BK221" s="165">
        <v>3.971515602425943</v>
      </c>
      <c r="BL221" s="165">
        <v>3.9071846399677854</v>
      </c>
      <c r="BM221" s="165">
        <v>8696.6125360816768</v>
      </c>
      <c r="BN221" s="162">
        <v>0.16700000000000001</v>
      </c>
      <c r="BO221" s="165">
        <v>7244.2782425560363</v>
      </c>
      <c r="BP221" s="165">
        <v>10148.946829607317</v>
      </c>
      <c r="BT221" s="167">
        <v>220</v>
      </c>
      <c r="BU221" s="171"/>
      <c r="BV221" s="171"/>
      <c r="BW221" s="171"/>
      <c r="BX221" s="171"/>
      <c r="BY221" s="171"/>
      <c r="BZ221" s="171"/>
      <c r="CA221" s="171"/>
    </row>
    <row r="222" spans="1:79">
      <c r="A222" s="162" t="s">
        <v>1340</v>
      </c>
      <c r="C222" s="162" t="s">
        <v>299</v>
      </c>
      <c r="D222" s="162" t="s">
        <v>300</v>
      </c>
      <c r="F222" s="162" t="s">
        <v>1975</v>
      </c>
      <c r="G222" s="162">
        <v>2013</v>
      </c>
      <c r="H222" s="162" t="s">
        <v>1317</v>
      </c>
      <c r="J222" s="162" t="s">
        <v>176</v>
      </c>
      <c r="P222" s="162" t="s">
        <v>1356</v>
      </c>
      <c r="AW222" s="162">
        <v>18.82</v>
      </c>
      <c r="AX222" s="162">
        <v>15.05</v>
      </c>
      <c r="BG222" s="164" t="s">
        <v>1301</v>
      </c>
      <c r="BH222" s="165">
        <v>1.1775364999298621</v>
      </c>
      <c r="BI222" s="165">
        <v>3.9393501211968642</v>
      </c>
      <c r="BJ222" s="165">
        <v>1.5245636566702754E-2</v>
      </c>
      <c r="BK222" s="165">
        <v>3.971515602425943</v>
      </c>
      <c r="BL222" s="165">
        <v>3.9071846399677854</v>
      </c>
      <c r="BM222" s="165">
        <v>8696.6125360816768</v>
      </c>
      <c r="BN222" s="162">
        <v>0.16700000000000001</v>
      </c>
      <c r="BO222" s="165">
        <v>7244.2782425560363</v>
      </c>
      <c r="BP222" s="165">
        <v>10148.946829607317</v>
      </c>
      <c r="BT222" s="162">
        <v>221</v>
      </c>
      <c r="BU222" s="171"/>
      <c r="BV222" s="171"/>
      <c r="BW222" s="171"/>
      <c r="BX222" s="171"/>
      <c r="BY222" s="171"/>
      <c r="BZ222" s="171"/>
      <c r="CA222" s="171"/>
    </row>
    <row r="223" spans="1:79">
      <c r="A223" s="167" t="s">
        <v>1316</v>
      </c>
      <c r="B223" s="167"/>
      <c r="C223" s="167" t="s">
        <v>299</v>
      </c>
      <c r="D223" s="167" t="s">
        <v>1297</v>
      </c>
      <c r="E223" s="167"/>
      <c r="F223" s="167" t="s">
        <v>1975</v>
      </c>
      <c r="G223" s="167">
        <v>2274</v>
      </c>
      <c r="H223" s="167" t="s">
        <v>1317</v>
      </c>
      <c r="I223" s="167"/>
      <c r="J223" s="167" t="s">
        <v>176</v>
      </c>
      <c r="K223" s="167"/>
      <c r="L223" s="167"/>
      <c r="M223" s="167"/>
      <c r="N223" s="167"/>
      <c r="O223" s="167"/>
      <c r="P223" s="167" t="s">
        <v>1321</v>
      </c>
      <c r="Q223" s="167"/>
      <c r="R223" s="167"/>
      <c r="S223" s="167"/>
      <c r="T223" s="167"/>
      <c r="U223" s="167"/>
      <c r="V223" s="167"/>
      <c r="W223" s="167"/>
      <c r="X223" s="167"/>
      <c r="Y223" s="167"/>
      <c r="Z223" s="167"/>
      <c r="AB223" s="162">
        <v>1</v>
      </c>
      <c r="AC223" s="162" t="s">
        <v>1299</v>
      </c>
      <c r="AM223" s="162">
        <v>17.350000000000001</v>
      </c>
      <c r="AN223" s="162">
        <v>27.12</v>
      </c>
      <c r="BG223" s="164" t="s">
        <v>1268</v>
      </c>
      <c r="BH223" s="165">
        <v>1.4332896851950259</v>
      </c>
      <c r="BI223" s="165">
        <v>3.9442218519550218</v>
      </c>
      <c r="BJ223" s="165">
        <v>1.4636698137579229E-2</v>
      </c>
      <c r="BK223" s="165">
        <v>3.9749724136191471</v>
      </c>
      <c r="BL223" s="165">
        <v>3.9134712902908966</v>
      </c>
      <c r="BM223" s="165">
        <v>8794.7166525432003</v>
      </c>
      <c r="BN223" s="162">
        <v>0.154</v>
      </c>
      <c r="BO223" s="165">
        <v>7440.3302880515475</v>
      </c>
      <c r="BP223" s="165">
        <v>10149.103017034853</v>
      </c>
      <c r="BT223" s="167">
        <v>222</v>
      </c>
      <c r="BU223" s="171"/>
      <c r="BV223" s="171"/>
      <c r="BW223" s="171"/>
      <c r="BX223" s="171"/>
      <c r="BY223" s="171"/>
      <c r="BZ223" s="171"/>
      <c r="CA223" s="171"/>
    </row>
    <row r="224" spans="1:79">
      <c r="A224" s="167" t="s">
        <v>1316</v>
      </c>
      <c r="B224" s="167"/>
      <c r="C224" s="167" t="s">
        <v>299</v>
      </c>
      <c r="D224" s="167" t="s">
        <v>1297</v>
      </c>
      <c r="E224" s="167"/>
      <c r="F224" s="167" t="s">
        <v>1975</v>
      </c>
      <c r="G224" s="167">
        <v>2275</v>
      </c>
      <c r="H224" s="167" t="s">
        <v>1317</v>
      </c>
      <c r="I224" s="167"/>
      <c r="J224" s="167" t="s">
        <v>176</v>
      </c>
      <c r="K224" s="167"/>
      <c r="L224" s="167"/>
      <c r="M224" s="167"/>
      <c r="N224" s="167"/>
      <c r="O224" s="167"/>
      <c r="P224" s="167" t="s">
        <v>1331</v>
      </c>
      <c r="Q224" s="167"/>
      <c r="R224" s="167"/>
      <c r="S224" s="167"/>
      <c r="T224" s="167"/>
      <c r="U224" s="167"/>
      <c r="V224" s="167"/>
      <c r="W224" s="167"/>
      <c r="X224" s="167"/>
      <c r="Y224" s="167"/>
      <c r="Z224" s="167"/>
      <c r="AM224" s="162">
        <v>17.61</v>
      </c>
      <c r="AN224" s="162">
        <v>27.18</v>
      </c>
      <c r="BG224" s="164" t="s">
        <v>1268</v>
      </c>
      <c r="BH224" s="165">
        <v>1.4342494523964755</v>
      </c>
      <c r="BI224" s="165">
        <v>3.9465640176654606</v>
      </c>
      <c r="BJ224" s="165">
        <v>1.4666950418236204E-2</v>
      </c>
      <c r="BK224" s="165">
        <v>3.9773781370126833</v>
      </c>
      <c r="BL224" s="165">
        <v>3.9157498983182379</v>
      </c>
      <c r="BM224" s="165">
        <v>8842.2750014138965</v>
      </c>
      <c r="BN224" s="162">
        <v>0.154</v>
      </c>
      <c r="BO224" s="165">
        <v>7480.5646511961568</v>
      </c>
      <c r="BP224" s="165">
        <v>10203.985351631636</v>
      </c>
      <c r="BT224" s="167">
        <v>223</v>
      </c>
      <c r="BU224" s="171"/>
      <c r="BV224" s="171"/>
      <c r="BW224" s="171"/>
      <c r="BX224" s="171"/>
      <c r="BY224" s="171"/>
      <c r="BZ224" s="171"/>
      <c r="CA224" s="171"/>
    </row>
    <row r="225" spans="1:79">
      <c r="A225" s="162" t="s">
        <v>1340</v>
      </c>
      <c r="C225" s="162" t="s">
        <v>299</v>
      </c>
      <c r="D225" s="162" t="s">
        <v>300</v>
      </c>
      <c r="F225" s="162" t="s">
        <v>1975</v>
      </c>
      <c r="G225" s="162">
        <v>2453</v>
      </c>
      <c r="H225" s="162" t="s">
        <v>1317</v>
      </c>
      <c r="J225" s="162" t="s">
        <v>176</v>
      </c>
      <c r="P225" s="162" t="s">
        <v>1351</v>
      </c>
      <c r="AB225" s="162">
        <v>1</v>
      </c>
      <c r="AG225" s="162">
        <v>18.13</v>
      </c>
      <c r="BG225" s="164" t="s">
        <v>1279</v>
      </c>
      <c r="BH225" s="165">
        <v>1.2583978040955086</v>
      </c>
      <c r="BI225" s="165">
        <v>3.9471910382185911</v>
      </c>
      <c r="BJ225" s="165">
        <v>1.6652947190006148E-2</v>
      </c>
      <c r="BK225" s="165">
        <v>3.9819284772467691</v>
      </c>
      <c r="BL225" s="165">
        <v>3.912453599190413</v>
      </c>
      <c r="BM225" s="165">
        <v>8855.050416837681</v>
      </c>
      <c r="BN225" s="162">
        <v>0.22900000000000001</v>
      </c>
      <c r="BO225" s="165">
        <v>6827.2438713818519</v>
      </c>
      <c r="BP225" s="165">
        <v>10882.85696229351</v>
      </c>
      <c r="BT225" s="167">
        <v>224</v>
      </c>
      <c r="BU225" s="171"/>
      <c r="BV225" s="171"/>
      <c r="BW225" s="171"/>
      <c r="BX225" s="171"/>
      <c r="BY225" s="171"/>
      <c r="BZ225" s="171"/>
      <c r="CA225" s="171"/>
    </row>
    <row r="226" spans="1:79">
      <c r="A226" s="167"/>
      <c r="B226" s="167"/>
      <c r="C226" s="167" t="s">
        <v>299</v>
      </c>
      <c r="D226" s="167" t="s">
        <v>15</v>
      </c>
      <c r="E226" s="167"/>
      <c r="F226" s="167" t="s">
        <v>1975</v>
      </c>
      <c r="G226" s="167">
        <v>2454</v>
      </c>
      <c r="H226" s="167" t="s">
        <v>1317</v>
      </c>
      <c r="I226" s="167"/>
      <c r="J226" s="167" t="s">
        <v>176</v>
      </c>
      <c r="K226" s="167"/>
      <c r="L226" s="167"/>
      <c r="M226" s="167"/>
      <c r="N226" s="167"/>
      <c r="O226" s="167"/>
      <c r="P226" s="167" t="s">
        <v>1361</v>
      </c>
      <c r="Q226" s="167"/>
      <c r="R226" s="167"/>
      <c r="S226" s="167"/>
      <c r="T226" s="167"/>
      <c r="U226" s="167"/>
      <c r="V226" s="167"/>
      <c r="W226" s="167"/>
      <c r="X226" s="167"/>
      <c r="Y226" s="167"/>
      <c r="Z226" s="167"/>
      <c r="AB226" s="162">
        <v>1</v>
      </c>
      <c r="AC226" s="162" t="s">
        <v>1299</v>
      </c>
      <c r="AS226" s="162">
        <v>18.36</v>
      </c>
      <c r="BG226" s="164" t="s">
        <v>1339</v>
      </c>
      <c r="BH226" s="165">
        <v>1.2638726768652235</v>
      </c>
      <c r="BI226" s="165">
        <v>3.9843485663546385</v>
      </c>
      <c r="BJ226" s="165">
        <v>1.7371352896859038E-2</v>
      </c>
      <c r="BK226" s="165">
        <v>4.020844424465742</v>
      </c>
      <c r="BL226" s="165">
        <v>3.9478527082435351</v>
      </c>
      <c r="BM226" s="165">
        <v>9646.0290687612887</v>
      </c>
      <c r="BN226" s="162">
        <v>0.22800000000000001</v>
      </c>
      <c r="BO226" s="165">
        <v>7446.734441083715</v>
      </c>
      <c r="BP226" s="165">
        <v>11845.323696438863</v>
      </c>
      <c r="BT226" s="167">
        <v>225</v>
      </c>
      <c r="BU226" s="171"/>
      <c r="BV226" s="171"/>
      <c r="BW226" s="171"/>
      <c r="BX226" s="171"/>
      <c r="BY226" s="171"/>
      <c r="BZ226" s="171"/>
      <c r="CA226" s="171"/>
    </row>
    <row r="227" spans="1:79">
      <c r="A227" s="167" t="s">
        <v>1316</v>
      </c>
      <c r="B227" s="167"/>
      <c r="C227" s="167" t="s">
        <v>299</v>
      </c>
      <c r="D227" s="167" t="s">
        <v>1297</v>
      </c>
      <c r="E227" s="167"/>
      <c r="F227" s="167" t="s">
        <v>1975</v>
      </c>
      <c r="G227" s="167">
        <v>2505</v>
      </c>
      <c r="H227" s="167" t="s">
        <v>1317</v>
      </c>
      <c r="I227" s="167"/>
      <c r="J227" s="167" t="s">
        <v>176</v>
      </c>
      <c r="K227" s="167"/>
      <c r="L227" s="167"/>
      <c r="M227" s="167"/>
      <c r="N227" s="167"/>
      <c r="O227" s="167"/>
      <c r="P227" s="167" t="s">
        <v>1321</v>
      </c>
      <c r="Q227" s="167"/>
      <c r="R227" s="167"/>
      <c r="S227" s="167"/>
      <c r="T227" s="167"/>
      <c r="U227" s="167"/>
      <c r="V227" s="167"/>
      <c r="W227" s="167"/>
      <c r="X227" s="167"/>
      <c r="Y227" s="167"/>
      <c r="Z227" s="167"/>
      <c r="AB227" s="162">
        <v>1</v>
      </c>
      <c r="AC227" s="162" t="s">
        <v>1299</v>
      </c>
      <c r="AD227" s="163" t="s">
        <v>1324</v>
      </c>
      <c r="AG227" s="162">
        <v>19.14</v>
      </c>
      <c r="BG227" s="164" t="s">
        <v>1279</v>
      </c>
      <c r="BH227" s="165">
        <v>1.2819419334408249</v>
      </c>
      <c r="BI227" s="165">
        <v>4.0146818116994325</v>
      </c>
      <c r="BJ227" s="165">
        <v>1.7490103418412943E-2</v>
      </c>
      <c r="BK227" s="165">
        <v>4.0511655280147201</v>
      </c>
      <c r="BL227" s="165">
        <v>3.9781980953841449</v>
      </c>
      <c r="BM227" s="165">
        <v>10343.840416913414</v>
      </c>
      <c r="BN227" s="162">
        <v>0.22900000000000001</v>
      </c>
      <c r="BO227" s="165">
        <v>7975.1009614402419</v>
      </c>
      <c r="BP227" s="165">
        <v>12712.579872386585</v>
      </c>
      <c r="BQ227" s="162" t="s">
        <v>92</v>
      </c>
      <c r="BT227" s="167">
        <v>226</v>
      </c>
      <c r="BU227" s="171"/>
      <c r="BV227" s="171"/>
      <c r="BW227" s="171"/>
      <c r="BX227" s="171"/>
      <c r="BY227" s="171"/>
      <c r="BZ227" s="171"/>
      <c r="CA227" s="171"/>
    </row>
    <row r="228" spans="1:79">
      <c r="A228" s="167" t="s">
        <v>1316</v>
      </c>
      <c r="B228" s="167"/>
      <c r="C228" s="167" t="s">
        <v>299</v>
      </c>
      <c r="D228" s="167" t="s">
        <v>1297</v>
      </c>
      <c r="E228" s="167"/>
      <c r="F228" s="167" t="s">
        <v>1975</v>
      </c>
      <c r="G228" s="167">
        <v>2822</v>
      </c>
      <c r="H228" s="167" t="s">
        <v>1317</v>
      </c>
      <c r="I228" s="167"/>
      <c r="J228" s="167" t="s">
        <v>176</v>
      </c>
      <c r="K228" s="167"/>
      <c r="L228" s="167"/>
      <c r="M228" s="167"/>
      <c r="N228" s="167"/>
      <c r="O228" s="167"/>
      <c r="P228" s="167" t="s">
        <v>1326</v>
      </c>
      <c r="Q228" s="167"/>
      <c r="R228" s="167"/>
      <c r="S228" s="167"/>
      <c r="T228" s="167"/>
      <c r="U228" s="167"/>
      <c r="V228" s="167"/>
      <c r="W228" s="167"/>
      <c r="X228" s="167"/>
      <c r="Y228" s="167"/>
      <c r="Z228" s="167"/>
      <c r="AG228" s="162">
        <v>19.14</v>
      </c>
      <c r="BG228" s="164" t="s">
        <v>1279</v>
      </c>
      <c r="BH228" s="165">
        <v>1.2819419334408249</v>
      </c>
      <c r="BI228" s="165">
        <v>4.0146818116994325</v>
      </c>
      <c r="BJ228" s="165">
        <v>1.7490103418412943E-2</v>
      </c>
      <c r="BK228" s="165">
        <v>4.0511655280147201</v>
      </c>
      <c r="BL228" s="165">
        <v>3.9781980953841449</v>
      </c>
      <c r="BM228" s="165">
        <v>10343.840416913414</v>
      </c>
      <c r="BN228" s="162">
        <v>0.22900000000000001</v>
      </c>
      <c r="BO228" s="165">
        <v>7975.1009614402419</v>
      </c>
      <c r="BP228" s="165">
        <v>12712.579872386585</v>
      </c>
      <c r="BT228" s="167">
        <v>227</v>
      </c>
      <c r="BU228" s="171"/>
      <c r="BV228" s="171"/>
      <c r="BW228" s="171"/>
      <c r="BX228" s="171"/>
      <c r="BY228" s="171"/>
      <c r="BZ228" s="171"/>
      <c r="CA228" s="171"/>
    </row>
    <row r="229" spans="1:79">
      <c r="A229" s="167"/>
      <c r="B229" s="167"/>
      <c r="C229" s="167" t="s">
        <v>299</v>
      </c>
      <c r="D229" s="167" t="s">
        <v>15</v>
      </c>
      <c r="E229" s="167"/>
      <c r="F229" s="167" t="s">
        <v>1975</v>
      </c>
      <c r="G229" s="167">
        <v>3398</v>
      </c>
      <c r="H229" s="167" t="s">
        <v>1317</v>
      </c>
      <c r="I229" s="167"/>
      <c r="J229" s="167" t="s">
        <v>176</v>
      </c>
      <c r="K229" s="167"/>
      <c r="L229" s="167"/>
      <c r="M229" s="167"/>
      <c r="N229" s="167"/>
      <c r="O229" s="167"/>
      <c r="P229" s="167" t="s">
        <v>1361</v>
      </c>
      <c r="Q229" s="167"/>
      <c r="R229" s="167"/>
      <c r="S229" s="167"/>
      <c r="T229" s="167"/>
      <c r="U229" s="167"/>
      <c r="V229" s="167"/>
      <c r="W229" s="167"/>
      <c r="X229" s="167"/>
      <c r="Y229" s="167"/>
      <c r="Z229" s="167"/>
      <c r="AB229" s="162">
        <v>1</v>
      </c>
      <c r="AG229" s="162">
        <v>19.93</v>
      </c>
      <c r="BG229" s="164" t="s">
        <v>1279</v>
      </c>
      <c r="BH229" s="165">
        <v>1.2995072987004876</v>
      </c>
      <c r="BI229" s="165">
        <v>4.0650340702374601</v>
      </c>
      <c r="BJ229" s="165">
        <v>1.8329532619504891E-2</v>
      </c>
      <c r="BK229" s="165">
        <v>4.1032688051777813</v>
      </c>
      <c r="BL229" s="165">
        <v>4.026799335297139</v>
      </c>
      <c r="BM229" s="165">
        <v>11615.397326178543</v>
      </c>
      <c r="BN229" s="162">
        <v>0.22900000000000001</v>
      </c>
      <c r="BO229" s="165">
        <v>8955.4713384836577</v>
      </c>
      <c r="BP229" s="165">
        <v>14275.323313873429</v>
      </c>
      <c r="BQ229" s="162" t="s">
        <v>93</v>
      </c>
      <c r="BT229" s="167">
        <v>228</v>
      </c>
      <c r="BU229" s="171"/>
      <c r="BV229" s="171"/>
      <c r="BW229" s="171"/>
      <c r="BX229" s="171"/>
      <c r="BY229" s="171"/>
      <c r="BZ229" s="171"/>
      <c r="CA229" s="171"/>
    </row>
    <row r="230" spans="1:79">
      <c r="A230" s="162" t="s">
        <v>1340</v>
      </c>
      <c r="C230" s="162" t="s">
        <v>299</v>
      </c>
      <c r="D230" s="162" t="s">
        <v>300</v>
      </c>
      <c r="F230" s="162" t="s">
        <v>1975</v>
      </c>
      <c r="G230" s="162">
        <v>3672</v>
      </c>
      <c r="H230" s="162" t="s">
        <v>1317</v>
      </c>
      <c r="J230" s="162" t="s">
        <v>176</v>
      </c>
      <c r="P230" s="162" t="s">
        <v>1341</v>
      </c>
      <c r="AB230" s="162">
        <v>1</v>
      </c>
      <c r="AC230" s="162" t="s">
        <v>1299</v>
      </c>
      <c r="BF230" s="162">
        <v>44.75</v>
      </c>
      <c r="BG230" s="164" t="s">
        <v>1376</v>
      </c>
      <c r="BH230" s="165">
        <v>1.6507930396519308</v>
      </c>
      <c r="BI230" s="165">
        <v>4.1268937539377166</v>
      </c>
      <c r="BJ230" s="165">
        <v>1.9991533383173183E-2</v>
      </c>
      <c r="BK230" s="165">
        <v>4.1695046984847313</v>
      </c>
      <c r="BL230" s="165">
        <v>4.084282809390702</v>
      </c>
      <c r="BM230" s="165">
        <v>13393.489882042884</v>
      </c>
      <c r="BN230" s="162">
        <v>0.16800000000000001</v>
      </c>
      <c r="BO230" s="165">
        <v>11143.38358185968</v>
      </c>
      <c r="BP230" s="165">
        <v>15643.596182226089</v>
      </c>
      <c r="BT230" s="167">
        <v>229</v>
      </c>
      <c r="BU230" s="171"/>
      <c r="BV230" s="171"/>
      <c r="BW230" s="171"/>
      <c r="BX230" s="171"/>
      <c r="BY230" s="171"/>
      <c r="BZ230" s="171"/>
      <c r="CA230" s="171"/>
    </row>
    <row r="231" spans="1:79">
      <c r="A231" s="162" t="s">
        <v>1340</v>
      </c>
      <c r="C231" s="162" t="s">
        <v>299</v>
      </c>
      <c r="D231" s="162" t="s">
        <v>300</v>
      </c>
      <c r="F231" s="162" t="s">
        <v>1975</v>
      </c>
      <c r="G231" s="162">
        <v>3673</v>
      </c>
      <c r="H231" s="162" t="s">
        <v>1317</v>
      </c>
      <c r="J231" s="162" t="s">
        <v>176</v>
      </c>
      <c r="P231" s="162" t="s">
        <v>1341</v>
      </c>
      <c r="BF231" s="162">
        <v>44.75</v>
      </c>
      <c r="BG231" s="164" t="s">
        <v>1376</v>
      </c>
      <c r="BH231" s="165">
        <v>1.6507930396519308</v>
      </c>
      <c r="BI231" s="165">
        <v>4.1268937539377166</v>
      </c>
      <c r="BJ231" s="165">
        <v>1.9991533383173183E-2</v>
      </c>
      <c r="BK231" s="165">
        <v>4.1695046984847313</v>
      </c>
      <c r="BL231" s="165">
        <v>4.084282809390702</v>
      </c>
      <c r="BM231" s="165">
        <v>13393.489882042884</v>
      </c>
      <c r="BN231" s="162">
        <v>0.16800000000000001</v>
      </c>
      <c r="BO231" s="165">
        <v>11143.38358185968</v>
      </c>
      <c r="BP231" s="165">
        <v>15643.596182226089</v>
      </c>
      <c r="BT231" s="167">
        <v>230</v>
      </c>
      <c r="BU231" s="171"/>
      <c r="BV231" s="171"/>
      <c r="BW231" s="171"/>
      <c r="BX231" s="171"/>
      <c r="BY231" s="171"/>
      <c r="BZ231" s="171"/>
      <c r="CA231" s="171"/>
    </row>
    <row r="232" spans="1:79">
      <c r="A232" s="167" t="s">
        <v>1316</v>
      </c>
      <c r="B232" s="167"/>
      <c r="C232" s="167" t="s">
        <v>299</v>
      </c>
      <c r="D232" s="167" t="s">
        <v>1297</v>
      </c>
      <c r="E232" s="167"/>
      <c r="F232" s="167" t="s">
        <v>1975</v>
      </c>
      <c r="G232" s="167">
        <v>3904</v>
      </c>
      <c r="H232" s="167" t="s">
        <v>1317</v>
      </c>
      <c r="I232" s="167"/>
      <c r="J232" s="167" t="s">
        <v>176</v>
      </c>
      <c r="K232" s="167"/>
      <c r="L232" s="167"/>
      <c r="M232" s="167"/>
      <c r="N232" s="167"/>
      <c r="O232" s="167"/>
      <c r="P232" s="167" t="s">
        <v>1333</v>
      </c>
      <c r="Q232" s="167"/>
      <c r="R232" s="167"/>
      <c r="S232" s="167"/>
      <c r="T232" s="167"/>
      <c r="U232" s="167"/>
      <c r="V232" s="167"/>
      <c r="W232" s="167"/>
      <c r="X232" s="167"/>
      <c r="Y232" s="167"/>
      <c r="Z232" s="167"/>
      <c r="AB232" s="162">
        <v>1</v>
      </c>
      <c r="AI232" s="162">
        <v>18.829999999999998</v>
      </c>
      <c r="BG232" s="164" t="s">
        <v>139</v>
      </c>
      <c r="BH232" s="165">
        <v>1.2748503200166648</v>
      </c>
      <c r="BI232" s="165">
        <v>4.1583521114776083</v>
      </c>
      <c r="BJ232" s="165">
        <v>2.2300135191045251E-2</v>
      </c>
      <c r="BK232" s="165">
        <v>4.204727781189721</v>
      </c>
      <c r="BL232" s="165">
        <v>4.1119764417654956</v>
      </c>
      <c r="BM232" s="165">
        <v>14399.655811635181</v>
      </c>
      <c r="BN232" s="162">
        <v>0.20799999999999999</v>
      </c>
      <c r="BO232" s="165">
        <v>11404.527402815063</v>
      </c>
      <c r="BP232" s="165">
        <v>17394.784220455298</v>
      </c>
      <c r="BT232" s="162">
        <v>231</v>
      </c>
      <c r="BU232" s="171"/>
      <c r="BV232" s="171"/>
      <c r="BW232" s="171"/>
      <c r="BX232" s="171"/>
      <c r="BY232" s="171"/>
      <c r="BZ232" s="171"/>
      <c r="CA232" s="171"/>
    </row>
    <row r="233" spans="1:79">
      <c r="A233" s="162" t="s">
        <v>1340</v>
      </c>
      <c r="C233" s="162" t="s">
        <v>299</v>
      </c>
      <c r="D233" s="162" t="s">
        <v>300</v>
      </c>
      <c r="F233" s="162" t="s">
        <v>1975</v>
      </c>
      <c r="G233" s="162">
        <v>5697</v>
      </c>
      <c r="H233" s="162" t="s">
        <v>1317</v>
      </c>
      <c r="J233" s="162" t="s">
        <v>176</v>
      </c>
      <c r="P233" s="162" t="s">
        <v>1343</v>
      </c>
      <c r="AB233" s="162">
        <v>1</v>
      </c>
      <c r="AC233" s="162" t="s">
        <v>1299</v>
      </c>
      <c r="BD233" s="162">
        <v>26.97</v>
      </c>
      <c r="BE233" s="162">
        <v>14.48</v>
      </c>
      <c r="BG233" s="164" t="s">
        <v>1431</v>
      </c>
      <c r="BH233" s="165">
        <v>1.4308809464528911</v>
      </c>
      <c r="BI233" s="165">
        <v>4.1713597386774302</v>
      </c>
      <c r="BJ233" s="165">
        <v>2.2559799601715346E-2</v>
      </c>
      <c r="BK233" s="165">
        <v>4.2194448130634488</v>
      </c>
      <c r="BL233" s="165">
        <v>4.1232746642914115</v>
      </c>
      <c r="BM233" s="165">
        <v>14837.46606484041</v>
      </c>
      <c r="BN233" s="162">
        <v>0.17</v>
      </c>
      <c r="BO233" s="165">
        <v>12315.096833817541</v>
      </c>
      <c r="BP233" s="165">
        <v>17359.835295863279</v>
      </c>
      <c r="BT233" s="167">
        <v>232</v>
      </c>
      <c r="BU233" s="171"/>
      <c r="BV233" s="171"/>
      <c r="BW233" s="171"/>
      <c r="BX233" s="171"/>
      <c r="BY233" s="171"/>
      <c r="BZ233" s="171"/>
      <c r="CA233" s="171"/>
    </row>
    <row r="234" spans="1:79" s="167" customFormat="1">
      <c r="C234" s="167" t="s">
        <v>299</v>
      </c>
      <c r="D234" s="167" t="s">
        <v>1270</v>
      </c>
      <c r="G234" s="167">
        <v>7187</v>
      </c>
      <c r="H234" s="167" t="s">
        <v>1976</v>
      </c>
      <c r="J234" s="167" t="s">
        <v>475</v>
      </c>
      <c r="AD234" s="168"/>
      <c r="AM234" s="167">
        <v>14.7</v>
      </c>
      <c r="AN234" s="167">
        <v>22.8</v>
      </c>
      <c r="BG234" s="169" t="s">
        <v>1268</v>
      </c>
      <c r="BH234" s="170">
        <v>1.3579348470004537</v>
      </c>
      <c r="BI234" s="170">
        <v>3.7603298436967467</v>
      </c>
      <c r="BJ234" s="170">
        <v>1.3354933841364429E-2</v>
      </c>
      <c r="BK234" s="170">
        <v>3.7883875185048925</v>
      </c>
      <c r="BL234" s="170">
        <v>3.7322721688886009</v>
      </c>
      <c r="BM234" s="170">
        <v>5758.7714605207566</v>
      </c>
      <c r="BN234" s="167">
        <v>0.154</v>
      </c>
      <c r="BO234" s="170">
        <v>4871.9206556005602</v>
      </c>
      <c r="BP234" s="170">
        <v>6645.622265440953</v>
      </c>
      <c r="BQ234" s="167">
        <v>1</v>
      </c>
      <c r="BR234" s="167">
        <v>1</v>
      </c>
      <c r="BS234" s="167">
        <v>2</v>
      </c>
      <c r="BT234" s="167">
        <v>233</v>
      </c>
      <c r="BU234" s="171"/>
      <c r="BV234" s="171"/>
      <c r="BW234" s="171"/>
      <c r="BX234" s="171"/>
      <c r="BY234" s="171"/>
      <c r="BZ234" s="171"/>
      <c r="CA234" s="171"/>
    </row>
    <row r="235" spans="1:79" s="167" customFormat="1">
      <c r="A235" s="162"/>
      <c r="B235" s="162"/>
      <c r="C235" s="162" t="s">
        <v>299</v>
      </c>
      <c r="D235" s="162" t="s">
        <v>300</v>
      </c>
      <c r="E235" s="162"/>
      <c r="F235" s="162"/>
      <c r="G235" s="162"/>
      <c r="H235" s="162" t="s">
        <v>1481</v>
      </c>
      <c r="I235" s="162"/>
      <c r="J235" s="162" t="s">
        <v>1482</v>
      </c>
      <c r="K235" s="162"/>
      <c r="L235" s="162"/>
      <c r="M235" s="162"/>
      <c r="N235" s="162"/>
      <c r="O235" s="162"/>
      <c r="P235" s="162"/>
      <c r="Q235" s="162"/>
      <c r="R235" s="162"/>
      <c r="S235" s="162"/>
      <c r="T235" s="162"/>
      <c r="U235" s="162"/>
      <c r="V235" s="162"/>
      <c r="W235" s="162"/>
      <c r="X235" s="162"/>
      <c r="Y235" s="162"/>
      <c r="Z235" s="162"/>
      <c r="AD235" s="168"/>
      <c r="AM235" s="167">
        <v>17.07</v>
      </c>
      <c r="AN235" s="167">
        <v>25</v>
      </c>
      <c r="BG235" s="169" t="s">
        <v>1268</v>
      </c>
      <c r="BH235" s="170">
        <v>1.3979400086720377</v>
      </c>
      <c r="BI235" s="170">
        <v>3.8579563491307995</v>
      </c>
      <c r="BJ235" s="170">
        <v>1.3751681506931719E-2</v>
      </c>
      <c r="BK235" s="170">
        <v>3.8868475598526087</v>
      </c>
      <c r="BL235" s="170">
        <v>3.8290651384089904</v>
      </c>
      <c r="BM235" s="170">
        <v>7210.3500442730183</v>
      </c>
      <c r="BN235" s="167">
        <v>0.154</v>
      </c>
      <c r="BO235" s="170">
        <v>6099.9561374549739</v>
      </c>
      <c r="BP235" s="170">
        <v>8320.7439510910626</v>
      </c>
      <c r="BT235" s="167">
        <v>234</v>
      </c>
      <c r="BU235" s="171"/>
      <c r="BV235" s="171"/>
      <c r="BW235" s="171"/>
      <c r="BX235" s="171"/>
      <c r="BY235" s="171"/>
      <c r="BZ235" s="171"/>
      <c r="CA235" s="171"/>
    </row>
    <row r="236" spans="1:79" s="172" customFormat="1">
      <c r="A236" s="162"/>
      <c r="B236" s="162"/>
      <c r="C236" s="162" t="s">
        <v>299</v>
      </c>
      <c r="D236" s="162" t="s">
        <v>300</v>
      </c>
      <c r="E236" s="162"/>
      <c r="F236" s="162"/>
      <c r="G236" s="162"/>
      <c r="H236" s="162" t="s">
        <v>1481</v>
      </c>
      <c r="I236" s="162"/>
      <c r="J236" s="162" t="s">
        <v>1482</v>
      </c>
      <c r="K236" s="162"/>
      <c r="L236" s="162"/>
      <c r="M236" s="162"/>
      <c r="N236" s="162"/>
      <c r="O236" s="162"/>
      <c r="P236" s="162"/>
      <c r="Q236" s="162"/>
      <c r="R236" s="162"/>
      <c r="S236" s="162"/>
      <c r="T236" s="162"/>
      <c r="U236" s="162"/>
      <c r="V236" s="162"/>
      <c r="W236" s="162"/>
      <c r="X236" s="162"/>
      <c r="Y236" s="162"/>
      <c r="Z236" s="162"/>
      <c r="AB236" s="172">
        <v>1</v>
      </c>
      <c r="AC236" s="172" t="s">
        <v>1299</v>
      </c>
      <c r="AD236" s="177"/>
      <c r="AG236" s="172">
        <v>10.54</v>
      </c>
      <c r="BG236" s="178" t="s">
        <v>1279</v>
      </c>
      <c r="BH236" s="179">
        <v>1.0228406108765278</v>
      </c>
      <c r="BI236" s="179">
        <v>3.2719510692159761</v>
      </c>
      <c r="BJ236" s="179">
        <v>2.7024940895299988E-2</v>
      </c>
      <c r="BK236" s="179">
        <v>3.3283241079267447</v>
      </c>
      <c r="BL236" s="179">
        <v>3.2155780305052075</v>
      </c>
      <c r="BM236" s="179">
        <v>1870.4713875440325</v>
      </c>
      <c r="BN236" s="172">
        <v>0.22900000000000001</v>
      </c>
      <c r="BO236" s="179">
        <v>1442.133439796449</v>
      </c>
      <c r="BP236" s="179">
        <v>2298.8093352916158</v>
      </c>
      <c r="BQ236" s="172">
        <v>1</v>
      </c>
      <c r="BR236" s="172">
        <v>1</v>
      </c>
      <c r="BS236" s="172">
        <v>1</v>
      </c>
      <c r="BT236" s="167">
        <v>235</v>
      </c>
      <c r="BU236" s="171"/>
      <c r="BV236" s="171"/>
      <c r="BW236" s="171"/>
      <c r="BX236" s="171"/>
      <c r="BY236" s="171"/>
      <c r="BZ236" s="171"/>
      <c r="CA236" s="171"/>
    </row>
    <row r="237" spans="1:79" s="167" customFormat="1">
      <c r="A237" s="162"/>
      <c r="B237" s="162"/>
      <c r="C237" s="162" t="s">
        <v>299</v>
      </c>
      <c r="D237" s="162" t="s">
        <v>300</v>
      </c>
      <c r="E237" s="162"/>
      <c r="F237" s="162"/>
      <c r="G237" s="162"/>
      <c r="H237" s="162" t="s">
        <v>1481</v>
      </c>
      <c r="I237" s="162"/>
      <c r="J237" s="162" t="s">
        <v>1482</v>
      </c>
      <c r="K237" s="162"/>
      <c r="L237" s="162"/>
      <c r="M237" s="162"/>
      <c r="N237" s="162"/>
      <c r="O237" s="162"/>
      <c r="P237" s="162"/>
      <c r="Q237" s="162"/>
      <c r="R237" s="162"/>
      <c r="S237" s="162"/>
      <c r="T237" s="162"/>
      <c r="U237" s="162"/>
      <c r="V237" s="162"/>
      <c r="W237" s="162"/>
      <c r="X237" s="162"/>
      <c r="Y237" s="162"/>
      <c r="Z237" s="162"/>
      <c r="AB237" s="167">
        <v>1</v>
      </c>
      <c r="AC237" s="167" t="s">
        <v>1299</v>
      </c>
      <c r="AD237" s="168"/>
      <c r="AS237" s="167">
        <v>15.04</v>
      </c>
      <c r="BG237" s="169" t="s">
        <v>1339</v>
      </c>
      <c r="BH237" s="170">
        <v>1.1772478362556233</v>
      </c>
      <c r="BI237" s="170">
        <v>3.7626080346803783</v>
      </c>
      <c r="BJ237" s="170">
        <v>1.5259040529293159E-2</v>
      </c>
      <c r="BK237" s="170">
        <v>3.7946660891897284</v>
      </c>
      <c r="BL237" s="170">
        <v>3.7305499801710282</v>
      </c>
      <c r="BM237" s="170">
        <v>5789.0597853706195</v>
      </c>
      <c r="BN237" s="167">
        <v>0.22800000000000001</v>
      </c>
      <c r="BO237" s="170">
        <v>4469.1541543061185</v>
      </c>
      <c r="BP237" s="170">
        <v>7108.9654164351205</v>
      </c>
      <c r="BQ237" s="167">
        <v>1</v>
      </c>
      <c r="BR237" s="167">
        <v>1</v>
      </c>
      <c r="BS237" s="167">
        <v>2</v>
      </c>
      <c r="BT237" s="167">
        <v>236</v>
      </c>
      <c r="BU237" s="171"/>
      <c r="BV237" s="171"/>
      <c r="BW237" s="171"/>
      <c r="BX237" s="171"/>
      <c r="BY237" s="171"/>
      <c r="BZ237" s="171"/>
      <c r="CA237" s="171"/>
    </row>
    <row r="238" spans="1:79" s="167" customFormat="1">
      <c r="A238" s="162"/>
      <c r="B238" s="162"/>
      <c r="C238" s="162" t="s">
        <v>299</v>
      </c>
      <c r="D238" s="162" t="s">
        <v>300</v>
      </c>
      <c r="E238" s="162"/>
      <c r="F238" s="162"/>
      <c r="G238" s="162"/>
      <c r="H238" s="162" t="s">
        <v>1481</v>
      </c>
      <c r="I238" s="162"/>
      <c r="J238" s="162" t="s">
        <v>1482</v>
      </c>
      <c r="K238" s="162"/>
      <c r="L238" s="162"/>
      <c r="M238" s="162"/>
      <c r="N238" s="162"/>
      <c r="O238" s="162"/>
      <c r="P238" s="162"/>
      <c r="Q238" s="162"/>
      <c r="R238" s="162"/>
      <c r="S238" s="162"/>
      <c r="T238" s="162"/>
      <c r="U238" s="162"/>
      <c r="V238" s="162"/>
      <c r="W238" s="162"/>
      <c r="X238" s="162"/>
      <c r="Y238" s="162"/>
      <c r="Z238" s="162"/>
      <c r="AD238" s="168"/>
      <c r="AS238" s="167">
        <v>15.06</v>
      </c>
      <c r="BG238" s="169" t="s">
        <v>1339</v>
      </c>
      <c r="BH238" s="170">
        <v>1.1778249718646818</v>
      </c>
      <c r="BI238" s="170">
        <v>3.7640853748509366</v>
      </c>
      <c r="BJ238" s="170">
        <v>1.526030884324627E-2</v>
      </c>
      <c r="BK238" s="170">
        <v>3.7961460939890204</v>
      </c>
      <c r="BL238" s="170">
        <v>3.7320246557128529</v>
      </c>
      <c r="BM238" s="170">
        <v>5808.7859707346597</v>
      </c>
      <c r="BN238" s="167">
        <v>0.22800000000000001</v>
      </c>
      <c r="BO238" s="170">
        <v>4484.382769407157</v>
      </c>
      <c r="BP238" s="170">
        <v>7133.1891720621625</v>
      </c>
      <c r="BT238" s="167">
        <v>237</v>
      </c>
      <c r="BU238" s="171"/>
      <c r="BV238" s="171"/>
      <c r="BW238" s="171"/>
      <c r="BX238" s="171"/>
      <c r="BY238" s="171"/>
      <c r="BZ238" s="171"/>
      <c r="CA238" s="171"/>
    </row>
    <row r="239" spans="1:79">
      <c r="C239" s="162" t="s">
        <v>299</v>
      </c>
      <c r="D239" s="162" t="s">
        <v>1232</v>
      </c>
      <c r="H239" s="162" t="s">
        <v>1481</v>
      </c>
      <c r="J239" s="162" t="s">
        <v>1482</v>
      </c>
      <c r="AB239" s="162">
        <v>1</v>
      </c>
      <c r="AC239" s="162" t="s">
        <v>176</v>
      </c>
      <c r="AS239" s="162">
        <v>22.11</v>
      </c>
      <c r="BG239" s="164" t="s">
        <v>1339</v>
      </c>
      <c r="BH239" s="165">
        <v>1.344588742578714</v>
      </c>
      <c r="BI239" s="165">
        <v>4.190963934417784</v>
      </c>
      <c r="BJ239" s="165">
        <v>2.1917105233675269E-2</v>
      </c>
      <c r="BK239" s="165">
        <v>4.2370100637874177</v>
      </c>
      <c r="BL239" s="165">
        <v>4.1449178050481503</v>
      </c>
      <c r="BM239" s="165">
        <v>15522.580987722153</v>
      </c>
      <c r="BN239" s="162">
        <v>0.22800000000000001</v>
      </c>
      <c r="BO239" s="165">
        <v>11983.432522521502</v>
      </c>
      <c r="BP239" s="165">
        <v>19061.729452922802</v>
      </c>
      <c r="BQ239" s="162" t="s">
        <v>91</v>
      </c>
      <c r="BR239" s="172">
        <v>1</v>
      </c>
      <c r="BS239" s="172">
        <v>1</v>
      </c>
      <c r="BT239" s="167">
        <v>238</v>
      </c>
      <c r="BU239" s="171"/>
      <c r="BV239" s="171"/>
      <c r="BW239" s="171"/>
      <c r="BX239" s="171"/>
      <c r="BY239" s="171"/>
      <c r="BZ239" s="171"/>
      <c r="CA239" s="171"/>
    </row>
    <row r="240" spans="1:79" s="167" customFormat="1">
      <c r="A240" s="162"/>
      <c r="B240" s="162"/>
      <c r="C240" s="162" t="s">
        <v>299</v>
      </c>
      <c r="D240" s="162" t="s">
        <v>1232</v>
      </c>
      <c r="E240" s="162"/>
      <c r="F240" s="162"/>
      <c r="G240" s="162"/>
      <c r="H240" s="162" t="s">
        <v>1481</v>
      </c>
      <c r="I240" s="162"/>
      <c r="J240" s="162" t="s">
        <v>1482</v>
      </c>
      <c r="K240" s="162"/>
      <c r="L240" s="162"/>
      <c r="M240" s="162"/>
      <c r="N240" s="162"/>
      <c r="O240" s="162"/>
      <c r="P240" s="162"/>
      <c r="Q240" s="162"/>
      <c r="R240" s="162"/>
      <c r="S240" s="162"/>
      <c r="T240" s="162"/>
      <c r="U240" s="162"/>
      <c r="V240" s="162"/>
      <c r="W240" s="162"/>
      <c r="X240" s="162"/>
      <c r="Y240" s="162"/>
      <c r="Z240" s="162"/>
      <c r="AB240" s="167">
        <v>1</v>
      </c>
      <c r="AC240" s="167" t="s">
        <v>176</v>
      </c>
      <c r="AD240" s="168"/>
      <c r="AS240" s="167">
        <v>10.95</v>
      </c>
      <c r="BG240" s="169" t="s">
        <v>1339</v>
      </c>
      <c r="BH240" s="170">
        <v>1.039414119176137</v>
      </c>
      <c r="BI240" s="170">
        <v>3.4097840468639129</v>
      </c>
      <c r="BJ240" s="170">
        <v>1.9624840675746148E-2</v>
      </c>
      <c r="BK240" s="170">
        <v>3.4510143071094777</v>
      </c>
      <c r="BL240" s="170">
        <v>3.3685537866183481</v>
      </c>
      <c r="BM240" s="170">
        <v>2569.1179699756481</v>
      </c>
      <c r="BN240" s="167">
        <v>0.22800000000000001</v>
      </c>
      <c r="BO240" s="170">
        <v>1983.3590728212002</v>
      </c>
      <c r="BP240" s="170">
        <v>3154.8768671300959</v>
      </c>
      <c r="BQ240" s="167" t="s">
        <v>91</v>
      </c>
      <c r="BR240" s="167">
        <v>1</v>
      </c>
      <c r="BS240" s="167">
        <v>1</v>
      </c>
      <c r="BT240" s="167">
        <v>239</v>
      </c>
      <c r="BU240" s="171"/>
      <c r="BV240" s="171"/>
      <c r="BW240" s="171"/>
      <c r="BX240" s="171"/>
      <c r="BY240" s="171"/>
      <c r="BZ240" s="171"/>
      <c r="CA240" s="171"/>
    </row>
    <row r="241" spans="1:79">
      <c r="C241" s="162" t="s">
        <v>1364</v>
      </c>
      <c r="D241" s="162" t="s">
        <v>1466</v>
      </c>
      <c r="H241" s="162" t="s">
        <v>1481</v>
      </c>
      <c r="J241" s="162" t="s">
        <v>1482</v>
      </c>
      <c r="AB241" s="162">
        <v>1</v>
      </c>
      <c r="AC241" s="162" t="s">
        <v>176</v>
      </c>
      <c r="AD241" s="163" t="s">
        <v>1469</v>
      </c>
      <c r="AS241" s="162">
        <v>30.57</v>
      </c>
      <c r="BG241" s="164" t="s">
        <v>1339</v>
      </c>
      <c r="BH241" s="165">
        <v>1.4852954387260888</v>
      </c>
      <c r="BI241" s="165">
        <v>4.5511421164990757</v>
      </c>
      <c r="BJ241" s="165">
        <v>3.2488516330924831E-2</v>
      </c>
      <c r="BK241" s="165">
        <v>4.61939795640364</v>
      </c>
      <c r="BL241" s="165">
        <v>4.4828862765945114</v>
      </c>
      <c r="BM241" s="165">
        <v>35574.771274477731</v>
      </c>
      <c r="BN241" s="162">
        <v>0.22800000000000001</v>
      </c>
      <c r="BO241" s="165">
        <v>27463.723423896809</v>
      </c>
      <c r="BP241" s="165">
        <v>43685.819125058653</v>
      </c>
      <c r="BQ241" s="162" t="s">
        <v>91</v>
      </c>
      <c r="BR241" s="172">
        <v>2</v>
      </c>
      <c r="BS241" s="172">
        <v>2</v>
      </c>
      <c r="BT241" s="167">
        <v>240</v>
      </c>
      <c r="BU241" s="171"/>
      <c r="BV241" s="171"/>
      <c r="BW241" s="171"/>
      <c r="BX241" s="171"/>
      <c r="BY241" s="171"/>
      <c r="BZ241" s="171"/>
      <c r="CA241" s="171"/>
    </row>
    <row r="242" spans="1:79" ht="29">
      <c r="C242" s="162" t="s">
        <v>1364</v>
      </c>
      <c r="D242" s="162" t="s">
        <v>1466</v>
      </c>
      <c r="H242" s="162" t="s">
        <v>1481</v>
      </c>
      <c r="J242" s="162" t="s">
        <v>1482</v>
      </c>
      <c r="AB242" s="162">
        <v>1</v>
      </c>
      <c r="AC242" s="162" t="s">
        <v>176</v>
      </c>
      <c r="AD242" s="163" t="s">
        <v>1470</v>
      </c>
      <c r="AS242" s="162">
        <v>35.04</v>
      </c>
      <c r="BG242" s="164" t="s">
        <v>1339</v>
      </c>
      <c r="BH242" s="165">
        <v>1.5445640974960431</v>
      </c>
      <c r="BI242" s="165">
        <v>4.7028568419148415</v>
      </c>
      <c r="BJ242" s="165">
        <v>3.7391521915032318E-2</v>
      </c>
      <c r="BK242" s="165">
        <v>4.7814135142979106</v>
      </c>
      <c r="BL242" s="165">
        <v>4.6243001695317725</v>
      </c>
      <c r="BM242" s="165">
        <v>50449.49716213005</v>
      </c>
      <c r="BN242" s="162">
        <v>0.22800000000000001</v>
      </c>
      <c r="BO242" s="165">
        <v>38947.011809164396</v>
      </c>
      <c r="BP242" s="165">
        <v>61951.982515095704</v>
      </c>
      <c r="BQ242" s="172" t="s">
        <v>92</v>
      </c>
      <c r="BT242" s="162">
        <v>241</v>
      </c>
      <c r="BU242" s="171"/>
      <c r="BV242" s="171"/>
      <c r="BW242" s="171"/>
      <c r="BX242" s="171"/>
      <c r="BY242" s="171"/>
      <c r="BZ242" s="171"/>
      <c r="CA242" s="171"/>
    </row>
    <row r="243" spans="1:79" s="167" customFormat="1">
      <c r="A243" s="162"/>
      <c r="B243" s="162"/>
      <c r="C243" s="162" t="s">
        <v>1364</v>
      </c>
      <c r="D243" s="162" t="s">
        <v>1466</v>
      </c>
      <c r="E243" s="162"/>
      <c r="F243" s="162"/>
      <c r="G243" s="162"/>
      <c r="H243" s="162" t="s">
        <v>1481</v>
      </c>
      <c r="I243" s="162"/>
      <c r="J243" s="162" t="s">
        <v>1482</v>
      </c>
      <c r="K243" s="162"/>
      <c r="L243" s="162"/>
      <c r="M243" s="162"/>
      <c r="N243" s="162"/>
      <c r="O243" s="162"/>
      <c r="P243" s="162"/>
      <c r="Q243" s="162"/>
      <c r="R243" s="162"/>
      <c r="S243" s="162"/>
      <c r="T243" s="162"/>
      <c r="U243" s="162"/>
      <c r="V243" s="162"/>
      <c r="W243" s="162"/>
      <c r="X243" s="162"/>
      <c r="Y243" s="162"/>
      <c r="Z243" s="162"/>
      <c r="AB243" s="167">
        <v>1</v>
      </c>
      <c r="AC243" s="167" t="s">
        <v>1299</v>
      </c>
      <c r="AD243" s="168"/>
      <c r="AG243" s="167">
        <v>31.45</v>
      </c>
      <c r="BG243" s="169" t="s">
        <v>1279</v>
      </c>
      <c r="BH243" s="170">
        <v>1.4976206497812876</v>
      </c>
      <c r="BI243" s="170">
        <v>4.6329388377154945</v>
      </c>
      <c r="BJ243" s="170">
        <v>3.4532085451102382E-2</v>
      </c>
      <c r="BK243" s="170">
        <v>4.7049715055181878</v>
      </c>
      <c r="BL243" s="170">
        <v>4.5609061699128013</v>
      </c>
      <c r="BM243" s="170">
        <v>42947.593882317939</v>
      </c>
      <c r="BN243" s="167">
        <v>0.22900000000000001</v>
      </c>
      <c r="BO243" s="170">
        <v>33112.594883267127</v>
      </c>
      <c r="BP243" s="170">
        <v>52782.59288136875</v>
      </c>
      <c r="BQ243" s="167">
        <v>1</v>
      </c>
      <c r="BR243" s="167">
        <v>1</v>
      </c>
      <c r="BS243" s="167">
        <v>1</v>
      </c>
      <c r="BT243" s="167">
        <v>242</v>
      </c>
      <c r="BU243" s="171"/>
      <c r="BV243" s="171"/>
      <c r="BW243" s="171"/>
      <c r="BX243" s="171"/>
      <c r="BY243" s="171"/>
      <c r="BZ243" s="171"/>
      <c r="CA243" s="171"/>
    </row>
    <row r="244" spans="1:79" s="172" customFormat="1">
      <c r="A244" s="162"/>
      <c r="B244" s="162"/>
      <c r="C244" s="162" t="s">
        <v>1364</v>
      </c>
      <c r="D244" s="162" t="s">
        <v>1466</v>
      </c>
      <c r="E244" s="162"/>
      <c r="F244" s="162"/>
      <c r="G244" s="162"/>
      <c r="H244" s="162" t="s">
        <v>1481</v>
      </c>
      <c r="I244" s="162"/>
      <c r="J244" s="162" t="s">
        <v>1482</v>
      </c>
      <c r="K244" s="162"/>
      <c r="L244" s="162"/>
      <c r="M244" s="162"/>
      <c r="N244" s="162"/>
      <c r="O244" s="162"/>
      <c r="P244" s="162"/>
      <c r="Q244" s="162"/>
      <c r="R244" s="162"/>
      <c r="S244" s="162"/>
      <c r="T244" s="162"/>
      <c r="U244" s="162"/>
      <c r="V244" s="162"/>
      <c r="W244" s="162"/>
      <c r="X244" s="162"/>
      <c r="Y244" s="162"/>
      <c r="Z244" s="162"/>
      <c r="AB244" s="172">
        <v>1</v>
      </c>
      <c r="AC244" s="172" t="s">
        <v>176</v>
      </c>
      <c r="AD244" s="177"/>
      <c r="AG244" s="172">
        <v>21.8</v>
      </c>
      <c r="BG244" s="178" t="s">
        <v>1279</v>
      </c>
      <c r="BH244" s="179">
        <v>1.3384564936046048</v>
      </c>
      <c r="BI244" s="179">
        <v>4.176684463079777</v>
      </c>
      <c r="BJ244" s="179">
        <v>2.0719474598579639E-2</v>
      </c>
      <c r="BK244" s="179">
        <v>4.219904529615266</v>
      </c>
      <c r="BL244" s="179">
        <v>4.1334643965442881</v>
      </c>
      <c r="BM244" s="179">
        <v>15020.50254019515</v>
      </c>
      <c r="BN244" s="172">
        <v>0.22900000000000001</v>
      </c>
      <c r="BO244" s="179">
        <v>11580.807458490461</v>
      </c>
      <c r="BP244" s="179">
        <v>18460.197621899839</v>
      </c>
      <c r="BQ244" s="172" t="s">
        <v>91</v>
      </c>
      <c r="BR244" s="172">
        <v>1</v>
      </c>
      <c r="BS244" s="172">
        <v>1</v>
      </c>
      <c r="BT244" s="167">
        <v>243</v>
      </c>
      <c r="BU244" s="171"/>
      <c r="BV244" s="171"/>
      <c r="BW244" s="171"/>
      <c r="BX244" s="171"/>
      <c r="BY244" s="171"/>
      <c r="BZ244" s="171"/>
      <c r="CA244" s="171"/>
    </row>
    <row r="245" spans="1:79" s="172" customFormat="1">
      <c r="A245" s="162"/>
      <c r="B245" s="162"/>
      <c r="C245" s="162" t="s">
        <v>1364</v>
      </c>
      <c r="D245" s="162" t="s">
        <v>1466</v>
      </c>
      <c r="E245" s="162"/>
      <c r="F245" s="162"/>
      <c r="G245" s="162"/>
      <c r="H245" s="162" t="s">
        <v>1481</v>
      </c>
      <c r="I245" s="162"/>
      <c r="J245" s="162" t="s">
        <v>1482</v>
      </c>
      <c r="K245" s="162"/>
      <c r="L245" s="162"/>
      <c r="M245" s="162"/>
      <c r="N245" s="162"/>
      <c r="O245" s="162"/>
      <c r="P245" s="162"/>
      <c r="Q245" s="162"/>
      <c r="R245" s="162"/>
      <c r="S245" s="162"/>
      <c r="T245" s="162"/>
      <c r="U245" s="162"/>
      <c r="V245" s="162"/>
      <c r="W245" s="162"/>
      <c r="X245" s="162"/>
      <c r="Y245" s="162"/>
      <c r="Z245" s="162"/>
      <c r="AB245" s="172">
        <v>1</v>
      </c>
      <c r="AC245" s="172" t="s">
        <v>176</v>
      </c>
      <c r="AD245" s="177"/>
      <c r="AS245" s="172">
        <v>18.43</v>
      </c>
      <c r="BG245" s="178" t="s">
        <v>1339</v>
      </c>
      <c r="BH245" s="179">
        <v>1.2655253352190738</v>
      </c>
      <c r="BI245" s="179">
        <v>3.98857900810183</v>
      </c>
      <c r="BJ245" s="179">
        <v>1.7444604724316814E-2</v>
      </c>
      <c r="BK245" s="179">
        <v>4.02522876259148</v>
      </c>
      <c r="BL245" s="179">
        <v>3.9519292536121799</v>
      </c>
      <c r="BM245" s="179">
        <v>9740.4497027495399</v>
      </c>
      <c r="BN245" s="172">
        <v>0.22800000000000001</v>
      </c>
      <c r="BO245" s="179">
        <v>7519.6271705226445</v>
      </c>
      <c r="BP245" s="179">
        <v>11961.272234976435</v>
      </c>
      <c r="BT245" s="167">
        <v>244</v>
      </c>
      <c r="BU245" s="171"/>
      <c r="BV245" s="171"/>
      <c r="BW245" s="171"/>
      <c r="BX245" s="171"/>
      <c r="BY245" s="171"/>
      <c r="BZ245" s="171"/>
      <c r="CA245" s="171"/>
    </row>
    <row r="246" spans="1:79" s="167" customFormat="1">
      <c r="A246" s="162"/>
      <c r="B246" s="162"/>
      <c r="C246" s="162" t="s">
        <v>1364</v>
      </c>
      <c r="D246" s="162" t="s">
        <v>1466</v>
      </c>
      <c r="E246" s="162"/>
      <c r="F246" s="162"/>
      <c r="G246" s="162"/>
      <c r="H246" s="162" t="s">
        <v>1481</v>
      </c>
      <c r="I246" s="162"/>
      <c r="J246" s="162" t="s">
        <v>1482</v>
      </c>
      <c r="K246" s="162"/>
      <c r="L246" s="162"/>
      <c r="M246" s="162"/>
      <c r="N246" s="162"/>
      <c r="O246" s="162"/>
      <c r="P246" s="162"/>
      <c r="Q246" s="162"/>
      <c r="R246" s="162"/>
      <c r="S246" s="162"/>
      <c r="T246" s="162"/>
      <c r="U246" s="162"/>
      <c r="V246" s="162"/>
      <c r="W246" s="162"/>
      <c r="X246" s="162"/>
      <c r="Y246" s="162"/>
      <c r="Z246" s="162"/>
      <c r="AB246" s="167">
        <v>1</v>
      </c>
      <c r="AC246" s="167" t="s">
        <v>176</v>
      </c>
      <c r="AD246" s="168" t="s">
        <v>1477</v>
      </c>
      <c r="AM246" s="167">
        <v>15.49</v>
      </c>
      <c r="BG246" s="169" t="s">
        <v>1410</v>
      </c>
      <c r="BH246" s="170">
        <v>1.1900514177592061</v>
      </c>
      <c r="BI246" s="170">
        <v>3.7952150205918698</v>
      </c>
      <c r="BJ246" s="170">
        <v>1.7375260253957716E-2</v>
      </c>
      <c r="BK246" s="170">
        <v>3.8317190877556078</v>
      </c>
      <c r="BL246" s="170">
        <v>3.7587109534281318</v>
      </c>
      <c r="BM246" s="170">
        <v>6240.4372506116115</v>
      </c>
      <c r="BN246" s="167">
        <v>0.193</v>
      </c>
      <c r="BO246" s="170">
        <v>5036.0328612435706</v>
      </c>
      <c r="BP246" s="170">
        <v>7444.8416399796524</v>
      </c>
      <c r="BQ246" s="167" t="s">
        <v>91</v>
      </c>
      <c r="BR246" s="167">
        <v>2</v>
      </c>
      <c r="BS246" s="167">
        <v>2</v>
      </c>
      <c r="BT246" s="167">
        <v>245</v>
      </c>
      <c r="BU246" s="171"/>
      <c r="BV246" s="171"/>
      <c r="BW246" s="171"/>
      <c r="BX246" s="171"/>
      <c r="BY246" s="171"/>
      <c r="BZ246" s="171"/>
      <c r="CA246" s="171"/>
    </row>
    <row r="247" spans="1:79" s="167" customFormat="1">
      <c r="A247" s="162"/>
      <c r="B247" s="162"/>
      <c r="C247" s="162" t="s">
        <v>1364</v>
      </c>
      <c r="D247" s="162" t="s">
        <v>1466</v>
      </c>
      <c r="E247" s="162"/>
      <c r="F247" s="162"/>
      <c r="G247" s="162"/>
      <c r="H247" s="162" t="s">
        <v>1481</v>
      </c>
      <c r="I247" s="162"/>
      <c r="J247" s="162" t="s">
        <v>1482</v>
      </c>
      <c r="K247" s="162"/>
      <c r="L247" s="162"/>
      <c r="M247" s="162"/>
      <c r="N247" s="162"/>
      <c r="O247" s="162"/>
      <c r="P247" s="162"/>
      <c r="Q247" s="162"/>
      <c r="R247" s="162"/>
      <c r="S247" s="162"/>
      <c r="T247" s="162"/>
      <c r="U247" s="162"/>
      <c r="V247" s="162"/>
      <c r="W247" s="162"/>
      <c r="X247" s="162"/>
      <c r="Y247" s="162"/>
      <c r="Z247" s="162"/>
      <c r="AB247" s="167">
        <v>1</v>
      </c>
      <c r="AC247" s="167" t="s">
        <v>176</v>
      </c>
      <c r="AD247" s="168"/>
      <c r="BD247" s="167">
        <v>24.49</v>
      </c>
      <c r="BE247" s="167">
        <v>13.01</v>
      </c>
      <c r="BG247" s="169" t="s">
        <v>1431</v>
      </c>
      <c r="BH247" s="170">
        <v>1.388988785124714</v>
      </c>
      <c r="BI247" s="170">
        <v>4.0411914365020234</v>
      </c>
      <c r="BJ247" s="170">
        <v>1.9691778744704305E-2</v>
      </c>
      <c r="BK247" s="170">
        <v>4.0831634691640568</v>
      </c>
      <c r="BL247" s="170">
        <v>3.99921940383999</v>
      </c>
      <c r="BM247" s="170">
        <v>10994.903867131885</v>
      </c>
      <c r="BN247" s="167">
        <v>0.17</v>
      </c>
      <c r="BO247" s="170">
        <v>9125.7702097194651</v>
      </c>
      <c r="BP247" s="170">
        <v>12864.037524544305</v>
      </c>
      <c r="BQ247" s="167" t="s">
        <v>92</v>
      </c>
      <c r="BT247" s="167">
        <v>246</v>
      </c>
      <c r="BU247" s="171"/>
      <c r="BV247" s="171"/>
      <c r="BW247" s="171"/>
      <c r="BX247" s="171"/>
      <c r="BY247" s="171"/>
      <c r="BZ247" s="171"/>
      <c r="CA247" s="171"/>
    </row>
    <row r="248" spans="1:79">
      <c r="C248" s="162" t="s">
        <v>1364</v>
      </c>
      <c r="D248" s="162" t="s">
        <v>1466</v>
      </c>
      <c r="H248" s="162" t="s">
        <v>1481</v>
      </c>
      <c r="J248" s="162" t="s">
        <v>1482</v>
      </c>
      <c r="AB248" s="162">
        <v>1</v>
      </c>
      <c r="AC248" s="162" t="s">
        <v>1519</v>
      </c>
      <c r="AW248" s="162">
        <v>16.87</v>
      </c>
      <c r="AX248" s="162">
        <v>16.559999999999999</v>
      </c>
      <c r="BG248" s="164" t="s">
        <v>1301</v>
      </c>
      <c r="BH248" s="165">
        <v>1.2190603324488614</v>
      </c>
      <c r="BI248" s="165">
        <v>4.049355351857109</v>
      </c>
      <c r="BJ248" s="165">
        <v>1.699764437856183E-2</v>
      </c>
      <c r="BK248" s="165">
        <v>4.0852172464264243</v>
      </c>
      <c r="BL248" s="165">
        <v>4.0134934572877938</v>
      </c>
      <c r="BM248" s="165">
        <v>11203.542135956583</v>
      </c>
      <c r="BN248" s="162">
        <v>0.16700000000000001</v>
      </c>
      <c r="BO248" s="165">
        <v>9332.5505992518338</v>
      </c>
      <c r="BP248" s="165">
        <v>13074.533672661331</v>
      </c>
      <c r="BR248" s="172">
        <v>2</v>
      </c>
      <c r="BS248" s="172">
        <v>6</v>
      </c>
      <c r="BT248" s="167">
        <v>247</v>
      </c>
      <c r="BU248" s="171"/>
      <c r="BV248" s="171"/>
      <c r="BW248" s="171"/>
      <c r="BX248" s="171"/>
      <c r="BY248" s="171"/>
      <c r="BZ248" s="171"/>
      <c r="CA248" s="171"/>
    </row>
    <row r="249" spans="1:79">
      <c r="C249" s="162" t="s">
        <v>1364</v>
      </c>
      <c r="D249" s="162" t="s">
        <v>1466</v>
      </c>
      <c r="H249" s="162" t="s">
        <v>1481</v>
      </c>
      <c r="J249" s="162" t="s">
        <v>1482</v>
      </c>
      <c r="AB249" s="162">
        <v>1</v>
      </c>
      <c r="AD249" s="163" t="s">
        <v>1521</v>
      </c>
      <c r="AI249" s="162">
        <v>17.5</v>
      </c>
      <c r="BG249" s="164" t="s">
        <v>139</v>
      </c>
      <c r="BH249" s="165">
        <v>1.2430380486862944</v>
      </c>
      <c r="BI249" s="165">
        <v>4.0651020719495454</v>
      </c>
      <c r="BJ249" s="165">
        <v>2.0110259643609758E-2</v>
      </c>
      <c r="BK249" s="165">
        <v>4.1069236461717225</v>
      </c>
      <c r="BL249" s="165">
        <v>4.0232804977273684</v>
      </c>
      <c r="BM249" s="165">
        <v>11617.216204334823</v>
      </c>
      <c r="BN249" s="162">
        <v>0.20799999999999999</v>
      </c>
      <c r="BO249" s="165">
        <v>9200.8352338331806</v>
      </c>
      <c r="BP249" s="165">
        <v>14033.597174836466</v>
      </c>
      <c r="BQ249" s="162" t="s">
        <v>91</v>
      </c>
      <c r="BT249" s="167">
        <v>248</v>
      </c>
      <c r="BU249" s="171"/>
      <c r="BV249" s="171"/>
      <c r="BW249" s="171"/>
      <c r="BX249" s="171"/>
      <c r="BY249" s="171"/>
      <c r="BZ249" s="171"/>
      <c r="CA249" s="171"/>
    </row>
    <row r="250" spans="1:79">
      <c r="C250" s="162" t="s">
        <v>1364</v>
      </c>
      <c r="D250" s="162" t="s">
        <v>1466</v>
      </c>
      <c r="H250" s="162" t="s">
        <v>1481</v>
      </c>
      <c r="J250" s="162" t="s">
        <v>1482</v>
      </c>
      <c r="AB250" s="162">
        <v>1</v>
      </c>
      <c r="AK250" s="162">
        <v>13.61</v>
      </c>
      <c r="AL250" s="162">
        <v>12.01</v>
      </c>
      <c r="AN250" s="162">
        <v>30.67</v>
      </c>
      <c r="BG250" s="164" t="s">
        <v>1332</v>
      </c>
      <c r="BH250" s="165">
        <v>1.1338581252033346</v>
      </c>
      <c r="BI250" s="165">
        <v>4.0791558747548589</v>
      </c>
      <c r="BJ250" s="165">
        <v>1.3064055038076186E-2</v>
      </c>
      <c r="BK250" s="165">
        <v>4.1068504340757315</v>
      </c>
      <c r="BL250" s="165">
        <v>4.0514613154339862</v>
      </c>
      <c r="BM250" s="165">
        <v>11999.298985750522</v>
      </c>
      <c r="BN250" s="162">
        <v>0.20300000000000001</v>
      </c>
      <c r="BO250" s="165">
        <v>9563.4412916431647</v>
      </c>
      <c r="BP250" s="165">
        <v>14435.156679857879</v>
      </c>
      <c r="BT250" s="167">
        <v>249</v>
      </c>
      <c r="BU250" s="171"/>
      <c r="BV250" s="171"/>
      <c r="BW250" s="171"/>
      <c r="BX250" s="171"/>
      <c r="BY250" s="171"/>
      <c r="BZ250" s="171"/>
      <c r="CA250" s="171"/>
    </row>
    <row r="251" spans="1:79">
      <c r="C251" s="162" t="s">
        <v>1364</v>
      </c>
      <c r="D251" s="162" t="s">
        <v>1466</v>
      </c>
      <c r="H251" s="162" t="s">
        <v>1481</v>
      </c>
      <c r="J251" s="162" t="s">
        <v>1482</v>
      </c>
      <c r="AB251" s="162">
        <v>1</v>
      </c>
      <c r="AG251" s="162">
        <v>20.61</v>
      </c>
      <c r="BG251" s="164" t="s">
        <v>1279</v>
      </c>
      <c r="BH251" s="165">
        <v>1.3140779917792129</v>
      </c>
      <c r="BI251" s="165">
        <v>4.1068019067801487</v>
      </c>
      <c r="BJ251" s="165">
        <v>1.9146361637693194E-2</v>
      </c>
      <c r="BK251" s="165">
        <v>4.1467405171902003</v>
      </c>
      <c r="BL251" s="165">
        <v>4.066863296370097</v>
      </c>
      <c r="BM251" s="165">
        <v>12787.978775157151</v>
      </c>
      <c r="BN251" s="162">
        <v>0.22900000000000001</v>
      </c>
      <c r="BO251" s="165">
        <v>9859.5316356461626</v>
      </c>
      <c r="BP251" s="165">
        <v>15716.42591466814</v>
      </c>
      <c r="BT251" s="167">
        <v>250</v>
      </c>
      <c r="BU251" s="171"/>
      <c r="BV251" s="171"/>
      <c r="BW251" s="171"/>
      <c r="BX251" s="171"/>
      <c r="BY251" s="171"/>
      <c r="BZ251" s="171"/>
      <c r="CA251" s="171"/>
    </row>
    <row r="252" spans="1:79">
      <c r="C252" s="162" t="s">
        <v>1364</v>
      </c>
      <c r="D252" s="162" t="s">
        <v>1466</v>
      </c>
      <c r="H252" s="162" t="s">
        <v>1481</v>
      </c>
      <c r="J252" s="162" t="s">
        <v>1482</v>
      </c>
      <c r="AD252" s="163" t="s">
        <v>1521</v>
      </c>
      <c r="AI252" s="162">
        <v>19.170000000000002</v>
      </c>
      <c r="BG252" s="164" t="s">
        <v>139</v>
      </c>
      <c r="BH252" s="165">
        <v>1.2826221128780626</v>
      </c>
      <c r="BI252" s="165">
        <v>4.1811332572814726</v>
      </c>
      <c r="BJ252" s="165">
        <v>2.2900045978447095E-2</v>
      </c>
      <c r="BK252" s="165">
        <v>4.2287565097680817</v>
      </c>
      <c r="BL252" s="165">
        <v>4.1335100047948634</v>
      </c>
      <c r="BM252" s="165">
        <v>15175.159248958773</v>
      </c>
      <c r="BN252" s="162">
        <v>0.20799999999999999</v>
      </c>
      <c r="BO252" s="165">
        <v>12018.726125175348</v>
      </c>
      <c r="BP252" s="165">
        <v>18331.592372742198</v>
      </c>
      <c r="BT252" s="162">
        <v>251</v>
      </c>
      <c r="BU252" s="171"/>
      <c r="BV252" s="171"/>
      <c r="BW252" s="171"/>
      <c r="BX252" s="171"/>
      <c r="BY252" s="171"/>
      <c r="BZ252" s="171"/>
      <c r="CA252" s="171"/>
    </row>
    <row r="253" spans="1:79">
      <c r="C253" s="162" t="s">
        <v>1364</v>
      </c>
      <c r="D253" s="162" t="s">
        <v>1466</v>
      </c>
      <c r="H253" s="162" t="s">
        <v>1481</v>
      </c>
      <c r="J253" s="162" t="s">
        <v>1482</v>
      </c>
      <c r="AB253" s="162">
        <v>1</v>
      </c>
      <c r="AI253" s="162">
        <v>19.96</v>
      </c>
      <c r="BG253" s="164" t="s">
        <v>139</v>
      </c>
      <c r="BH253" s="165">
        <v>1.3001605369513523</v>
      </c>
      <c r="BI253" s="165">
        <v>4.2325429388194538</v>
      </c>
      <c r="BJ253" s="165">
        <v>2.433088690897714E-2</v>
      </c>
      <c r="BK253" s="165">
        <v>4.2831417879038574</v>
      </c>
      <c r="BL253" s="165">
        <v>4.1819440897350502</v>
      </c>
      <c r="BM253" s="165">
        <v>17082.166035742273</v>
      </c>
      <c r="BN253" s="162">
        <v>0.20799999999999999</v>
      </c>
      <c r="BO253" s="165">
        <v>13529.075500307881</v>
      </c>
      <c r="BP253" s="165">
        <v>20635.256571176666</v>
      </c>
      <c r="BQ253" s="162" t="s">
        <v>92</v>
      </c>
      <c r="BT253" s="167">
        <v>252</v>
      </c>
      <c r="BU253" s="171"/>
      <c r="BV253" s="171"/>
      <c r="BW253" s="171"/>
      <c r="BX253" s="171"/>
      <c r="BY253" s="171"/>
      <c r="BZ253" s="171"/>
      <c r="CA253" s="171"/>
    </row>
    <row r="254" spans="1:79" s="167" customFormat="1">
      <c r="A254" s="162"/>
      <c r="B254" s="162"/>
      <c r="C254" s="162" t="s">
        <v>1364</v>
      </c>
      <c r="D254" s="162" t="s">
        <v>1466</v>
      </c>
      <c r="E254" s="162"/>
      <c r="F254" s="162"/>
      <c r="G254" s="162"/>
      <c r="H254" s="162" t="s">
        <v>1481</v>
      </c>
      <c r="I254" s="162"/>
      <c r="J254" s="162" t="s">
        <v>1482</v>
      </c>
      <c r="K254" s="162"/>
      <c r="L254" s="162"/>
      <c r="M254" s="162"/>
      <c r="N254" s="162"/>
      <c r="O254" s="162"/>
      <c r="P254" s="162"/>
      <c r="Q254" s="162"/>
      <c r="R254" s="162"/>
      <c r="S254" s="162"/>
      <c r="T254" s="162"/>
      <c r="U254" s="162"/>
      <c r="V254" s="162"/>
      <c r="W254" s="162"/>
      <c r="X254" s="162"/>
      <c r="Y254" s="162"/>
      <c r="Z254" s="162"/>
      <c r="AB254" s="167">
        <v>1</v>
      </c>
      <c r="AC254" s="167" t="s">
        <v>176</v>
      </c>
      <c r="AD254" s="168" t="s">
        <v>1526</v>
      </c>
      <c r="AG254" s="167">
        <v>24.7</v>
      </c>
      <c r="BG254" s="169" t="s">
        <v>1279</v>
      </c>
      <c r="BH254" s="170">
        <v>1.3926969532596658</v>
      </c>
      <c r="BI254" s="170">
        <v>4.3321682578884673</v>
      </c>
      <c r="BJ254" s="170">
        <v>2.4909090146014223E-2</v>
      </c>
      <c r="BK254" s="170">
        <v>4.3841277092889879</v>
      </c>
      <c r="BL254" s="170">
        <v>4.2802088064879467</v>
      </c>
      <c r="BM254" s="170">
        <v>21486.627652387037</v>
      </c>
      <c r="BN254" s="167">
        <v>0.22900000000000001</v>
      </c>
      <c r="BO254" s="170">
        <v>16566.189919990404</v>
      </c>
      <c r="BP254" s="170">
        <v>26407.065384783669</v>
      </c>
      <c r="BQ254" s="167" t="s">
        <v>91</v>
      </c>
      <c r="BR254" s="167">
        <v>2</v>
      </c>
      <c r="BS254" s="167">
        <v>2</v>
      </c>
      <c r="BT254" s="167">
        <v>253</v>
      </c>
      <c r="BU254" s="171"/>
      <c r="BV254" s="171"/>
      <c r="BW254" s="171"/>
      <c r="BX254" s="171"/>
      <c r="BY254" s="171"/>
      <c r="BZ254" s="171"/>
      <c r="CA254" s="171"/>
    </row>
    <row r="255" spans="1:79" s="167" customFormat="1" ht="29">
      <c r="A255" s="162"/>
      <c r="B255" s="162"/>
      <c r="C255" s="162" t="s">
        <v>1364</v>
      </c>
      <c r="D255" s="162" t="s">
        <v>1466</v>
      </c>
      <c r="E255" s="162"/>
      <c r="F255" s="162"/>
      <c r="G255" s="162"/>
      <c r="H255" s="162" t="s">
        <v>1481</v>
      </c>
      <c r="I255" s="162"/>
      <c r="J255" s="162" t="s">
        <v>1482</v>
      </c>
      <c r="K255" s="162"/>
      <c r="L255" s="162"/>
      <c r="M255" s="162"/>
      <c r="N255" s="162"/>
      <c r="O255" s="162"/>
      <c r="P255" s="162"/>
      <c r="Q255" s="162"/>
      <c r="R255" s="162"/>
      <c r="S255" s="162"/>
      <c r="T255" s="162"/>
      <c r="U255" s="162"/>
      <c r="V255" s="162"/>
      <c r="W255" s="162"/>
      <c r="X255" s="162"/>
      <c r="Y255" s="162"/>
      <c r="Z255" s="162"/>
      <c r="AB255" s="167">
        <v>1</v>
      </c>
      <c r="AD255" s="168" t="s">
        <v>1527</v>
      </c>
      <c r="AJ255" s="167">
        <v>214</v>
      </c>
      <c r="AK255" s="167">
        <v>23.03</v>
      </c>
      <c r="AL255" s="167">
        <v>18.03</v>
      </c>
      <c r="AN255" s="167">
        <v>45.85</v>
      </c>
      <c r="BG255" s="169" t="s">
        <v>1332</v>
      </c>
      <c r="BH255" s="170">
        <v>1.3622939379642311</v>
      </c>
      <c r="BI255" s="170">
        <v>4.6380246074295348</v>
      </c>
      <c r="BJ255" s="170">
        <v>2.3338799139539457E-2</v>
      </c>
      <c r="BK255" s="170">
        <v>4.6875006510747923</v>
      </c>
      <c r="BL255" s="170">
        <v>4.5885485637842773</v>
      </c>
      <c r="BM255" s="170">
        <v>43453.484452271165</v>
      </c>
      <c r="BN255" s="167">
        <v>0.20300000000000001</v>
      </c>
      <c r="BO255" s="170">
        <v>34632.427108460121</v>
      </c>
      <c r="BP255" s="170">
        <v>52274.541796082209</v>
      </c>
      <c r="BQ255" s="167" t="s">
        <v>92</v>
      </c>
      <c r="BT255" s="167">
        <v>254</v>
      </c>
      <c r="BU255" s="183">
        <v>0.97159203924785698</v>
      </c>
      <c r="BV255" s="166">
        <v>2.62410079374011E-3</v>
      </c>
      <c r="BW255" s="166">
        <v>1.9917205133028799E-9</v>
      </c>
      <c r="BX255" s="166">
        <v>2.57838579666823E-2</v>
      </c>
      <c r="BY255" s="166">
        <v>3.4226274084395199E-36</v>
      </c>
      <c r="BZ255" s="166">
        <v>2.3151111928124299E-41</v>
      </c>
      <c r="CA255" s="166">
        <v>8.92346765622093E-22</v>
      </c>
    </row>
    <row r="256" spans="1:79">
      <c r="C256" s="162" t="s">
        <v>299</v>
      </c>
      <c r="D256" s="162" t="s">
        <v>15</v>
      </c>
      <c r="H256" s="162" t="s">
        <v>1512</v>
      </c>
      <c r="J256" s="162" t="s">
        <v>1482</v>
      </c>
      <c r="AB256" s="162">
        <v>1</v>
      </c>
      <c r="AI256" s="162">
        <v>9.81</v>
      </c>
      <c r="BG256" s="164" t="s">
        <v>139</v>
      </c>
      <c r="BH256" s="165">
        <v>0.99166900737994856</v>
      </c>
      <c r="BI256" s="165">
        <v>3.3282740474893648</v>
      </c>
      <c r="BJ256" s="165">
        <v>2.6360813494044538E-2</v>
      </c>
      <c r="BK256" s="165">
        <v>3.3830943599883367</v>
      </c>
      <c r="BL256" s="165">
        <v>3.2734537349903929</v>
      </c>
      <c r="BM256" s="165">
        <v>2129.482363095557</v>
      </c>
      <c r="BN256" s="162">
        <v>0.20799999999999999</v>
      </c>
      <c r="BO256" s="165">
        <v>1686.5500315716813</v>
      </c>
      <c r="BP256" s="165">
        <v>2572.4146946194328</v>
      </c>
      <c r="BT256" s="167">
        <v>255</v>
      </c>
      <c r="BU256" s="171"/>
      <c r="BV256" s="171"/>
      <c r="BW256" s="171"/>
      <c r="BX256" s="171"/>
      <c r="BY256" s="171"/>
      <c r="BZ256" s="171"/>
      <c r="CA256" s="171"/>
    </row>
    <row r="257" spans="1:79">
      <c r="C257" s="162" t="s">
        <v>299</v>
      </c>
      <c r="D257" s="162" t="s">
        <v>15</v>
      </c>
      <c r="H257" s="162" t="s">
        <v>1512</v>
      </c>
      <c r="J257" s="162" t="s">
        <v>1482</v>
      </c>
      <c r="AB257" s="162">
        <v>1</v>
      </c>
      <c r="AI257" s="162">
        <v>9.86</v>
      </c>
      <c r="BG257" s="164" t="s">
        <v>139</v>
      </c>
      <c r="BH257" s="165">
        <v>0.99387691494121122</v>
      </c>
      <c r="BI257" s="165">
        <v>3.3347459986815293</v>
      </c>
      <c r="BJ257" s="165">
        <v>2.6161514656314725E-2</v>
      </c>
      <c r="BK257" s="165">
        <v>3.389151846559844</v>
      </c>
      <c r="BL257" s="165">
        <v>3.2803401508032146</v>
      </c>
      <c r="BM257" s="165">
        <v>2161.4540067477674</v>
      </c>
      <c r="BN257" s="162">
        <v>0.20799999999999999</v>
      </c>
      <c r="BO257" s="165">
        <v>1711.8715733442318</v>
      </c>
      <c r="BP257" s="165">
        <v>2611.0364401513029</v>
      </c>
      <c r="BR257" s="162">
        <v>2</v>
      </c>
      <c r="BS257" s="162">
        <v>10</v>
      </c>
      <c r="BT257" s="167">
        <v>256</v>
      </c>
      <c r="BU257" s="171"/>
      <c r="BV257" s="171"/>
      <c r="BW257" s="171"/>
      <c r="BX257" s="171"/>
      <c r="BY257" s="171"/>
      <c r="BZ257" s="171"/>
      <c r="CA257" s="171"/>
    </row>
    <row r="258" spans="1:79">
      <c r="C258" s="162" t="s">
        <v>299</v>
      </c>
      <c r="D258" s="162" t="s">
        <v>15</v>
      </c>
      <c r="H258" s="162" t="s">
        <v>1512</v>
      </c>
      <c r="J258" s="162" t="s">
        <v>1482</v>
      </c>
      <c r="AB258" s="162">
        <v>1</v>
      </c>
      <c r="AS258" s="162">
        <v>10.76</v>
      </c>
      <c r="BG258" s="164" t="s">
        <v>1339</v>
      </c>
      <c r="BH258" s="165">
        <v>1.0318122713303703</v>
      </c>
      <c r="BI258" s="165">
        <v>3.3903249890328695</v>
      </c>
      <c r="BJ258" s="165">
        <v>2.0072253302153221E-2</v>
      </c>
      <c r="BK258" s="165">
        <v>3.4324952283248229</v>
      </c>
      <c r="BL258" s="165">
        <v>3.3481547497409161</v>
      </c>
      <c r="BM258" s="165">
        <v>2456.5464984073869</v>
      </c>
      <c r="BN258" s="162">
        <v>0.22800000000000001</v>
      </c>
      <c r="BO258" s="165">
        <v>1896.4538967705025</v>
      </c>
      <c r="BP258" s="165">
        <v>3016.6391000442713</v>
      </c>
      <c r="BT258" s="167">
        <v>257</v>
      </c>
      <c r="BU258" s="171"/>
      <c r="BV258" s="171"/>
      <c r="BW258" s="171"/>
      <c r="BX258" s="171"/>
      <c r="BY258" s="171"/>
      <c r="BZ258" s="171"/>
      <c r="CA258" s="171"/>
    </row>
    <row r="259" spans="1:79">
      <c r="C259" s="162" t="s">
        <v>299</v>
      </c>
      <c r="D259" s="162" t="s">
        <v>15</v>
      </c>
      <c r="H259" s="162" t="s">
        <v>1512</v>
      </c>
      <c r="J259" s="162" t="s">
        <v>1482</v>
      </c>
      <c r="AB259" s="162">
        <v>1</v>
      </c>
      <c r="AI259" s="162">
        <v>10.36</v>
      </c>
      <c r="BG259" s="164" t="s">
        <v>139</v>
      </c>
      <c r="BH259" s="165">
        <v>1.0153597554092142</v>
      </c>
      <c r="BI259" s="165">
        <v>3.3977177903531248</v>
      </c>
      <c r="BJ259" s="165">
        <v>2.4287834438774563E-2</v>
      </c>
      <c r="BK259" s="165">
        <v>3.4482271069247745</v>
      </c>
      <c r="BL259" s="165">
        <v>3.3472084737814751</v>
      </c>
      <c r="BM259" s="165">
        <v>2498.7211357390574</v>
      </c>
      <c r="BN259" s="162">
        <v>0.20799999999999999</v>
      </c>
      <c r="BO259" s="165">
        <v>1978.9871395053335</v>
      </c>
      <c r="BP259" s="165">
        <v>3018.4551319727816</v>
      </c>
      <c r="BT259" s="167">
        <v>258</v>
      </c>
      <c r="BU259" s="171"/>
      <c r="BV259" s="171"/>
      <c r="BW259" s="171"/>
      <c r="BX259" s="171"/>
      <c r="BY259" s="171"/>
      <c r="BZ259" s="171"/>
      <c r="CA259" s="171"/>
    </row>
    <row r="260" spans="1:79">
      <c r="C260" s="162" t="s">
        <v>299</v>
      </c>
      <c r="D260" s="162" t="s">
        <v>15</v>
      </c>
      <c r="H260" s="162" t="s">
        <v>1512</v>
      </c>
      <c r="J260" s="162" t="s">
        <v>1482</v>
      </c>
      <c r="AB260" s="162">
        <v>1</v>
      </c>
      <c r="AY260" s="162">
        <v>17.149999999999999</v>
      </c>
      <c r="BG260" s="164" t="s">
        <v>1306</v>
      </c>
      <c r="BH260" s="165">
        <v>1.2342641243787893</v>
      </c>
      <c r="BI260" s="165">
        <v>3.4248920396239964</v>
      </c>
      <c r="BJ260" s="165">
        <v>1.4477820171168981E-2</v>
      </c>
      <c r="BK260" s="165">
        <v>3.4554375698756354</v>
      </c>
      <c r="BL260" s="165">
        <v>3.3943465093723573</v>
      </c>
      <c r="BM260" s="165">
        <v>2660.0637178084753</v>
      </c>
      <c r="BN260" s="162">
        <v>0.14299999999999999</v>
      </c>
      <c r="BO260" s="165">
        <v>2279.6746061618633</v>
      </c>
      <c r="BP260" s="165">
        <v>3040.4528294550873</v>
      </c>
      <c r="BQ260" s="162" t="s">
        <v>91</v>
      </c>
      <c r="BT260" s="167">
        <v>259</v>
      </c>
      <c r="BU260" s="171"/>
      <c r="BV260" s="171"/>
      <c r="BW260" s="171"/>
      <c r="BX260" s="171"/>
      <c r="BY260" s="171"/>
      <c r="BZ260" s="171"/>
      <c r="CA260" s="171"/>
    </row>
    <row r="261" spans="1:79">
      <c r="C261" s="162" t="s">
        <v>299</v>
      </c>
      <c r="D261" s="162" t="s">
        <v>15</v>
      </c>
      <c r="H261" s="162" t="s">
        <v>1512</v>
      </c>
      <c r="J261" s="162" t="s">
        <v>1482</v>
      </c>
      <c r="AB261" s="162">
        <v>1</v>
      </c>
      <c r="AS261" s="162">
        <v>11.92</v>
      </c>
      <c r="BG261" s="164" t="s">
        <v>1339</v>
      </c>
      <c r="BH261" s="165">
        <v>1.0762762554042176</v>
      </c>
      <c r="BI261" s="165">
        <v>3.5041430047372244</v>
      </c>
      <c r="BJ261" s="165">
        <v>1.7688644032950986E-2</v>
      </c>
      <c r="BK261" s="165">
        <v>3.541305466788244</v>
      </c>
      <c r="BL261" s="165">
        <v>3.4669805426862048</v>
      </c>
      <c r="BM261" s="165">
        <v>3192.5889395658828</v>
      </c>
      <c r="BN261" s="162">
        <v>0.22800000000000001</v>
      </c>
      <c r="BO261" s="165">
        <v>2464.6786613448617</v>
      </c>
      <c r="BP261" s="165">
        <v>3920.499217786904</v>
      </c>
      <c r="BT261" s="167">
        <v>260</v>
      </c>
      <c r="BU261" s="171"/>
      <c r="BV261" s="171"/>
      <c r="BW261" s="171"/>
      <c r="BX261" s="171"/>
      <c r="BY261" s="171"/>
      <c r="BZ261" s="171"/>
      <c r="CA261" s="171"/>
    </row>
    <row r="262" spans="1:79">
      <c r="C262" s="162" t="s">
        <v>299</v>
      </c>
      <c r="D262" s="162" t="s">
        <v>15</v>
      </c>
      <c r="H262" s="162" t="s">
        <v>1512</v>
      </c>
      <c r="J262" s="162" t="s">
        <v>1482</v>
      </c>
      <c r="AB262" s="162">
        <v>1</v>
      </c>
      <c r="BC262" s="162">
        <v>17.420000000000002</v>
      </c>
      <c r="BG262" s="164" t="s">
        <v>1357</v>
      </c>
      <c r="BH262" s="165">
        <v>1.2410481506716444</v>
      </c>
      <c r="BI262" s="165">
        <v>3.5508082747609073</v>
      </c>
      <c r="BJ262" s="165">
        <v>2.7018049378177977E-2</v>
      </c>
      <c r="BK262" s="165">
        <v>3.6087562272214453</v>
      </c>
      <c r="BL262" s="165">
        <v>3.4928603223003694</v>
      </c>
      <c r="BM262" s="165">
        <v>3554.7435490868743</v>
      </c>
      <c r="BN262" s="162">
        <v>0.23599999999999999</v>
      </c>
      <c r="BO262" s="165">
        <v>2715.8240715023721</v>
      </c>
      <c r="BP262" s="165">
        <v>4393.6630266713764</v>
      </c>
      <c r="BT262" s="162">
        <v>261</v>
      </c>
      <c r="BU262" s="171"/>
      <c r="BV262" s="171"/>
      <c r="BW262" s="171"/>
      <c r="BX262" s="171"/>
      <c r="BY262" s="171"/>
      <c r="BZ262" s="171"/>
      <c r="CA262" s="171"/>
    </row>
    <row r="263" spans="1:79">
      <c r="C263" s="162" t="s">
        <v>299</v>
      </c>
      <c r="D263" s="162" t="s">
        <v>15</v>
      </c>
      <c r="H263" s="162" t="s">
        <v>1512</v>
      </c>
      <c r="J263" s="162" t="s">
        <v>1482</v>
      </c>
      <c r="AB263" s="162">
        <v>1</v>
      </c>
      <c r="AY263" s="162">
        <v>19.61</v>
      </c>
      <c r="BG263" s="164" t="s">
        <v>1306</v>
      </c>
      <c r="BH263" s="165">
        <v>1.2924775936677839</v>
      </c>
      <c r="BI263" s="165">
        <v>3.5876283611177726</v>
      </c>
      <c r="BJ263" s="165">
        <v>1.2411563393151337E-2</v>
      </c>
      <c r="BK263" s="165">
        <v>3.6138144706711026</v>
      </c>
      <c r="BL263" s="165">
        <v>3.5614422515644426</v>
      </c>
      <c r="BM263" s="165">
        <v>3869.2639862789915</v>
      </c>
      <c r="BN263" s="162">
        <v>0.14299999999999999</v>
      </c>
      <c r="BO263" s="165">
        <v>3315.9592362410958</v>
      </c>
      <c r="BP263" s="165">
        <v>4422.5687363168872</v>
      </c>
      <c r="BT263" s="167">
        <v>262</v>
      </c>
      <c r="BU263" s="171"/>
      <c r="BV263" s="171"/>
      <c r="BW263" s="171"/>
      <c r="BX263" s="171"/>
      <c r="BY263" s="171"/>
      <c r="BZ263" s="171"/>
      <c r="CA263" s="171"/>
    </row>
    <row r="264" spans="1:79">
      <c r="C264" s="162" t="s">
        <v>299</v>
      </c>
      <c r="D264" s="162" t="s">
        <v>15</v>
      </c>
      <c r="H264" s="162" t="s">
        <v>1512</v>
      </c>
      <c r="J264" s="162" t="s">
        <v>1482</v>
      </c>
      <c r="AB264" s="162">
        <v>1</v>
      </c>
      <c r="AY264" s="162">
        <v>19.82</v>
      </c>
      <c r="BG264" s="164" t="s">
        <v>1306</v>
      </c>
      <c r="BH264" s="165">
        <v>1.2971036501492565</v>
      </c>
      <c r="BI264" s="165">
        <v>3.6005605471567108</v>
      </c>
      <c r="BJ264" s="165">
        <v>1.2299065683145127E-2</v>
      </c>
      <c r="BK264" s="165">
        <v>3.6265093072911636</v>
      </c>
      <c r="BL264" s="165">
        <v>3.574611787022258</v>
      </c>
      <c r="BM264" s="165">
        <v>3986.2134222631194</v>
      </c>
      <c r="BN264" s="162">
        <v>0.14299999999999999</v>
      </c>
      <c r="BO264" s="165">
        <v>3416.1849028794932</v>
      </c>
      <c r="BP264" s="165">
        <v>4556.2419416467455</v>
      </c>
      <c r="BQ264" s="162" t="s">
        <v>92</v>
      </c>
      <c r="BT264" s="167">
        <v>263</v>
      </c>
      <c r="BU264" s="171"/>
      <c r="BV264" s="171"/>
      <c r="BW264" s="171"/>
      <c r="BX264" s="171"/>
      <c r="BY264" s="171"/>
      <c r="BZ264" s="171"/>
      <c r="CA264" s="171"/>
    </row>
    <row r="265" spans="1:79">
      <c r="C265" s="162" t="s">
        <v>299</v>
      </c>
      <c r="D265" s="162" t="s">
        <v>15</v>
      </c>
      <c r="H265" s="162" t="s">
        <v>1512</v>
      </c>
      <c r="J265" s="162" t="s">
        <v>1482</v>
      </c>
      <c r="AB265" s="162">
        <v>1</v>
      </c>
      <c r="BC265" s="162">
        <v>20.420000000000002</v>
      </c>
      <c r="BG265" s="164" t="s">
        <v>1357</v>
      </c>
      <c r="BH265" s="165">
        <v>1.3100557377508915</v>
      </c>
      <c r="BI265" s="165">
        <v>3.7225097308625941</v>
      </c>
      <c r="BJ265" s="165">
        <v>2.4777215608008739E-2</v>
      </c>
      <c r="BK265" s="165">
        <v>3.7756515728979059</v>
      </c>
      <c r="BL265" s="165">
        <v>3.6693678888272823</v>
      </c>
      <c r="BM265" s="165">
        <v>5278.4903370797892</v>
      </c>
      <c r="BN265" s="162">
        <v>0.23599999999999999</v>
      </c>
      <c r="BO265" s="165">
        <v>4032.7666175289592</v>
      </c>
      <c r="BP265" s="165">
        <v>6524.2140566306189</v>
      </c>
      <c r="BT265" s="167">
        <v>264</v>
      </c>
      <c r="BU265" s="171"/>
      <c r="BV265" s="171"/>
      <c r="BW265" s="171"/>
      <c r="BX265" s="171"/>
      <c r="BY265" s="171"/>
      <c r="BZ265" s="171"/>
      <c r="CA265" s="171"/>
    </row>
    <row r="266" spans="1:79" s="167" customFormat="1">
      <c r="A266" s="162"/>
      <c r="B266" s="162"/>
      <c r="C266" s="162" t="s">
        <v>299</v>
      </c>
      <c r="D266" s="162" t="s">
        <v>15</v>
      </c>
      <c r="E266" s="162"/>
      <c r="F266" s="162"/>
      <c r="G266" s="162"/>
      <c r="H266" s="162" t="s">
        <v>1512</v>
      </c>
      <c r="I266" s="162"/>
      <c r="J266" s="162" t="s">
        <v>1482</v>
      </c>
      <c r="K266" s="162"/>
      <c r="L266" s="162"/>
      <c r="M266" s="162"/>
      <c r="N266" s="162"/>
      <c r="O266" s="162"/>
      <c r="P266" s="162"/>
      <c r="Q266" s="162"/>
      <c r="R266" s="162"/>
      <c r="S266" s="162"/>
      <c r="T266" s="162"/>
      <c r="U266" s="162"/>
      <c r="V266" s="162"/>
      <c r="W266" s="162"/>
      <c r="X266" s="162"/>
      <c r="Y266" s="162"/>
      <c r="Z266" s="162"/>
      <c r="AB266" s="167">
        <v>1</v>
      </c>
      <c r="AD266" s="168"/>
      <c r="AG266" s="167">
        <v>12.78</v>
      </c>
      <c r="BG266" s="169" t="s">
        <v>1279</v>
      </c>
      <c r="BH266" s="170">
        <v>1.1065308538223813</v>
      </c>
      <c r="BI266" s="170">
        <v>3.5118545774906953</v>
      </c>
      <c r="BJ266" s="170">
        <v>2.038385221727056E-2</v>
      </c>
      <c r="BK266" s="170">
        <v>3.5543745480086928</v>
      </c>
      <c r="BL266" s="170">
        <v>3.4693346069726978</v>
      </c>
      <c r="BM266" s="170">
        <v>3249.7846087376452</v>
      </c>
      <c r="BN266" s="167">
        <v>0.22900000000000001</v>
      </c>
      <c r="BO266" s="170">
        <v>2505.5839333367244</v>
      </c>
      <c r="BP266" s="170">
        <v>3993.9852841385659</v>
      </c>
      <c r="BQ266" s="167" t="s">
        <v>91</v>
      </c>
      <c r="BR266" s="167">
        <v>2</v>
      </c>
      <c r="BS266" s="167">
        <v>4</v>
      </c>
      <c r="BT266" s="167">
        <v>265</v>
      </c>
      <c r="BU266" s="171"/>
      <c r="BV266" s="171"/>
      <c r="BW266" s="171"/>
      <c r="BX266" s="171"/>
      <c r="BY266" s="171"/>
      <c r="BZ266" s="171"/>
      <c r="CA266" s="171"/>
    </row>
    <row r="267" spans="1:79" s="167" customFormat="1">
      <c r="A267" s="162"/>
      <c r="B267" s="162"/>
      <c r="C267" s="162" t="s">
        <v>299</v>
      </c>
      <c r="D267" s="162" t="s">
        <v>15</v>
      </c>
      <c r="E267" s="162"/>
      <c r="F267" s="162"/>
      <c r="G267" s="162"/>
      <c r="H267" s="162" t="s">
        <v>1512</v>
      </c>
      <c r="I267" s="162"/>
      <c r="J267" s="162" t="s">
        <v>1482</v>
      </c>
      <c r="K267" s="162"/>
      <c r="L267" s="162"/>
      <c r="M267" s="162"/>
      <c r="N267" s="162"/>
      <c r="O267" s="162"/>
      <c r="P267" s="162"/>
      <c r="Q267" s="162"/>
      <c r="R267" s="162"/>
      <c r="S267" s="162"/>
      <c r="T267" s="162"/>
      <c r="U267" s="162"/>
      <c r="V267" s="162"/>
      <c r="W267" s="162"/>
      <c r="X267" s="162"/>
      <c r="Y267" s="162"/>
      <c r="Z267" s="162"/>
      <c r="AB267" s="167">
        <v>1</v>
      </c>
      <c r="AD267" s="168"/>
      <c r="AG267" s="167">
        <v>12.22</v>
      </c>
      <c r="BG267" s="169" t="s">
        <v>1279</v>
      </c>
      <c r="BH267" s="170">
        <v>1.0870712059065355</v>
      </c>
      <c r="BI267" s="170">
        <v>3.4560722348844894</v>
      </c>
      <c r="BJ267" s="170">
        <v>2.176178705963068E-2</v>
      </c>
      <c r="BK267" s="170">
        <v>3.5014665271081373</v>
      </c>
      <c r="BL267" s="170">
        <v>3.4106779426608416</v>
      </c>
      <c r="BM267" s="170">
        <v>2858.0658772757688</v>
      </c>
      <c r="BN267" s="167">
        <v>0.22900000000000001</v>
      </c>
      <c r="BO267" s="170">
        <v>2203.5687913796178</v>
      </c>
      <c r="BP267" s="170">
        <v>3512.5629631719198</v>
      </c>
      <c r="BQ267" s="167" t="s">
        <v>92</v>
      </c>
      <c r="BT267" s="167">
        <v>266</v>
      </c>
      <c r="BU267" s="171"/>
      <c r="BV267" s="171"/>
      <c r="BW267" s="171"/>
      <c r="BX267" s="171"/>
      <c r="BY267" s="171"/>
      <c r="BZ267" s="171"/>
      <c r="CA267" s="171"/>
    </row>
    <row r="268" spans="1:79" s="167" customFormat="1">
      <c r="A268" s="162"/>
      <c r="B268" s="162"/>
      <c r="C268" s="162" t="s">
        <v>299</v>
      </c>
      <c r="D268" s="162" t="s">
        <v>15</v>
      </c>
      <c r="E268" s="162"/>
      <c r="F268" s="162"/>
      <c r="G268" s="162"/>
      <c r="H268" s="162" t="s">
        <v>1512</v>
      </c>
      <c r="I268" s="162"/>
      <c r="J268" s="162" t="s">
        <v>1482</v>
      </c>
      <c r="K268" s="162"/>
      <c r="L268" s="162"/>
      <c r="M268" s="162"/>
      <c r="N268" s="162"/>
      <c r="O268" s="162"/>
      <c r="P268" s="162"/>
      <c r="Q268" s="162"/>
      <c r="R268" s="162"/>
      <c r="S268" s="162"/>
      <c r="T268" s="162"/>
      <c r="U268" s="162"/>
      <c r="V268" s="162"/>
      <c r="W268" s="162"/>
      <c r="X268" s="162"/>
      <c r="Y268" s="162"/>
      <c r="Z268" s="162"/>
      <c r="AB268" s="167">
        <v>1</v>
      </c>
      <c r="AD268" s="168"/>
      <c r="AM268" s="167">
        <v>13.83</v>
      </c>
      <c r="AN268" s="167">
        <v>19.62</v>
      </c>
      <c r="BG268" s="169" t="s">
        <v>1268</v>
      </c>
      <c r="BH268" s="170">
        <v>1.2926990030439298</v>
      </c>
      <c r="BI268" s="170">
        <v>3.6011317000471896</v>
      </c>
      <c r="BJ268" s="170">
        <v>1.4180216938333037E-2</v>
      </c>
      <c r="BK268" s="170">
        <v>3.6309232303004055</v>
      </c>
      <c r="BL268" s="170">
        <v>3.5713401697939737</v>
      </c>
      <c r="BM268" s="170">
        <v>3991.4592523859469</v>
      </c>
      <c r="BN268" s="167">
        <v>0.154</v>
      </c>
      <c r="BO268" s="170">
        <v>3376.7745275185111</v>
      </c>
      <c r="BP268" s="170">
        <v>4606.1439772533831</v>
      </c>
      <c r="BT268" s="167">
        <v>267</v>
      </c>
      <c r="BU268" s="171"/>
      <c r="BV268" s="171"/>
      <c r="BW268" s="171"/>
      <c r="BX268" s="171"/>
      <c r="BY268" s="171"/>
      <c r="BZ268" s="171"/>
      <c r="CA268" s="171"/>
    </row>
    <row r="269" spans="1:79" s="167" customFormat="1" ht="29">
      <c r="A269" s="162"/>
      <c r="B269" s="162"/>
      <c r="C269" s="162" t="s">
        <v>299</v>
      </c>
      <c r="D269" s="162" t="s">
        <v>15</v>
      </c>
      <c r="E269" s="162"/>
      <c r="F269" s="162"/>
      <c r="G269" s="162"/>
      <c r="H269" s="162" t="s">
        <v>1512</v>
      </c>
      <c r="I269" s="162"/>
      <c r="J269" s="162" t="s">
        <v>1482</v>
      </c>
      <c r="K269" s="162"/>
      <c r="L269" s="162"/>
      <c r="M269" s="162"/>
      <c r="N269" s="162"/>
      <c r="O269" s="162"/>
      <c r="P269" s="162"/>
      <c r="Q269" s="162"/>
      <c r="R269" s="162"/>
      <c r="S269" s="162"/>
      <c r="T269" s="162"/>
      <c r="U269" s="162"/>
      <c r="V269" s="162"/>
      <c r="W269" s="162"/>
      <c r="X269" s="162"/>
      <c r="Y269" s="162"/>
      <c r="Z269" s="162"/>
      <c r="AB269" s="167">
        <v>1</v>
      </c>
      <c r="AD269" s="168" t="s">
        <v>1542</v>
      </c>
      <c r="AZ269" s="167">
        <v>132.66999999999999</v>
      </c>
      <c r="BA269" s="167">
        <v>7.42</v>
      </c>
      <c r="BB269" s="167">
        <v>8.14</v>
      </c>
      <c r="BC269" s="167">
        <v>18.3</v>
      </c>
      <c r="BG269" s="169" t="s">
        <v>1322</v>
      </c>
      <c r="BH269" s="170">
        <v>2.1227727291385992</v>
      </c>
      <c r="BI269" s="170">
        <v>3.6197439800443876</v>
      </c>
      <c r="BJ269" s="170">
        <v>1.4514935005491652E-2</v>
      </c>
      <c r="BK269" s="170">
        <v>3.6506818315222094</v>
      </c>
      <c r="BL269" s="170">
        <v>3.5888061285665658</v>
      </c>
      <c r="BM269" s="170">
        <v>4166.2370816586381</v>
      </c>
      <c r="BN269" s="167">
        <v>0.17399999999999999</v>
      </c>
      <c r="BO269" s="170">
        <v>3441.311829450035</v>
      </c>
      <c r="BP269" s="170">
        <v>4891.1623338672407</v>
      </c>
      <c r="BT269" s="167">
        <v>268</v>
      </c>
      <c r="BU269" s="181">
        <v>3.2909114236529903E-23</v>
      </c>
      <c r="BV269" s="181">
        <v>1.3342001505094099E-30</v>
      </c>
      <c r="BW269" s="181">
        <v>5.8767720438415803E-7</v>
      </c>
      <c r="BX269" s="181">
        <v>8.6166770590751895E-35</v>
      </c>
      <c r="BY269" s="182">
        <v>0.52472540495536402</v>
      </c>
      <c r="BZ269" s="181">
        <v>0.17031291995460901</v>
      </c>
      <c r="CA269" s="181">
        <v>0.30496108741282302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Sheet1</vt:lpstr>
      <vt:lpstr>BS Equations</vt:lpstr>
      <vt:lpstr>METADATA</vt:lpstr>
      <vt:lpstr>Caves Examined</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CPT</cp:lastModifiedBy>
  <dcterms:created xsi:type="dcterms:W3CDTF">2018-01-03T17:28:34Z</dcterms:created>
  <dcterms:modified xsi:type="dcterms:W3CDTF">2019-07-16T17:00:00Z</dcterms:modified>
</cp:coreProperties>
</file>