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keml\Documents\UNM CSI\Data\Delta Plus\"/>
    </mc:Choice>
  </mc:AlternateContent>
  <bookViews>
    <workbookView xWindow="360" yWindow="75" windowWidth="17055" windowHeight="10830" activeTab="2"/>
  </bookViews>
  <sheets>
    <sheet name="CO2_gasbench_export.wke" sheetId="1" r:id="rId1"/>
    <sheet name="Corrections" sheetId="2" r:id="rId2"/>
    <sheet name="Summary" sheetId="3" r:id="rId3"/>
  </sheets>
  <definedNames>
    <definedName name="_xlnm._FilterDatabase" localSheetId="0" hidden="1">'CO2_gasbench_export.wke'!$O$1:$O$187</definedName>
    <definedName name="CO2_gasbench_export.wke">'CO2_gasbench_export.wke'!$A$1:$M$187</definedName>
  </definedNames>
  <calcPr calcId="152511"/>
</workbook>
</file>

<file path=xl/calcChain.xml><?xml version="1.0" encoding="utf-8"?>
<calcChain xmlns="http://schemas.openxmlformats.org/spreadsheetml/2006/main">
  <c r="Q31" i="2" l="1"/>
  <c r="T5" i="2" s="1"/>
  <c r="O31" i="2"/>
  <c r="S5" i="2" s="1"/>
  <c r="Q29" i="2"/>
  <c r="Q28" i="2"/>
  <c r="O29" i="2"/>
  <c r="O28" i="2"/>
  <c r="T24" i="2" l="1"/>
  <c r="T16" i="2"/>
  <c r="T8" i="2"/>
  <c r="S20" i="2"/>
  <c r="S12" i="2"/>
  <c r="S8" i="2"/>
  <c r="T23" i="2"/>
  <c r="T15" i="2"/>
  <c r="T11" i="2"/>
  <c r="T3" i="2"/>
  <c r="T2" i="2"/>
  <c r="S23" i="2"/>
  <c r="S19" i="2"/>
  <c r="S15" i="2"/>
  <c r="S11" i="2"/>
  <c r="S7" i="2"/>
  <c r="S3" i="2"/>
  <c r="T26" i="2"/>
  <c r="T22" i="2"/>
  <c r="T18" i="2"/>
  <c r="T14" i="2"/>
  <c r="T10" i="2"/>
  <c r="T6" i="2"/>
  <c r="T20" i="2"/>
  <c r="T12" i="2"/>
  <c r="T4" i="2"/>
  <c r="S24" i="2"/>
  <c r="S2" i="2"/>
  <c r="T19" i="2"/>
  <c r="T7" i="2"/>
  <c r="S26" i="2"/>
  <c r="S22" i="2"/>
  <c r="S18" i="2"/>
  <c r="S14" i="2"/>
  <c r="S10" i="2"/>
  <c r="S6" i="2"/>
  <c r="T25" i="2"/>
  <c r="T21" i="2"/>
  <c r="T17" i="2"/>
  <c r="T13" i="2"/>
  <c r="T9" i="2"/>
  <c r="S16" i="2"/>
  <c r="S4" i="2"/>
  <c r="S25" i="2"/>
  <c r="S21" i="2"/>
  <c r="S17" i="2"/>
  <c r="S13" i="2"/>
  <c r="S9" i="2"/>
  <c r="R166" i="1"/>
  <c r="Q166" i="1"/>
  <c r="P166" i="1"/>
  <c r="O166" i="1"/>
  <c r="R160" i="1"/>
  <c r="Q160" i="1"/>
  <c r="P160" i="1"/>
  <c r="O160" i="1"/>
  <c r="R187" i="1"/>
  <c r="Q187" i="1"/>
  <c r="P187" i="1"/>
  <c r="O187" i="1"/>
  <c r="R180" i="1"/>
  <c r="Q180" i="1"/>
  <c r="P180" i="1"/>
  <c r="O180" i="1"/>
  <c r="R173" i="1"/>
  <c r="Q173" i="1"/>
  <c r="P173" i="1"/>
  <c r="O173" i="1"/>
  <c r="R155" i="1"/>
  <c r="Q155" i="1"/>
  <c r="P155" i="1"/>
  <c r="O155" i="1"/>
  <c r="R148" i="1"/>
  <c r="Q148" i="1"/>
  <c r="P148" i="1"/>
  <c r="O148" i="1"/>
  <c r="R141" i="1"/>
  <c r="Q141" i="1"/>
  <c r="P141" i="1"/>
  <c r="O141" i="1"/>
  <c r="R134" i="1"/>
  <c r="Q134" i="1"/>
  <c r="P134" i="1"/>
  <c r="O134" i="1"/>
  <c r="R127" i="1"/>
  <c r="Q127" i="1"/>
  <c r="P127" i="1"/>
  <c r="O127" i="1"/>
  <c r="R120" i="1"/>
  <c r="Q120" i="1"/>
  <c r="P120" i="1"/>
  <c r="O120" i="1"/>
  <c r="R113" i="1"/>
  <c r="Q113" i="1"/>
  <c r="P113" i="1"/>
  <c r="O113" i="1"/>
  <c r="R106" i="1"/>
  <c r="Q106" i="1"/>
  <c r="P106" i="1"/>
  <c r="O106" i="1"/>
  <c r="R99" i="1"/>
  <c r="Q99" i="1"/>
  <c r="P99" i="1"/>
  <c r="O99" i="1"/>
  <c r="R92" i="1"/>
  <c r="Q92" i="1"/>
  <c r="P92" i="1"/>
  <c r="O92" i="1"/>
  <c r="R85" i="1"/>
  <c r="Q85" i="1"/>
  <c r="P85" i="1"/>
  <c r="O85" i="1"/>
  <c r="R78" i="1"/>
  <c r="Q78" i="1"/>
  <c r="P78" i="1"/>
  <c r="O78" i="1"/>
  <c r="R71" i="1"/>
  <c r="Q71" i="1"/>
  <c r="P71" i="1"/>
  <c r="O71" i="1"/>
  <c r="R64" i="1"/>
  <c r="Q64" i="1"/>
  <c r="P64" i="1"/>
  <c r="O64" i="1"/>
  <c r="R57" i="1"/>
  <c r="Q57" i="1"/>
  <c r="P57" i="1"/>
  <c r="O57" i="1"/>
  <c r="R50" i="1"/>
  <c r="Q50" i="1"/>
  <c r="P50" i="1"/>
  <c r="O50" i="1"/>
  <c r="R43" i="1"/>
  <c r="Q43" i="1"/>
  <c r="P43" i="1"/>
  <c r="O43" i="1"/>
  <c r="R36" i="1"/>
  <c r="Q36" i="1"/>
  <c r="P36" i="1"/>
  <c r="O36" i="1"/>
  <c r="R29" i="1"/>
  <c r="Q29" i="1"/>
  <c r="P29" i="1"/>
  <c r="O29" i="1"/>
  <c r="R22" i="1"/>
  <c r="Q22" i="1"/>
  <c r="P22" i="1"/>
  <c r="O22" i="1"/>
  <c r="R15" i="1"/>
  <c r="Q15" i="1"/>
  <c r="P15" i="1"/>
  <c r="O15" i="1"/>
  <c r="R8" i="1"/>
  <c r="Q8" i="1"/>
  <c r="P8" i="1"/>
  <c r="O8" i="1"/>
  <c r="S29" i="2" l="1"/>
  <c r="S28" i="2"/>
  <c r="T29" i="2"/>
  <c r="T28" i="2"/>
</calcChain>
</file>

<file path=xl/sharedStrings.xml><?xml version="1.0" encoding="utf-8"?>
<sst xmlns="http://schemas.openxmlformats.org/spreadsheetml/2006/main" count="899" uniqueCount="120">
  <si>
    <t>Line</t>
  </si>
  <si>
    <t>Identifier 1</t>
  </si>
  <si>
    <t>Preparation</t>
  </si>
  <si>
    <t>Identifier 2</t>
  </si>
  <si>
    <t>Start</t>
  </si>
  <si>
    <t>End</t>
  </si>
  <si>
    <t>Peak Nr</t>
  </si>
  <si>
    <t>Ampl  44</t>
  </si>
  <si>
    <t>Ampl  46</t>
  </si>
  <si>
    <t>Width</t>
  </si>
  <si>
    <t>d 13C/12C</t>
  </si>
  <si>
    <t>d 18O/16O</t>
  </si>
  <si>
    <t>Time Code</t>
  </si>
  <si>
    <t>CM 1</t>
  </si>
  <si>
    <t>1</t>
  </si>
  <si>
    <t>0.346</t>
  </si>
  <si>
    <t>2018/11/16 02:18:25</t>
  </si>
  <si>
    <t>CM 2</t>
  </si>
  <si>
    <t>2</t>
  </si>
  <si>
    <t>0.292</t>
  </si>
  <si>
    <t>2018/11/16 02:29:06</t>
  </si>
  <si>
    <t>43067-62</t>
  </si>
  <si>
    <t>3</t>
  </si>
  <si>
    <t>4.93</t>
  </si>
  <si>
    <t>2018/11/16 02:39:46</t>
  </si>
  <si>
    <t>31141-34</t>
  </si>
  <si>
    <t>4</t>
  </si>
  <si>
    <t>5.82</t>
  </si>
  <si>
    <t>2018/11/16 02:50:26</t>
  </si>
  <si>
    <t>908-1755</t>
  </si>
  <si>
    <t>5</t>
  </si>
  <si>
    <t>8.7</t>
  </si>
  <si>
    <t>2018/11/16 03:01:06</t>
  </si>
  <si>
    <t>908-2462</t>
  </si>
  <si>
    <t>6</t>
  </si>
  <si>
    <t>7.18</t>
  </si>
  <si>
    <t>2018/11/16 03:11:44</t>
  </si>
  <si>
    <t>43067-29</t>
  </si>
  <si>
    <t>7</t>
  </si>
  <si>
    <t>6.85</t>
  </si>
  <si>
    <t>2018/11/16 03:22:25</t>
  </si>
  <si>
    <t>30967-1214</t>
  </si>
  <si>
    <t>8</t>
  </si>
  <si>
    <t>9.66</t>
  </si>
  <si>
    <t>2018/11/16 03:33:06</t>
  </si>
  <si>
    <t>40685-2260</t>
  </si>
  <si>
    <t>9</t>
  </si>
  <si>
    <t>8.1</t>
  </si>
  <si>
    <t>2018/11/16 03:43:45</t>
  </si>
  <si>
    <t>1295-33</t>
  </si>
  <si>
    <t>10</t>
  </si>
  <si>
    <t>9.3</t>
  </si>
  <si>
    <t>2018/11/16 03:54:23</t>
  </si>
  <si>
    <t>933-973</t>
  </si>
  <si>
    <t>11</t>
  </si>
  <si>
    <t>8.3</t>
  </si>
  <si>
    <t>2018/11/16 04:05:02</t>
  </si>
  <si>
    <t>908-2471</t>
  </si>
  <si>
    <t>12</t>
  </si>
  <si>
    <t>5.18</t>
  </si>
  <si>
    <t>2018/11/16 04:15:43</t>
  </si>
  <si>
    <t>CM 13</t>
  </si>
  <si>
    <t>13</t>
  </si>
  <si>
    <t>0.256</t>
  </si>
  <si>
    <t>2018/11/16 04:26:23</t>
  </si>
  <si>
    <t>CM 14</t>
  </si>
  <si>
    <t>14</t>
  </si>
  <si>
    <t>0.348</t>
  </si>
  <si>
    <t>2018/11/16 04:37:03</t>
  </si>
  <si>
    <t>892-2E</t>
  </si>
  <si>
    <t>15</t>
  </si>
  <si>
    <t>6.5</t>
  </si>
  <si>
    <t>2018/11/16 04:47:44</t>
  </si>
  <si>
    <t>30967-205</t>
  </si>
  <si>
    <t>16</t>
  </si>
  <si>
    <t>8.4</t>
  </si>
  <si>
    <t>2018/11/16 04:58:24</t>
  </si>
  <si>
    <t>30967-165</t>
  </si>
  <si>
    <t>17</t>
  </si>
  <si>
    <t>9.1</t>
  </si>
  <si>
    <t>2018/11/16 05:09:03</t>
  </si>
  <si>
    <t>30967-2238</t>
  </si>
  <si>
    <t>18</t>
  </si>
  <si>
    <t>5.7</t>
  </si>
  <si>
    <t>2018/11/16 05:19:42</t>
  </si>
  <si>
    <t>40449-127</t>
  </si>
  <si>
    <t>19</t>
  </si>
  <si>
    <t>5.4</t>
  </si>
  <si>
    <t>2018/11/16 05:30:23</t>
  </si>
  <si>
    <t>uncatalougedA</t>
  </si>
  <si>
    <t>20</t>
  </si>
  <si>
    <t>9.4</t>
  </si>
  <si>
    <t>2018/11/16 05:41:03</t>
  </si>
  <si>
    <t>XN-2016 shed</t>
  </si>
  <si>
    <t>21</t>
  </si>
  <si>
    <t>8.9</t>
  </si>
  <si>
    <t>2018/11/16 05:51:42</t>
  </si>
  <si>
    <t>40529-9</t>
  </si>
  <si>
    <t>22</t>
  </si>
  <si>
    <t>7.6</t>
  </si>
  <si>
    <t>2018/11/16 06:02:21</t>
  </si>
  <si>
    <t>40449-133</t>
  </si>
  <si>
    <t>23</t>
  </si>
  <si>
    <t>6.801</t>
  </si>
  <si>
    <t>2018/11/16 06:13:02</t>
  </si>
  <si>
    <t>XN-2017 BR</t>
  </si>
  <si>
    <t>24</t>
  </si>
  <si>
    <t>2018/11/16 06:23:40</t>
  </si>
  <si>
    <t>2018/11/16 10:02:36</t>
  </si>
  <si>
    <t>2018/11/16 10:13:15</t>
  </si>
  <si>
    <t>2018/11/16 10:23:55</t>
  </si>
  <si>
    <t>d13C avg</t>
  </si>
  <si>
    <t>d13C stdev</t>
  </si>
  <si>
    <t>d18O avg</t>
  </si>
  <si>
    <t>d18O stdev</t>
  </si>
  <si>
    <t>d13C corr</t>
  </si>
  <si>
    <t>d18O corr</t>
  </si>
  <si>
    <t>Sample ID</t>
  </si>
  <si>
    <t>d13C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</si>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</sst>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69" formatCode="0.0"/>
  </numFmts>
  <fonts count="3" x14ac:knownFonts="1">
    <font>
      <sz val="10"/>
      <name val="MS Sans Serif"/>
    </font>
    <font>
      <b/>
      <sz val="10"/>
      <name val="MS Sans Serif"/>
    </font>
    <font>
      <u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NumberFormat="1"/>
    <xf numFmtId="2" fontId="0" fillId="0" borderId="0" xfId="0" quotePrefix="1" applyNumberFormat="1" applyAlignment="1"/>
    <xf numFmtId="2" fontId="0" fillId="0" borderId="0" xfId="0" applyNumberFormat="1" applyAlignment="1"/>
    <xf numFmtId="2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workbookViewId="0">
      <selection activeCell="F198" sqref="F198"/>
    </sheetView>
  </sheetViews>
  <sheetFormatPr defaultRowHeight="12.75" x14ac:dyDescent="0.2"/>
  <cols>
    <col min="11" max="12" width="9.140625" style="5"/>
    <col min="13" max="18" width="9.140625" style="3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2" t="s">
        <v>12</v>
      </c>
    </row>
    <row r="2" spans="1:18" x14ac:dyDescent="0.2">
      <c r="A2" s="1">
        <v>65</v>
      </c>
      <c r="B2" s="1" t="s">
        <v>13</v>
      </c>
      <c r="C2" s="1" t="s">
        <v>14</v>
      </c>
      <c r="D2" s="1" t="s">
        <v>15</v>
      </c>
      <c r="E2" s="1">
        <v>24.2</v>
      </c>
      <c r="F2" s="1">
        <v>48.6</v>
      </c>
      <c r="G2" s="1">
        <v>1</v>
      </c>
      <c r="H2" s="1">
        <v>4088</v>
      </c>
      <c r="I2" s="1">
        <v>5696</v>
      </c>
      <c r="J2" s="1">
        <v>24.4</v>
      </c>
      <c r="K2" s="4">
        <v>-3.6659999999999999</v>
      </c>
      <c r="L2" s="4">
        <v>-7.6189999999999998</v>
      </c>
      <c r="M2" s="2" t="s">
        <v>16</v>
      </c>
    </row>
    <row r="3" spans="1:18" x14ac:dyDescent="0.2">
      <c r="A3" s="1">
        <v>65</v>
      </c>
      <c r="B3" s="1" t="s">
        <v>13</v>
      </c>
      <c r="C3" s="1" t="s">
        <v>14</v>
      </c>
      <c r="D3" s="1" t="s">
        <v>15</v>
      </c>
      <c r="E3" s="1">
        <v>84.4</v>
      </c>
      <c r="F3" s="1">
        <v>108.5</v>
      </c>
      <c r="G3" s="1">
        <v>2</v>
      </c>
      <c r="H3" s="1">
        <v>4088</v>
      </c>
      <c r="I3" s="1">
        <v>5695</v>
      </c>
      <c r="J3" s="1">
        <v>24.1</v>
      </c>
      <c r="K3" s="4">
        <v>-3.7</v>
      </c>
      <c r="L3" s="4">
        <v>-7.72</v>
      </c>
      <c r="M3" s="2" t="s">
        <v>16</v>
      </c>
    </row>
    <row r="4" spans="1:18" x14ac:dyDescent="0.2">
      <c r="A4" s="1">
        <v>65</v>
      </c>
      <c r="B4" s="1" t="s">
        <v>13</v>
      </c>
      <c r="C4" s="1" t="s">
        <v>14</v>
      </c>
      <c r="D4" s="1" t="s">
        <v>15</v>
      </c>
      <c r="E4" s="1">
        <v>169.3</v>
      </c>
      <c r="F4" s="1">
        <v>195.8</v>
      </c>
      <c r="G4" s="1">
        <v>3</v>
      </c>
      <c r="H4" s="1">
        <v>2681</v>
      </c>
      <c r="I4" s="1">
        <v>3760</v>
      </c>
      <c r="J4" s="1">
        <v>26.5</v>
      </c>
      <c r="K4" s="4">
        <v>3.1589999999999998</v>
      </c>
      <c r="L4" s="4">
        <v>1.4990000000000001</v>
      </c>
      <c r="M4" s="2" t="s">
        <v>16</v>
      </c>
    </row>
    <row r="5" spans="1:18" x14ac:dyDescent="0.2">
      <c r="A5" s="1">
        <v>65</v>
      </c>
      <c r="B5" s="1" t="s">
        <v>13</v>
      </c>
      <c r="C5" s="1" t="s">
        <v>14</v>
      </c>
      <c r="D5" s="1" t="s">
        <v>15</v>
      </c>
      <c r="E5" s="1">
        <v>259.5</v>
      </c>
      <c r="F5" s="1">
        <v>285.7</v>
      </c>
      <c r="G5" s="1">
        <v>4</v>
      </c>
      <c r="H5" s="1">
        <v>2628</v>
      </c>
      <c r="I5" s="1">
        <v>3689</v>
      </c>
      <c r="J5" s="1">
        <v>26.2</v>
      </c>
      <c r="K5" s="4">
        <v>3.2519999999999998</v>
      </c>
      <c r="L5" s="4">
        <v>1.6559999999999999</v>
      </c>
      <c r="M5" s="2" t="s">
        <v>16</v>
      </c>
    </row>
    <row r="6" spans="1:18" x14ac:dyDescent="0.2">
      <c r="A6" s="1">
        <v>65</v>
      </c>
      <c r="B6" s="1" t="s">
        <v>13</v>
      </c>
      <c r="C6" s="1" t="s">
        <v>14</v>
      </c>
      <c r="D6" s="1" t="s">
        <v>15</v>
      </c>
      <c r="E6" s="1">
        <v>349.5</v>
      </c>
      <c r="F6" s="1">
        <v>375.7</v>
      </c>
      <c r="G6" s="1">
        <v>5</v>
      </c>
      <c r="H6" s="1">
        <v>2588</v>
      </c>
      <c r="I6" s="1">
        <v>3633</v>
      </c>
      <c r="J6" s="1">
        <v>26.2</v>
      </c>
      <c r="K6" s="4">
        <v>3.4390000000000001</v>
      </c>
      <c r="L6" s="4">
        <v>1.7769999999999999</v>
      </c>
      <c r="M6" s="2" t="s">
        <v>16</v>
      </c>
    </row>
    <row r="7" spans="1:18" x14ac:dyDescent="0.2">
      <c r="A7" s="1">
        <v>65</v>
      </c>
      <c r="B7" s="1" t="s">
        <v>13</v>
      </c>
      <c r="C7" s="1" t="s">
        <v>14</v>
      </c>
      <c r="D7" s="1" t="s">
        <v>15</v>
      </c>
      <c r="E7" s="1">
        <v>439.5</v>
      </c>
      <c r="F7" s="1">
        <v>465.5</v>
      </c>
      <c r="G7" s="1">
        <v>6</v>
      </c>
      <c r="H7" s="1">
        <v>2438</v>
      </c>
      <c r="I7" s="1">
        <v>3423</v>
      </c>
      <c r="J7" s="1">
        <v>26</v>
      </c>
      <c r="K7" s="4">
        <v>3.53</v>
      </c>
      <c r="L7" s="4">
        <v>1.9139999999999999</v>
      </c>
      <c r="M7" s="2" t="s">
        <v>16</v>
      </c>
    </row>
    <row r="8" spans="1:18" x14ac:dyDescent="0.2">
      <c r="A8" s="1">
        <v>65</v>
      </c>
      <c r="B8" s="1" t="s">
        <v>13</v>
      </c>
      <c r="C8" s="1" t="s">
        <v>14</v>
      </c>
      <c r="D8" s="1" t="s">
        <v>15</v>
      </c>
      <c r="E8" s="1">
        <v>529.6</v>
      </c>
      <c r="F8" s="1">
        <v>554.79999999999995</v>
      </c>
      <c r="G8" s="1">
        <v>7</v>
      </c>
      <c r="H8" s="1">
        <v>2215</v>
      </c>
      <c r="I8" s="1">
        <v>3109</v>
      </c>
      <c r="J8" s="1">
        <v>25.2</v>
      </c>
      <c r="K8" s="4">
        <v>3.3740000000000001</v>
      </c>
      <c r="L8" s="4">
        <v>1.901</v>
      </c>
      <c r="M8" s="2" t="s">
        <v>16</v>
      </c>
      <c r="O8" s="3">
        <f>AVERAGE(K6:K8)</f>
        <v>3.4476666666666667</v>
      </c>
      <c r="P8" s="3">
        <f>STDEV(K6:K8)</f>
        <v>7.8360279053442047E-2</v>
      </c>
      <c r="Q8" s="3">
        <f>AVERAGE(L6:L8)</f>
        <v>1.8639999999999999</v>
      </c>
      <c r="R8" s="3">
        <f>STDEV(L6:L8)</f>
        <v>7.5624070242218538E-2</v>
      </c>
    </row>
    <row r="9" spans="1:18" x14ac:dyDescent="0.2">
      <c r="A9" s="1">
        <v>66</v>
      </c>
      <c r="B9" s="1" t="s">
        <v>17</v>
      </c>
      <c r="C9" s="1" t="s">
        <v>18</v>
      </c>
      <c r="D9" s="1" t="s">
        <v>19</v>
      </c>
      <c r="E9" s="1">
        <v>24.4</v>
      </c>
      <c r="F9" s="1">
        <v>48.6</v>
      </c>
      <c r="G9" s="1">
        <v>1</v>
      </c>
      <c r="H9" s="1">
        <v>4086</v>
      </c>
      <c r="I9" s="1">
        <v>5700</v>
      </c>
      <c r="J9" s="1">
        <v>24.1</v>
      </c>
      <c r="K9" s="4">
        <v>-3.577</v>
      </c>
      <c r="L9" s="4">
        <v>-7.625</v>
      </c>
      <c r="M9" s="2" t="s">
        <v>20</v>
      </c>
    </row>
    <row r="10" spans="1:18" x14ac:dyDescent="0.2">
      <c r="A10" s="1">
        <v>66</v>
      </c>
      <c r="B10" s="1" t="s">
        <v>17</v>
      </c>
      <c r="C10" s="1" t="s">
        <v>18</v>
      </c>
      <c r="D10" s="1" t="s">
        <v>19</v>
      </c>
      <c r="E10" s="1">
        <v>84.4</v>
      </c>
      <c r="F10" s="1">
        <v>108.5</v>
      </c>
      <c r="G10" s="1">
        <v>2</v>
      </c>
      <c r="H10" s="1">
        <v>4087</v>
      </c>
      <c r="I10" s="1">
        <v>5701</v>
      </c>
      <c r="J10" s="1">
        <v>24.1</v>
      </c>
      <c r="K10" s="4">
        <v>-3.7</v>
      </c>
      <c r="L10" s="4">
        <v>-7.72</v>
      </c>
      <c r="M10" s="2" t="s">
        <v>20</v>
      </c>
    </row>
    <row r="11" spans="1:18" x14ac:dyDescent="0.2">
      <c r="A11" s="1">
        <v>66</v>
      </c>
      <c r="B11" s="1" t="s">
        <v>17</v>
      </c>
      <c r="C11" s="1" t="s">
        <v>18</v>
      </c>
      <c r="D11" s="1" t="s">
        <v>19</v>
      </c>
      <c r="E11" s="1">
        <v>169.5</v>
      </c>
      <c r="F11" s="1">
        <v>195</v>
      </c>
      <c r="G11" s="1">
        <v>3</v>
      </c>
      <c r="H11" s="1">
        <v>2104</v>
      </c>
      <c r="I11" s="1">
        <v>2956</v>
      </c>
      <c r="J11" s="1">
        <v>25.4</v>
      </c>
      <c r="K11" s="4">
        <v>3.1019999999999999</v>
      </c>
      <c r="L11" s="4">
        <v>1.464</v>
      </c>
      <c r="M11" s="2" t="s">
        <v>20</v>
      </c>
    </row>
    <row r="12" spans="1:18" x14ac:dyDescent="0.2">
      <c r="A12" s="1">
        <v>66</v>
      </c>
      <c r="B12" s="1" t="s">
        <v>17</v>
      </c>
      <c r="C12" s="1" t="s">
        <v>18</v>
      </c>
      <c r="D12" s="1" t="s">
        <v>19</v>
      </c>
      <c r="E12" s="1">
        <v>259.5</v>
      </c>
      <c r="F12" s="1">
        <v>285</v>
      </c>
      <c r="G12" s="1">
        <v>4</v>
      </c>
      <c r="H12" s="1">
        <v>2063</v>
      </c>
      <c r="I12" s="1">
        <v>2899</v>
      </c>
      <c r="J12" s="1">
        <v>25.5</v>
      </c>
      <c r="K12" s="4">
        <v>3.1579999999999999</v>
      </c>
      <c r="L12" s="4">
        <v>1.512</v>
      </c>
      <c r="M12" s="2" t="s">
        <v>20</v>
      </c>
    </row>
    <row r="13" spans="1:18" x14ac:dyDescent="0.2">
      <c r="A13" s="1">
        <v>66</v>
      </c>
      <c r="B13" s="1" t="s">
        <v>17</v>
      </c>
      <c r="C13" s="1" t="s">
        <v>18</v>
      </c>
      <c r="D13" s="1" t="s">
        <v>19</v>
      </c>
      <c r="E13" s="1">
        <v>349.5</v>
      </c>
      <c r="F13" s="1">
        <v>374.9</v>
      </c>
      <c r="G13" s="1">
        <v>5</v>
      </c>
      <c r="H13" s="1">
        <v>2027</v>
      </c>
      <c r="I13" s="1">
        <v>2847</v>
      </c>
      <c r="J13" s="1">
        <v>25.5</v>
      </c>
      <c r="K13" s="4">
        <v>3.1110000000000002</v>
      </c>
      <c r="L13" s="4">
        <v>1.617</v>
      </c>
      <c r="M13" s="2" t="s">
        <v>20</v>
      </c>
    </row>
    <row r="14" spans="1:18" x14ac:dyDescent="0.2">
      <c r="A14" s="1">
        <v>66</v>
      </c>
      <c r="B14" s="1" t="s">
        <v>17</v>
      </c>
      <c r="C14" s="1" t="s">
        <v>18</v>
      </c>
      <c r="D14" s="1" t="s">
        <v>19</v>
      </c>
      <c r="E14" s="1">
        <v>439.4</v>
      </c>
      <c r="F14" s="1">
        <v>464.1</v>
      </c>
      <c r="G14" s="1">
        <v>6</v>
      </c>
      <c r="H14" s="1">
        <v>1821</v>
      </c>
      <c r="I14" s="1">
        <v>2560</v>
      </c>
      <c r="J14" s="1">
        <v>24.7</v>
      </c>
      <c r="K14" s="4">
        <v>3.4470000000000001</v>
      </c>
      <c r="L14" s="4">
        <v>1.929</v>
      </c>
      <c r="M14" s="2" t="s">
        <v>20</v>
      </c>
    </row>
    <row r="15" spans="1:18" x14ac:dyDescent="0.2">
      <c r="A15" s="1">
        <v>66</v>
      </c>
      <c r="B15" s="1" t="s">
        <v>17</v>
      </c>
      <c r="C15" s="1" t="s">
        <v>18</v>
      </c>
      <c r="D15" s="1" t="s">
        <v>19</v>
      </c>
      <c r="E15" s="1">
        <v>529.70000000000005</v>
      </c>
      <c r="F15" s="1">
        <v>554.29999999999995</v>
      </c>
      <c r="G15" s="1">
        <v>7</v>
      </c>
      <c r="H15" s="1">
        <v>1814</v>
      </c>
      <c r="I15" s="1">
        <v>2549</v>
      </c>
      <c r="J15" s="1">
        <v>24.7</v>
      </c>
      <c r="K15" s="4">
        <v>3.4009999999999998</v>
      </c>
      <c r="L15" s="4">
        <v>1.879</v>
      </c>
      <c r="M15" s="2" t="s">
        <v>20</v>
      </c>
      <c r="O15" s="3">
        <f>AVERAGE(K13:K15)</f>
        <v>3.3196666666666665</v>
      </c>
      <c r="P15" s="3">
        <f>STDEV(K13:K15)</f>
        <v>0.18216842024163596</v>
      </c>
      <c r="Q15" s="3">
        <f>AVERAGE(L13:L15)</f>
        <v>1.8083333333333336</v>
      </c>
      <c r="R15" s="3">
        <f>STDEV(L13:L15)</f>
        <v>0.16757485889396817</v>
      </c>
    </row>
    <row r="16" spans="1:18" x14ac:dyDescent="0.2">
      <c r="A16" s="1">
        <v>67</v>
      </c>
      <c r="B16" s="1" t="s">
        <v>21</v>
      </c>
      <c r="C16" s="1" t="s">
        <v>22</v>
      </c>
      <c r="D16" s="1" t="s">
        <v>23</v>
      </c>
      <c r="E16" s="1">
        <v>24.4</v>
      </c>
      <c r="F16" s="1">
        <v>48.6</v>
      </c>
      <c r="G16" s="1">
        <v>1</v>
      </c>
      <c r="H16" s="1">
        <v>4102</v>
      </c>
      <c r="I16" s="1">
        <v>5723</v>
      </c>
      <c r="J16" s="1">
        <v>24.1</v>
      </c>
      <c r="K16" s="4">
        <v>-3.6230000000000002</v>
      </c>
      <c r="L16" s="4">
        <v>-7.6210000000000004</v>
      </c>
      <c r="M16" s="2" t="s">
        <v>24</v>
      </c>
    </row>
    <row r="17" spans="1:18" x14ac:dyDescent="0.2">
      <c r="A17" s="1">
        <v>67</v>
      </c>
      <c r="B17" s="1" t="s">
        <v>21</v>
      </c>
      <c r="C17" s="1" t="s">
        <v>22</v>
      </c>
      <c r="D17" s="1" t="s">
        <v>23</v>
      </c>
      <c r="E17" s="1">
        <v>84.3</v>
      </c>
      <c r="F17" s="1">
        <v>108.5</v>
      </c>
      <c r="G17" s="1">
        <v>2</v>
      </c>
      <c r="H17" s="1">
        <v>4105</v>
      </c>
      <c r="I17" s="1">
        <v>5725</v>
      </c>
      <c r="J17" s="1">
        <v>24.1</v>
      </c>
      <c r="K17" s="4">
        <v>-3.7</v>
      </c>
      <c r="L17" s="4">
        <v>-7.72</v>
      </c>
      <c r="M17" s="2" t="s">
        <v>24</v>
      </c>
    </row>
    <row r="18" spans="1:18" x14ac:dyDescent="0.2">
      <c r="A18" s="1">
        <v>67</v>
      </c>
      <c r="B18" s="1" t="s">
        <v>21</v>
      </c>
      <c r="C18" s="1" t="s">
        <v>22</v>
      </c>
      <c r="D18" s="1" t="s">
        <v>23</v>
      </c>
      <c r="E18" s="1">
        <v>169.5</v>
      </c>
      <c r="F18" s="1">
        <v>195.5</v>
      </c>
      <c r="G18" s="1">
        <v>3</v>
      </c>
      <c r="H18" s="1">
        <v>2517</v>
      </c>
      <c r="I18" s="1">
        <v>3532</v>
      </c>
      <c r="J18" s="1">
        <v>25.9</v>
      </c>
      <c r="K18" s="4">
        <v>-2.7959999999999998</v>
      </c>
      <c r="L18" s="4">
        <v>-0.221</v>
      </c>
      <c r="M18" s="2" t="s">
        <v>24</v>
      </c>
    </row>
    <row r="19" spans="1:18" x14ac:dyDescent="0.2">
      <c r="A19" s="1">
        <v>67</v>
      </c>
      <c r="B19" s="1" t="s">
        <v>21</v>
      </c>
      <c r="C19" s="1" t="s">
        <v>22</v>
      </c>
      <c r="D19" s="1" t="s">
        <v>23</v>
      </c>
      <c r="E19" s="1">
        <v>259.39999999999998</v>
      </c>
      <c r="F19" s="1">
        <v>285.39999999999998</v>
      </c>
      <c r="G19" s="1">
        <v>4</v>
      </c>
      <c r="H19" s="1">
        <v>2460</v>
      </c>
      <c r="I19" s="1">
        <v>3449</v>
      </c>
      <c r="J19" s="1">
        <v>26</v>
      </c>
      <c r="K19" s="4">
        <v>-2.7109999999999999</v>
      </c>
      <c r="L19" s="4">
        <v>-0.255</v>
      </c>
      <c r="M19" s="2" t="s">
        <v>24</v>
      </c>
    </row>
    <row r="20" spans="1:18" x14ac:dyDescent="0.2">
      <c r="A20" s="1">
        <v>67</v>
      </c>
      <c r="B20" s="1" t="s">
        <v>21</v>
      </c>
      <c r="C20" s="1" t="s">
        <v>22</v>
      </c>
      <c r="D20" s="1" t="s">
        <v>23</v>
      </c>
      <c r="E20" s="1">
        <v>349.7</v>
      </c>
      <c r="F20" s="1">
        <v>375.4</v>
      </c>
      <c r="G20" s="1">
        <v>5</v>
      </c>
      <c r="H20" s="1">
        <v>2424</v>
      </c>
      <c r="I20" s="1">
        <v>3402</v>
      </c>
      <c r="J20" s="1">
        <v>25.7</v>
      </c>
      <c r="K20" s="4">
        <v>-2.6349999999999998</v>
      </c>
      <c r="L20" s="4">
        <v>-0.11600000000000001</v>
      </c>
      <c r="M20" s="2" t="s">
        <v>24</v>
      </c>
    </row>
    <row r="21" spans="1:18" x14ac:dyDescent="0.2">
      <c r="A21" s="1">
        <v>67</v>
      </c>
      <c r="B21" s="1" t="s">
        <v>21</v>
      </c>
      <c r="C21" s="1" t="s">
        <v>22</v>
      </c>
      <c r="D21" s="1" t="s">
        <v>23</v>
      </c>
      <c r="E21" s="1">
        <v>439.7</v>
      </c>
      <c r="F21" s="1">
        <v>464.9</v>
      </c>
      <c r="G21" s="1">
        <v>6</v>
      </c>
      <c r="H21" s="1">
        <v>2208</v>
      </c>
      <c r="I21" s="1">
        <v>3097</v>
      </c>
      <c r="J21" s="1">
        <v>25.2</v>
      </c>
      <c r="K21" s="4">
        <v>-2.5539999999999998</v>
      </c>
      <c r="L21" s="4">
        <v>0.151</v>
      </c>
      <c r="M21" s="2" t="s">
        <v>24</v>
      </c>
    </row>
    <row r="22" spans="1:18" x14ac:dyDescent="0.2">
      <c r="A22" s="1">
        <v>67</v>
      </c>
      <c r="B22" s="1" t="s">
        <v>21</v>
      </c>
      <c r="C22" s="1" t="s">
        <v>22</v>
      </c>
      <c r="D22" s="1" t="s">
        <v>23</v>
      </c>
      <c r="E22" s="1">
        <v>529.70000000000005</v>
      </c>
      <c r="F22" s="1">
        <v>554.6</v>
      </c>
      <c r="G22" s="1">
        <v>7</v>
      </c>
      <c r="H22" s="1">
        <v>2151</v>
      </c>
      <c r="I22" s="1">
        <v>3017</v>
      </c>
      <c r="J22" s="1">
        <v>24.9</v>
      </c>
      <c r="K22" s="4">
        <v>-2.5099999999999998</v>
      </c>
      <c r="L22" s="4">
        <v>0.21099999999999999</v>
      </c>
      <c r="M22" s="2" t="s">
        <v>24</v>
      </c>
      <c r="O22" s="3">
        <f>AVERAGE(K20:K22)</f>
        <v>-2.5663333333333331</v>
      </c>
      <c r="P22" s="3">
        <f>STDEV(K20:K22)</f>
        <v>6.3406098550008047E-2</v>
      </c>
      <c r="Q22" s="3">
        <f>AVERAGE(L20:L22)</f>
        <v>8.2000000000000003E-2</v>
      </c>
      <c r="R22" s="3">
        <f>STDEV(L20:L22)</f>
        <v>0.17407756891684809</v>
      </c>
    </row>
    <row r="23" spans="1:18" x14ac:dyDescent="0.2">
      <c r="A23" s="1">
        <v>68</v>
      </c>
      <c r="B23" s="1" t="s">
        <v>25</v>
      </c>
      <c r="C23" s="1" t="s">
        <v>26</v>
      </c>
      <c r="D23" s="1" t="s">
        <v>27</v>
      </c>
      <c r="E23" s="1">
        <v>24.2</v>
      </c>
      <c r="F23" s="1">
        <v>48.6</v>
      </c>
      <c r="G23" s="1">
        <v>1</v>
      </c>
      <c r="H23" s="1">
        <v>4121</v>
      </c>
      <c r="I23" s="1">
        <v>5747</v>
      </c>
      <c r="J23" s="1">
        <v>24.4</v>
      </c>
      <c r="K23" s="4">
        <v>-3.734</v>
      </c>
      <c r="L23" s="4">
        <v>-7.6630000000000003</v>
      </c>
      <c r="M23" s="2" t="s">
        <v>28</v>
      </c>
    </row>
    <row r="24" spans="1:18" x14ac:dyDescent="0.2">
      <c r="A24" s="1">
        <v>68</v>
      </c>
      <c r="B24" s="1" t="s">
        <v>25</v>
      </c>
      <c r="C24" s="1" t="s">
        <v>26</v>
      </c>
      <c r="D24" s="1" t="s">
        <v>27</v>
      </c>
      <c r="E24" s="1">
        <v>84.3</v>
      </c>
      <c r="F24" s="1">
        <v>108.5</v>
      </c>
      <c r="G24" s="1">
        <v>2</v>
      </c>
      <c r="H24" s="1">
        <v>4112</v>
      </c>
      <c r="I24" s="1">
        <v>5733</v>
      </c>
      <c r="J24" s="1">
        <v>24.1</v>
      </c>
      <c r="K24" s="4">
        <v>-3.7</v>
      </c>
      <c r="L24" s="4">
        <v>-7.72</v>
      </c>
      <c r="M24" s="2" t="s">
        <v>28</v>
      </c>
    </row>
    <row r="25" spans="1:18" x14ac:dyDescent="0.2">
      <c r="A25" s="1">
        <v>68</v>
      </c>
      <c r="B25" s="1" t="s">
        <v>25</v>
      </c>
      <c r="C25" s="1" t="s">
        <v>26</v>
      </c>
      <c r="D25" s="1" t="s">
        <v>27</v>
      </c>
      <c r="E25" s="1">
        <v>169.3</v>
      </c>
      <c r="F25" s="1">
        <v>195.5</v>
      </c>
      <c r="G25" s="1">
        <v>3</v>
      </c>
      <c r="H25" s="1">
        <v>2604</v>
      </c>
      <c r="I25" s="1">
        <v>3670</v>
      </c>
      <c r="J25" s="1">
        <v>26.2</v>
      </c>
      <c r="K25" s="4">
        <v>-1.347</v>
      </c>
      <c r="L25" s="4">
        <v>4.4870000000000001</v>
      </c>
      <c r="M25" s="2" t="s">
        <v>28</v>
      </c>
    </row>
    <row r="26" spans="1:18" x14ac:dyDescent="0.2">
      <c r="A26" s="1">
        <v>68</v>
      </c>
      <c r="B26" s="1" t="s">
        <v>25</v>
      </c>
      <c r="C26" s="1" t="s">
        <v>26</v>
      </c>
      <c r="D26" s="1" t="s">
        <v>27</v>
      </c>
      <c r="E26" s="1">
        <v>259.5</v>
      </c>
      <c r="F26" s="1">
        <v>285.39999999999998</v>
      </c>
      <c r="G26" s="1">
        <v>4</v>
      </c>
      <c r="H26" s="1">
        <v>2548</v>
      </c>
      <c r="I26" s="1">
        <v>3590</v>
      </c>
      <c r="J26" s="1">
        <v>26</v>
      </c>
      <c r="K26" s="4">
        <v>-1.214</v>
      </c>
      <c r="L26" s="4">
        <v>4.5709999999999997</v>
      </c>
      <c r="M26" s="2" t="s">
        <v>28</v>
      </c>
    </row>
    <row r="27" spans="1:18" x14ac:dyDescent="0.2">
      <c r="A27" s="1">
        <v>68</v>
      </c>
      <c r="B27" s="1" t="s">
        <v>25</v>
      </c>
      <c r="C27" s="1" t="s">
        <v>26</v>
      </c>
      <c r="D27" s="1" t="s">
        <v>27</v>
      </c>
      <c r="E27" s="1">
        <v>349.4</v>
      </c>
      <c r="F27" s="1">
        <v>375.6</v>
      </c>
      <c r="G27" s="1">
        <v>5</v>
      </c>
      <c r="H27" s="1">
        <v>2506</v>
      </c>
      <c r="I27" s="1">
        <v>3531</v>
      </c>
      <c r="J27" s="1">
        <v>26.2</v>
      </c>
      <c r="K27" s="4">
        <v>-1.222</v>
      </c>
      <c r="L27" s="4">
        <v>4.6029999999999998</v>
      </c>
      <c r="M27" s="2" t="s">
        <v>28</v>
      </c>
    </row>
    <row r="28" spans="1:18" x14ac:dyDescent="0.2">
      <c r="A28" s="1">
        <v>68</v>
      </c>
      <c r="B28" s="1" t="s">
        <v>25</v>
      </c>
      <c r="C28" s="1" t="s">
        <v>26</v>
      </c>
      <c r="D28" s="1" t="s">
        <v>27</v>
      </c>
      <c r="E28" s="1">
        <v>439.4</v>
      </c>
      <c r="F28" s="1">
        <v>465.4</v>
      </c>
      <c r="G28" s="1">
        <v>6</v>
      </c>
      <c r="H28" s="1">
        <v>2402</v>
      </c>
      <c r="I28" s="1">
        <v>3384</v>
      </c>
      <c r="J28" s="1">
        <v>25.9</v>
      </c>
      <c r="K28" s="4">
        <v>-1.0940000000000001</v>
      </c>
      <c r="L28" s="4">
        <v>4.7110000000000003</v>
      </c>
      <c r="M28" s="2" t="s">
        <v>28</v>
      </c>
    </row>
    <row r="29" spans="1:18" x14ac:dyDescent="0.2">
      <c r="A29" s="1">
        <v>68</v>
      </c>
      <c r="B29" s="1" t="s">
        <v>25</v>
      </c>
      <c r="C29" s="1" t="s">
        <v>26</v>
      </c>
      <c r="D29" s="1" t="s">
        <v>27</v>
      </c>
      <c r="E29" s="1">
        <v>529.6</v>
      </c>
      <c r="F29" s="1">
        <v>554.1</v>
      </c>
      <c r="G29" s="1">
        <v>7</v>
      </c>
      <c r="H29" s="1">
        <v>1966</v>
      </c>
      <c r="I29" s="1">
        <v>2771</v>
      </c>
      <c r="J29" s="1">
        <v>24.4</v>
      </c>
      <c r="K29" s="4">
        <v>-1.1220000000000001</v>
      </c>
      <c r="L29" s="4">
        <v>4.7489999999999997</v>
      </c>
      <c r="M29" s="2" t="s">
        <v>28</v>
      </c>
      <c r="O29" s="3">
        <f>AVERAGE(K27:K29)</f>
        <v>-1.1459999999999999</v>
      </c>
      <c r="P29" s="3">
        <f>STDEV(K27:K29)</f>
        <v>6.7290415365042822E-2</v>
      </c>
      <c r="Q29" s="3">
        <f>AVERAGE(L27:L29)</f>
        <v>4.687666666666666</v>
      </c>
      <c r="R29" s="3">
        <f>STDEV(L27:L29)</f>
        <v>7.5745186865789307E-2</v>
      </c>
    </row>
    <row r="30" spans="1:18" x14ac:dyDescent="0.2">
      <c r="A30" s="1">
        <v>69</v>
      </c>
      <c r="B30" s="1" t="s">
        <v>29</v>
      </c>
      <c r="C30" s="1" t="s">
        <v>30</v>
      </c>
      <c r="D30" s="1" t="s">
        <v>31</v>
      </c>
      <c r="E30" s="1">
        <v>24.2</v>
      </c>
      <c r="F30" s="1">
        <v>48.6</v>
      </c>
      <c r="G30" s="1">
        <v>1</v>
      </c>
      <c r="H30" s="1">
        <v>4106</v>
      </c>
      <c r="I30" s="1">
        <v>5727</v>
      </c>
      <c r="J30" s="1">
        <v>24.4</v>
      </c>
      <c r="K30" s="4">
        <v>-3.6379999999999999</v>
      </c>
      <c r="L30" s="4">
        <v>-7.6180000000000003</v>
      </c>
      <c r="M30" s="2" t="s">
        <v>32</v>
      </c>
    </row>
    <row r="31" spans="1:18" x14ac:dyDescent="0.2">
      <c r="A31" s="1">
        <v>69</v>
      </c>
      <c r="B31" s="1" t="s">
        <v>29</v>
      </c>
      <c r="C31" s="1" t="s">
        <v>30</v>
      </c>
      <c r="D31" s="1" t="s">
        <v>31</v>
      </c>
      <c r="E31" s="1">
        <v>84.4</v>
      </c>
      <c r="F31" s="1">
        <v>108.5</v>
      </c>
      <c r="G31" s="1">
        <v>2</v>
      </c>
      <c r="H31" s="1">
        <v>4107</v>
      </c>
      <c r="I31" s="1">
        <v>5727</v>
      </c>
      <c r="J31" s="1">
        <v>24.1</v>
      </c>
      <c r="K31" s="4">
        <v>-3.7</v>
      </c>
      <c r="L31" s="4">
        <v>-7.72</v>
      </c>
      <c r="M31" s="2" t="s">
        <v>32</v>
      </c>
    </row>
    <row r="32" spans="1:18" x14ac:dyDescent="0.2">
      <c r="A32" s="1">
        <v>69</v>
      </c>
      <c r="B32" s="1" t="s">
        <v>29</v>
      </c>
      <c r="C32" s="1" t="s">
        <v>30</v>
      </c>
      <c r="D32" s="1" t="s">
        <v>31</v>
      </c>
      <c r="E32" s="1">
        <v>169.1</v>
      </c>
      <c r="F32" s="1">
        <v>198</v>
      </c>
      <c r="G32" s="1">
        <v>3</v>
      </c>
      <c r="H32" s="1">
        <v>4684</v>
      </c>
      <c r="I32" s="1">
        <v>6600</v>
      </c>
      <c r="J32" s="1">
        <v>29</v>
      </c>
      <c r="K32" s="4">
        <v>-9.4480000000000004</v>
      </c>
      <c r="L32" s="4">
        <v>4.7939999999999996</v>
      </c>
      <c r="M32" s="2" t="s">
        <v>32</v>
      </c>
    </row>
    <row r="33" spans="1:18" x14ac:dyDescent="0.2">
      <c r="A33" s="1">
        <v>69</v>
      </c>
      <c r="B33" s="1" t="s">
        <v>29</v>
      </c>
      <c r="C33" s="1" t="s">
        <v>30</v>
      </c>
      <c r="D33" s="1" t="s">
        <v>31</v>
      </c>
      <c r="E33" s="1">
        <v>259.10000000000002</v>
      </c>
      <c r="F33" s="1">
        <v>287.8</v>
      </c>
      <c r="G33" s="1">
        <v>4</v>
      </c>
      <c r="H33" s="1">
        <v>4583</v>
      </c>
      <c r="I33" s="1">
        <v>6459</v>
      </c>
      <c r="J33" s="1">
        <v>28.7</v>
      </c>
      <c r="K33" s="4">
        <v>-9.4079999999999995</v>
      </c>
      <c r="L33" s="4">
        <v>4.819</v>
      </c>
      <c r="M33" s="2" t="s">
        <v>32</v>
      </c>
    </row>
    <row r="34" spans="1:18" x14ac:dyDescent="0.2">
      <c r="A34" s="1">
        <v>69</v>
      </c>
      <c r="B34" s="1" t="s">
        <v>29</v>
      </c>
      <c r="C34" s="1" t="s">
        <v>30</v>
      </c>
      <c r="D34" s="1" t="s">
        <v>31</v>
      </c>
      <c r="E34" s="1">
        <v>349.2</v>
      </c>
      <c r="F34" s="1">
        <v>378</v>
      </c>
      <c r="G34" s="1">
        <v>5</v>
      </c>
      <c r="H34" s="1">
        <v>4535</v>
      </c>
      <c r="I34" s="1">
        <v>6389</v>
      </c>
      <c r="J34" s="1">
        <v>28.7</v>
      </c>
      <c r="K34" s="4">
        <v>-9.3119999999999994</v>
      </c>
      <c r="L34" s="4">
        <v>4.9180000000000001</v>
      </c>
      <c r="M34" s="2" t="s">
        <v>32</v>
      </c>
    </row>
    <row r="35" spans="1:18" x14ac:dyDescent="0.2">
      <c r="A35" s="1">
        <v>69</v>
      </c>
      <c r="B35" s="1" t="s">
        <v>29</v>
      </c>
      <c r="C35" s="1" t="s">
        <v>30</v>
      </c>
      <c r="D35" s="1" t="s">
        <v>31</v>
      </c>
      <c r="E35" s="1">
        <v>439.1</v>
      </c>
      <c r="F35" s="1">
        <v>467.4</v>
      </c>
      <c r="G35" s="1">
        <v>6</v>
      </c>
      <c r="H35" s="1">
        <v>4268</v>
      </c>
      <c r="I35" s="1">
        <v>6016</v>
      </c>
      <c r="J35" s="1">
        <v>28.2</v>
      </c>
      <c r="K35" s="4">
        <v>-9.2769999999999992</v>
      </c>
      <c r="L35" s="4">
        <v>5.0789999999999997</v>
      </c>
      <c r="M35" s="2" t="s">
        <v>32</v>
      </c>
    </row>
    <row r="36" spans="1:18" x14ac:dyDescent="0.2">
      <c r="A36" s="1">
        <v>69</v>
      </c>
      <c r="B36" s="1" t="s">
        <v>29</v>
      </c>
      <c r="C36" s="1" t="s">
        <v>30</v>
      </c>
      <c r="D36" s="1" t="s">
        <v>31</v>
      </c>
      <c r="E36" s="1">
        <v>529.29999999999995</v>
      </c>
      <c r="F36" s="1">
        <v>556.79999999999995</v>
      </c>
      <c r="G36" s="1">
        <v>7</v>
      </c>
      <c r="H36" s="1">
        <v>3815</v>
      </c>
      <c r="I36" s="1">
        <v>5380</v>
      </c>
      <c r="J36" s="1">
        <v>27.5</v>
      </c>
      <c r="K36" s="4">
        <v>-9.2859999999999996</v>
      </c>
      <c r="L36" s="4">
        <v>5.0990000000000002</v>
      </c>
      <c r="M36" s="2" t="s">
        <v>32</v>
      </c>
      <c r="O36" s="3">
        <f>AVERAGE(K34:K36)</f>
        <v>-9.2916666666666661</v>
      </c>
      <c r="P36" s="3">
        <f>STDEV(K34:K36)</f>
        <v>1.8175074506954141E-2</v>
      </c>
      <c r="Q36" s="3">
        <f>AVERAGE(L34:L36)</f>
        <v>5.032</v>
      </c>
      <c r="R36" s="3">
        <f>STDEV(L34:L36)</f>
        <v>9.9232051273769328E-2</v>
      </c>
    </row>
    <row r="37" spans="1:18" x14ac:dyDescent="0.2">
      <c r="A37" s="1">
        <v>70</v>
      </c>
      <c r="B37" s="1" t="s">
        <v>33</v>
      </c>
      <c r="C37" s="1" t="s">
        <v>34</v>
      </c>
      <c r="D37" s="1" t="s">
        <v>35</v>
      </c>
      <c r="E37" s="1">
        <v>24.2</v>
      </c>
      <c r="F37" s="1">
        <v>48.6</v>
      </c>
      <c r="G37" s="1">
        <v>1</v>
      </c>
      <c r="H37" s="1">
        <v>4099</v>
      </c>
      <c r="I37" s="1">
        <v>5716</v>
      </c>
      <c r="J37" s="1">
        <v>24.4</v>
      </c>
      <c r="K37" s="4">
        <v>-3.6549999999999998</v>
      </c>
      <c r="L37" s="4">
        <v>-7.6909999999999998</v>
      </c>
      <c r="M37" s="2" t="s">
        <v>36</v>
      </c>
    </row>
    <row r="38" spans="1:18" x14ac:dyDescent="0.2">
      <c r="A38" s="1">
        <v>70</v>
      </c>
      <c r="B38" s="1" t="s">
        <v>33</v>
      </c>
      <c r="C38" s="1" t="s">
        <v>34</v>
      </c>
      <c r="D38" s="1" t="s">
        <v>35</v>
      </c>
      <c r="E38" s="1">
        <v>84.3</v>
      </c>
      <c r="F38" s="1">
        <v>108.5</v>
      </c>
      <c r="G38" s="1">
        <v>2</v>
      </c>
      <c r="H38" s="1">
        <v>4097</v>
      </c>
      <c r="I38" s="1">
        <v>5712</v>
      </c>
      <c r="J38" s="1">
        <v>24.1</v>
      </c>
      <c r="K38" s="4">
        <v>-3.7</v>
      </c>
      <c r="L38" s="4">
        <v>-7.72</v>
      </c>
      <c r="M38" s="2" t="s">
        <v>36</v>
      </c>
    </row>
    <row r="39" spans="1:18" x14ac:dyDescent="0.2">
      <c r="A39" s="1">
        <v>70</v>
      </c>
      <c r="B39" s="1" t="s">
        <v>33</v>
      </c>
      <c r="C39" s="1" t="s">
        <v>34</v>
      </c>
      <c r="D39" s="1" t="s">
        <v>35</v>
      </c>
      <c r="E39" s="1">
        <v>169.2</v>
      </c>
      <c r="F39" s="1">
        <v>196.7</v>
      </c>
      <c r="G39" s="1">
        <v>3</v>
      </c>
      <c r="H39" s="1">
        <v>3442</v>
      </c>
      <c r="I39" s="1">
        <v>4842</v>
      </c>
      <c r="J39" s="1">
        <v>27.5</v>
      </c>
      <c r="K39" s="4">
        <v>0.66</v>
      </c>
      <c r="L39" s="4">
        <v>2.504</v>
      </c>
      <c r="M39" s="2" t="s">
        <v>36</v>
      </c>
    </row>
    <row r="40" spans="1:18" x14ac:dyDescent="0.2">
      <c r="A40" s="1">
        <v>70</v>
      </c>
      <c r="B40" s="1" t="s">
        <v>33</v>
      </c>
      <c r="C40" s="1" t="s">
        <v>34</v>
      </c>
      <c r="D40" s="1" t="s">
        <v>35</v>
      </c>
      <c r="E40" s="1">
        <v>259.3</v>
      </c>
      <c r="F40" s="1">
        <v>286.5</v>
      </c>
      <c r="G40" s="1">
        <v>4</v>
      </c>
      <c r="H40" s="1">
        <v>3365</v>
      </c>
      <c r="I40" s="1">
        <v>4730</v>
      </c>
      <c r="J40" s="1">
        <v>27.2</v>
      </c>
      <c r="K40" s="4">
        <v>0.751</v>
      </c>
      <c r="L40" s="4">
        <v>2.5720000000000001</v>
      </c>
      <c r="M40" s="2" t="s">
        <v>36</v>
      </c>
    </row>
    <row r="41" spans="1:18" x14ac:dyDescent="0.2">
      <c r="A41" s="1">
        <v>70</v>
      </c>
      <c r="B41" s="1" t="s">
        <v>33</v>
      </c>
      <c r="C41" s="1" t="s">
        <v>34</v>
      </c>
      <c r="D41" s="1" t="s">
        <v>35</v>
      </c>
      <c r="E41" s="1">
        <v>349.4</v>
      </c>
      <c r="F41" s="1">
        <v>376.6</v>
      </c>
      <c r="G41" s="1">
        <v>5</v>
      </c>
      <c r="H41" s="1">
        <v>3299</v>
      </c>
      <c r="I41" s="1">
        <v>4639</v>
      </c>
      <c r="J41" s="1">
        <v>27.2</v>
      </c>
      <c r="K41" s="4">
        <v>0.82</v>
      </c>
      <c r="L41" s="4">
        <v>2.72</v>
      </c>
      <c r="M41" s="2" t="s">
        <v>36</v>
      </c>
    </row>
    <row r="42" spans="1:18" x14ac:dyDescent="0.2">
      <c r="A42" s="1">
        <v>70</v>
      </c>
      <c r="B42" s="1" t="s">
        <v>33</v>
      </c>
      <c r="C42" s="1" t="s">
        <v>34</v>
      </c>
      <c r="D42" s="1" t="s">
        <v>35</v>
      </c>
      <c r="E42" s="1">
        <v>439.5</v>
      </c>
      <c r="F42" s="1">
        <v>466.4</v>
      </c>
      <c r="G42" s="1">
        <v>6</v>
      </c>
      <c r="H42" s="1">
        <v>3187</v>
      </c>
      <c r="I42" s="1">
        <v>4484</v>
      </c>
      <c r="J42" s="1">
        <v>27</v>
      </c>
      <c r="K42" s="4">
        <v>0.81299999999999994</v>
      </c>
      <c r="L42" s="4">
        <v>2.843</v>
      </c>
      <c r="M42" s="2" t="s">
        <v>36</v>
      </c>
    </row>
    <row r="43" spans="1:18" x14ac:dyDescent="0.2">
      <c r="A43" s="1">
        <v>70</v>
      </c>
      <c r="B43" s="1" t="s">
        <v>33</v>
      </c>
      <c r="C43" s="1" t="s">
        <v>34</v>
      </c>
      <c r="D43" s="1" t="s">
        <v>35</v>
      </c>
      <c r="E43" s="1">
        <v>529.29999999999995</v>
      </c>
      <c r="F43" s="1">
        <v>555.5</v>
      </c>
      <c r="G43" s="1">
        <v>7</v>
      </c>
      <c r="H43" s="1">
        <v>2807</v>
      </c>
      <c r="I43" s="1">
        <v>3949</v>
      </c>
      <c r="J43" s="1">
        <v>26.2</v>
      </c>
      <c r="K43" s="4">
        <v>0.84899999999999998</v>
      </c>
      <c r="L43" s="4">
        <v>2.968</v>
      </c>
      <c r="M43" s="2" t="s">
        <v>36</v>
      </c>
      <c r="O43" s="3">
        <f>AVERAGE(K41:K43)</f>
        <v>0.82733333333333337</v>
      </c>
      <c r="P43" s="3">
        <f>STDEV(K41:K43)</f>
        <v>1.9087517736293896E-2</v>
      </c>
      <c r="Q43" s="3">
        <f>AVERAGE(L41:L43)</f>
        <v>2.843666666666667</v>
      </c>
      <c r="R43" s="3">
        <f>STDEV(L41:L43)</f>
        <v>0.12400134407873693</v>
      </c>
    </row>
    <row r="44" spans="1:18" x14ac:dyDescent="0.2">
      <c r="A44" s="1">
        <v>71</v>
      </c>
      <c r="B44" s="1" t="s">
        <v>37</v>
      </c>
      <c r="C44" s="1" t="s">
        <v>38</v>
      </c>
      <c r="D44" s="1" t="s">
        <v>39</v>
      </c>
      <c r="E44" s="1">
        <v>24.4</v>
      </c>
      <c r="F44" s="1">
        <v>48.6</v>
      </c>
      <c r="G44" s="1">
        <v>1</v>
      </c>
      <c r="H44" s="1">
        <v>4094</v>
      </c>
      <c r="I44" s="1">
        <v>5709</v>
      </c>
      <c r="J44" s="1">
        <v>24.1</v>
      </c>
      <c r="K44" s="4">
        <v>-3.6850000000000001</v>
      </c>
      <c r="L44" s="4">
        <v>-7.718</v>
      </c>
      <c r="M44" s="2" t="s">
        <v>40</v>
      </c>
    </row>
    <row r="45" spans="1:18" x14ac:dyDescent="0.2">
      <c r="A45" s="1">
        <v>71</v>
      </c>
      <c r="B45" s="1" t="s">
        <v>37</v>
      </c>
      <c r="C45" s="1" t="s">
        <v>38</v>
      </c>
      <c r="D45" s="1" t="s">
        <v>39</v>
      </c>
      <c r="E45" s="1">
        <v>84.3</v>
      </c>
      <c r="F45" s="1">
        <v>108.7</v>
      </c>
      <c r="G45" s="1">
        <v>2</v>
      </c>
      <c r="H45" s="1">
        <v>4090</v>
      </c>
      <c r="I45" s="1">
        <v>5703</v>
      </c>
      <c r="J45" s="1">
        <v>24.4</v>
      </c>
      <c r="K45" s="4">
        <v>-3.7</v>
      </c>
      <c r="L45" s="4">
        <v>-7.72</v>
      </c>
      <c r="M45" s="2" t="s">
        <v>40</v>
      </c>
    </row>
    <row r="46" spans="1:18" x14ac:dyDescent="0.2">
      <c r="A46" s="1">
        <v>71</v>
      </c>
      <c r="B46" s="1" t="s">
        <v>37</v>
      </c>
      <c r="C46" s="1" t="s">
        <v>38</v>
      </c>
      <c r="D46" s="1" t="s">
        <v>39</v>
      </c>
      <c r="E46" s="1">
        <v>169.2</v>
      </c>
      <c r="F46" s="1">
        <v>196.4</v>
      </c>
      <c r="G46" s="1">
        <v>3</v>
      </c>
      <c r="H46" s="1">
        <v>3400</v>
      </c>
      <c r="I46" s="1">
        <v>4776</v>
      </c>
      <c r="J46" s="1">
        <v>27.2</v>
      </c>
      <c r="K46" s="4">
        <v>-1.6779999999999999</v>
      </c>
      <c r="L46" s="4">
        <v>2.1869999999999998</v>
      </c>
      <c r="M46" s="2" t="s">
        <v>40</v>
      </c>
    </row>
    <row r="47" spans="1:18" x14ac:dyDescent="0.2">
      <c r="A47" s="1">
        <v>71</v>
      </c>
      <c r="B47" s="1" t="s">
        <v>37</v>
      </c>
      <c r="C47" s="1" t="s">
        <v>38</v>
      </c>
      <c r="D47" s="1" t="s">
        <v>39</v>
      </c>
      <c r="E47" s="1">
        <v>259.3</v>
      </c>
      <c r="F47" s="1">
        <v>286.5</v>
      </c>
      <c r="G47" s="1">
        <v>4</v>
      </c>
      <c r="H47" s="1">
        <v>3338</v>
      </c>
      <c r="I47" s="1">
        <v>4690</v>
      </c>
      <c r="J47" s="1">
        <v>27.2</v>
      </c>
      <c r="K47" s="4">
        <v>-1.5840000000000001</v>
      </c>
      <c r="L47" s="4">
        <v>2.335</v>
      </c>
      <c r="M47" s="2" t="s">
        <v>40</v>
      </c>
    </row>
    <row r="48" spans="1:18" x14ac:dyDescent="0.2">
      <c r="A48" s="1">
        <v>71</v>
      </c>
      <c r="B48" s="1" t="s">
        <v>37</v>
      </c>
      <c r="C48" s="1" t="s">
        <v>38</v>
      </c>
      <c r="D48" s="1" t="s">
        <v>39</v>
      </c>
      <c r="E48" s="1">
        <v>349.3</v>
      </c>
      <c r="F48" s="1">
        <v>376.3</v>
      </c>
      <c r="G48" s="1">
        <v>5</v>
      </c>
      <c r="H48" s="1">
        <v>3223</v>
      </c>
      <c r="I48" s="1">
        <v>4530</v>
      </c>
      <c r="J48" s="1">
        <v>27</v>
      </c>
      <c r="K48" s="4">
        <v>-1.661</v>
      </c>
      <c r="L48" s="4">
        <v>2.3410000000000002</v>
      </c>
      <c r="M48" s="2" t="s">
        <v>40</v>
      </c>
    </row>
    <row r="49" spans="1:18" x14ac:dyDescent="0.2">
      <c r="A49" s="1">
        <v>71</v>
      </c>
      <c r="B49" s="1" t="s">
        <v>37</v>
      </c>
      <c r="C49" s="1" t="s">
        <v>38</v>
      </c>
      <c r="D49" s="1" t="s">
        <v>39</v>
      </c>
      <c r="E49" s="1">
        <v>439.4</v>
      </c>
      <c r="F49" s="1">
        <v>466.1</v>
      </c>
      <c r="G49" s="1">
        <v>6</v>
      </c>
      <c r="H49" s="1">
        <v>3051</v>
      </c>
      <c r="I49" s="1">
        <v>4290</v>
      </c>
      <c r="J49" s="1">
        <v>26.7</v>
      </c>
      <c r="K49" s="4">
        <v>-1.599</v>
      </c>
      <c r="L49" s="4">
        <v>2.3849999999999998</v>
      </c>
      <c r="M49" s="2" t="s">
        <v>40</v>
      </c>
    </row>
    <row r="50" spans="1:18" x14ac:dyDescent="0.2">
      <c r="A50" s="1">
        <v>71</v>
      </c>
      <c r="B50" s="1" t="s">
        <v>37</v>
      </c>
      <c r="C50" s="1" t="s">
        <v>38</v>
      </c>
      <c r="D50" s="1" t="s">
        <v>39</v>
      </c>
      <c r="E50" s="1">
        <v>529.4</v>
      </c>
      <c r="F50" s="1">
        <v>555.6</v>
      </c>
      <c r="G50" s="1">
        <v>7</v>
      </c>
      <c r="H50" s="1">
        <v>2823</v>
      </c>
      <c r="I50" s="1">
        <v>3968</v>
      </c>
      <c r="J50" s="1">
        <v>26.2</v>
      </c>
      <c r="K50" s="4">
        <v>-1.5620000000000001</v>
      </c>
      <c r="L50" s="4">
        <v>2.54</v>
      </c>
      <c r="M50" s="2" t="s">
        <v>40</v>
      </c>
      <c r="O50" s="3">
        <f>AVERAGE(K48:K50)</f>
        <v>-1.6073333333333333</v>
      </c>
      <c r="P50" s="3">
        <f>STDEV(K48:K50)</f>
        <v>5.0023327891428146E-2</v>
      </c>
      <c r="Q50" s="3">
        <f>AVERAGE(L48:L50)</f>
        <v>2.4220000000000002</v>
      </c>
      <c r="R50" s="3">
        <f>STDEV(L48:L50)</f>
        <v>0.10453229166147653</v>
      </c>
    </row>
    <row r="51" spans="1:18" x14ac:dyDescent="0.2">
      <c r="A51" s="1">
        <v>72</v>
      </c>
      <c r="B51" s="1" t="s">
        <v>41</v>
      </c>
      <c r="C51" s="1" t="s">
        <v>42</v>
      </c>
      <c r="D51" s="1" t="s">
        <v>43</v>
      </c>
      <c r="E51" s="1">
        <v>24.2</v>
      </c>
      <c r="F51" s="1">
        <v>48.6</v>
      </c>
      <c r="G51" s="1">
        <v>1</v>
      </c>
      <c r="H51" s="1">
        <v>4101</v>
      </c>
      <c r="I51" s="1">
        <v>5719</v>
      </c>
      <c r="J51" s="1">
        <v>24.4</v>
      </c>
      <c r="K51" s="4">
        <v>-3.63</v>
      </c>
      <c r="L51" s="4">
        <v>-7.6660000000000004</v>
      </c>
      <c r="M51" s="2" t="s">
        <v>44</v>
      </c>
    </row>
    <row r="52" spans="1:18" x14ac:dyDescent="0.2">
      <c r="A52" s="1">
        <v>72</v>
      </c>
      <c r="B52" s="1" t="s">
        <v>41</v>
      </c>
      <c r="C52" s="1" t="s">
        <v>42</v>
      </c>
      <c r="D52" s="1" t="s">
        <v>43</v>
      </c>
      <c r="E52" s="1">
        <v>84.4</v>
      </c>
      <c r="F52" s="1">
        <v>108.5</v>
      </c>
      <c r="G52" s="1">
        <v>2</v>
      </c>
      <c r="H52" s="1">
        <v>4096</v>
      </c>
      <c r="I52" s="1">
        <v>5711</v>
      </c>
      <c r="J52" s="1">
        <v>24.1</v>
      </c>
      <c r="K52" s="4">
        <v>-3.7</v>
      </c>
      <c r="L52" s="4">
        <v>-7.72</v>
      </c>
      <c r="M52" s="2" t="s">
        <v>44</v>
      </c>
    </row>
    <row r="53" spans="1:18" x14ac:dyDescent="0.2">
      <c r="A53" s="1">
        <v>72</v>
      </c>
      <c r="B53" s="1" t="s">
        <v>41</v>
      </c>
      <c r="C53" s="1" t="s">
        <v>42</v>
      </c>
      <c r="D53" s="1" t="s">
        <v>43</v>
      </c>
      <c r="E53" s="1">
        <v>169</v>
      </c>
      <c r="F53" s="1">
        <v>199.5</v>
      </c>
      <c r="G53" s="1">
        <v>3</v>
      </c>
      <c r="H53" s="1">
        <v>6892</v>
      </c>
      <c r="I53" s="1">
        <v>9674</v>
      </c>
      <c r="J53" s="1">
        <v>30.5</v>
      </c>
      <c r="K53" s="4">
        <v>-0.25700000000000001</v>
      </c>
      <c r="L53" s="4">
        <v>1.3169999999999999</v>
      </c>
      <c r="M53" s="2" t="s">
        <v>44</v>
      </c>
    </row>
    <row r="54" spans="1:18" x14ac:dyDescent="0.2">
      <c r="A54" s="1">
        <v>72</v>
      </c>
      <c r="B54" s="1" t="s">
        <v>41</v>
      </c>
      <c r="C54" s="1" t="s">
        <v>42</v>
      </c>
      <c r="D54" s="1" t="s">
        <v>43</v>
      </c>
      <c r="E54" s="1">
        <v>259.10000000000002</v>
      </c>
      <c r="F54" s="1">
        <v>289.39999999999998</v>
      </c>
      <c r="G54" s="1">
        <v>4</v>
      </c>
      <c r="H54" s="1">
        <v>6739</v>
      </c>
      <c r="I54" s="1">
        <v>9463</v>
      </c>
      <c r="J54" s="1">
        <v>30.3</v>
      </c>
      <c r="K54" s="4">
        <v>-0.22800000000000001</v>
      </c>
      <c r="L54" s="4">
        <v>1.32</v>
      </c>
      <c r="M54" s="2" t="s">
        <v>44</v>
      </c>
    </row>
    <row r="55" spans="1:18" x14ac:dyDescent="0.2">
      <c r="A55" s="1">
        <v>72</v>
      </c>
      <c r="B55" s="1" t="s">
        <v>41</v>
      </c>
      <c r="C55" s="1" t="s">
        <v>42</v>
      </c>
      <c r="D55" s="1" t="s">
        <v>43</v>
      </c>
      <c r="E55" s="1">
        <v>349</v>
      </c>
      <c r="F55" s="1">
        <v>379.5</v>
      </c>
      <c r="G55" s="1">
        <v>5</v>
      </c>
      <c r="H55" s="1">
        <v>6627</v>
      </c>
      <c r="I55" s="1">
        <v>9310</v>
      </c>
      <c r="J55" s="1">
        <v>30.5</v>
      </c>
      <c r="K55" s="4">
        <v>-0.23499999999999999</v>
      </c>
      <c r="L55" s="4">
        <v>1.3879999999999999</v>
      </c>
      <c r="M55" s="2" t="s">
        <v>44</v>
      </c>
    </row>
    <row r="56" spans="1:18" x14ac:dyDescent="0.2">
      <c r="A56" s="1">
        <v>72</v>
      </c>
      <c r="B56" s="1" t="s">
        <v>41</v>
      </c>
      <c r="C56" s="1" t="s">
        <v>42</v>
      </c>
      <c r="D56" s="1" t="s">
        <v>43</v>
      </c>
      <c r="E56" s="1">
        <v>439.1</v>
      </c>
      <c r="F56" s="1">
        <v>469.1</v>
      </c>
      <c r="G56" s="1">
        <v>6</v>
      </c>
      <c r="H56" s="1">
        <v>6338</v>
      </c>
      <c r="I56" s="1">
        <v>8901</v>
      </c>
      <c r="J56" s="1">
        <v>30</v>
      </c>
      <c r="K56" s="4">
        <v>-0.23100000000000001</v>
      </c>
      <c r="L56" s="4">
        <v>1.528</v>
      </c>
      <c r="M56" s="2" t="s">
        <v>44</v>
      </c>
    </row>
    <row r="57" spans="1:18" x14ac:dyDescent="0.2">
      <c r="A57" s="1">
        <v>72</v>
      </c>
      <c r="B57" s="1" t="s">
        <v>41</v>
      </c>
      <c r="C57" s="1" t="s">
        <v>42</v>
      </c>
      <c r="D57" s="1" t="s">
        <v>43</v>
      </c>
      <c r="E57" s="1">
        <v>529</v>
      </c>
      <c r="F57" s="1">
        <v>558.79999999999995</v>
      </c>
      <c r="G57" s="1">
        <v>7</v>
      </c>
      <c r="H57" s="1">
        <v>6048</v>
      </c>
      <c r="I57" s="1">
        <v>8490</v>
      </c>
      <c r="J57" s="1">
        <v>29.8</v>
      </c>
      <c r="K57" s="4">
        <v>-0.23599999999999999</v>
      </c>
      <c r="L57" s="4">
        <v>1.5569999999999999</v>
      </c>
      <c r="M57" s="2" t="s">
        <v>44</v>
      </c>
      <c r="O57" s="3">
        <f>AVERAGE(K55:K57)</f>
        <v>-0.23399999999999999</v>
      </c>
      <c r="P57" s="3">
        <f>STDEV(K55:K57)</f>
        <v>2.6457513110645773E-3</v>
      </c>
      <c r="Q57" s="3">
        <f>AVERAGE(L55:L57)</f>
        <v>1.4909999999999999</v>
      </c>
      <c r="R57" s="3">
        <f>STDEV(L55:L57)</f>
        <v>9.037145567047157E-2</v>
      </c>
    </row>
    <row r="58" spans="1:18" x14ac:dyDescent="0.2">
      <c r="A58" s="1">
        <v>73</v>
      </c>
      <c r="B58" s="1" t="s">
        <v>45</v>
      </c>
      <c r="C58" s="1" t="s">
        <v>46</v>
      </c>
      <c r="D58" s="1" t="s">
        <v>47</v>
      </c>
      <c r="E58" s="1">
        <v>24.2</v>
      </c>
      <c r="F58" s="1">
        <v>48.6</v>
      </c>
      <c r="G58" s="1">
        <v>1</v>
      </c>
      <c r="H58" s="1">
        <v>4101</v>
      </c>
      <c r="I58" s="1">
        <v>5718</v>
      </c>
      <c r="J58" s="1">
        <v>24.4</v>
      </c>
      <c r="K58" s="4">
        <v>-3.669</v>
      </c>
      <c r="L58" s="4">
        <v>-7.67</v>
      </c>
      <c r="M58" s="2" t="s">
        <v>48</v>
      </c>
    </row>
    <row r="59" spans="1:18" x14ac:dyDescent="0.2">
      <c r="A59" s="1">
        <v>73</v>
      </c>
      <c r="B59" s="1" t="s">
        <v>45</v>
      </c>
      <c r="C59" s="1" t="s">
        <v>46</v>
      </c>
      <c r="D59" s="1" t="s">
        <v>47</v>
      </c>
      <c r="E59" s="1">
        <v>84.4</v>
      </c>
      <c r="F59" s="1">
        <v>108.5</v>
      </c>
      <c r="G59" s="1">
        <v>2</v>
      </c>
      <c r="H59" s="1">
        <v>4092</v>
      </c>
      <c r="I59" s="1">
        <v>5704</v>
      </c>
      <c r="J59" s="1">
        <v>24.1</v>
      </c>
      <c r="K59" s="4">
        <v>-3.7</v>
      </c>
      <c r="L59" s="4">
        <v>-7.72</v>
      </c>
      <c r="M59" s="2" t="s">
        <v>48</v>
      </c>
    </row>
    <row r="60" spans="1:18" x14ac:dyDescent="0.2">
      <c r="A60" s="1">
        <v>73</v>
      </c>
      <c r="B60" s="1" t="s">
        <v>45</v>
      </c>
      <c r="C60" s="1" t="s">
        <v>46</v>
      </c>
      <c r="D60" s="1" t="s">
        <v>47</v>
      </c>
      <c r="E60" s="1">
        <v>169.3</v>
      </c>
      <c r="F60" s="1">
        <v>196.8</v>
      </c>
      <c r="G60" s="1">
        <v>3</v>
      </c>
      <c r="H60" s="1">
        <v>3656</v>
      </c>
      <c r="I60" s="1">
        <v>5126</v>
      </c>
      <c r="J60" s="1">
        <v>27.5</v>
      </c>
      <c r="K60" s="4">
        <v>-4.7839999999999998</v>
      </c>
      <c r="L60" s="4">
        <v>0.45200000000000001</v>
      </c>
      <c r="M60" s="2" t="s">
        <v>48</v>
      </c>
    </row>
    <row r="61" spans="1:18" x14ac:dyDescent="0.2">
      <c r="A61" s="1">
        <v>73</v>
      </c>
      <c r="B61" s="1" t="s">
        <v>45</v>
      </c>
      <c r="C61" s="1" t="s">
        <v>46</v>
      </c>
      <c r="D61" s="1" t="s">
        <v>47</v>
      </c>
      <c r="E61" s="1">
        <v>259.39999999999998</v>
      </c>
      <c r="F61" s="1">
        <v>286.89999999999998</v>
      </c>
      <c r="G61" s="1">
        <v>4</v>
      </c>
      <c r="H61" s="1">
        <v>3579</v>
      </c>
      <c r="I61" s="1">
        <v>5023</v>
      </c>
      <c r="J61" s="1">
        <v>27.5</v>
      </c>
      <c r="K61" s="4">
        <v>-4.6559999999999997</v>
      </c>
      <c r="L61" s="4">
        <v>0.60299999999999998</v>
      </c>
      <c r="M61" s="2" t="s">
        <v>48</v>
      </c>
    </row>
    <row r="62" spans="1:18" x14ac:dyDescent="0.2">
      <c r="A62" s="1">
        <v>73</v>
      </c>
      <c r="B62" s="1" t="s">
        <v>45</v>
      </c>
      <c r="C62" s="1" t="s">
        <v>46</v>
      </c>
      <c r="D62" s="1" t="s">
        <v>47</v>
      </c>
      <c r="E62" s="1">
        <v>349.2</v>
      </c>
      <c r="F62" s="1">
        <v>377</v>
      </c>
      <c r="G62" s="1">
        <v>5</v>
      </c>
      <c r="H62" s="1">
        <v>3516</v>
      </c>
      <c r="I62" s="1">
        <v>4935</v>
      </c>
      <c r="J62" s="1">
        <v>27.7</v>
      </c>
      <c r="K62" s="4">
        <v>-4.6740000000000004</v>
      </c>
      <c r="L62" s="4">
        <v>0.69</v>
      </c>
      <c r="M62" s="2" t="s">
        <v>48</v>
      </c>
    </row>
    <row r="63" spans="1:18" x14ac:dyDescent="0.2">
      <c r="A63" s="1">
        <v>73</v>
      </c>
      <c r="B63" s="1" t="s">
        <v>45</v>
      </c>
      <c r="C63" s="1" t="s">
        <v>46</v>
      </c>
      <c r="D63" s="1" t="s">
        <v>47</v>
      </c>
      <c r="E63" s="1">
        <v>439.3</v>
      </c>
      <c r="F63" s="1">
        <v>465.5</v>
      </c>
      <c r="G63" s="1">
        <v>6</v>
      </c>
      <c r="H63" s="1">
        <v>2853</v>
      </c>
      <c r="I63" s="1">
        <v>4005</v>
      </c>
      <c r="J63" s="1">
        <v>26.2</v>
      </c>
      <c r="K63" s="4">
        <v>-4.4850000000000003</v>
      </c>
      <c r="L63" s="4">
        <v>0.81499999999999995</v>
      </c>
      <c r="M63" s="2" t="s">
        <v>48</v>
      </c>
    </row>
    <row r="64" spans="1:18" x14ac:dyDescent="0.2">
      <c r="A64" s="1">
        <v>73</v>
      </c>
      <c r="B64" s="1" t="s">
        <v>45</v>
      </c>
      <c r="C64" s="1" t="s">
        <v>46</v>
      </c>
      <c r="D64" s="1" t="s">
        <v>47</v>
      </c>
      <c r="E64" s="1">
        <v>529.4</v>
      </c>
      <c r="F64" s="1">
        <v>556.1</v>
      </c>
      <c r="G64" s="1">
        <v>7</v>
      </c>
      <c r="H64" s="1">
        <v>3137</v>
      </c>
      <c r="I64" s="1">
        <v>4402</v>
      </c>
      <c r="J64" s="1">
        <v>26.7</v>
      </c>
      <c r="K64" s="4">
        <v>-4.4370000000000003</v>
      </c>
      <c r="L64" s="4">
        <v>0.95899999999999996</v>
      </c>
      <c r="M64" s="2" t="s">
        <v>48</v>
      </c>
      <c r="O64" s="3">
        <f>AVERAGE(K62:K64)</f>
        <v>-4.532</v>
      </c>
      <c r="P64" s="3">
        <f>STDEV(K62:K64)</f>
        <v>0.12529565036345042</v>
      </c>
      <c r="Q64" s="3">
        <f>AVERAGE(L62:L64)</f>
        <v>0.82133333333333336</v>
      </c>
      <c r="R64" s="3">
        <f>STDEV(L62:L64)</f>
        <v>0.13461178749772648</v>
      </c>
    </row>
    <row r="65" spans="1:18" x14ac:dyDescent="0.2">
      <c r="A65" s="1">
        <v>74</v>
      </c>
      <c r="B65" s="1" t="s">
        <v>49</v>
      </c>
      <c r="C65" s="1" t="s">
        <v>50</v>
      </c>
      <c r="D65" s="1" t="s">
        <v>51</v>
      </c>
      <c r="E65" s="1">
        <v>24.2</v>
      </c>
      <c r="F65" s="1">
        <v>48.6</v>
      </c>
      <c r="G65" s="1">
        <v>1</v>
      </c>
      <c r="H65" s="1">
        <v>4108</v>
      </c>
      <c r="I65" s="1">
        <v>5727</v>
      </c>
      <c r="J65" s="1">
        <v>24.4</v>
      </c>
      <c r="K65" s="4">
        <v>-3.601</v>
      </c>
      <c r="L65" s="4">
        <v>-7.6280000000000001</v>
      </c>
      <c r="M65" s="2" t="s">
        <v>52</v>
      </c>
    </row>
    <row r="66" spans="1:18" x14ac:dyDescent="0.2">
      <c r="A66" s="1">
        <v>74</v>
      </c>
      <c r="B66" s="1" t="s">
        <v>49</v>
      </c>
      <c r="C66" s="1" t="s">
        <v>50</v>
      </c>
      <c r="D66" s="1" t="s">
        <v>51</v>
      </c>
      <c r="E66" s="1">
        <v>84.4</v>
      </c>
      <c r="F66" s="1">
        <v>108.5</v>
      </c>
      <c r="G66" s="1">
        <v>2</v>
      </c>
      <c r="H66" s="1">
        <v>4105</v>
      </c>
      <c r="I66" s="1">
        <v>5724</v>
      </c>
      <c r="J66" s="1">
        <v>24.1</v>
      </c>
      <c r="K66" s="4">
        <v>-3.7</v>
      </c>
      <c r="L66" s="4">
        <v>-7.72</v>
      </c>
      <c r="M66" s="2" t="s">
        <v>52</v>
      </c>
    </row>
    <row r="67" spans="1:18" x14ac:dyDescent="0.2">
      <c r="A67" s="1">
        <v>74</v>
      </c>
      <c r="B67" s="1" t="s">
        <v>49</v>
      </c>
      <c r="C67" s="1" t="s">
        <v>50</v>
      </c>
      <c r="D67" s="1" t="s">
        <v>51</v>
      </c>
      <c r="E67" s="1">
        <v>169.4</v>
      </c>
      <c r="F67" s="1">
        <v>197.6</v>
      </c>
      <c r="G67" s="1">
        <v>3</v>
      </c>
      <c r="H67" s="1">
        <v>4164</v>
      </c>
      <c r="I67" s="1">
        <v>5836</v>
      </c>
      <c r="J67" s="1">
        <v>28.2</v>
      </c>
      <c r="K67" s="4">
        <v>-4.4349999999999996</v>
      </c>
      <c r="L67" s="4">
        <v>-0.48399999999999999</v>
      </c>
      <c r="M67" s="2" t="s">
        <v>52</v>
      </c>
    </row>
    <row r="68" spans="1:18" x14ac:dyDescent="0.2">
      <c r="A68" s="1">
        <v>74</v>
      </c>
      <c r="B68" s="1" t="s">
        <v>49</v>
      </c>
      <c r="C68" s="1" t="s">
        <v>50</v>
      </c>
      <c r="D68" s="1" t="s">
        <v>51</v>
      </c>
      <c r="E68" s="1">
        <v>259.2</v>
      </c>
      <c r="F68" s="1">
        <v>287.39999999999998</v>
      </c>
      <c r="G68" s="1">
        <v>4</v>
      </c>
      <c r="H68" s="1">
        <v>4058</v>
      </c>
      <c r="I68" s="1">
        <v>5690</v>
      </c>
      <c r="J68" s="1">
        <v>28.2</v>
      </c>
      <c r="K68" s="4">
        <v>-4.3339999999999996</v>
      </c>
      <c r="L68" s="4">
        <v>-0.39300000000000002</v>
      </c>
      <c r="M68" s="2" t="s">
        <v>52</v>
      </c>
    </row>
    <row r="69" spans="1:18" x14ac:dyDescent="0.2">
      <c r="A69" s="1">
        <v>74</v>
      </c>
      <c r="B69" s="1" t="s">
        <v>49</v>
      </c>
      <c r="C69" s="1" t="s">
        <v>50</v>
      </c>
      <c r="D69" s="1" t="s">
        <v>51</v>
      </c>
      <c r="E69" s="1">
        <v>349.3</v>
      </c>
      <c r="F69" s="1">
        <v>377.3</v>
      </c>
      <c r="G69" s="1">
        <v>5</v>
      </c>
      <c r="H69" s="1">
        <v>3992</v>
      </c>
      <c r="I69" s="1">
        <v>5594</v>
      </c>
      <c r="J69" s="1">
        <v>28</v>
      </c>
      <c r="K69" s="4">
        <v>-4.3259999999999996</v>
      </c>
      <c r="L69" s="4">
        <v>-0.214</v>
      </c>
      <c r="M69" s="2" t="s">
        <v>52</v>
      </c>
    </row>
    <row r="70" spans="1:18" x14ac:dyDescent="0.2">
      <c r="A70" s="1">
        <v>74</v>
      </c>
      <c r="B70" s="1" t="s">
        <v>49</v>
      </c>
      <c r="C70" s="1" t="s">
        <v>50</v>
      </c>
      <c r="D70" s="1" t="s">
        <v>51</v>
      </c>
      <c r="E70" s="1">
        <v>439.2</v>
      </c>
      <c r="F70" s="1">
        <v>467</v>
      </c>
      <c r="G70" s="1">
        <v>6</v>
      </c>
      <c r="H70" s="1">
        <v>3768</v>
      </c>
      <c r="I70" s="1">
        <v>5279</v>
      </c>
      <c r="J70" s="1">
        <v>27.7</v>
      </c>
      <c r="K70" s="4">
        <v>-4.1920000000000002</v>
      </c>
      <c r="L70" s="4">
        <v>-7.1999999999999995E-2</v>
      </c>
      <c r="M70" s="2" t="s">
        <v>52</v>
      </c>
    </row>
    <row r="71" spans="1:18" x14ac:dyDescent="0.2">
      <c r="A71" s="1">
        <v>74</v>
      </c>
      <c r="B71" s="1" t="s">
        <v>49</v>
      </c>
      <c r="C71" s="1" t="s">
        <v>50</v>
      </c>
      <c r="D71" s="1" t="s">
        <v>51</v>
      </c>
      <c r="E71" s="1">
        <v>529.4</v>
      </c>
      <c r="F71" s="1">
        <v>556.6</v>
      </c>
      <c r="G71" s="1">
        <v>7</v>
      </c>
      <c r="H71" s="1">
        <v>3528</v>
      </c>
      <c r="I71" s="1">
        <v>4947</v>
      </c>
      <c r="J71" s="1">
        <v>27.2</v>
      </c>
      <c r="K71" s="4">
        <v>-4.1950000000000003</v>
      </c>
      <c r="L71" s="4">
        <v>-7.6999999999999999E-2</v>
      </c>
      <c r="M71" s="2" t="s">
        <v>52</v>
      </c>
      <c r="O71" s="3">
        <f>AVERAGE(K69:K71)</f>
        <v>-4.2376666666666667</v>
      </c>
      <c r="P71" s="3">
        <f>STDEV(K69:K71)</f>
        <v>7.6513615346115241E-2</v>
      </c>
      <c r="Q71" s="3">
        <f>AVERAGE(L69:L71)</f>
        <v>-0.121</v>
      </c>
      <c r="R71" s="3">
        <f>STDEV(L69:L71)</f>
        <v>8.0579153631693115E-2</v>
      </c>
    </row>
    <row r="72" spans="1:18" x14ac:dyDescent="0.2">
      <c r="A72" s="1">
        <v>75</v>
      </c>
      <c r="B72" s="1" t="s">
        <v>53</v>
      </c>
      <c r="C72" s="1" t="s">
        <v>54</v>
      </c>
      <c r="D72" s="1" t="s">
        <v>55</v>
      </c>
      <c r="E72" s="1">
        <v>24.4</v>
      </c>
      <c r="F72" s="1">
        <v>48.6</v>
      </c>
      <c r="G72" s="1">
        <v>1</v>
      </c>
      <c r="H72" s="1">
        <v>4106</v>
      </c>
      <c r="I72" s="1">
        <v>5725</v>
      </c>
      <c r="J72" s="1">
        <v>24.1</v>
      </c>
      <c r="K72" s="4">
        <v>-3.5819999999999999</v>
      </c>
      <c r="L72" s="4">
        <v>-7.6059999999999999</v>
      </c>
      <c r="M72" s="2" t="s">
        <v>56</v>
      </c>
    </row>
    <row r="73" spans="1:18" x14ac:dyDescent="0.2">
      <c r="A73" s="1">
        <v>75</v>
      </c>
      <c r="B73" s="1" t="s">
        <v>53</v>
      </c>
      <c r="C73" s="1" t="s">
        <v>54</v>
      </c>
      <c r="D73" s="1" t="s">
        <v>55</v>
      </c>
      <c r="E73" s="1">
        <v>84.3</v>
      </c>
      <c r="F73" s="1">
        <v>108.5</v>
      </c>
      <c r="G73" s="1">
        <v>2</v>
      </c>
      <c r="H73" s="1">
        <v>4118</v>
      </c>
      <c r="I73" s="1">
        <v>5741</v>
      </c>
      <c r="J73" s="1">
        <v>24.1</v>
      </c>
      <c r="K73" s="4">
        <v>-3.7</v>
      </c>
      <c r="L73" s="4">
        <v>-7.72</v>
      </c>
      <c r="M73" s="2" t="s">
        <v>56</v>
      </c>
    </row>
    <row r="74" spans="1:18" x14ac:dyDescent="0.2">
      <c r="A74" s="1">
        <v>75</v>
      </c>
      <c r="B74" s="1" t="s">
        <v>53</v>
      </c>
      <c r="C74" s="1" t="s">
        <v>54</v>
      </c>
      <c r="D74" s="1" t="s">
        <v>55</v>
      </c>
      <c r="E74" s="1">
        <v>169.2</v>
      </c>
      <c r="F74" s="1">
        <v>196.7</v>
      </c>
      <c r="G74" s="1">
        <v>3</v>
      </c>
      <c r="H74" s="1">
        <v>3479</v>
      </c>
      <c r="I74" s="1">
        <v>4865</v>
      </c>
      <c r="J74" s="1">
        <v>27.5</v>
      </c>
      <c r="K74" s="4">
        <v>-9.468</v>
      </c>
      <c r="L74" s="4">
        <v>-2.702</v>
      </c>
      <c r="M74" s="2" t="s">
        <v>56</v>
      </c>
    </row>
    <row r="75" spans="1:18" x14ac:dyDescent="0.2">
      <c r="A75" s="1">
        <v>75</v>
      </c>
      <c r="B75" s="1" t="s">
        <v>53</v>
      </c>
      <c r="C75" s="1" t="s">
        <v>54</v>
      </c>
      <c r="D75" s="1" t="s">
        <v>55</v>
      </c>
      <c r="E75" s="1">
        <v>259.5</v>
      </c>
      <c r="F75" s="1">
        <v>286.7</v>
      </c>
      <c r="G75" s="1">
        <v>4</v>
      </c>
      <c r="H75" s="1">
        <v>3415</v>
      </c>
      <c r="I75" s="1">
        <v>4776</v>
      </c>
      <c r="J75" s="1">
        <v>27.2</v>
      </c>
      <c r="K75" s="4">
        <v>-9.4139999999999997</v>
      </c>
      <c r="L75" s="4">
        <v>-2.5990000000000002</v>
      </c>
      <c r="M75" s="2" t="s">
        <v>56</v>
      </c>
    </row>
    <row r="76" spans="1:18" x14ac:dyDescent="0.2">
      <c r="A76" s="1">
        <v>75</v>
      </c>
      <c r="B76" s="1" t="s">
        <v>53</v>
      </c>
      <c r="C76" s="1" t="s">
        <v>54</v>
      </c>
      <c r="D76" s="1" t="s">
        <v>55</v>
      </c>
      <c r="E76" s="1">
        <v>349.3</v>
      </c>
      <c r="F76" s="1">
        <v>376.8</v>
      </c>
      <c r="G76" s="1">
        <v>5</v>
      </c>
      <c r="H76" s="1">
        <v>3358</v>
      </c>
      <c r="I76" s="1">
        <v>4697</v>
      </c>
      <c r="J76" s="1">
        <v>27.5</v>
      </c>
      <c r="K76" s="4">
        <v>-9.3079999999999998</v>
      </c>
      <c r="L76" s="4">
        <v>-2.605</v>
      </c>
      <c r="M76" s="2" t="s">
        <v>56</v>
      </c>
    </row>
    <row r="77" spans="1:18" x14ac:dyDescent="0.2">
      <c r="A77" s="1">
        <v>75</v>
      </c>
      <c r="B77" s="1" t="s">
        <v>53</v>
      </c>
      <c r="C77" s="1" t="s">
        <v>54</v>
      </c>
      <c r="D77" s="1" t="s">
        <v>55</v>
      </c>
      <c r="E77" s="1">
        <v>439.4</v>
      </c>
      <c r="F77" s="1">
        <v>466.3</v>
      </c>
      <c r="G77" s="1">
        <v>6</v>
      </c>
      <c r="H77" s="1">
        <v>3171</v>
      </c>
      <c r="I77" s="1">
        <v>4435</v>
      </c>
      <c r="J77" s="1">
        <v>27</v>
      </c>
      <c r="K77" s="4">
        <v>-9.14</v>
      </c>
      <c r="L77" s="4">
        <v>-2.258</v>
      </c>
      <c r="M77" s="2" t="s">
        <v>56</v>
      </c>
    </row>
    <row r="78" spans="1:18" x14ac:dyDescent="0.2">
      <c r="A78" s="1">
        <v>75</v>
      </c>
      <c r="B78" s="1" t="s">
        <v>53</v>
      </c>
      <c r="C78" s="1" t="s">
        <v>54</v>
      </c>
      <c r="D78" s="1" t="s">
        <v>55</v>
      </c>
      <c r="E78" s="1">
        <v>529.4</v>
      </c>
      <c r="F78" s="1">
        <v>555.29999999999995</v>
      </c>
      <c r="G78" s="1">
        <v>7</v>
      </c>
      <c r="H78" s="1">
        <v>2727</v>
      </c>
      <c r="I78" s="1">
        <v>3810</v>
      </c>
      <c r="J78" s="1">
        <v>26</v>
      </c>
      <c r="K78" s="4">
        <v>-9.0429999999999993</v>
      </c>
      <c r="L78" s="4">
        <v>-2.3140000000000001</v>
      </c>
      <c r="M78" s="2" t="s">
        <v>56</v>
      </c>
      <c r="O78" s="3">
        <f>AVERAGE(K76:K78)</f>
        <v>-9.163666666666666</v>
      </c>
      <c r="P78" s="3">
        <f>STDEV(K76:K78)</f>
        <v>0.13407584917998239</v>
      </c>
      <c r="Q78" s="3">
        <f>AVERAGE(L76:L78)</f>
        <v>-2.3923333333333332</v>
      </c>
      <c r="R78" s="3">
        <f>STDEV(L76:L78)</f>
        <v>0.18629099101495306</v>
      </c>
    </row>
    <row r="79" spans="1:18" x14ac:dyDescent="0.2">
      <c r="A79" s="1">
        <v>76</v>
      </c>
      <c r="B79" s="1" t="s">
        <v>57</v>
      </c>
      <c r="C79" s="1" t="s">
        <v>58</v>
      </c>
      <c r="D79" s="1" t="s">
        <v>59</v>
      </c>
      <c r="E79" s="1">
        <v>24.2</v>
      </c>
      <c r="F79" s="1">
        <v>48.6</v>
      </c>
      <c r="G79" s="1">
        <v>1</v>
      </c>
      <c r="H79" s="1">
        <v>4113</v>
      </c>
      <c r="I79" s="1">
        <v>5735</v>
      </c>
      <c r="J79" s="1">
        <v>24.4</v>
      </c>
      <c r="K79" s="4">
        <v>-3.6669999999999998</v>
      </c>
      <c r="L79" s="4">
        <v>-7.6630000000000003</v>
      </c>
      <c r="M79" s="2" t="s">
        <v>60</v>
      </c>
    </row>
    <row r="80" spans="1:18" x14ac:dyDescent="0.2">
      <c r="A80" s="1">
        <v>76</v>
      </c>
      <c r="B80" s="1" t="s">
        <v>57</v>
      </c>
      <c r="C80" s="1" t="s">
        <v>58</v>
      </c>
      <c r="D80" s="1" t="s">
        <v>59</v>
      </c>
      <c r="E80" s="1">
        <v>84.4</v>
      </c>
      <c r="F80" s="1">
        <v>108.5</v>
      </c>
      <c r="G80" s="1">
        <v>2</v>
      </c>
      <c r="H80" s="1">
        <v>4128</v>
      </c>
      <c r="I80" s="1">
        <v>5755</v>
      </c>
      <c r="J80" s="1">
        <v>24.1</v>
      </c>
      <c r="K80" s="4">
        <v>-3.7</v>
      </c>
      <c r="L80" s="4">
        <v>-7.72</v>
      </c>
      <c r="M80" s="2" t="s">
        <v>60</v>
      </c>
    </row>
    <row r="81" spans="1:18" x14ac:dyDescent="0.2">
      <c r="A81" s="1">
        <v>76</v>
      </c>
      <c r="B81" s="1" t="s">
        <v>57</v>
      </c>
      <c r="C81" s="1" t="s">
        <v>58</v>
      </c>
      <c r="D81" s="1" t="s">
        <v>59</v>
      </c>
      <c r="E81" s="1">
        <v>169.4</v>
      </c>
      <c r="F81" s="1">
        <v>196.3</v>
      </c>
      <c r="G81" s="1">
        <v>3</v>
      </c>
      <c r="H81" s="1">
        <v>3159</v>
      </c>
      <c r="I81" s="1">
        <v>4442</v>
      </c>
      <c r="J81" s="1">
        <v>27</v>
      </c>
      <c r="K81" s="4">
        <v>-0.92800000000000005</v>
      </c>
      <c r="L81" s="4">
        <v>3.2839999999999998</v>
      </c>
      <c r="M81" s="2" t="s">
        <v>60</v>
      </c>
    </row>
    <row r="82" spans="1:18" x14ac:dyDescent="0.2">
      <c r="A82" s="1">
        <v>76</v>
      </c>
      <c r="B82" s="1" t="s">
        <v>57</v>
      </c>
      <c r="C82" s="1" t="s">
        <v>58</v>
      </c>
      <c r="D82" s="1" t="s">
        <v>59</v>
      </c>
      <c r="E82" s="1">
        <v>259.39999999999998</v>
      </c>
      <c r="F82" s="1">
        <v>286.3</v>
      </c>
      <c r="G82" s="1">
        <v>4</v>
      </c>
      <c r="H82" s="1">
        <v>3082</v>
      </c>
      <c r="I82" s="1">
        <v>4333</v>
      </c>
      <c r="J82" s="1">
        <v>27</v>
      </c>
      <c r="K82" s="4">
        <v>-0.83699999999999997</v>
      </c>
      <c r="L82" s="4">
        <v>3.34</v>
      </c>
      <c r="M82" s="2" t="s">
        <v>60</v>
      </c>
    </row>
    <row r="83" spans="1:18" x14ac:dyDescent="0.2">
      <c r="A83" s="1">
        <v>76</v>
      </c>
      <c r="B83" s="1" t="s">
        <v>57</v>
      </c>
      <c r="C83" s="1" t="s">
        <v>58</v>
      </c>
      <c r="D83" s="1" t="s">
        <v>59</v>
      </c>
      <c r="E83" s="1">
        <v>349.4</v>
      </c>
      <c r="F83" s="1">
        <v>376.1</v>
      </c>
      <c r="G83" s="1">
        <v>5</v>
      </c>
      <c r="H83" s="1">
        <v>2943</v>
      </c>
      <c r="I83" s="1">
        <v>4140</v>
      </c>
      <c r="J83" s="1">
        <v>26.7</v>
      </c>
      <c r="K83" s="4">
        <v>-0.81499999999999995</v>
      </c>
      <c r="L83" s="4">
        <v>3.4729999999999999</v>
      </c>
      <c r="M83" s="2" t="s">
        <v>60</v>
      </c>
    </row>
    <row r="84" spans="1:18" x14ac:dyDescent="0.2">
      <c r="A84" s="1">
        <v>76</v>
      </c>
      <c r="B84" s="1" t="s">
        <v>57</v>
      </c>
      <c r="C84" s="1" t="s">
        <v>58</v>
      </c>
      <c r="D84" s="1" t="s">
        <v>59</v>
      </c>
      <c r="E84" s="1">
        <v>439.5</v>
      </c>
      <c r="F84" s="1">
        <v>465.1</v>
      </c>
      <c r="G84" s="1">
        <v>6</v>
      </c>
      <c r="H84" s="1">
        <v>2608</v>
      </c>
      <c r="I84" s="1">
        <v>3667</v>
      </c>
      <c r="J84" s="1">
        <v>25.7</v>
      </c>
      <c r="K84" s="4">
        <v>-0.64600000000000002</v>
      </c>
      <c r="L84" s="4">
        <v>3.6419999999999999</v>
      </c>
      <c r="M84" s="2" t="s">
        <v>60</v>
      </c>
    </row>
    <row r="85" spans="1:18" x14ac:dyDescent="0.2">
      <c r="A85" s="1">
        <v>76</v>
      </c>
      <c r="B85" s="1" t="s">
        <v>57</v>
      </c>
      <c r="C85" s="1" t="s">
        <v>58</v>
      </c>
      <c r="D85" s="1" t="s">
        <v>59</v>
      </c>
      <c r="E85" s="1">
        <v>529.5</v>
      </c>
      <c r="F85" s="1">
        <v>554.9</v>
      </c>
      <c r="G85" s="1">
        <v>7</v>
      </c>
      <c r="H85" s="1">
        <v>2421</v>
      </c>
      <c r="I85" s="1">
        <v>3406</v>
      </c>
      <c r="J85" s="1">
        <v>25.5</v>
      </c>
      <c r="K85" s="4">
        <v>-0.64100000000000001</v>
      </c>
      <c r="L85" s="4">
        <v>3.6469999999999998</v>
      </c>
      <c r="M85" s="2" t="s">
        <v>60</v>
      </c>
      <c r="O85" s="3">
        <f>AVERAGE(K83:K85)</f>
        <v>-0.70066666666666666</v>
      </c>
      <c r="P85" s="3">
        <f>STDEV(K83:K85)</f>
        <v>9.9047126830279511E-2</v>
      </c>
      <c r="Q85" s="3">
        <f>AVERAGE(L83:L85)</f>
        <v>3.5873333333333335</v>
      </c>
      <c r="R85" s="3">
        <f>STDEV(L83:L85)</f>
        <v>9.9047126830278789E-2</v>
      </c>
    </row>
    <row r="86" spans="1:18" x14ac:dyDescent="0.2">
      <c r="A86" s="1">
        <v>77</v>
      </c>
      <c r="B86" s="1" t="s">
        <v>61</v>
      </c>
      <c r="C86" s="1" t="s">
        <v>62</v>
      </c>
      <c r="D86" s="1" t="s">
        <v>63</v>
      </c>
      <c r="E86" s="1">
        <v>24.2</v>
      </c>
      <c r="F86" s="1">
        <v>48.6</v>
      </c>
      <c r="G86" s="1">
        <v>1</v>
      </c>
      <c r="H86" s="1">
        <v>4103</v>
      </c>
      <c r="I86" s="1">
        <v>5720</v>
      </c>
      <c r="J86" s="1">
        <v>24.4</v>
      </c>
      <c r="K86" s="4">
        <v>-3.6480000000000001</v>
      </c>
      <c r="L86" s="4">
        <v>-7.6509999999999998</v>
      </c>
      <c r="M86" s="2" t="s">
        <v>64</v>
      </c>
    </row>
    <row r="87" spans="1:18" x14ac:dyDescent="0.2">
      <c r="A87" s="1">
        <v>77</v>
      </c>
      <c r="B87" s="1" t="s">
        <v>61</v>
      </c>
      <c r="C87" s="1" t="s">
        <v>62</v>
      </c>
      <c r="D87" s="1" t="s">
        <v>63</v>
      </c>
      <c r="E87" s="1">
        <v>84.4</v>
      </c>
      <c r="F87" s="1">
        <v>108.5</v>
      </c>
      <c r="G87" s="1">
        <v>2</v>
      </c>
      <c r="H87" s="1">
        <v>4102</v>
      </c>
      <c r="I87" s="1">
        <v>5717</v>
      </c>
      <c r="J87" s="1">
        <v>24.1</v>
      </c>
      <c r="K87" s="4">
        <v>-3.7</v>
      </c>
      <c r="L87" s="4">
        <v>-7.72</v>
      </c>
      <c r="M87" s="2" t="s">
        <v>64</v>
      </c>
    </row>
    <row r="88" spans="1:18" x14ac:dyDescent="0.2">
      <c r="A88" s="1">
        <v>77</v>
      </c>
      <c r="B88" s="1" t="s">
        <v>61</v>
      </c>
      <c r="C88" s="1" t="s">
        <v>62</v>
      </c>
      <c r="D88" s="1" t="s">
        <v>63</v>
      </c>
      <c r="E88" s="1">
        <v>169.6</v>
      </c>
      <c r="F88" s="1">
        <v>195</v>
      </c>
      <c r="G88" s="1">
        <v>3</v>
      </c>
      <c r="H88" s="1">
        <v>2196</v>
      </c>
      <c r="I88" s="1">
        <v>3084</v>
      </c>
      <c r="J88" s="1">
        <v>25.4</v>
      </c>
      <c r="K88" s="4">
        <v>3.0459999999999998</v>
      </c>
      <c r="L88" s="4">
        <v>1.468</v>
      </c>
      <c r="M88" s="2" t="s">
        <v>64</v>
      </c>
    </row>
    <row r="89" spans="1:18" x14ac:dyDescent="0.2">
      <c r="A89" s="1">
        <v>77</v>
      </c>
      <c r="B89" s="1" t="s">
        <v>61</v>
      </c>
      <c r="C89" s="1" t="s">
        <v>62</v>
      </c>
      <c r="D89" s="1" t="s">
        <v>63</v>
      </c>
      <c r="E89" s="1">
        <v>259.5</v>
      </c>
      <c r="F89" s="1">
        <v>285</v>
      </c>
      <c r="G89" s="1">
        <v>4</v>
      </c>
      <c r="H89" s="1">
        <v>2144</v>
      </c>
      <c r="I89" s="1">
        <v>3011</v>
      </c>
      <c r="J89" s="1">
        <v>25.5</v>
      </c>
      <c r="K89" s="4">
        <v>3.1080000000000001</v>
      </c>
      <c r="L89" s="4">
        <v>1.5860000000000001</v>
      </c>
      <c r="M89" s="2" t="s">
        <v>64</v>
      </c>
    </row>
    <row r="90" spans="1:18" x14ac:dyDescent="0.2">
      <c r="A90" s="1">
        <v>77</v>
      </c>
      <c r="B90" s="1" t="s">
        <v>61</v>
      </c>
      <c r="C90" s="1" t="s">
        <v>62</v>
      </c>
      <c r="D90" s="1" t="s">
        <v>63</v>
      </c>
      <c r="E90" s="1">
        <v>349.4</v>
      </c>
      <c r="F90" s="1">
        <v>374.9</v>
      </c>
      <c r="G90" s="1">
        <v>5</v>
      </c>
      <c r="H90" s="1">
        <v>2055</v>
      </c>
      <c r="I90" s="1">
        <v>2886</v>
      </c>
      <c r="J90" s="1">
        <v>25.5</v>
      </c>
      <c r="K90" s="4">
        <v>3.3580000000000001</v>
      </c>
      <c r="L90" s="4">
        <v>1.804</v>
      </c>
      <c r="M90" s="2" t="s">
        <v>64</v>
      </c>
    </row>
    <row r="91" spans="1:18" x14ac:dyDescent="0.2">
      <c r="A91" s="1">
        <v>77</v>
      </c>
      <c r="B91" s="1" t="s">
        <v>61</v>
      </c>
      <c r="C91" s="1" t="s">
        <v>62</v>
      </c>
      <c r="D91" s="1" t="s">
        <v>63</v>
      </c>
      <c r="E91" s="1">
        <v>439.4</v>
      </c>
      <c r="F91" s="1">
        <v>464.4</v>
      </c>
      <c r="G91" s="1">
        <v>6</v>
      </c>
      <c r="H91" s="1">
        <v>1892</v>
      </c>
      <c r="I91" s="1">
        <v>2660</v>
      </c>
      <c r="J91" s="1">
        <v>24.9</v>
      </c>
      <c r="K91" s="4">
        <v>3.2869999999999999</v>
      </c>
      <c r="L91" s="4">
        <v>1.782</v>
      </c>
      <c r="M91" s="2" t="s">
        <v>64</v>
      </c>
    </row>
    <row r="92" spans="1:18" x14ac:dyDescent="0.2">
      <c r="A92" s="1">
        <v>77</v>
      </c>
      <c r="B92" s="1" t="s">
        <v>61</v>
      </c>
      <c r="C92" s="1" t="s">
        <v>62</v>
      </c>
      <c r="D92" s="1" t="s">
        <v>63</v>
      </c>
      <c r="E92" s="1">
        <v>529.6</v>
      </c>
      <c r="F92" s="1">
        <v>554</v>
      </c>
      <c r="G92" s="1">
        <v>7</v>
      </c>
      <c r="H92" s="1">
        <v>1792</v>
      </c>
      <c r="I92" s="1">
        <v>2518</v>
      </c>
      <c r="J92" s="1">
        <v>24.4</v>
      </c>
      <c r="K92" s="4">
        <v>3.4209999999999998</v>
      </c>
      <c r="L92" s="4">
        <v>2.0609999999999999</v>
      </c>
      <c r="M92" s="2" t="s">
        <v>64</v>
      </c>
      <c r="O92" s="3">
        <f>AVERAGE(K90:K92)</f>
        <v>3.3553333333333328</v>
      </c>
      <c r="P92" s="3">
        <f>STDEV(K90:K92)</f>
        <v>6.7039789180257173E-2</v>
      </c>
      <c r="Q92" s="3">
        <f>AVERAGE(L90:L92)</f>
        <v>1.8823333333333334</v>
      </c>
      <c r="R92" s="3">
        <f>STDEV(L90:L92)</f>
        <v>0.15512038335864606</v>
      </c>
    </row>
    <row r="93" spans="1:18" x14ac:dyDescent="0.2">
      <c r="A93" s="1">
        <v>78</v>
      </c>
      <c r="B93" s="1" t="s">
        <v>65</v>
      </c>
      <c r="C93" s="1" t="s">
        <v>66</v>
      </c>
      <c r="D93" s="1" t="s">
        <v>67</v>
      </c>
      <c r="E93" s="1">
        <v>24.2</v>
      </c>
      <c r="F93" s="1">
        <v>48.6</v>
      </c>
      <c r="G93" s="1">
        <v>1</v>
      </c>
      <c r="H93" s="1">
        <v>4114</v>
      </c>
      <c r="I93" s="1">
        <v>5736</v>
      </c>
      <c r="J93" s="1">
        <v>24.4</v>
      </c>
      <c r="K93" s="4">
        <v>-3.641</v>
      </c>
      <c r="L93" s="4">
        <v>-7.62</v>
      </c>
      <c r="M93" s="2" t="s">
        <v>68</v>
      </c>
    </row>
    <row r="94" spans="1:18" x14ac:dyDescent="0.2">
      <c r="A94" s="1">
        <v>78</v>
      </c>
      <c r="B94" s="1" t="s">
        <v>65</v>
      </c>
      <c r="C94" s="1" t="s">
        <v>66</v>
      </c>
      <c r="D94" s="1" t="s">
        <v>67</v>
      </c>
      <c r="E94" s="1">
        <v>84.2</v>
      </c>
      <c r="F94" s="1">
        <v>108.6</v>
      </c>
      <c r="G94" s="1">
        <v>2</v>
      </c>
      <c r="H94" s="1">
        <v>4112</v>
      </c>
      <c r="I94" s="1">
        <v>5732</v>
      </c>
      <c r="J94" s="1">
        <v>24.4</v>
      </c>
      <c r="K94" s="4">
        <v>-3.7</v>
      </c>
      <c r="L94" s="4">
        <v>-7.72</v>
      </c>
      <c r="M94" s="2" t="s">
        <v>68</v>
      </c>
    </row>
    <row r="95" spans="1:18" x14ac:dyDescent="0.2">
      <c r="A95" s="1">
        <v>78</v>
      </c>
      <c r="B95" s="1" t="s">
        <v>65</v>
      </c>
      <c r="C95" s="1" t="s">
        <v>66</v>
      </c>
      <c r="D95" s="1" t="s">
        <v>67</v>
      </c>
      <c r="E95" s="1">
        <v>169.4</v>
      </c>
      <c r="F95" s="1">
        <v>196.1</v>
      </c>
      <c r="G95" s="1">
        <v>3</v>
      </c>
      <c r="H95" s="1">
        <v>2909</v>
      </c>
      <c r="I95" s="1">
        <v>4083</v>
      </c>
      <c r="J95" s="1">
        <v>26.7</v>
      </c>
      <c r="K95" s="4">
        <v>3.03</v>
      </c>
      <c r="L95" s="4">
        <v>1.6259999999999999</v>
      </c>
      <c r="M95" s="2" t="s">
        <v>68</v>
      </c>
    </row>
    <row r="96" spans="1:18" x14ac:dyDescent="0.2">
      <c r="A96" s="1">
        <v>78</v>
      </c>
      <c r="B96" s="1" t="s">
        <v>65</v>
      </c>
      <c r="C96" s="1" t="s">
        <v>66</v>
      </c>
      <c r="D96" s="1" t="s">
        <v>67</v>
      </c>
      <c r="E96" s="1">
        <v>259.3</v>
      </c>
      <c r="F96" s="1">
        <v>286</v>
      </c>
      <c r="G96" s="1">
        <v>4</v>
      </c>
      <c r="H96" s="1">
        <v>2843</v>
      </c>
      <c r="I96" s="1">
        <v>3991</v>
      </c>
      <c r="J96" s="1">
        <v>26.7</v>
      </c>
      <c r="K96" s="4">
        <v>3.1909999999999998</v>
      </c>
      <c r="L96" s="4">
        <v>1.7330000000000001</v>
      </c>
      <c r="M96" s="2" t="s">
        <v>68</v>
      </c>
    </row>
    <row r="97" spans="1:18" x14ac:dyDescent="0.2">
      <c r="A97" s="1">
        <v>78</v>
      </c>
      <c r="B97" s="1" t="s">
        <v>65</v>
      </c>
      <c r="C97" s="1" t="s">
        <v>66</v>
      </c>
      <c r="D97" s="1" t="s">
        <v>67</v>
      </c>
      <c r="E97" s="1">
        <v>349.5</v>
      </c>
      <c r="F97" s="1">
        <v>376</v>
      </c>
      <c r="G97" s="1">
        <v>5</v>
      </c>
      <c r="H97" s="1">
        <v>2789</v>
      </c>
      <c r="I97" s="1">
        <v>3919</v>
      </c>
      <c r="J97" s="1">
        <v>26.5</v>
      </c>
      <c r="K97" s="4">
        <v>3.2709999999999999</v>
      </c>
      <c r="L97" s="4">
        <v>1.7849999999999999</v>
      </c>
      <c r="M97" s="2" t="s">
        <v>68</v>
      </c>
    </row>
    <row r="98" spans="1:18" x14ac:dyDescent="0.2">
      <c r="A98" s="1">
        <v>78</v>
      </c>
      <c r="B98" s="1" t="s">
        <v>65</v>
      </c>
      <c r="C98" s="1" t="s">
        <v>66</v>
      </c>
      <c r="D98" s="1" t="s">
        <v>67</v>
      </c>
      <c r="E98" s="1">
        <v>439.5</v>
      </c>
      <c r="F98" s="1">
        <v>464.8</v>
      </c>
      <c r="G98" s="1">
        <v>6</v>
      </c>
      <c r="H98" s="1">
        <v>2301</v>
      </c>
      <c r="I98" s="1">
        <v>3232</v>
      </c>
      <c r="J98" s="1">
        <v>25.2</v>
      </c>
      <c r="K98" s="4">
        <v>3.3370000000000002</v>
      </c>
      <c r="L98" s="4">
        <v>2.0219999999999998</v>
      </c>
      <c r="M98" s="2" t="s">
        <v>68</v>
      </c>
    </row>
    <row r="99" spans="1:18" x14ac:dyDescent="0.2">
      <c r="A99" s="1">
        <v>78</v>
      </c>
      <c r="B99" s="1" t="s">
        <v>65</v>
      </c>
      <c r="C99" s="1" t="s">
        <v>66</v>
      </c>
      <c r="D99" s="1" t="s">
        <v>67</v>
      </c>
      <c r="E99" s="1">
        <v>529.5</v>
      </c>
      <c r="F99" s="1">
        <v>555.20000000000005</v>
      </c>
      <c r="G99" s="1">
        <v>7</v>
      </c>
      <c r="H99" s="1">
        <v>2409</v>
      </c>
      <c r="I99" s="1">
        <v>3381</v>
      </c>
      <c r="J99" s="1">
        <v>25.7</v>
      </c>
      <c r="K99" s="4">
        <v>3.4969999999999999</v>
      </c>
      <c r="L99" s="4">
        <v>2.044</v>
      </c>
      <c r="M99" s="2" t="s">
        <v>68</v>
      </c>
      <c r="O99" s="3">
        <f>AVERAGE(K97:K99)</f>
        <v>3.3683333333333336</v>
      </c>
      <c r="P99" s="3">
        <f>STDEV(K97:K99)</f>
        <v>0.11621244913232541</v>
      </c>
      <c r="Q99" s="3">
        <f>AVERAGE(L97:L99)</f>
        <v>1.950333333333333</v>
      </c>
      <c r="R99" s="3">
        <f>STDEV(L97:L99)</f>
        <v>0.14360478172168686</v>
      </c>
    </row>
    <row r="100" spans="1:18" x14ac:dyDescent="0.2">
      <c r="A100" s="1">
        <v>79</v>
      </c>
      <c r="B100" s="1" t="s">
        <v>69</v>
      </c>
      <c r="C100" s="1" t="s">
        <v>70</v>
      </c>
      <c r="D100" s="1" t="s">
        <v>71</v>
      </c>
      <c r="E100" s="1">
        <v>24.3</v>
      </c>
      <c r="F100" s="1">
        <v>48.7</v>
      </c>
      <c r="G100" s="1">
        <v>1</v>
      </c>
      <c r="H100" s="1">
        <v>4110</v>
      </c>
      <c r="I100" s="1">
        <v>5729</v>
      </c>
      <c r="J100" s="1">
        <v>24.4</v>
      </c>
      <c r="K100" s="4">
        <v>-3.5990000000000002</v>
      </c>
      <c r="L100" s="4">
        <v>-7.7</v>
      </c>
      <c r="M100" s="2" t="s">
        <v>72</v>
      </c>
    </row>
    <row r="101" spans="1:18" x14ac:dyDescent="0.2">
      <c r="A101" s="1">
        <v>79</v>
      </c>
      <c r="B101" s="1" t="s">
        <v>69</v>
      </c>
      <c r="C101" s="1" t="s">
        <v>70</v>
      </c>
      <c r="D101" s="1" t="s">
        <v>71</v>
      </c>
      <c r="E101" s="1">
        <v>84.3</v>
      </c>
      <c r="F101" s="1">
        <v>108.7</v>
      </c>
      <c r="G101" s="1">
        <v>2</v>
      </c>
      <c r="H101" s="1">
        <v>4118</v>
      </c>
      <c r="I101" s="1">
        <v>5739</v>
      </c>
      <c r="J101" s="1">
        <v>24.4</v>
      </c>
      <c r="K101" s="4">
        <v>-3.7</v>
      </c>
      <c r="L101" s="4">
        <v>-7.72</v>
      </c>
      <c r="M101" s="2" t="s">
        <v>72</v>
      </c>
    </row>
    <row r="102" spans="1:18" x14ac:dyDescent="0.2">
      <c r="A102" s="1">
        <v>79</v>
      </c>
      <c r="B102" s="1" t="s">
        <v>69</v>
      </c>
      <c r="C102" s="1" t="s">
        <v>70</v>
      </c>
      <c r="D102" s="1" t="s">
        <v>71</v>
      </c>
      <c r="E102" s="1">
        <v>169.5</v>
      </c>
      <c r="F102" s="1">
        <v>195.9</v>
      </c>
      <c r="G102" s="1">
        <v>3</v>
      </c>
      <c r="H102" s="1">
        <v>2879</v>
      </c>
      <c r="I102" s="1">
        <v>4029</v>
      </c>
      <c r="J102" s="1">
        <v>26.5</v>
      </c>
      <c r="K102" s="4">
        <v>-0.115</v>
      </c>
      <c r="L102" s="4">
        <v>-1.7150000000000001</v>
      </c>
      <c r="M102" s="2" t="s">
        <v>72</v>
      </c>
    </row>
    <row r="103" spans="1:18" x14ac:dyDescent="0.2">
      <c r="A103" s="1">
        <v>79</v>
      </c>
      <c r="B103" s="1" t="s">
        <v>69</v>
      </c>
      <c r="C103" s="1" t="s">
        <v>70</v>
      </c>
      <c r="D103" s="1" t="s">
        <v>71</v>
      </c>
      <c r="E103" s="1">
        <v>259.5</v>
      </c>
      <c r="F103" s="1">
        <v>285.89999999999998</v>
      </c>
      <c r="G103" s="1">
        <v>4</v>
      </c>
      <c r="H103" s="1">
        <v>2817</v>
      </c>
      <c r="I103" s="1">
        <v>3943</v>
      </c>
      <c r="J103" s="1">
        <v>26.5</v>
      </c>
      <c r="K103" s="4">
        <v>0.104</v>
      </c>
      <c r="L103" s="4">
        <v>-1.4870000000000001</v>
      </c>
      <c r="M103" s="2" t="s">
        <v>72</v>
      </c>
    </row>
    <row r="104" spans="1:18" x14ac:dyDescent="0.2">
      <c r="A104" s="1">
        <v>79</v>
      </c>
      <c r="B104" s="1" t="s">
        <v>69</v>
      </c>
      <c r="C104" s="1" t="s">
        <v>70</v>
      </c>
      <c r="D104" s="1" t="s">
        <v>71</v>
      </c>
      <c r="E104" s="1">
        <v>349.4</v>
      </c>
      <c r="F104" s="1">
        <v>375.9</v>
      </c>
      <c r="G104" s="1">
        <v>5</v>
      </c>
      <c r="H104" s="1">
        <v>2764</v>
      </c>
      <c r="I104" s="1">
        <v>3870</v>
      </c>
      <c r="J104" s="1">
        <v>26.5</v>
      </c>
      <c r="K104" s="4">
        <v>0.112</v>
      </c>
      <c r="L104" s="4">
        <v>-1.4950000000000001</v>
      </c>
      <c r="M104" s="2" t="s">
        <v>72</v>
      </c>
    </row>
    <row r="105" spans="1:18" x14ac:dyDescent="0.2">
      <c r="A105" s="1">
        <v>79</v>
      </c>
      <c r="B105" s="1" t="s">
        <v>69</v>
      </c>
      <c r="C105" s="1" t="s">
        <v>70</v>
      </c>
      <c r="D105" s="1" t="s">
        <v>71</v>
      </c>
      <c r="E105" s="1">
        <v>439.4</v>
      </c>
      <c r="F105" s="1">
        <v>465.1</v>
      </c>
      <c r="G105" s="1">
        <v>6</v>
      </c>
      <c r="H105" s="1">
        <v>2400</v>
      </c>
      <c r="I105" s="1">
        <v>3361</v>
      </c>
      <c r="J105" s="1">
        <v>25.7</v>
      </c>
      <c r="K105" s="4">
        <v>0.14799999999999999</v>
      </c>
      <c r="L105" s="4">
        <v>-1.3360000000000001</v>
      </c>
      <c r="M105" s="2" t="s">
        <v>72</v>
      </c>
    </row>
    <row r="106" spans="1:18" x14ac:dyDescent="0.2">
      <c r="A106" s="1">
        <v>79</v>
      </c>
      <c r="B106" s="1" t="s">
        <v>69</v>
      </c>
      <c r="C106" s="1" t="s">
        <v>70</v>
      </c>
      <c r="D106" s="1" t="s">
        <v>71</v>
      </c>
      <c r="E106" s="1">
        <v>529.4</v>
      </c>
      <c r="F106" s="1">
        <v>554.9</v>
      </c>
      <c r="G106" s="1">
        <v>7</v>
      </c>
      <c r="H106" s="1">
        <v>2270</v>
      </c>
      <c r="I106" s="1">
        <v>3176</v>
      </c>
      <c r="J106" s="1">
        <v>25.5</v>
      </c>
      <c r="K106" s="4">
        <v>0.17599999999999999</v>
      </c>
      <c r="L106" s="4">
        <v>-1.349</v>
      </c>
      <c r="M106" s="2" t="s">
        <v>72</v>
      </c>
      <c r="O106" s="3">
        <f>AVERAGE(K104:K106)</f>
        <v>0.14533333333333334</v>
      </c>
      <c r="P106" s="3">
        <f>STDEV(K104:K106)</f>
        <v>3.2083225108042575E-2</v>
      </c>
      <c r="Q106" s="3">
        <f>AVERAGE(L104:L106)</f>
        <v>-1.3933333333333335</v>
      </c>
      <c r="R106" s="3">
        <f>STDEV(L104:L106)</f>
        <v>8.8285521651816384E-2</v>
      </c>
    </row>
    <row r="107" spans="1:18" x14ac:dyDescent="0.2">
      <c r="A107" s="1">
        <v>80</v>
      </c>
      <c r="B107" s="1" t="s">
        <v>73</v>
      </c>
      <c r="C107" s="1" t="s">
        <v>74</v>
      </c>
      <c r="D107" s="1" t="s">
        <v>75</v>
      </c>
      <c r="E107" s="1">
        <v>24.3</v>
      </c>
      <c r="F107" s="1">
        <v>48.7</v>
      </c>
      <c r="G107" s="1">
        <v>1</v>
      </c>
      <c r="H107" s="1">
        <v>4114</v>
      </c>
      <c r="I107" s="1">
        <v>5734</v>
      </c>
      <c r="J107" s="1">
        <v>24.4</v>
      </c>
      <c r="K107" s="4">
        <v>-3.661</v>
      </c>
      <c r="L107" s="4">
        <v>-7.7</v>
      </c>
      <c r="M107" s="2" t="s">
        <v>76</v>
      </c>
    </row>
    <row r="108" spans="1:18" x14ac:dyDescent="0.2">
      <c r="A108" s="1">
        <v>80</v>
      </c>
      <c r="B108" s="1" t="s">
        <v>73</v>
      </c>
      <c r="C108" s="1" t="s">
        <v>74</v>
      </c>
      <c r="D108" s="1" t="s">
        <v>75</v>
      </c>
      <c r="E108" s="1">
        <v>84.3</v>
      </c>
      <c r="F108" s="1">
        <v>108.7</v>
      </c>
      <c r="G108" s="1">
        <v>2</v>
      </c>
      <c r="H108" s="1">
        <v>4114</v>
      </c>
      <c r="I108" s="1">
        <v>5732</v>
      </c>
      <c r="J108" s="1">
        <v>24.4</v>
      </c>
      <c r="K108" s="4">
        <v>-3.7</v>
      </c>
      <c r="L108" s="4">
        <v>-7.72</v>
      </c>
      <c r="M108" s="2" t="s">
        <v>76</v>
      </c>
    </row>
    <row r="109" spans="1:18" x14ac:dyDescent="0.2">
      <c r="A109" s="1">
        <v>80</v>
      </c>
      <c r="B109" s="1" t="s">
        <v>73</v>
      </c>
      <c r="C109" s="1" t="s">
        <v>74</v>
      </c>
      <c r="D109" s="1" t="s">
        <v>75</v>
      </c>
      <c r="E109" s="1">
        <v>169.2</v>
      </c>
      <c r="F109" s="1">
        <v>197</v>
      </c>
      <c r="G109" s="1">
        <v>3</v>
      </c>
      <c r="H109" s="1">
        <v>3646</v>
      </c>
      <c r="I109" s="1">
        <v>5109</v>
      </c>
      <c r="J109" s="1">
        <v>27.7</v>
      </c>
      <c r="K109" s="4">
        <v>-8.3949999999999996</v>
      </c>
      <c r="L109" s="4">
        <v>-0.499</v>
      </c>
      <c r="M109" s="2" t="s">
        <v>76</v>
      </c>
    </row>
    <row r="110" spans="1:18" x14ac:dyDescent="0.2">
      <c r="A110" s="1">
        <v>80</v>
      </c>
      <c r="B110" s="1" t="s">
        <v>73</v>
      </c>
      <c r="C110" s="1" t="s">
        <v>74</v>
      </c>
      <c r="D110" s="1" t="s">
        <v>75</v>
      </c>
      <c r="E110" s="1">
        <v>259.3</v>
      </c>
      <c r="F110" s="1">
        <v>287</v>
      </c>
      <c r="G110" s="1">
        <v>4</v>
      </c>
      <c r="H110" s="1">
        <v>3561</v>
      </c>
      <c r="I110" s="1">
        <v>4991</v>
      </c>
      <c r="J110" s="1">
        <v>27.7</v>
      </c>
      <c r="K110" s="4">
        <v>-8.3089999999999993</v>
      </c>
      <c r="L110" s="4">
        <v>-0.438</v>
      </c>
      <c r="M110" s="2" t="s">
        <v>76</v>
      </c>
    </row>
    <row r="111" spans="1:18" x14ac:dyDescent="0.2">
      <c r="A111" s="1">
        <v>80</v>
      </c>
      <c r="B111" s="1" t="s">
        <v>73</v>
      </c>
      <c r="C111" s="1" t="s">
        <v>74</v>
      </c>
      <c r="D111" s="1" t="s">
        <v>75</v>
      </c>
      <c r="E111" s="1">
        <v>349.3</v>
      </c>
      <c r="F111" s="1">
        <v>376.5</v>
      </c>
      <c r="G111" s="1">
        <v>5</v>
      </c>
      <c r="H111" s="1">
        <v>3363</v>
      </c>
      <c r="I111" s="1">
        <v>4712</v>
      </c>
      <c r="J111" s="1">
        <v>27.2</v>
      </c>
      <c r="K111" s="4">
        <v>-8.1620000000000008</v>
      </c>
      <c r="L111" s="4">
        <v>-0.24199999999999999</v>
      </c>
      <c r="M111" s="2" t="s">
        <v>76</v>
      </c>
    </row>
    <row r="112" spans="1:18" x14ac:dyDescent="0.2">
      <c r="A112" s="1">
        <v>80</v>
      </c>
      <c r="B112" s="1" t="s">
        <v>73</v>
      </c>
      <c r="C112" s="1" t="s">
        <v>74</v>
      </c>
      <c r="D112" s="1" t="s">
        <v>75</v>
      </c>
      <c r="E112" s="1">
        <v>439.4</v>
      </c>
      <c r="F112" s="1">
        <v>466.6</v>
      </c>
      <c r="G112" s="1">
        <v>6</v>
      </c>
      <c r="H112" s="1">
        <v>3286</v>
      </c>
      <c r="I112" s="1">
        <v>4605</v>
      </c>
      <c r="J112" s="1">
        <v>27.2</v>
      </c>
      <c r="K112" s="4">
        <v>-8.0969999999999995</v>
      </c>
      <c r="L112" s="4">
        <v>-7.1999999999999995E-2</v>
      </c>
      <c r="M112" s="2" t="s">
        <v>76</v>
      </c>
    </row>
    <row r="113" spans="1:18" x14ac:dyDescent="0.2">
      <c r="A113" s="1">
        <v>80</v>
      </c>
      <c r="B113" s="1" t="s">
        <v>73</v>
      </c>
      <c r="C113" s="1" t="s">
        <v>74</v>
      </c>
      <c r="D113" s="1" t="s">
        <v>75</v>
      </c>
      <c r="E113" s="1">
        <v>529.5</v>
      </c>
      <c r="F113" s="1">
        <v>555.70000000000005</v>
      </c>
      <c r="G113" s="1">
        <v>7</v>
      </c>
      <c r="H113" s="1">
        <v>2911</v>
      </c>
      <c r="I113" s="1">
        <v>4077</v>
      </c>
      <c r="J113" s="1">
        <v>26.2</v>
      </c>
      <c r="K113" s="4">
        <v>-8.0559999999999992</v>
      </c>
      <c r="L113" s="4">
        <v>-7.9000000000000001E-2</v>
      </c>
      <c r="M113" s="2" t="s">
        <v>76</v>
      </c>
      <c r="O113" s="3">
        <f>AVERAGE(K111:K113)</f>
        <v>-8.1049999999999986</v>
      </c>
      <c r="P113" s="3">
        <f>STDEV(K111:K113)</f>
        <v>5.345091205957192E-2</v>
      </c>
      <c r="Q113" s="3">
        <f>AVERAGE(L111:L113)</f>
        <v>-0.13100000000000001</v>
      </c>
      <c r="R113" s="3">
        <f>STDEV(L111:L113)</f>
        <v>9.6192515301347634E-2</v>
      </c>
    </row>
    <row r="114" spans="1:18" x14ac:dyDescent="0.2">
      <c r="A114" s="1">
        <v>81</v>
      </c>
      <c r="B114" s="1" t="s">
        <v>77</v>
      </c>
      <c r="C114" s="1" t="s">
        <v>78</v>
      </c>
      <c r="D114" s="1" t="s">
        <v>79</v>
      </c>
      <c r="E114" s="1">
        <v>24.2</v>
      </c>
      <c r="F114" s="1">
        <v>48.6</v>
      </c>
      <c r="G114" s="1">
        <v>1</v>
      </c>
      <c r="H114" s="1">
        <v>4109</v>
      </c>
      <c r="I114" s="1">
        <v>5727</v>
      </c>
      <c r="J114" s="1">
        <v>24.4</v>
      </c>
      <c r="K114" s="4">
        <v>-3.57</v>
      </c>
      <c r="L114" s="4">
        <v>-7.5629999999999997</v>
      </c>
      <c r="M114" s="2" t="s">
        <v>80</v>
      </c>
    </row>
    <row r="115" spans="1:18" x14ac:dyDescent="0.2">
      <c r="A115" s="1">
        <v>81</v>
      </c>
      <c r="B115" s="1" t="s">
        <v>77</v>
      </c>
      <c r="C115" s="1" t="s">
        <v>78</v>
      </c>
      <c r="D115" s="1" t="s">
        <v>79</v>
      </c>
      <c r="E115" s="1">
        <v>84.4</v>
      </c>
      <c r="F115" s="1">
        <v>108.6</v>
      </c>
      <c r="G115" s="1">
        <v>2</v>
      </c>
      <c r="H115" s="1">
        <v>4114</v>
      </c>
      <c r="I115" s="1">
        <v>5734</v>
      </c>
      <c r="J115" s="1">
        <v>24.1</v>
      </c>
      <c r="K115" s="4">
        <v>-3.7</v>
      </c>
      <c r="L115" s="4">
        <v>-7.72</v>
      </c>
      <c r="M115" s="2" t="s">
        <v>80</v>
      </c>
    </row>
    <row r="116" spans="1:18" x14ac:dyDescent="0.2">
      <c r="A116" s="1">
        <v>81</v>
      </c>
      <c r="B116" s="1" t="s">
        <v>77</v>
      </c>
      <c r="C116" s="1" t="s">
        <v>78</v>
      </c>
      <c r="D116" s="1" t="s">
        <v>79</v>
      </c>
      <c r="E116" s="1">
        <v>169.1</v>
      </c>
      <c r="F116" s="1">
        <v>198.7</v>
      </c>
      <c r="G116" s="1">
        <v>3</v>
      </c>
      <c r="H116" s="1">
        <v>4632</v>
      </c>
      <c r="I116" s="1">
        <v>6501</v>
      </c>
      <c r="J116" s="1">
        <v>29.5</v>
      </c>
      <c r="K116" s="4">
        <v>-0.80900000000000005</v>
      </c>
      <c r="L116" s="4">
        <v>1.899</v>
      </c>
      <c r="M116" s="2" t="s">
        <v>80</v>
      </c>
    </row>
    <row r="117" spans="1:18" x14ac:dyDescent="0.2">
      <c r="A117" s="1">
        <v>81</v>
      </c>
      <c r="B117" s="1" t="s">
        <v>77</v>
      </c>
      <c r="C117" s="1" t="s">
        <v>78</v>
      </c>
      <c r="D117" s="1" t="s">
        <v>79</v>
      </c>
      <c r="E117" s="1">
        <v>259.2</v>
      </c>
      <c r="F117" s="1">
        <v>288.5</v>
      </c>
      <c r="G117" s="1">
        <v>4</v>
      </c>
      <c r="H117" s="1">
        <v>4527</v>
      </c>
      <c r="I117" s="1">
        <v>6355</v>
      </c>
      <c r="J117" s="1">
        <v>29.3</v>
      </c>
      <c r="K117" s="4">
        <v>-0.69299999999999995</v>
      </c>
      <c r="L117" s="4">
        <v>1.978</v>
      </c>
      <c r="M117" s="2" t="s">
        <v>80</v>
      </c>
    </row>
    <row r="118" spans="1:18" x14ac:dyDescent="0.2">
      <c r="A118" s="1">
        <v>81</v>
      </c>
      <c r="B118" s="1" t="s">
        <v>77</v>
      </c>
      <c r="C118" s="1" t="s">
        <v>78</v>
      </c>
      <c r="D118" s="1" t="s">
        <v>79</v>
      </c>
      <c r="E118" s="1">
        <v>349.2</v>
      </c>
      <c r="F118" s="1">
        <v>378.4</v>
      </c>
      <c r="G118" s="1">
        <v>5</v>
      </c>
      <c r="H118" s="1">
        <v>4347</v>
      </c>
      <c r="I118" s="1">
        <v>6107</v>
      </c>
      <c r="J118" s="1">
        <v>29.3</v>
      </c>
      <c r="K118" s="4">
        <v>-0.66600000000000004</v>
      </c>
      <c r="L118" s="4">
        <v>2.1440000000000001</v>
      </c>
      <c r="M118" s="2" t="s">
        <v>80</v>
      </c>
    </row>
    <row r="119" spans="1:18" x14ac:dyDescent="0.2">
      <c r="A119" s="1">
        <v>81</v>
      </c>
      <c r="B119" s="1" t="s">
        <v>77</v>
      </c>
      <c r="C119" s="1" t="s">
        <v>78</v>
      </c>
      <c r="D119" s="1" t="s">
        <v>79</v>
      </c>
      <c r="E119" s="1">
        <v>439.4</v>
      </c>
      <c r="F119" s="1">
        <v>468.1</v>
      </c>
      <c r="G119" s="1">
        <v>6</v>
      </c>
      <c r="H119" s="1">
        <v>4154</v>
      </c>
      <c r="I119" s="1">
        <v>5836</v>
      </c>
      <c r="J119" s="1">
        <v>28.8</v>
      </c>
      <c r="K119" s="4">
        <v>-0.623</v>
      </c>
      <c r="L119" s="4">
        <v>2.2189999999999999</v>
      </c>
      <c r="M119" s="2" t="s">
        <v>80</v>
      </c>
    </row>
    <row r="120" spans="1:18" x14ac:dyDescent="0.2">
      <c r="A120" s="1">
        <v>81</v>
      </c>
      <c r="B120" s="1" t="s">
        <v>77</v>
      </c>
      <c r="C120" s="1" t="s">
        <v>78</v>
      </c>
      <c r="D120" s="1" t="s">
        <v>79</v>
      </c>
      <c r="E120" s="1">
        <v>529.29999999999995</v>
      </c>
      <c r="F120" s="1">
        <v>557.29999999999995</v>
      </c>
      <c r="G120" s="1">
        <v>7</v>
      </c>
      <c r="H120" s="1">
        <v>3932</v>
      </c>
      <c r="I120" s="1">
        <v>5523</v>
      </c>
      <c r="J120" s="1">
        <v>28</v>
      </c>
      <c r="K120" s="4">
        <v>-0.57199999999999995</v>
      </c>
      <c r="L120" s="4">
        <v>2.2770000000000001</v>
      </c>
      <c r="M120" s="2" t="s">
        <v>80</v>
      </c>
      <c r="O120" s="3">
        <f>AVERAGE(K118:K120)</f>
        <v>-0.6203333333333334</v>
      </c>
      <c r="P120" s="3">
        <f>STDEV(K118:K120)</f>
        <v>4.7056703383613022E-2</v>
      </c>
      <c r="Q120" s="3">
        <f>AVERAGE(L118:L120)</f>
        <v>2.2133333333333334</v>
      </c>
      <c r="R120" s="3">
        <f>STDEV(L118:L120)</f>
        <v>6.6680831828444767E-2</v>
      </c>
    </row>
    <row r="121" spans="1:18" x14ac:dyDescent="0.2">
      <c r="A121" s="1">
        <v>82</v>
      </c>
      <c r="B121" s="1" t="s">
        <v>81</v>
      </c>
      <c r="C121" s="1" t="s">
        <v>82</v>
      </c>
      <c r="D121" s="1" t="s">
        <v>83</v>
      </c>
      <c r="E121" s="1">
        <v>24.2</v>
      </c>
      <c r="F121" s="1">
        <v>48.6</v>
      </c>
      <c r="G121" s="1">
        <v>1</v>
      </c>
      <c r="H121" s="1">
        <v>4108</v>
      </c>
      <c r="I121" s="1">
        <v>5726</v>
      </c>
      <c r="J121" s="1">
        <v>24.4</v>
      </c>
      <c r="K121" s="4">
        <v>-3.6949999999999998</v>
      </c>
      <c r="L121" s="4">
        <v>-7.694</v>
      </c>
      <c r="M121" s="2" t="s">
        <v>84</v>
      </c>
    </row>
    <row r="122" spans="1:18" x14ac:dyDescent="0.2">
      <c r="A122" s="1">
        <v>82</v>
      </c>
      <c r="B122" s="1" t="s">
        <v>81</v>
      </c>
      <c r="C122" s="1" t="s">
        <v>82</v>
      </c>
      <c r="D122" s="1" t="s">
        <v>83</v>
      </c>
      <c r="E122" s="1">
        <v>84.4</v>
      </c>
      <c r="F122" s="1">
        <v>108.5</v>
      </c>
      <c r="G122" s="1">
        <v>2</v>
      </c>
      <c r="H122" s="1">
        <v>4114</v>
      </c>
      <c r="I122" s="1">
        <v>5734</v>
      </c>
      <c r="J122" s="1">
        <v>24.1</v>
      </c>
      <c r="K122" s="4">
        <v>-3.7</v>
      </c>
      <c r="L122" s="4">
        <v>-7.72</v>
      </c>
      <c r="M122" s="2" t="s">
        <v>84</v>
      </c>
    </row>
    <row r="123" spans="1:18" x14ac:dyDescent="0.2">
      <c r="A123" s="1">
        <v>82</v>
      </c>
      <c r="B123" s="1" t="s">
        <v>81</v>
      </c>
      <c r="C123" s="1" t="s">
        <v>82</v>
      </c>
      <c r="D123" s="1" t="s">
        <v>83</v>
      </c>
      <c r="E123" s="1">
        <v>169.3</v>
      </c>
      <c r="F123" s="1">
        <v>195.8</v>
      </c>
      <c r="G123" s="1">
        <v>3</v>
      </c>
      <c r="H123" s="1">
        <v>2743</v>
      </c>
      <c r="I123" s="1">
        <v>3846</v>
      </c>
      <c r="J123" s="1">
        <v>26.5</v>
      </c>
      <c r="K123" s="4">
        <v>-10.031000000000001</v>
      </c>
      <c r="L123" s="4">
        <v>0.31900000000000001</v>
      </c>
      <c r="M123" s="2" t="s">
        <v>84</v>
      </c>
    </row>
    <row r="124" spans="1:18" x14ac:dyDescent="0.2">
      <c r="A124" s="1">
        <v>82</v>
      </c>
      <c r="B124" s="1" t="s">
        <v>81</v>
      </c>
      <c r="C124" s="1" t="s">
        <v>82</v>
      </c>
      <c r="D124" s="1" t="s">
        <v>83</v>
      </c>
      <c r="E124" s="1">
        <v>259.60000000000002</v>
      </c>
      <c r="F124" s="1">
        <v>285.8</v>
      </c>
      <c r="G124" s="1">
        <v>4</v>
      </c>
      <c r="H124" s="1">
        <v>2680</v>
      </c>
      <c r="I124" s="1">
        <v>3759</v>
      </c>
      <c r="J124" s="1">
        <v>26.2</v>
      </c>
      <c r="K124" s="4">
        <v>-10.029999999999999</v>
      </c>
      <c r="L124" s="4">
        <v>0.318</v>
      </c>
      <c r="M124" s="2" t="s">
        <v>84</v>
      </c>
    </row>
    <row r="125" spans="1:18" x14ac:dyDescent="0.2">
      <c r="A125" s="1">
        <v>82</v>
      </c>
      <c r="B125" s="1" t="s">
        <v>81</v>
      </c>
      <c r="C125" s="1" t="s">
        <v>82</v>
      </c>
      <c r="D125" s="1" t="s">
        <v>83</v>
      </c>
      <c r="E125" s="1">
        <v>349.6</v>
      </c>
      <c r="F125" s="1">
        <v>375.8</v>
      </c>
      <c r="G125" s="1">
        <v>5</v>
      </c>
      <c r="H125" s="1">
        <v>2628</v>
      </c>
      <c r="I125" s="1">
        <v>3686</v>
      </c>
      <c r="J125" s="1">
        <v>26.2</v>
      </c>
      <c r="K125" s="4">
        <v>-9.8810000000000002</v>
      </c>
      <c r="L125" s="4">
        <v>0.43</v>
      </c>
      <c r="M125" s="2" t="s">
        <v>84</v>
      </c>
    </row>
    <row r="126" spans="1:18" x14ac:dyDescent="0.2">
      <c r="A126" s="1">
        <v>82</v>
      </c>
      <c r="B126" s="1" t="s">
        <v>81</v>
      </c>
      <c r="C126" s="1" t="s">
        <v>82</v>
      </c>
      <c r="D126" s="1" t="s">
        <v>83</v>
      </c>
      <c r="E126" s="1">
        <v>439.6</v>
      </c>
      <c r="F126" s="1">
        <v>465.3</v>
      </c>
      <c r="G126" s="1">
        <v>6</v>
      </c>
      <c r="H126" s="1">
        <v>2393</v>
      </c>
      <c r="I126" s="1">
        <v>3355</v>
      </c>
      <c r="J126" s="1">
        <v>25.7</v>
      </c>
      <c r="K126" s="4">
        <v>-9.7680000000000007</v>
      </c>
      <c r="L126" s="4">
        <v>0.629</v>
      </c>
      <c r="M126" s="2" t="s">
        <v>84</v>
      </c>
    </row>
    <row r="127" spans="1:18" x14ac:dyDescent="0.2">
      <c r="A127" s="1">
        <v>82</v>
      </c>
      <c r="B127" s="1" t="s">
        <v>81</v>
      </c>
      <c r="C127" s="1" t="s">
        <v>82</v>
      </c>
      <c r="D127" s="1" t="s">
        <v>83</v>
      </c>
      <c r="E127" s="1">
        <v>529.6</v>
      </c>
      <c r="F127" s="1">
        <v>554.6</v>
      </c>
      <c r="G127" s="1">
        <v>7</v>
      </c>
      <c r="H127" s="1">
        <v>2150</v>
      </c>
      <c r="I127" s="1">
        <v>3015</v>
      </c>
      <c r="J127" s="1">
        <v>24.9</v>
      </c>
      <c r="K127" s="4">
        <v>-9.7750000000000004</v>
      </c>
      <c r="L127" s="4">
        <v>0.60899999999999999</v>
      </c>
      <c r="M127" s="2" t="s">
        <v>84</v>
      </c>
      <c r="O127" s="3">
        <f>AVERAGE(K125:K127)</f>
        <v>-9.8079999999999998</v>
      </c>
      <c r="P127" s="3">
        <f>STDEV(K125:K127)</f>
        <v>6.3316664473106743E-2</v>
      </c>
      <c r="Q127" s="3">
        <f>AVERAGE(L125:L127)</f>
        <v>0.55599999999999994</v>
      </c>
      <c r="R127" s="3">
        <f>STDEV(L125:L127)</f>
        <v>0.10957645732546771</v>
      </c>
    </row>
    <row r="128" spans="1:18" x14ac:dyDescent="0.2">
      <c r="A128" s="1">
        <v>83</v>
      </c>
      <c r="B128" s="1" t="s">
        <v>85</v>
      </c>
      <c r="C128" s="1" t="s">
        <v>86</v>
      </c>
      <c r="D128" s="1" t="s">
        <v>87</v>
      </c>
      <c r="E128" s="1">
        <v>24.2</v>
      </c>
      <c r="F128" s="1">
        <v>48.6</v>
      </c>
      <c r="G128" s="1">
        <v>1</v>
      </c>
      <c r="H128" s="1">
        <v>4108</v>
      </c>
      <c r="I128" s="1">
        <v>5733</v>
      </c>
      <c r="J128" s="1">
        <v>24.4</v>
      </c>
      <c r="K128" s="4">
        <v>-3.6520000000000001</v>
      </c>
      <c r="L128" s="4">
        <v>-7.6429999999999998</v>
      </c>
      <c r="M128" s="2" t="s">
        <v>88</v>
      </c>
    </row>
    <row r="129" spans="1:18" x14ac:dyDescent="0.2">
      <c r="A129" s="1">
        <v>83</v>
      </c>
      <c r="B129" s="1" t="s">
        <v>85</v>
      </c>
      <c r="C129" s="1" t="s">
        <v>86</v>
      </c>
      <c r="D129" s="1" t="s">
        <v>87</v>
      </c>
      <c r="E129" s="1">
        <v>84.4</v>
      </c>
      <c r="F129" s="1">
        <v>108.6</v>
      </c>
      <c r="G129" s="1">
        <v>2</v>
      </c>
      <c r="H129" s="1">
        <v>4118</v>
      </c>
      <c r="I129" s="1">
        <v>5746</v>
      </c>
      <c r="J129" s="1">
        <v>24.1</v>
      </c>
      <c r="K129" s="4">
        <v>-3.7</v>
      </c>
      <c r="L129" s="4">
        <v>-7.72</v>
      </c>
      <c r="M129" s="2" t="s">
        <v>88</v>
      </c>
    </row>
    <row r="130" spans="1:18" x14ac:dyDescent="0.2">
      <c r="A130" s="1">
        <v>83</v>
      </c>
      <c r="B130" s="1" t="s">
        <v>85</v>
      </c>
      <c r="C130" s="1" t="s">
        <v>86</v>
      </c>
      <c r="D130" s="1" t="s">
        <v>87</v>
      </c>
      <c r="E130" s="1">
        <v>169.5</v>
      </c>
      <c r="F130" s="1">
        <v>192.6</v>
      </c>
      <c r="G130" s="1">
        <v>3</v>
      </c>
      <c r="H130" s="1">
        <v>2378</v>
      </c>
      <c r="I130" s="1">
        <v>3334</v>
      </c>
      <c r="J130" s="1">
        <v>23.1</v>
      </c>
      <c r="K130" s="4">
        <v>-13.045999999999999</v>
      </c>
      <c r="L130" s="4">
        <v>-1.454</v>
      </c>
      <c r="M130" s="2" t="s">
        <v>88</v>
      </c>
    </row>
    <row r="131" spans="1:18" x14ac:dyDescent="0.2">
      <c r="A131" s="1">
        <v>83</v>
      </c>
      <c r="B131" s="1" t="s">
        <v>85</v>
      </c>
      <c r="C131" s="1" t="s">
        <v>86</v>
      </c>
      <c r="D131" s="1" t="s">
        <v>87</v>
      </c>
      <c r="E131" s="1">
        <v>259.5</v>
      </c>
      <c r="F131" s="1">
        <v>282.8</v>
      </c>
      <c r="G131" s="1">
        <v>4</v>
      </c>
      <c r="H131" s="1">
        <v>2321</v>
      </c>
      <c r="I131" s="1">
        <v>3252</v>
      </c>
      <c r="J131" s="1">
        <v>23.4</v>
      </c>
      <c r="K131" s="4">
        <v>-12.958</v>
      </c>
      <c r="L131" s="4">
        <v>-1.504</v>
      </c>
      <c r="M131" s="2" t="s">
        <v>88</v>
      </c>
    </row>
    <row r="132" spans="1:18" x14ac:dyDescent="0.2">
      <c r="A132" s="1">
        <v>83</v>
      </c>
      <c r="B132" s="1" t="s">
        <v>85</v>
      </c>
      <c r="C132" s="1" t="s">
        <v>86</v>
      </c>
      <c r="D132" s="1" t="s">
        <v>87</v>
      </c>
      <c r="E132" s="1">
        <v>349.4</v>
      </c>
      <c r="F132" s="1">
        <v>372.8</v>
      </c>
      <c r="G132" s="1">
        <v>5</v>
      </c>
      <c r="H132" s="1">
        <v>2285</v>
      </c>
      <c r="I132" s="1">
        <v>3203</v>
      </c>
      <c r="J132" s="1">
        <v>23.4</v>
      </c>
      <c r="K132" s="4">
        <v>-12.826000000000001</v>
      </c>
      <c r="L132" s="4">
        <v>-1.2130000000000001</v>
      </c>
      <c r="M132" s="2" t="s">
        <v>88</v>
      </c>
    </row>
    <row r="133" spans="1:18" x14ac:dyDescent="0.2">
      <c r="A133" s="1">
        <v>83</v>
      </c>
      <c r="B133" s="1" t="s">
        <v>85</v>
      </c>
      <c r="C133" s="1" t="s">
        <v>86</v>
      </c>
      <c r="D133" s="1" t="s">
        <v>87</v>
      </c>
      <c r="E133" s="1">
        <v>439.6</v>
      </c>
      <c r="F133" s="1">
        <v>462.5</v>
      </c>
      <c r="G133" s="1">
        <v>6</v>
      </c>
      <c r="H133" s="1">
        <v>2128</v>
      </c>
      <c r="I133" s="1">
        <v>2981</v>
      </c>
      <c r="J133" s="1">
        <v>22.9</v>
      </c>
      <c r="K133" s="4">
        <v>-12.635999999999999</v>
      </c>
      <c r="L133" s="4">
        <v>-1.0409999999999999</v>
      </c>
      <c r="M133" s="2" t="s">
        <v>88</v>
      </c>
    </row>
    <row r="134" spans="1:18" x14ac:dyDescent="0.2">
      <c r="A134" s="1">
        <v>83</v>
      </c>
      <c r="B134" s="1" t="s">
        <v>85</v>
      </c>
      <c r="C134" s="1" t="s">
        <v>86</v>
      </c>
      <c r="D134" s="1" t="s">
        <v>87</v>
      </c>
      <c r="E134" s="1">
        <v>529.6</v>
      </c>
      <c r="F134" s="1">
        <v>552.4</v>
      </c>
      <c r="G134" s="1">
        <v>7</v>
      </c>
      <c r="H134" s="1">
        <v>2029</v>
      </c>
      <c r="I134" s="1">
        <v>2844</v>
      </c>
      <c r="J134" s="1">
        <v>22.9</v>
      </c>
      <c r="K134" s="4">
        <v>-12.667</v>
      </c>
      <c r="L134" s="4">
        <v>-0.96399999999999997</v>
      </c>
      <c r="M134" s="2" t="s">
        <v>88</v>
      </c>
      <c r="O134" s="3">
        <f>AVERAGE(K132:K134)</f>
        <v>-12.709666666666665</v>
      </c>
      <c r="P134" s="3">
        <f>STDEV(K132:K134)</f>
        <v>0.10193298452087753</v>
      </c>
      <c r="Q134" s="3">
        <f>AVERAGE(L132:L134)</f>
        <v>-1.0726666666666667</v>
      </c>
      <c r="R134" s="3">
        <f>STDEV(L132:L134)</f>
        <v>0.1274846395976133</v>
      </c>
    </row>
    <row r="135" spans="1:18" x14ac:dyDescent="0.2">
      <c r="A135" s="1">
        <v>84</v>
      </c>
      <c r="B135" s="1" t="s">
        <v>89</v>
      </c>
      <c r="C135" s="1" t="s">
        <v>90</v>
      </c>
      <c r="D135" s="1" t="s">
        <v>91</v>
      </c>
      <c r="E135" s="1">
        <v>24.2</v>
      </c>
      <c r="F135" s="1">
        <v>48.6</v>
      </c>
      <c r="G135" s="1">
        <v>1</v>
      </c>
      <c r="H135" s="1">
        <v>4107</v>
      </c>
      <c r="I135" s="1">
        <v>5732</v>
      </c>
      <c r="J135" s="1">
        <v>24.4</v>
      </c>
      <c r="K135" s="4">
        <v>-3.657</v>
      </c>
      <c r="L135" s="4">
        <v>-7.6340000000000003</v>
      </c>
      <c r="M135" s="2" t="s">
        <v>92</v>
      </c>
    </row>
    <row r="136" spans="1:18" x14ac:dyDescent="0.2">
      <c r="A136" s="1">
        <v>84</v>
      </c>
      <c r="B136" s="1" t="s">
        <v>89</v>
      </c>
      <c r="C136" s="1" t="s">
        <v>90</v>
      </c>
      <c r="D136" s="1" t="s">
        <v>91</v>
      </c>
      <c r="E136" s="1">
        <v>84.3</v>
      </c>
      <c r="F136" s="1">
        <v>108.5</v>
      </c>
      <c r="G136" s="1">
        <v>2</v>
      </c>
      <c r="H136" s="1">
        <v>4119</v>
      </c>
      <c r="I136" s="1">
        <v>5749</v>
      </c>
      <c r="J136" s="1">
        <v>24.1</v>
      </c>
      <c r="K136" s="4">
        <v>-3.7</v>
      </c>
      <c r="L136" s="4">
        <v>-7.72</v>
      </c>
      <c r="M136" s="2" t="s">
        <v>92</v>
      </c>
    </row>
    <row r="137" spans="1:18" x14ac:dyDescent="0.2">
      <c r="A137" s="1">
        <v>84</v>
      </c>
      <c r="B137" s="1" t="s">
        <v>89</v>
      </c>
      <c r="C137" s="1" t="s">
        <v>90</v>
      </c>
      <c r="D137" s="1" t="s">
        <v>91</v>
      </c>
      <c r="E137" s="1">
        <v>169.3</v>
      </c>
      <c r="F137" s="1">
        <v>197.5</v>
      </c>
      <c r="G137" s="1">
        <v>3</v>
      </c>
      <c r="H137" s="1">
        <v>4322</v>
      </c>
      <c r="I137" s="1">
        <v>6071</v>
      </c>
      <c r="J137" s="1">
        <v>28.2</v>
      </c>
      <c r="K137" s="4">
        <v>0.46700000000000003</v>
      </c>
      <c r="L137" s="4">
        <v>1.272</v>
      </c>
      <c r="M137" s="2" t="s">
        <v>92</v>
      </c>
    </row>
    <row r="138" spans="1:18" x14ac:dyDescent="0.2">
      <c r="A138" s="1">
        <v>84</v>
      </c>
      <c r="B138" s="1" t="s">
        <v>89</v>
      </c>
      <c r="C138" s="1" t="s">
        <v>90</v>
      </c>
      <c r="D138" s="1" t="s">
        <v>91</v>
      </c>
      <c r="E138" s="1">
        <v>259.2</v>
      </c>
      <c r="F138" s="1">
        <v>287.7</v>
      </c>
      <c r="G138" s="1">
        <v>4</v>
      </c>
      <c r="H138" s="1">
        <v>4200</v>
      </c>
      <c r="I138" s="1">
        <v>5899</v>
      </c>
      <c r="J138" s="1">
        <v>28.5</v>
      </c>
      <c r="K138" s="4">
        <v>0.48499999999999999</v>
      </c>
      <c r="L138" s="4">
        <v>1.296</v>
      </c>
      <c r="M138" s="2" t="s">
        <v>92</v>
      </c>
    </row>
    <row r="139" spans="1:18" x14ac:dyDescent="0.2">
      <c r="A139" s="1">
        <v>84</v>
      </c>
      <c r="B139" s="1" t="s">
        <v>89</v>
      </c>
      <c r="C139" s="1" t="s">
        <v>90</v>
      </c>
      <c r="D139" s="1" t="s">
        <v>91</v>
      </c>
      <c r="E139" s="1">
        <v>349.4</v>
      </c>
      <c r="F139" s="1">
        <v>377.6</v>
      </c>
      <c r="G139" s="1">
        <v>5</v>
      </c>
      <c r="H139" s="1">
        <v>4116</v>
      </c>
      <c r="I139" s="1">
        <v>5784</v>
      </c>
      <c r="J139" s="1">
        <v>28.2</v>
      </c>
      <c r="K139" s="4">
        <v>0.59299999999999997</v>
      </c>
      <c r="L139" s="4">
        <v>1.4</v>
      </c>
      <c r="M139" s="2" t="s">
        <v>92</v>
      </c>
    </row>
    <row r="140" spans="1:18" x14ac:dyDescent="0.2">
      <c r="A140" s="1">
        <v>84</v>
      </c>
      <c r="B140" s="1" t="s">
        <v>89</v>
      </c>
      <c r="C140" s="1" t="s">
        <v>90</v>
      </c>
      <c r="D140" s="1" t="s">
        <v>91</v>
      </c>
      <c r="E140" s="1">
        <v>439.3</v>
      </c>
      <c r="F140" s="1">
        <v>467</v>
      </c>
      <c r="G140" s="1">
        <v>6</v>
      </c>
      <c r="H140" s="1">
        <v>3800</v>
      </c>
      <c r="I140" s="1">
        <v>5339</v>
      </c>
      <c r="J140" s="1">
        <v>27.7</v>
      </c>
      <c r="K140" s="4">
        <v>0.66800000000000004</v>
      </c>
      <c r="L140" s="4">
        <v>1.5640000000000001</v>
      </c>
      <c r="M140" s="2" t="s">
        <v>92</v>
      </c>
    </row>
    <row r="141" spans="1:18" x14ac:dyDescent="0.2">
      <c r="A141" s="1">
        <v>84</v>
      </c>
      <c r="B141" s="1" t="s">
        <v>89</v>
      </c>
      <c r="C141" s="1" t="s">
        <v>90</v>
      </c>
      <c r="D141" s="1" t="s">
        <v>91</v>
      </c>
      <c r="E141" s="1">
        <v>529.5</v>
      </c>
      <c r="F141" s="1">
        <v>556.4</v>
      </c>
      <c r="G141" s="1">
        <v>7</v>
      </c>
      <c r="H141" s="1">
        <v>3493</v>
      </c>
      <c r="I141" s="1">
        <v>4906</v>
      </c>
      <c r="J141" s="1">
        <v>27</v>
      </c>
      <c r="K141" s="4">
        <v>0.63300000000000001</v>
      </c>
      <c r="L141" s="4">
        <v>1.4650000000000001</v>
      </c>
      <c r="M141" s="2" t="s">
        <v>92</v>
      </c>
      <c r="O141" s="3">
        <f>AVERAGE(K139:K141)</f>
        <v>0.63133333333333341</v>
      </c>
      <c r="P141" s="3">
        <f>STDEV(K139:K141)</f>
        <v>3.7527767497325705E-2</v>
      </c>
      <c r="Q141" s="3">
        <f>AVERAGE(L139:L141)</f>
        <v>1.4763333333333335</v>
      </c>
      <c r="R141" s="3">
        <f>STDEV(L139:L141)</f>
        <v>8.2585309428089837E-2</v>
      </c>
    </row>
    <row r="142" spans="1:18" x14ac:dyDescent="0.2">
      <c r="A142" s="1">
        <v>85</v>
      </c>
      <c r="B142" s="1" t="s">
        <v>93</v>
      </c>
      <c r="C142" s="1" t="s">
        <v>94</v>
      </c>
      <c r="D142" s="1" t="s">
        <v>95</v>
      </c>
      <c r="E142" s="1">
        <v>24.4</v>
      </c>
      <c r="F142" s="1">
        <v>48.6</v>
      </c>
      <c r="G142" s="1">
        <v>1</v>
      </c>
      <c r="H142" s="1">
        <v>4113</v>
      </c>
      <c r="I142" s="1">
        <v>5731</v>
      </c>
      <c r="J142" s="1">
        <v>24.2</v>
      </c>
      <c r="K142" s="4">
        <v>-3.6280000000000001</v>
      </c>
      <c r="L142" s="4">
        <v>-7.6680000000000001</v>
      </c>
      <c r="M142" s="2" t="s">
        <v>96</v>
      </c>
    </row>
    <row r="143" spans="1:18" x14ac:dyDescent="0.2">
      <c r="A143" s="1">
        <v>85</v>
      </c>
      <c r="B143" s="1" t="s">
        <v>93</v>
      </c>
      <c r="C143" s="1" t="s">
        <v>94</v>
      </c>
      <c r="D143" s="1" t="s">
        <v>95</v>
      </c>
      <c r="E143" s="1">
        <v>84.3</v>
      </c>
      <c r="F143" s="1">
        <v>108.5</v>
      </c>
      <c r="G143" s="1">
        <v>2</v>
      </c>
      <c r="H143" s="1">
        <v>4127</v>
      </c>
      <c r="I143" s="1">
        <v>5748</v>
      </c>
      <c r="J143" s="1">
        <v>24.1</v>
      </c>
      <c r="K143" s="4">
        <v>-3.7</v>
      </c>
      <c r="L143" s="4">
        <v>-7.72</v>
      </c>
      <c r="M143" s="2" t="s">
        <v>96</v>
      </c>
    </row>
    <row r="144" spans="1:18" x14ac:dyDescent="0.2">
      <c r="A144" s="1">
        <v>85</v>
      </c>
      <c r="B144" s="1" t="s">
        <v>93</v>
      </c>
      <c r="C144" s="1" t="s">
        <v>94</v>
      </c>
      <c r="D144" s="1" t="s">
        <v>95</v>
      </c>
      <c r="E144" s="1">
        <v>169.3</v>
      </c>
      <c r="F144" s="1">
        <v>196.7</v>
      </c>
      <c r="G144" s="1">
        <v>3</v>
      </c>
      <c r="H144" s="1">
        <v>3333</v>
      </c>
      <c r="I144" s="1">
        <v>4666</v>
      </c>
      <c r="J144" s="1">
        <v>27.5</v>
      </c>
      <c r="K144" s="4">
        <v>-12.317</v>
      </c>
      <c r="L144" s="4">
        <v>-1.395</v>
      </c>
      <c r="M144" s="2" t="s">
        <v>96</v>
      </c>
    </row>
    <row r="145" spans="1:18" x14ac:dyDescent="0.2">
      <c r="A145" s="1">
        <v>85</v>
      </c>
      <c r="B145" s="1" t="s">
        <v>93</v>
      </c>
      <c r="C145" s="1" t="s">
        <v>94</v>
      </c>
      <c r="D145" s="1" t="s">
        <v>95</v>
      </c>
      <c r="E145" s="1">
        <v>259.3</v>
      </c>
      <c r="F145" s="1">
        <v>286.60000000000002</v>
      </c>
      <c r="G145" s="1">
        <v>4</v>
      </c>
      <c r="H145" s="1">
        <v>3256</v>
      </c>
      <c r="I145" s="1">
        <v>4554</v>
      </c>
      <c r="J145" s="1">
        <v>27.2</v>
      </c>
      <c r="K145" s="4">
        <v>-12.148999999999999</v>
      </c>
      <c r="L145" s="4">
        <v>-1.2589999999999999</v>
      </c>
      <c r="M145" s="2" t="s">
        <v>96</v>
      </c>
    </row>
    <row r="146" spans="1:18" x14ac:dyDescent="0.2">
      <c r="A146" s="1">
        <v>85</v>
      </c>
      <c r="B146" s="1" t="s">
        <v>93</v>
      </c>
      <c r="C146" s="1" t="s">
        <v>94</v>
      </c>
      <c r="D146" s="1" t="s">
        <v>95</v>
      </c>
      <c r="E146" s="1">
        <v>349.5</v>
      </c>
      <c r="F146" s="1">
        <v>376.4</v>
      </c>
      <c r="G146" s="1">
        <v>5</v>
      </c>
      <c r="H146" s="1">
        <v>3199</v>
      </c>
      <c r="I146" s="1">
        <v>4477</v>
      </c>
      <c r="J146" s="1">
        <v>27</v>
      </c>
      <c r="K146" s="4">
        <v>-12.045999999999999</v>
      </c>
      <c r="L146" s="4">
        <v>-1.139</v>
      </c>
      <c r="M146" s="2" t="s">
        <v>96</v>
      </c>
    </row>
    <row r="147" spans="1:18" x14ac:dyDescent="0.2">
      <c r="A147" s="1">
        <v>85</v>
      </c>
      <c r="B147" s="1" t="s">
        <v>93</v>
      </c>
      <c r="C147" s="1" t="s">
        <v>94</v>
      </c>
      <c r="D147" s="1" t="s">
        <v>95</v>
      </c>
      <c r="E147" s="1">
        <v>439.4</v>
      </c>
      <c r="F147" s="1">
        <v>465.8</v>
      </c>
      <c r="G147" s="1">
        <v>6</v>
      </c>
      <c r="H147" s="1">
        <v>2826</v>
      </c>
      <c r="I147" s="1">
        <v>3956</v>
      </c>
      <c r="J147" s="1">
        <v>26.5</v>
      </c>
      <c r="K147" s="4">
        <v>-11.973000000000001</v>
      </c>
      <c r="L147" s="4">
        <v>-1.0469999999999999</v>
      </c>
      <c r="M147" s="2" t="s">
        <v>96</v>
      </c>
    </row>
    <row r="148" spans="1:18" x14ac:dyDescent="0.2">
      <c r="A148" s="1">
        <v>85</v>
      </c>
      <c r="B148" s="1" t="s">
        <v>93</v>
      </c>
      <c r="C148" s="1" t="s">
        <v>94</v>
      </c>
      <c r="D148" s="1" t="s">
        <v>95</v>
      </c>
      <c r="E148" s="1">
        <v>529.5</v>
      </c>
      <c r="F148" s="1">
        <v>555.4</v>
      </c>
      <c r="G148" s="1">
        <v>7</v>
      </c>
      <c r="H148" s="1">
        <v>2738</v>
      </c>
      <c r="I148" s="1">
        <v>3830</v>
      </c>
      <c r="J148" s="1">
        <v>26</v>
      </c>
      <c r="K148" s="4">
        <v>-11.976000000000001</v>
      </c>
      <c r="L148" s="4">
        <v>-1.0669999999999999</v>
      </c>
      <c r="M148" s="2" t="s">
        <v>96</v>
      </c>
      <c r="O148" s="3">
        <f>AVERAGE(K146:K148)</f>
        <v>-11.998333333333333</v>
      </c>
      <c r="P148" s="3">
        <f>STDEV(K146:K148)</f>
        <v>4.1307787804883297E-2</v>
      </c>
      <c r="Q148" s="3">
        <f>AVERAGE(L146:L148)</f>
        <v>-1.0843333333333334</v>
      </c>
      <c r="R148" s="3">
        <f>STDEV(L146:L148)</f>
        <v>4.8387326164330856E-2</v>
      </c>
    </row>
    <row r="149" spans="1:18" x14ac:dyDescent="0.2">
      <c r="A149" s="1">
        <v>86</v>
      </c>
      <c r="B149" s="1" t="s">
        <v>97</v>
      </c>
      <c r="C149" s="1" t="s">
        <v>98</v>
      </c>
      <c r="D149" s="1" t="s">
        <v>99</v>
      </c>
      <c r="E149" s="1">
        <v>24.4</v>
      </c>
      <c r="F149" s="1">
        <v>48.6</v>
      </c>
      <c r="G149" s="1">
        <v>1</v>
      </c>
      <c r="H149" s="1">
        <v>4118</v>
      </c>
      <c r="I149" s="1">
        <v>5744</v>
      </c>
      <c r="J149" s="1">
        <v>24.1</v>
      </c>
      <c r="K149" s="4">
        <v>-3.6459999999999999</v>
      </c>
      <c r="L149" s="4">
        <v>-7.6740000000000004</v>
      </c>
      <c r="M149" s="2" t="s">
        <v>100</v>
      </c>
    </row>
    <row r="150" spans="1:18" x14ac:dyDescent="0.2">
      <c r="A150" s="1">
        <v>86</v>
      </c>
      <c r="B150" s="1" t="s">
        <v>97</v>
      </c>
      <c r="C150" s="1" t="s">
        <v>98</v>
      </c>
      <c r="D150" s="1" t="s">
        <v>99</v>
      </c>
      <c r="E150" s="1">
        <v>84.3</v>
      </c>
      <c r="F150" s="1">
        <v>108.5</v>
      </c>
      <c r="G150" s="1">
        <v>2</v>
      </c>
      <c r="H150" s="1">
        <v>4122</v>
      </c>
      <c r="I150" s="1">
        <v>5749</v>
      </c>
      <c r="J150" s="1">
        <v>24.1</v>
      </c>
      <c r="K150" s="4">
        <v>-3.7</v>
      </c>
      <c r="L150" s="4">
        <v>-7.72</v>
      </c>
      <c r="M150" s="2" t="s">
        <v>100</v>
      </c>
    </row>
    <row r="151" spans="1:18" x14ac:dyDescent="0.2">
      <c r="A151" s="1">
        <v>86</v>
      </c>
      <c r="B151" s="1" t="s">
        <v>97</v>
      </c>
      <c r="C151" s="1" t="s">
        <v>98</v>
      </c>
      <c r="D151" s="1" t="s">
        <v>99</v>
      </c>
      <c r="E151" s="1">
        <v>169.3</v>
      </c>
      <c r="F151" s="1">
        <v>196.8</v>
      </c>
      <c r="G151" s="1">
        <v>3</v>
      </c>
      <c r="H151" s="1">
        <v>3451</v>
      </c>
      <c r="I151" s="1">
        <v>4844</v>
      </c>
      <c r="J151" s="1">
        <v>27.5</v>
      </c>
      <c r="K151" s="4">
        <v>-5.2999999999999999E-2</v>
      </c>
      <c r="L151" s="4">
        <v>0.13</v>
      </c>
      <c r="M151" s="2" t="s">
        <v>100</v>
      </c>
    </row>
    <row r="152" spans="1:18" x14ac:dyDescent="0.2">
      <c r="A152" s="1">
        <v>86</v>
      </c>
      <c r="B152" s="1" t="s">
        <v>97</v>
      </c>
      <c r="C152" s="1" t="s">
        <v>98</v>
      </c>
      <c r="D152" s="1" t="s">
        <v>99</v>
      </c>
      <c r="E152" s="1">
        <v>259.3</v>
      </c>
      <c r="F152" s="1">
        <v>286.8</v>
      </c>
      <c r="G152" s="1">
        <v>4</v>
      </c>
      <c r="H152" s="1">
        <v>3366</v>
      </c>
      <c r="I152" s="1">
        <v>4724</v>
      </c>
      <c r="J152" s="1">
        <v>27.5</v>
      </c>
      <c r="K152" s="4">
        <v>-2.4E-2</v>
      </c>
      <c r="L152" s="4">
        <v>6.6000000000000003E-2</v>
      </c>
      <c r="M152" s="2" t="s">
        <v>100</v>
      </c>
    </row>
    <row r="153" spans="1:18" x14ac:dyDescent="0.2">
      <c r="A153" s="1">
        <v>86</v>
      </c>
      <c r="B153" s="1" t="s">
        <v>97</v>
      </c>
      <c r="C153" s="1" t="s">
        <v>98</v>
      </c>
      <c r="D153" s="1" t="s">
        <v>99</v>
      </c>
      <c r="E153" s="1">
        <v>349.4</v>
      </c>
      <c r="F153" s="1">
        <v>376.8</v>
      </c>
      <c r="G153" s="1">
        <v>5</v>
      </c>
      <c r="H153" s="1">
        <v>3307</v>
      </c>
      <c r="I153" s="1">
        <v>4639</v>
      </c>
      <c r="J153" s="1">
        <v>27.5</v>
      </c>
      <c r="K153" s="4">
        <v>9.0999999999999998E-2</v>
      </c>
      <c r="L153" s="4">
        <v>0.20100000000000001</v>
      </c>
      <c r="M153" s="2" t="s">
        <v>100</v>
      </c>
    </row>
    <row r="154" spans="1:18" x14ac:dyDescent="0.2">
      <c r="A154" s="1">
        <v>86</v>
      </c>
      <c r="B154" s="1" t="s">
        <v>97</v>
      </c>
      <c r="C154" s="1" t="s">
        <v>98</v>
      </c>
      <c r="D154" s="1" t="s">
        <v>99</v>
      </c>
      <c r="E154" s="1">
        <v>439.4</v>
      </c>
      <c r="F154" s="1">
        <v>466.4</v>
      </c>
      <c r="G154" s="1">
        <v>6</v>
      </c>
      <c r="H154" s="1">
        <v>3160</v>
      </c>
      <c r="I154" s="1">
        <v>4431</v>
      </c>
      <c r="J154" s="1">
        <v>27</v>
      </c>
      <c r="K154" s="4">
        <v>0.17599999999999999</v>
      </c>
      <c r="L154" s="4">
        <v>0.28499999999999998</v>
      </c>
      <c r="M154" s="2" t="s">
        <v>100</v>
      </c>
    </row>
    <row r="155" spans="1:18" x14ac:dyDescent="0.2">
      <c r="A155" s="1">
        <v>86</v>
      </c>
      <c r="B155" s="1" t="s">
        <v>97</v>
      </c>
      <c r="C155" s="1" t="s">
        <v>98</v>
      </c>
      <c r="D155" s="1" t="s">
        <v>99</v>
      </c>
      <c r="E155" s="1">
        <v>529.6</v>
      </c>
      <c r="F155" s="1">
        <v>556</v>
      </c>
      <c r="G155" s="1">
        <v>7</v>
      </c>
      <c r="H155" s="1">
        <v>2948</v>
      </c>
      <c r="I155" s="1">
        <v>4133</v>
      </c>
      <c r="J155" s="1">
        <v>26.5</v>
      </c>
      <c r="K155" s="4">
        <v>0.22700000000000001</v>
      </c>
      <c r="L155" s="4">
        <v>0.432</v>
      </c>
      <c r="M155" s="2" t="s">
        <v>100</v>
      </c>
      <c r="O155" s="3">
        <f>AVERAGE(K153:K155)</f>
        <v>0.16466666666666666</v>
      </c>
      <c r="P155" s="3">
        <f>STDEV(K153:K155)</f>
        <v>6.8704682033565459E-2</v>
      </c>
      <c r="Q155" s="3">
        <f>AVERAGE(L153:L155)</f>
        <v>0.30599999999999999</v>
      </c>
      <c r="R155" s="3">
        <f>STDEV(L153:L155)</f>
        <v>0.11692305161943041</v>
      </c>
    </row>
    <row r="156" spans="1:18" x14ac:dyDescent="0.2">
      <c r="A156" s="1">
        <v>87</v>
      </c>
      <c r="B156" s="1" t="s">
        <v>101</v>
      </c>
      <c r="C156" s="1" t="s">
        <v>102</v>
      </c>
      <c r="D156" s="1" t="s">
        <v>103</v>
      </c>
      <c r="E156" s="1">
        <v>24.2</v>
      </c>
      <c r="F156" s="1">
        <v>48.6</v>
      </c>
      <c r="G156" s="1">
        <v>1</v>
      </c>
      <c r="H156" s="1">
        <v>4112</v>
      </c>
      <c r="I156" s="1">
        <v>5736</v>
      </c>
      <c r="J156" s="1">
        <v>24.4</v>
      </c>
      <c r="K156" s="4">
        <v>-3.6779999999999999</v>
      </c>
      <c r="L156" s="4">
        <v>-7.7140000000000004</v>
      </c>
      <c r="M156" s="2" t="s">
        <v>104</v>
      </c>
    </row>
    <row r="157" spans="1:18" x14ac:dyDescent="0.2">
      <c r="A157" s="1">
        <v>87</v>
      </c>
      <c r="B157" s="1" t="s">
        <v>101</v>
      </c>
      <c r="C157" s="1" t="s">
        <v>102</v>
      </c>
      <c r="D157" s="1" t="s">
        <v>103</v>
      </c>
      <c r="E157" s="1">
        <v>84.4</v>
      </c>
      <c r="F157" s="1">
        <v>108.5</v>
      </c>
      <c r="G157" s="1">
        <v>2</v>
      </c>
      <c r="H157" s="1">
        <v>4116</v>
      </c>
      <c r="I157" s="1">
        <v>5741</v>
      </c>
      <c r="J157" s="1">
        <v>24.1</v>
      </c>
      <c r="K157" s="4">
        <v>-3.7</v>
      </c>
      <c r="L157" s="4">
        <v>-7.72</v>
      </c>
      <c r="M157" s="2" t="s">
        <v>104</v>
      </c>
    </row>
    <row r="158" spans="1:18" x14ac:dyDescent="0.2">
      <c r="A158" s="1">
        <v>87</v>
      </c>
      <c r="B158" s="1" t="s">
        <v>101</v>
      </c>
      <c r="C158" s="1" t="s">
        <v>102</v>
      </c>
      <c r="D158" s="1" t="s">
        <v>103</v>
      </c>
      <c r="E158" s="1">
        <v>169.4</v>
      </c>
      <c r="F158" s="1">
        <v>196.3</v>
      </c>
      <c r="G158" s="1">
        <v>3</v>
      </c>
      <c r="H158" s="1">
        <v>2974</v>
      </c>
      <c r="I158" s="1">
        <v>4176</v>
      </c>
      <c r="J158" s="1">
        <v>27</v>
      </c>
      <c r="K158" s="4">
        <v>-10.214</v>
      </c>
      <c r="L158" s="4">
        <v>1.161</v>
      </c>
      <c r="M158" s="2" t="s">
        <v>104</v>
      </c>
    </row>
    <row r="159" spans="1:18" x14ac:dyDescent="0.2">
      <c r="A159" s="1">
        <v>87</v>
      </c>
      <c r="B159" s="1" t="s">
        <v>101</v>
      </c>
      <c r="C159" s="1" t="s">
        <v>102</v>
      </c>
      <c r="D159" s="1" t="s">
        <v>103</v>
      </c>
      <c r="E159" s="1">
        <v>259.7</v>
      </c>
      <c r="F159" s="1">
        <v>284.10000000000002</v>
      </c>
      <c r="G159" s="1">
        <v>4</v>
      </c>
      <c r="H159" s="1">
        <v>1959</v>
      </c>
      <c r="I159" s="1">
        <v>2754</v>
      </c>
      <c r="J159" s="1">
        <v>24.4</v>
      </c>
      <c r="K159" s="4">
        <v>-9.8879999999999999</v>
      </c>
      <c r="L159" s="4">
        <v>1.0069999999999999</v>
      </c>
      <c r="M159" s="2" t="s">
        <v>104</v>
      </c>
    </row>
    <row r="160" spans="1:18" x14ac:dyDescent="0.2">
      <c r="A160" s="1">
        <v>87</v>
      </c>
      <c r="B160" s="1" t="s">
        <v>101</v>
      </c>
      <c r="C160" s="1" t="s">
        <v>102</v>
      </c>
      <c r="D160" s="1" t="s">
        <v>103</v>
      </c>
      <c r="E160" s="1">
        <v>349.8</v>
      </c>
      <c r="F160" s="1">
        <v>371.2</v>
      </c>
      <c r="G160" s="1">
        <v>5</v>
      </c>
      <c r="H160" s="1">
        <v>925</v>
      </c>
      <c r="I160" s="1">
        <v>1301</v>
      </c>
      <c r="J160" s="1">
        <v>21.4</v>
      </c>
      <c r="K160" s="4">
        <v>-9.31</v>
      </c>
      <c r="L160" s="4">
        <v>0.96699999999999997</v>
      </c>
      <c r="M160" s="2" t="s">
        <v>104</v>
      </c>
      <c r="O160" s="3">
        <f>AVERAGE(K158:K160)</f>
        <v>-9.8040000000000003</v>
      </c>
      <c r="P160" s="3">
        <f>STDEV(K158:K160)</f>
        <v>0.45781655714925812</v>
      </c>
      <c r="Q160" s="3">
        <f>AVERAGE(L158:L160)</f>
        <v>1.0450000000000002</v>
      </c>
      <c r="R160" s="3">
        <f>STDEV(L158:L160)</f>
        <v>0.10243046421841508</v>
      </c>
    </row>
    <row r="161" spans="1:18" x14ac:dyDescent="0.2">
      <c r="A161" s="1">
        <v>88</v>
      </c>
      <c r="B161" s="1" t="s">
        <v>105</v>
      </c>
      <c r="C161" s="1" t="s">
        <v>106</v>
      </c>
      <c r="D161" s="1" t="s">
        <v>42</v>
      </c>
      <c r="E161" s="1">
        <v>24.2</v>
      </c>
      <c r="F161" s="1">
        <v>48.6</v>
      </c>
      <c r="G161" s="1">
        <v>1</v>
      </c>
      <c r="H161" s="1">
        <v>3989</v>
      </c>
      <c r="I161" s="1">
        <v>5567</v>
      </c>
      <c r="J161" s="1">
        <v>24.4</v>
      </c>
      <c r="K161" s="4">
        <v>-3.5430000000000001</v>
      </c>
      <c r="L161" s="4">
        <v>-7.5720000000000001</v>
      </c>
      <c r="M161" s="2" t="s">
        <v>107</v>
      </c>
    </row>
    <row r="162" spans="1:18" x14ac:dyDescent="0.2">
      <c r="A162" s="1">
        <v>88</v>
      </c>
      <c r="B162" s="1" t="s">
        <v>105</v>
      </c>
      <c r="C162" s="1" t="s">
        <v>106</v>
      </c>
      <c r="D162" s="1" t="s">
        <v>42</v>
      </c>
      <c r="E162" s="1">
        <v>84.2</v>
      </c>
      <c r="F162" s="1">
        <v>108.6</v>
      </c>
      <c r="G162" s="1">
        <v>2</v>
      </c>
      <c r="H162" s="1">
        <v>4008</v>
      </c>
      <c r="I162" s="1">
        <v>5592</v>
      </c>
      <c r="J162" s="1">
        <v>24.4</v>
      </c>
      <c r="K162" s="4">
        <v>-3.7</v>
      </c>
      <c r="L162" s="4">
        <v>-7.72</v>
      </c>
      <c r="M162" s="2" t="s">
        <v>107</v>
      </c>
    </row>
    <row r="163" spans="1:18" x14ac:dyDescent="0.2">
      <c r="A163" s="1">
        <v>88</v>
      </c>
      <c r="B163" s="1" t="s">
        <v>105</v>
      </c>
      <c r="C163" s="1" t="s">
        <v>106</v>
      </c>
      <c r="D163" s="1" t="s">
        <v>42</v>
      </c>
      <c r="E163" s="1">
        <v>169.3</v>
      </c>
      <c r="F163" s="1">
        <v>197</v>
      </c>
      <c r="G163" s="1">
        <v>3</v>
      </c>
      <c r="H163" s="1">
        <v>3694</v>
      </c>
      <c r="I163" s="1">
        <v>5183</v>
      </c>
      <c r="J163" s="1">
        <v>27.7</v>
      </c>
      <c r="K163" s="4">
        <v>-13.141999999999999</v>
      </c>
      <c r="L163" s="4">
        <v>0.20499999999999999</v>
      </c>
      <c r="M163" s="2" t="s">
        <v>107</v>
      </c>
    </row>
    <row r="164" spans="1:18" x14ac:dyDescent="0.2">
      <c r="A164" s="1">
        <v>88</v>
      </c>
      <c r="B164" s="1" t="s">
        <v>105</v>
      </c>
      <c r="C164" s="1" t="s">
        <v>106</v>
      </c>
      <c r="D164" s="1" t="s">
        <v>42</v>
      </c>
      <c r="E164" s="1">
        <v>259.39999999999998</v>
      </c>
      <c r="F164" s="1">
        <v>287.10000000000002</v>
      </c>
      <c r="G164" s="1">
        <v>4</v>
      </c>
      <c r="H164" s="1">
        <v>3701</v>
      </c>
      <c r="I164" s="1">
        <v>5195</v>
      </c>
      <c r="J164" s="1">
        <v>27.7</v>
      </c>
      <c r="K164" s="4">
        <v>-12.949</v>
      </c>
      <c r="L164" s="4">
        <v>0.432</v>
      </c>
      <c r="M164" s="2" t="s">
        <v>107</v>
      </c>
    </row>
    <row r="165" spans="1:18" x14ac:dyDescent="0.2">
      <c r="A165" s="1">
        <v>88</v>
      </c>
      <c r="B165" s="1" t="s">
        <v>105</v>
      </c>
      <c r="C165" s="1" t="s">
        <v>106</v>
      </c>
      <c r="D165" s="1" t="s">
        <v>42</v>
      </c>
      <c r="E165" s="1">
        <v>349.3</v>
      </c>
      <c r="F165" s="1">
        <v>374.7</v>
      </c>
      <c r="G165" s="1">
        <v>5</v>
      </c>
      <c r="H165" s="1">
        <v>2451</v>
      </c>
      <c r="I165" s="1">
        <v>3441</v>
      </c>
      <c r="J165" s="1">
        <v>25.5</v>
      </c>
      <c r="K165" s="4">
        <v>-12.945</v>
      </c>
      <c r="L165" s="4">
        <v>0.38600000000000001</v>
      </c>
      <c r="M165" s="2" t="s">
        <v>107</v>
      </c>
    </row>
    <row r="166" spans="1:18" x14ac:dyDescent="0.2">
      <c r="A166" s="1">
        <v>88</v>
      </c>
      <c r="B166" s="1" t="s">
        <v>105</v>
      </c>
      <c r="C166" s="1" t="s">
        <v>106</v>
      </c>
      <c r="D166" s="1" t="s">
        <v>42</v>
      </c>
      <c r="E166" s="1">
        <v>529.29999999999995</v>
      </c>
      <c r="F166" s="1">
        <v>553.5</v>
      </c>
      <c r="G166" s="1">
        <v>6</v>
      </c>
      <c r="H166" s="1">
        <v>1971</v>
      </c>
      <c r="I166" s="1">
        <v>2769</v>
      </c>
      <c r="J166" s="1">
        <v>24.2</v>
      </c>
      <c r="K166" s="4">
        <v>-12.263</v>
      </c>
      <c r="L166" s="4">
        <v>1.042</v>
      </c>
      <c r="M166" s="2" t="s">
        <v>107</v>
      </c>
      <c r="O166" s="3">
        <f>AVERAGE(K164:K166)</f>
        <v>-12.718999999999999</v>
      </c>
      <c r="P166" s="3">
        <f>STDEV(K164:K166)</f>
        <v>0.39491264856927549</v>
      </c>
      <c r="Q166" s="3">
        <f>AVERAGE(L164:L166)</f>
        <v>0.62</v>
      </c>
      <c r="R166" s="3">
        <f>STDEV(L164:L166)</f>
        <v>0.36618574521682296</v>
      </c>
    </row>
    <row r="167" spans="1:18" x14ac:dyDescent="0.2">
      <c r="A167" s="1">
        <v>90</v>
      </c>
      <c r="B167" s="1" t="s">
        <v>65</v>
      </c>
      <c r="C167" s="1" t="s">
        <v>66</v>
      </c>
      <c r="D167" s="1" t="s">
        <v>67</v>
      </c>
      <c r="E167" s="1">
        <v>24.3</v>
      </c>
      <c r="F167" s="1">
        <v>48.7</v>
      </c>
      <c r="G167" s="1">
        <v>1</v>
      </c>
      <c r="H167" s="1">
        <v>4372</v>
      </c>
      <c r="I167" s="1">
        <v>6095</v>
      </c>
      <c r="J167" s="1">
        <v>24.4</v>
      </c>
      <c r="K167" s="4">
        <v>-3.4809999999999999</v>
      </c>
      <c r="L167" s="4">
        <v>-7.4560000000000004</v>
      </c>
      <c r="M167" s="2" t="s">
        <v>108</v>
      </c>
    </row>
    <row r="168" spans="1:18" x14ac:dyDescent="0.2">
      <c r="A168" s="1">
        <v>90</v>
      </c>
      <c r="B168" s="1" t="s">
        <v>65</v>
      </c>
      <c r="C168" s="1" t="s">
        <v>66</v>
      </c>
      <c r="D168" s="1" t="s">
        <v>67</v>
      </c>
      <c r="E168" s="1">
        <v>84.3</v>
      </c>
      <c r="F168" s="1">
        <v>108.7</v>
      </c>
      <c r="G168" s="1">
        <v>2</v>
      </c>
      <c r="H168" s="1">
        <v>4360</v>
      </c>
      <c r="I168" s="1">
        <v>6078</v>
      </c>
      <c r="J168" s="1">
        <v>24.4</v>
      </c>
      <c r="K168" s="4">
        <v>-3.7</v>
      </c>
      <c r="L168" s="4">
        <v>-7.72</v>
      </c>
      <c r="M168" s="2" t="s">
        <v>108</v>
      </c>
    </row>
    <row r="169" spans="1:18" x14ac:dyDescent="0.2">
      <c r="A169" s="1">
        <v>90</v>
      </c>
      <c r="B169" s="1" t="s">
        <v>65</v>
      </c>
      <c r="C169" s="1" t="s">
        <v>66</v>
      </c>
      <c r="D169" s="1" t="s">
        <v>67</v>
      </c>
      <c r="E169" s="1">
        <v>171.4</v>
      </c>
      <c r="F169" s="1">
        <v>191.1</v>
      </c>
      <c r="G169" s="1">
        <v>3</v>
      </c>
      <c r="H169" s="1">
        <v>198</v>
      </c>
      <c r="I169" s="1">
        <v>279</v>
      </c>
      <c r="J169" s="1">
        <v>19.7</v>
      </c>
      <c r="K169" s="4">
        <v>-8.2579999999999991</v>
      </c>
      <c r="L169" s="4">
        <v>1.6379999999999999</v>
      </c>
      <c r="M169" s="2" t="s">
        <v>108</v>
      </c>
    </row>
    <row r="170" spans="1:18" x14ac:dyDescent="0.2">
      <c r="A170" s="1">
        <v>90</v>
      </c>
      <c r="B170" s="1" t="s">
        <v>65</v>
      </c>
      <c r="C170" s="1" t="s">
        <v>66</v>
      </c>
      <c r="D170" s="1" t="s">
        <v>67</v>
      </c>
      <c r="E170" s="1">
        <v>259.39999999999998</v>
      </c>
      <c r="F170" s="1">
        <v>284.39999999999998</v>
      </c>
      <c r="G170" s="1">
        <v>4</v>
      </c>
      <c r="H170" s="1">
        <v>2086</v>
      </c>
      <c r="I170" s="1">
        <v>2929</v>
      </c>
      <c r="J170" s="1">
        <v>24.9</v>
      </c>
      <c r="K170" s="4">
        <v>3.2170000000000001</v>
      </c>
      <c r="L170" s="4">
        <v>1.905</v>
      </c>
      <c r="M170" s="2" t="s">
        <v>108</v>
      </c>
    </row>
    <row r="171" spans="1:18" x14ac:dyDescent="0.2">
      <c r="A171" s="1">
        <v>90</v>
      </c>
      <c r="B171" s="1" t="s">
        <v>65</v>
      </c>
      <c r="C171" s="1" t="s">
        <v>66</v>
      </c>
      <c r="D171" s="1" t="s">
        <v>67</v>
      </c>
      <c r="E171" s="1">
        <v>349.4</v>
      </c>
      <c r="F171" s="1">
        <v>374.6</v>
      </c>
      <c r="G171" s="1">
        <v>5</v>
      </c>
      <c r="H171" s="1">
        <v>2152</v>
      </c>
      <c r="I171" s="1">
        <v>3023</v>
      </c>
      <c r="J171" s="1">
        <v>25.2</v>
      </c>
      <c r="K171" s="4">
        <v>3.1459999999999999</v>
      </c>
      <c r="L171" s="4">
        <v>1.9710000000000001</v>
      </c>
      <c r="M171" s="2" t="s">
        <v>108</v>
      </c>
    </row>
    <row r="172" spans="1:18" x14ac:dyDescent="0.2">
      <c r="A172" s="1">
        <v>90</v>
      </c>
      <c r="B172" s="1" t="s">
        <v>65</v>
      </c>
      <c r="C172" s="1" t="s">
        <v>66</v>
      </c>
      <c r="D172" s="1" t="s">
        <v>67</v>
      </c>
      <c r="E172" s="1">
        <v>439.4</v>
      </c>
      <c r="F172" s="1">
        <v>465.1</v>
      </c>
      <c r="G172" s="1">
        <v>6</v>
      </c>
      <c r="H172" s="1">
        <v>2216</v>
      </c>
      <c r="I172" s="1">
        <v>3111</v>
      </c>
      <c r="J172" s="1">
        <v>25.7</v>
      </c>
      <c r="K172" s="4">
        <v>3.0939999999999999</v>
      </c>
      <c r="L172" s="4">
        <v>1.8759999999999999</v>
      </c>
      <c r="M172" s="2" t="s">
        <v>108</v>
      </c>
    </row>
    <row r="173" spans="1:18" x14ac:dyDescent="0.2">
      <c r="A173" s="1">
        <v>90</v>
      </c>
      <c r="B173" s="1" t="s">
        <v>65</v>
      </c>
      <c r="C173" s="1" t="s">
        <v>66</v>
      </c>
      <c r="D173" s="1" t="s">
        <v>67</v>
      </c>
      <c r="E173" s="1">
        <v>529.4</v>
      </c>
      <c r="F173" s="1">
        <v>554.6</v>
      </c>
      <c r="G173" s="1">
        <v>7</v>
      </c>
      <c r="H173" s="1">
        <v>2111</v>
      </c>
      <c r="I173" s="1">
        <v>2965</v>
      </c>
      <c r="J173" s="1">
        <v>25.2</v>
      </c>
      <c r="K173" s="4">
        <v>3.1680000000000001</v>
      </c>
      <c r="L173" s="4">
        <v>2.06</v>
      </c>
      <c r="M173" s="2" t="s">
        <v>108</v>
      </c>
      <c r="O173" s="3">
        <f>AVERAGE(K171:K173)</f>
        <v>3.1360000000000006</v>
      </c>
      <c r="P173" s="3">
        <f>STDEV(K171:K173)</f>
        <v>3.8000000000000131E-2</v>
      </c>
      <c r="Q173" s="3">
        <f>AVERAGE(L171:L173)</f>
        <v>1.9690000000000001</v>
      </c>
      <c r="R173" s="3">
        <f>STDEV(L171:L173)</f>
        <v>9.2016302903344338E-2</v>
      </c>
    </row>
    <row r="174" spans="1:18" x14ac:dyDescent="0.2">
      <c r="A174" s="1">
        <v>91</v>
      </c>
      <c r="B174" s="1" t="s">
        <v>105</v>
      </c>
      <c r="C174" s="1" t="s">
        <v>106</v>
      </c>
      <c r="D174" s="1" t="s">
        <v>42</v>
      </c>
      <c r="E174" s="1">
        <v>24.3</v>
      </c>
      <c r="F174" s="1">
        <v>48.7</v>
      </c>
      <c r="G174" s="1">
        <v>1</v>
      </c>
      <c r="H174" s="1">
        <v>4247</v>
      </c>
      <c r="I174" s="1">
        <v>5918</v>
      </c>
      <c r="J174" s="1">
        <v>24.4</v>
      </c>
      <c r="K174" s="4">
        <v>-3.597</v>
      </c>
      <c r="L174" s="4">
        <v>-7.6280000000000001</v>
      </c>
      <c r="M174" s="2" t="s">
        <v>109</v>
      </c>
    </row>
    <row r="175" spans="1:18" x14ac:dyDescent="0.2">
      <c r="A175" s="1">
        <v>91</v>
      </c>
      <c r="B175" s="1" t="s">
        <v>105</v>
      </c>
      <c r="C175" s="1" t="s">
        <v>106</v>
      </c>
      <c r="D175" s="1" t="s">
        <v>42</v>
      </c>
      <c r="E175" s="1">
        <v>84.4</v>
      </c>
      <c r="F175" s="1">
        <v>108.5</v>
      </c>
      <c r="G175" s="1">
        <v>2</v>
      </c>
      <c r="H175" s="1">
        <v>4260</v>
      </c>
      <c r="I175" s="1">
        <v>5936</v>
      </c>
      <c r="J175" s="1">
        <v>24.1</v>
      </c>
      <c r="K175" s="4">
        <v>-3.7</v>
      </c>
      <c r="L175" s="4">
        <v>-7.72</v>
      </c>
      <c r="M175" s="2" t="s">
        <v>109</v>
      </c>
    </row>
    <row r="176" spans="1:18" x14ac:dyDescent="0.2">
      <c r="A176" s="1">
        <v>91</v>
      </c>
      <c r="B176" s="1" t="s">
        <v>105</v>
      </c>
      <c r="C176" s="1" t="s">
        <v>106</v>
      </c>
      <c r="D176" s="1" t="s">
        <v>42</v>
      </c>
      <c r="E176" s="1">
        <v>169.2</v>
      </c>
      <c r="F176" s="1">
        <v>196.7</v>
      </c>
      <c r="G176" s="1">
        <v>3</v>
      </c>
      <c r="H176" s="1">
        <v>3504</v>
      </c>
      <c r="I176" s="1">
        <v>4913</v>
      </c>
      <c r="J176" s="1">
        <v>27.5</v>
      </c>
      <c r="K176" s="4">
        <v>-13.196999999999999</v>
      </c>
      <c r="L176" s="4">
        <v>0.372</v>
      </c>
      <c r="M176" s="2" t="s">
        <v>109</v>
      </c>
    </row>
    <row r="177" spans="1:18" x14ac:dyDescent="0.2">
      <c r="A177" s="1">
        <v>91</v>
      </c>
      <c r="B177" s="1" t="s">
        <v>105</v>
      </c>
      <c r="C177" s="1" t="s">
        <v>106</v>
      </c>
      <c r="D177" s="1" t="s">
        <v>42</v>
      </c>
      <c r="E177" s="1">
        <v>259.3</v>
      </c>
      <c r="F177" s="1">
        <v>286.5</v>
      </c>
      <c r="G177" s="1">
        <v>4</v>
      </c>
      <c r="H177" s="1">
        <v>3432</v>
      </c>
      <c r="I177" s="1">
        <v>4810</v>
      </c>
      <c r="J177" s="1">
        <v>27.2</v>
      </c>
      <c r="K177" s="4">
        <v>-13.164999999999999</v>
      </c>
      <c r="L177" s="4">
        <v>0.39900000000000002</v>
      </c>
      <c r="M177" s="2" t="s">
        <v>109</v>
      </c>
    </row>
    <row r="178" spans="1:18" x14ac:dyDescent="0.2">
      <c r="A178" s="1">
        <v>91</v>
      </c>
      <c r="B178" s="1" t="s">
        <v>105</v>
      </c>
      <c r="C178" s="1" t="s">
        <v>106</v>
      </c>
      <c r="D178" s="1" t="s">
        <v>42</v>
      </c>
      <c r="E178" s="1">
        <v>349.4</v>
      </c>
      <c r="F178" s="1">
        <v>374.8</v>
      </c>
      <c r="G178" s="1">
        <v>5</v>
      </c>
      <c r="H178" s="1">
        <v>2563</v>
      </c>
      <c r="I178" s="1">
        <v>3596</v>
      </c>
      <c r="J178" s="1">
        <v>25.5</v>
      </c>
      <c r="K178" s="4">
        <v>-13.121</v>
      </c>
      <c r="L178" s="4">
        <v>0.60599999999999998</v>
      </c>
      <c r="M178" s="2" t="s">
        <v>109</v>
      </c>
    </row>
    <row r="179" spans="1:18" x14ac:dyDescent="0.2">
      <c r="A179" s="1">
        <v>91</v>
      </c>
      <c r="B179" s="1" t="s">
        <v>105</v>
      </c>
      <c r="C179" s="1" t="s">
        <v>106</v>
      </c>
      <c r="D179" s="1" t="s">
        <v>42</v>
      </c>
      <c r="E179" s="1">
        <v>439.4</v>
      </c>
      <c r="F179" s="1">
        <v>465.6</v>
      </c>
      <c r="G179" s="1">
        <v>6</v>
      </c>
      <c r="H179" s="1">
        <v>2869</v>
      </c>
      <c r="I179" s="1">
        <v>4023</v>
      </c>
      <c r="J179" s="1">
        <v>26.2</v>
      </c>
      <c r="K179" s="4">
        <v>-12.923</v>
      </c>
      <c r="L179" s="4">
        <v>0.73799999999999999</v>
      </c>
      <c r="M179" s="2" t="s">
        <v>109</v>
      </c>
    </row>
    <row r="180" spans="1:18" x14ac:dyDescent="0.2">
      <c r="A180" s="1">
        <v>91</v>
      </c>
      <c r="B180" s="1" t="s">
        <v>105</v>
      </c>
      <c r="C180" s="1" t="s">
        <v>106</v>
      </c>
      <c r="D180" s="1" t="s">
        <v>42</v>
      </c>
      <c r="E180" s="1">
        <v>529.29999999999995</v>
      </c>
      <c r="F180" s="1">
        <v>555</v>
      </c>
      <c r="G180" s="1">
        <v>7</v>
      </c>
      <c r="H180" s="1">
        <v>2653</v>
      </c>
      <c r="I180" s="1">
        <v>3722</v>
      </c>
      <c r="J180" s="1">
        <v>25.7</v>
      </c>
      <c r="K180" s="4">
        <v>-13.08</v>
      </c>
      <c r="L180" s="4">
        <v>0.70499999999999996</v>
      </c>
      <c r="M180" s="2" t="s">
        <v>109</v>
      </c>
      <c r="O180" s="3">
        <f>AVERAGE(K178:K180)</f>
        <v>-13.041333333333334</v>
      </c>
      <c r="P180" s="3">
        <f>STDEV(K178:K180)</f>
        <v>0.10450996762669754</v>
      </c>
      <c r="Q180" s="3">
        <f>AVERAGE(L178:L180)</f>
        <v>0.68299999999999994</v>
      </c>
      <c r="R180" s="3">
        <f>STDEV(L178:L180)</f>
        <v>6.8694977982382374E-2</v>
      </c>
    </row>
    <row r="181" spans="1:18" x14ac:dyDescent="0.2">
      <c r="A181" s="1">
        <v>92</v>
      </c>
      <c r="B181" s="1" t="s">
        <v>101</v>
      </c>
      <c r="C181" s="1" t="s">
        <v>102</v>
      </c>
      <c r="D181" s="1" t="s">
        <v>103</v>
      </c>
      <c r="E181" s="1">
        <v>24.3</v>
      </c>
      <c r="F181" s="1">
        <v>48.6</v>
      </c>
      <c r="G181" s="1">
        <v>1</v>
      </c>
      <c r="H181" s="1">
        <v>4214</v>
      </c>
      <c r="I181" s="1">
        <v>5872</v>
      </c>
      <c r="J181" s="1">
        <v>24.4</v>
      </c>
      <c r="K181" s="4">
        <v>-3.6720000000000002</v>
      </c>
      <c r="L181" s="4">
        <v>-7.6820000000000004</v>
      </c>
      <c r="M181" s="2" t="s">
        <v>110</v>
      </c>
    </row>
    <row r="182" spans="1:18" x14ac:dyDescent="0.2">
      <c r="A182" s="1">
        <v>92</v>
      </c>
      <c r="B182" s="1" t="s">
        <v>101</v>
      </c>
      <c r="C182" s="1" t="s">
        <v>102</v>
      </c>
      <c r="D182" s="1" t="s">
        <v>103</v>
      </c>
      <c r="E182" s="1">
        <v>84.2</v>
      </c>
      <c r="F182" s="1">
        <v>108.6</v>
      </c>
      <c r="G182" s="1">
        <v>2</v>
      </c>
      <c r="H182" s="1">
        <v>4227</v>
      </c>
      <c r="I182" s="1">
        <v>5890</v>
      </c>
      <c r="J182" s="1">
        <v>24.4</v>
      </c>
      <c r="K182" s="4">
        <v>-3.7</v>
      </c>
      <c r="L182" s="4">
        <v>-7.72</v>
      </c>
      <c r="M182" s="2" t="s">
        <v>110</v>
      </c>
    </row>
    <row r="183" spans="1:18" x14ac:dyDescent="0.2">
      <c r="A183" s="1">
        <v>92</v>
      </c>
      <c r="B183" s="1" t="s">
        <v>101</v>
      </c>
      <c r="C183" s="1" t="s">
        <v>102</v>
      </c>
      <c r="D183" s="1" t="s">
        <v>103</v>
      </c>
      <c r="E183" s="1">
        <v>169.2</v>
      </c>
      <c r="F183" s="1">
        <v>195.7</v>
      </c>
      <c r="G183" s="1">
        <v>3</v>
      </c>
      <c r="H183" s="1">
        <v>2806</v>
      </c>
      <c r="I183" s="1">
        <v>3937</v>
      </c>
      <c r="J183" s="1">
        <v>26.5</v>
      </c>
      <c r="K183" s="4">
        <v>-10.349</v>
      </c>
      <c r="L183" s="4">
        <v>1.2</v>
      </c>
      <c r="M183" s="2" t="s">
        <v>110</v>
      </c>
    </row>
    <row r="184" spans="1:18" x14ac:dyDescent="0.2">
      <c r="A184" s="1">
        <v>92</v>
      </c>
      <c r="B184" s="1" t="s">
        <v>101</v>
      </c>
      <c r="C184" s="1" t="s">
        <v>102</v>
      </c>
      <c r="D184" s="1" t="s">
        <v>103</v>
      </c>
      <c r="E184" s="1">
        <v>259.5</v>
      </c>
      <c r="F184" s="1">
        <v>285.7</v>
      </c>
      <c r="G184" s="1">
        <v>4</v>
      </c>
      <c r="H184" s="1">
        <v>2733</v>
      </c>
      <c r="I184" s="1">
        <v>3836</v>
      </c>
      <c r="J184" s="1">
        <v>26.2</v>
      </c>
      <c r="K184" s="4">
        <v>-10.228</v>
      </c>
      <c r="L184" s="4">
        <v>1.242</v>
      </c>
      <c r="M184" s="2" t="s">
        <v>110</v>
      </c>
    </row>
    <row r="185" spans="1:18" x14ac:dyDescent="0.2">
      <c r="A185" s="1">
        <v>92</v>
      </c>
      <c r="B185" s="1" t="s">
        <v>101</v>
      </c>
      <c r="C185" s="1" t="s">
        <v>102</v>
      </c>
      <c r="D185" s="1" t="s">
        <v>103</v>
      </c>
      <c r="E185" s="1">
        <v>349.5</v>
      </c>
      <c r="F185" s="1">
        <v>375.5</v>
      </c>
      <c r="G185" s="1">
        <v>5</v>
      </c>
      <c r="H185" s="1">
        <v>2590</v>
      </c>
      <c r="I185" s="1">
        <v>3632</v>
      </c>
      <c r="J185" s="1">
        <v>25.9</v>
      </c>
      <c r="K185" s="4">
        <v>-10.082000000000001</v>
      </c>
      <c r="L185" s="4">
        <v>1.4990000000000001</v>
      </c>
      <c r="M185" s="2" t="s">
        <v>110</v>
      </c>
    </row>
    <row r="186" spans="1:18" x14ac:dyDescent="0.2">
      <c r="A186" s="1">
        <v>92</v>
      </c>
      <c r="B186" s="1" t="s">
        <v>101</v>
      </c>
      <c r="C186" s="1" t="s">
        <v>102</v>
      </c>
      <c r="D186" s="1" t="s">
        <v>103</v>
      </c>
      <c r="E186" s="1">
        <v>439.4</v>
      </c>
      <c r="F186" s="1">
        <v>464.6</v>
      </c>
      <c r="G186" s="1">
        <v>6</v>
      </c>
      <c r="H186" s="1">
        <v>2254</v>
      </c>
      <c r="I186" s="1">
        <v>3161</v>
      </c>
      <c r="J186" s="1">
        <v>25.2</v>
      </c>
      <c r="K186" s="4">
        <v>-10.076000000000001</v>
      </c>
      <c r="L186" s="4">
        <v>1.514</v>
      </c>
      <c r="M186" s="2" t="s">
        <v>110</v>
      </c>
    </row>
    <row r="187" spans="1:18" x14ac:dyDescent="0.2">
      <c r="A187" s="1">
        <v>92</v>
      </c>
      <c r="B187" s="1" t="s">
        <v>101</v>
      </c>
      <c r="C187" s="1" t="s">
        <v>102</v>
      </c>
      <c r="D187" s="1" t="s">
        <v>103</v>
      </c>
      <c r="E187" s="1">
        <v>529.5</v>
      </c>
      <c r="F187" s="1">
        <v>554.5</v>
      </c>
      <c r="G187" s="1">
        <v>7</v>
      </c>
      <c r="H187" s="1">
        <v>2157</v>
      </c>
      <c r="I187" s="1">
        <v>3028</v>
      </c>
      <c r="J187" s="1">
        <v>24.9</v>
      </c>
      <c r="K187" s="4">
        <v>-10.178000000000001</v>
      </c>
      <c r="L187" s="4">
        <v>1.4890000000000001</v>
      </c>
      <c r="M187" s="2" t="s">
        <v>110</v>
      </c>
      <c r="O187" s="3">
        <f>AVERAGE(K185:K187)</f>
        <v>-10.112</v>
      </c>
      <c r="P187" s="3">
        <f>STDEV(K185:K187)</f>
        <v>5.7236352085016866E-2</v>
      </c>
      <c r="Q187" s="3">
        <f>AVERAGE(L185:L187)</f>
        <v>1.5006666666666666</v>
      </c>
      <c r="R187" s="3">
        <f>STDEV(L185:L187)</f>
        <v>1.2583057392117868E-2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E39" sqref="E39"/>
    </sheetView>
  </sheetViews>
  <sheetFormatPr defaultRowHeight="12.75" x14ac:dyDescent="0.2"/>
  <cols>
    <col min="2" max="2" width="15.5703125" customWidth="1"/>
    <col min="15" max="18" width="10.85546875" style="7" customWidth="1"/>
    <col min="19" max="20" width="11.5703125" style="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2" t="s">
        <v>12</v>
      </c>
      <c r="N1" s="3"/>
      <c r="O1" s="5" t="s">
        <v>111</v>
      </c>
      <c r="P1" s="5" t="s">
        <v>112</v>
      </c>
      <c r="Q1" s="5" t="s">
        <v>113</v>
      </c>
      <c r="R1" s="5" t="s">
        <v>114</v>
      </c>
      <c r="S1" s="6" t="s">
        <v>115</v>
      </c>
      <c r="T1" s="6" t="s">
        <v>116</v>
      </c>
    </row>
    <row r="2" spans="1:20" x14ac:dyDescent="0.2">
      <c r="A2" s="1">
        <v>65</v>
      </c>
      <c r="B2" s="1" t="s">
        <v>13</v>
      </c>
      <c r="C2" s="1" t="s">
        <v>14</v>
      </c>
      <c r="D2" s="1" t="s">
        <v>15</v>
      </c>
      <c r="E2" s="1">
        <v>529.6</v>
      </c>
      <c r="F2" s="1">
        <v>554.79999999999995</v>
      </c>
      <c r="G2" s="1">
        <v>7</v>
      </c>
      <c r="H2" s="1">
        <v>2215</v>
      </c>
      <c r="I2" s="1">
        <v>3109</v>
      </c>
      <c r="J2" s="1">
        <v>25.2</v>
      </c>
      <c r="K2" s="4">
        <v>3.3740000000000001</v>
      </c>
      <c r="L2" s="4">
        <v>1.901</v>
      </c>
      <c r="M2" s="2" t="s">
        <v>16</v>
      </c>
      <c r="N2" s="3"/>
      <c r="O2" s="5">
        <v>3.4476666666666667</v>
      </c>
      <c r="P2" s="5">
        <v>7.8360279053449805E-2</v>
      </c>
      <c r="Q2" s="5">
        <v>1.8639999999999999</v>
      </c>
      <c r="R2" s="5">
        <v>7.5624070242218705E-2</v>
      </c>
      <c r="S2" s="5">
        <f>O2-$O$31</f>
        <v>2.1322666666666659</v>
      </c>
      <c r="T2" s="5">
        <f>(1000+Q2)/$Q$31-1000</f>
        <v>-1.7806879524677015</v>
      </c>
    </row>
    <row r="3" spans="1:20" x14ac:dyDescent="0.2">
      <c r="A3" s="1">
        <v>66</v>
      </c>
      <c r="B3" s="1" t="s">
        <v>17</v>
      </c>
      <c r="C3" s="1" t="s">
        <v>18</v>
      </c>
      <c r="D3" s="1" t="s">
        <v>19</v>
      </c>
      <c r="E3" s="1">
        <v>529.70000000000005</v>
      </c>
      <c r="F3" s="1">
        <v>554.29999999999995</v>
      </c>
      <c r="G3" s="1">
        <v>7</v>
      </c>
      <c r="H3" s="1">
        <v>1814</v>
      </c>
      <c r="I3" s="1">
        <v>2549</v>
      </c>
      <c r="J3" s="1">
        <v>24.7</v>
      </c>
      <c r="K3" s="4">
        <v>3.4009999999999998</v>
      </c>
      <c r="L3" s="4">
        <v>1.879</v>
      </c>
      <c r="M3" s="2" t="s">
        <v>20</v>
      </c>
      <c r="N3" s="3"/>
      <c r="O3" s="5">
        <v>3.3196666666666665</v>
      </c>
      <c r="P3" s="5">
        <v>0.18216842024163263</v>
      </c>
      <c r="Q3" s="5">
        <v>1.8083333333333336</v>
      </c>
      <c r="R3" s="5">
        <v>0.16757485889396637</v>
      </c>
      <c r="S3" s="5">
        <f>O3-$O$31</f>
        <v>2.0042666666666658</v>
      </c>
      <c r="T3" s="5">
        <f>(1000+Q3)/$Q$31-1000</f>
        <v>-1.836152108984038</v>
      </c>
    </row>
    <row r="4" spans="1:20" x14ac:dyDescent="0.2">
      <c r="A4" s="1">
        <v>67</v>
      </c>
      <c r="B4" s="1" t="s">
        <v>21</v>
      </c>
      <c r="C4" s="1" t="s">
        <v>22</v>
      </c>
      <c r="D4" s="1" t="s">
        <v>23</v>
      </c>
      <c r="E4" s="1">
        <v>529.70000000000005</v>
      </c>
      <c r="F4" s="1">
        <v>554.6</v>
      </c>
      <c r="G4" s="1">
        <v>7</v>
      </c>
      <c r="H4" s="1">
        <v>2151</v>
      </c>
      <c r="I4" s="1">
        <v>3017</v>
      </c>
      <c r="J4" s="1">
        <v>24.9</v>
      </c>
      <c r="K4" s="4">
        <v>-2.5099999999999998</v>
      </c>
      <c r="L4" s="4">
        <v>0.21099999999999999</v>
      </c>
      <c r="M4" s="2" t="s">
        <v>24</v>
      </c>
      <c r="N4" s="3"/>
      <c r="O4" s="5">
        <v>-2.5663333333333331</v>
      </c>
      <c r="P4" s="5">
        <v>6.3406098550005979E-2</v>
      </c>
      <c r="Q4" s="5">
        <v>8.2000000000000003E-2</v>
      </c>
      <c r="R4" s="5">
        <v>0.17407756891684809</v>
      </c>
      <c r="S4" s="5">
        <f>O4-$O$31</f>
        <v>-3.8817333333333339</v>
      </c>
      <c r="T4" s="5">
        <f>(1000+Q4)/$Q$31-1000</f>
        <v>-3.5562052023825572</v>
      </c>
    </row>
    <row r="5" spans="1:20" x14ac:dyDescent="0.2">
      <c r="A5" s="1">
        <v>68</v>
      </c>
      <c r="B5" s="1" t="s">
        <v>25</v>
      </c>
      <c r="C5" s="1" t="s">
        <v>26</v>
      </c>
      <c r="D5" s="1" t="s">
        <v>27</v>
      </c>
      <c r="E5" s="1">
        <v>529.6</v>
      </c>
      <c r="F5" s="1">
        <v>554.1</v>
      </c>
      <c r="G5" s="1">
        <v>7</v>
      </c>
      <c r="H5" s="1">
        <v>1966</v>
      </c>
      <c r="I5" s="1">
        <v>2771</v>
      </c>
      <c r="J5" s="1">
        <v>24.4</v>
      </c>
      <c r="K5" s="4">
        <v>-1.1220000000000001</v>
      </c>
      <c r="L5" s="4">
        <v>4.7489999999999997</v>
      </c>
      <c r="M5" s="2" t="s">
        <v>28</v>
      </c>
      <c r="N5" s="3"/>
      <c r="O5" s="5">
        <v>-1.1459999999999999</v>
      </c>
      <c r="P5" s="5">
        <v>6.7290415365046832E-2</v>
      </c>
      <c r="Q5" s="5">
        <v>4.687666666666666</v>
      </c>
      <c r="R5" s="5">
        <v>7.5745186865806363E-2</v>
      </c>
      <c r="S5" s="5">
        <f>O5-$O$31</f>
        <v>-2.4614000000000007</v>
      </c>
      <c r="T5" s="5">
        <f>(1000+Q5)/$Q$31-1000</f>
        <v>1.0327064777659416</v>
      </c>
    </row>
    <row r="6" spans="1:20" x14ac:dyDescent="0.2">
      <c r="A6" s="1">
        <v>69</v>
      </c>
      <c r="B6" s="1" t="s">
        <v>29</v>
      </c>
      <c r="C6" s="1" t="s">
        <v>30</v>
      </c>
      <c r="D6" s="1" t="s">
        <v>31</v>
      </c>
      <c r="E6" s="1">
        <v>529.29999999999995</v>
      </c>
      <c r="F6" s="1">
        <v>556.79999999999995</v>
      </c>
      <c r="G6" s="1">
        <v>7</v>
      </c>
      <c r="H6" s="1">
        <v>3815</v>
      </c>
      <c r="I6" s="1">
        <v>5380</v>
      </c>
      <c r="J6" s="1">
        <v>27.5</v>
      </c>
      <c r="K6" s="4">
        <v>-9.2859999999999996</v>
      </c>
      <c r="L6" s="4">
        <v>5.0990000000000002</v>
      </c>
      <c r="M6" s="2" t="s">
        <v>32</v>
      </c>
      <c r="N6" s="3"/>
      <c r="O6" s="5">
        <v>-9.2916666666666661</v>
      </c>
      <c r="P6" s="5">
        <v>1.8175074506954141E-2</v>
      </c>
      <c r="Q6" s="5">
        <v>5.032</v>
      </c>
      <c r="R6" s="5">
        <v>9.9232051273772451E-2</v>
      </c>
      <c r="S6" s="5">
        <f>O6-$O$31</f>
        <v>-10.607066666666666</v>
      </c>
      <c r="T6" s="5">
        <f>(1000+Q6)/$Q$31-1000</f>
        <v>1.3757871584921304</v>
      </c>
    </row>
    <row r="7" spans="1:20" x14ac:dyDescent="0.2">
      <c r="A7" s="1">
        <v>70</v>
      </c>
      <c r="B7" s="1" t="s">
        <v>33</v>
      </c>
      <c r="C7" s="1" t="s">
        <v>34</v>
      </c>
      <c r="D7" s="1" t="s">
        <v>35</v>
      </c>
      <c r="E7" s="1">
        <v>529.29999999999995</v>
      </c>
      <c r="F7" s="1">
        <v>555.5</v>
      </c>
      <c r="G7" s="1">
        <v>7</v>
      </c>
      <c r="H7" s="1">
        <v>2807</v>
      </c>
      <c r="I7" s="1">
        <v>3949</v>
      </c>
      <c r="J7" s="1">
        <v>26.2</v>
      </c>
      <c r="K7" s="4">
        <v>0.84899999999999998</v>
      </c>
      <c r="L7" s="4">
        <v>2.968</v>
      </c>
      <c r="M7" s="2" t="s">
        <v>36</v>
      </c>
      <c r="N7" s="3"/>
      <c r="O7" s="5">
        <v>0.82733333333333337</v>
      </c>
      <c r="P7" s="5">
        <v>1.9087517736293896E-2</v>
      </c>
      <c r="Q7" s="5">
        <v>2.843666666666667</v>
      </c>
      <c r="R7" s="5">
        <v>0.12400134407873298</v>
      </c>
      <c r="S7" s="5">
        <f>O7-$O$31</f>
        <v>-0.48806666666666743</v>
      </c>
      <c r="T7" s="5">
        <f>(1000+Q7)/$Q$31-1000</f>
        <v>-0.80458522192157034</v>
      </c>
    </row>
    <row r="8" spans="1:20" x14ac:dyDescent="0.2">
      <c r="A8" s="1">
        <v>71</v>
      </c>
      <c r="B8" s="1" t="s">
        <v>37</v>
      </c>
      <c r="C8" s="1" t="s">
        <v>38</v>
      </c>
      <c r="D8" s="1" t="s">
        <v>39</v>
      </c>
      <c r="E8" s="1">
        <v>529.4</v>
      </c>
      <c r="F8" s="1">
        <v>555.6</v>
      </c>
      <c r="G8" s="1">
        <v>7</v>
      </c>
      <c r="H8" s="1">
        <v>2823</v>
      </c>
      <c r="I8" s="1">
        <v>3968</v>
      </c>
      <c r="J8" s="1">
        <v>26.2</v>
      </c>
      <c r="K8" s="4">
        <v>-1.5620000000000001</v>
      </c>
      <c r="L8" s="4">
        <v>2.54</v>
      </c>
      <c r="M8" s="2" t="s">
        <v>40</v>
      </c>
      <c r="N8" s="3"/>
      <c r="O8" s="5">
        <v>-1.6073333333333333</v>
      </c>
      <c r="P8" s="5">
        <v>5.0023327891426439E-2</v>
      </c>
      <c r="Q8" s="5">
        <v>2.4220000000000002</v>
      </c>
      <c r="R8" s="5">
        <v>0.1045322916614793</v>
      </c>
      <c r="S8" s="5">
        <f>O8-$O$31</f>
        <v>-2.9227333333333343</v>
      </c>
      <c r="T8" s="5">
        <f>(1000+Q8)/$Q$31-1000</f>
        <v>-1.2247179045145913</v>
      </c>
    </row>
    <row r="9" spans="1:20" x14ac:dyDescent="0.2">
      <c r="A9" s="1">
        <v>72</v>
      </c>
      <c r="B9" s="1" t="s">
        <v>41</v>
      </c>
      <c r="C9" s="1" t="s">
        <v>42</v>
      </c>
      <c r="D9" s="1" t="s">
        <v>43</v>
      </c>
      <c r="E9" s="1">
        <v>529</v>
      </c>
      <c r="F9" s="1">
        <v>558.79999999999995</v>
      </c>
      <c r="G9" s="1">
        <v>7</v>
      </c>
      <c r="H9" s="1">
        <v>6048</v>
      </c>
      <c r="I9" s="1">
        <v>8490</v>
      </c>
      <c r="J9" s="1">
        <v>29.8</v>
      </c>
      <c r="K9" s="4">
        <v>-0.23599999999999999</v>
      </c>
      <c r="L9" s="4">
        <v>1.5569999999999999</v>
      </c>
      <c r="M9" s="2" t="s">
        <v>44</v>
      </c>
      <c r="N9" s="3"/>
      <c r="O9" s="5">
        <v>-0.23399999999999999</v>
      </c>
      <c r="P9" s="5">
        <v>2.6457513110645773E-3</v>
      </c>
      <c r="Q9" s="5">
        <v>1.4909999999999999</v>
      </c>
      <c r="R9" s="5">
        <v>9.0371455670472944E-2</v>
      </c>
      <c r="S9" s="5">
        <f>O9-$O$31</f>
        <v>-1.5494000000000008</v>
      </c>
      <c r="T9" s="5">
        <f>(1000+Q9)/$Q$31-1000</f>
        <v>-2.1523310131962035</v>
      </c>
    </row>
    <row r="10" spans="1:20" x14ac:dyDescent="0.2">
      <c r="A10" s="1">
        <v>73</v>
      </c>
      <c r="B10" s="1" t="s">
        <v>45</v>
      </c>
      <c r="C10" s="1" t="s">
        <v>46</v>
      </c>
      <c r="D10" s="1" t="s">
        <v>47</v>
      </c>
      <c r="E10" s="1">
        <v>529.4</v>
      </c>
      <c r="F10" s="1">
        <v>556.1</v>
      </c>
      <c r="G10" s="1">
        <v>7</v>
      </c>
      <c r="H10" s="1">
        <v>3137</v>
      </c>
      <c r="I10" s="1">
        <v>4402</v>
      </c>
      <c r="J10" s="1">
        <v>26.7</v>
      </c>
      <c r="K10" s="4">
        <v>-4.4370000000000003</v>
      </c>
      <c r="L10" s="4">
        <v>0.95899999999999996</v>
      </c>
      <c r="M10" s="2" t="s">
        <v>48</v>
      </c>
      <c r="N10" s="3"/>
      <c r="O10" s="5">
        <v>-4.532</v>
      </c>
      <c r="P10" s="5">
        <v>0.12529565036345619</v>
      </c>
      <c r="Q10" s="5">
        <v>0.82133333333333336</v>
      </c>
      <c r="R10" s="5">
        <v>0.13461178749772648</v>
      </c>
      <c r="S10" s="5">
        <f>O10-$O$31</f>
        <v>-5.8474000000000004</v>
      </c>
      <c r="T10" s="5">
        <f>(1000+Q10)/$Q$31-1000</f>
        <v>-2.8195614948795082</v>
      </c>
    </row>
    <row r="11" spans="1:20" x14ac:dyDescent="0.2">
      <c r="A11" s="1">
        <v>74</v>
      </c>
      <c r="B11" s="1" t="s">
        <v>49</v>
      </c>
      <c r="C11" s="1" t="s">
        <v>50</v>
      </c>
      <c r="D11" s="1" t="s">
        <v>51</v>
      </c>
      <c r="E11" s="1">
        <v>529.4</v>
      </c>
      <c r="F11" s="1">
        <v>556.6</v>
      </c>
      <c r="G11" s="1">
        <v>7</v>
      </c>
      <c r="H11" s="1">
        <v>3528</v>
      </c>
      <c r="I11" s="1">
        <v>4947</v>
      </c>
      <c r="J11" s="1">
        <v>27.2</v>
      </c>
      <c r="K11" s="4">
        <v>-4.1950000000000003</v>
      </c>
      <c r="L11" s="4">
        <v>-7.6999999999999999E-2</v>
      </c>
      <c r="M11" s="2" t="s">
        <v>52</v>
      </c>
      <c r="N11" s="3"/>
      <c r="O11" s="5">
        <v>-4.2376666666666667</v>
      </c>
      <c r="P11" s="5">
        <v>7.6513615346105901E-2</v>
      </c>
      <c r="Q11" s="5">
        <v>-0.121</v>
      </c>
      <c r="R11" s="5">
        <v>8.0579153631693115E-2</v>
      </c>
      <c r="S11" s="5">
        <f>O11-$O$31</f>
        <v>-5.5530666666666679</v>
      </c>
      <c r="T11" s="5">
        <f>(1000+Q11)/$Q$31-1000</f>
        <v>-3.7584667072831053</v>
      </c>
    </row>
    <row r="12" spans="1:20" x14ac:dyDescent="0.2">
      <c r="A12" s="1">
        <v>75</v>
      </c>
      <c r="B12" s="1" t="s">
        <v>53</v>
      </c>
      <c r="C12" s="1" t="s">
        <v>54</v>
      </c>
      <c r="D12" s="1" t="s">
        <v>55</v>
      </c>
      <c r="E12" s="1">
        <v>529.4</v>
      </c>
      <c r="F12" s="1">
        <v>555.29999999999995</v>
      </c>
      <c r="G12" s="1">
        <v>7</v>
      </c>
      <c r="H12" s="1">
        <v>2727</v>
      </c>
      <c r="I12" s="1">
        <v>3810</v>
      </c>
      <c r="J12" s="1">
        <v>26</v>
      </c>
      <c r="K12" s="4">
        <v>-9.0429999999999993</v>
      </c>
      <c r="L12" s="4">
        <v>-2.3140000000000001</v>
      </c>
      <c r="M12" s="2" t="s">
        <v>56</v>
      </c>
      <c r="N12" s="3"/>
      <c r="O12" s="5">
        <v>-9.163666666666666</v>
      </c>
      <c r="P12" s="5">
        <v>0.1340758491799956</v>
      </c>
      <c r="Q12" s="5">
        <v>-2.3923333333333332</v>
      </c>
      <c r="R12" s="5">
        <v>0.18629099101495458</v>
      </c>
      <c r="S12" s="5">
        <f>O12-$O$31</f>
        <v>-10.479066666666666</v>
      </c>
      <c r="T12" s="5">
        <f>(1000+Q12)/$Q$31-1000</f>
        <v>-6.0215371414244601</v>
      </c>
    </row>
    <row r="13" spans="1:20" x14ac:dyDescent="0.2">
      <c r="A13" s="1">
        <v>76</v>
      </c>
      <c r="B13" s="1" t="s">
        <v>57</v>
      </c>
      <c r="C13" s="1" t="s">
        <v>58</v>
      </c>
      <c r="D13" s="1" t="s">
        <v>59</v>
      </c>
      <c r="E13" s="1">
        <v>529.5</v>
      </c>
      <c r="F13" s="1">
        <v>554.9</v>
      </c>
      <c r="G13" s="1">
        <v>7</v>
      </c>
      <c r="H13" s="1">
        <v>2421</v>
      </c>
      <c r="I13" s="1">
        <v>3406</v>
      </c>
      <c r="J13" s="1">
        <v>25.5</v>
      </c>
      <c r="K13" s="4">
        <v>-0.64100000000000001</v>
      </c>
      <c r="L13" s="4">
        <v>3.6469999999999998</v>
      </c>
      <c r="M13" s="2" t="s">
        <v>60</v>
      </c>
      <c r="N13" s="3"/>
      <c r="O13" s="5">
        <v>-0.70066666666666666</v>
      </c>
      <c r="P13" s="5">
        <v>9.9047126830279511E-2</v>
      </c>
      <c r="Q13" s="5">
        <v>3.5873333333333335</v>
      </c>
      <c r="R13" s="5">
        <v>9.9047126830264939E-2</v>
      </c>
      <c r="S13" s="5">
        <f>O13-$O$31</f>
        <v>-2.0160666666666676</v>
      </c>
      <c r="T13" s="5">
        <f>(1000+Q13)/$Q$31-1000</f>
        <v>-6.3623945348354027E-2</v>
      </c>
    </row>
    <row r="14" spans="1:20" x14ac:dyDescent="0.2">
      <c r="A14" s="1">
        <v>77</v>
      </c>
      <c r="B14" s="1" t="s">
        <v>61</v>
      </c>
      <c r="C14" s="1" t="s">
        <v>62</v>
      </c>
      <c r="D14" s="1" t="s">
        <v>63</v>
      </c>
      <c r="E14" s="1">
        <v>529.6</v>
      </c>
      <c r="F14" s="1">
        <v>554</v>
      </c>
      <c r="G14" s="1">
        <v>7</v>
      </c>
      <c r="H14" s="1">
        <v>1792</v>
      </c>
      <c r="I14" s="1">
        <v>2518</v>
      </c>
      <c r="J14" s="1">
        <v>24.4</v>
      </c>
      <c r="K14" s="4">
        <v>3.4209999999999998</v>
      </c>
      <c r="L14" s="4">
        <v>2.0609999999999999</v>
      </c>
      <c r="M14" s="2" t="s">
        <v>64</v>
      </c>
      <c r="N14" s="3"/>
      <c r="O14" s="5">
        <v>3.3553333333333328</v>
      </c>
      <c r="P14" s="5">
        <v>6.7039789180285705E-2</v>
      </c>
      <c r="Q14" s="5">
        <v>1.8823333333333334</v>
      </c>
      <c r="R14" s="5">
        <v>0.15512038335864564</v>
      </c>
      <c r="S14" s="5">
        <f>O14-$O$31</f>
        <v>2.039933333333332</v>
      </c>
      <c r="T14" s="5">
        <f>(1000+Q14)/$Q$31-1000</f>
        <v>-1.7624213140941265</v>
      </c>
    </row>
    <row r="15" spans="1:20" x14ac:dyDescent="0.2">
      <c r="A15" s="1">
        <v>78</v>
      </c>
      <c r="B15" s="1" t="s">
        <v>65</v>
      </c>
      <c r="C15" s="1" t="s">
        <v>66</v>
      </c>
      <c r="D15" s="1" t="s">
        <v>67</v>
      </c>
      <c r="E15" s="1">
        <v>529.5</v>
      </c>
      <c r="F15" s="1">
        <v>555.20000000000005</v>
      </c>
      <c r="G15" s="1">
        <v>7</v>
      </c>
      <c r="H15" s="1">
        <v>2409</v>
      </c>
      <c r="I15" s="1">
        <v>3381</v>
      </c>
      <c r="J15" s="1">
        <v>25.7</v>
      </c>
      <c r="K15" s="4">
        <v>3.4969999999999999</v>
      </c>
      <c r="L15" s="4">
        <v>2.044</v>
      </c>
      <c r="M15" s="2" t="s">
        <v>68</v>
      </c>
      <c r="N15" s="3"/>
      <c r="O15" s="5">
        <v>3.3683333333333336</v>
      </c>
      <c r="P15" s="5">
        <v>0.11621244913231558</v>
      </c>
      <c r="Q15" s="5">
        <v>1.950333333333333</v>
      </c>
      <c r="R15" s="5">
        <v>0.14360478172169139</v>
      </c>
      <c r="S15" s="5">
        <f>O15-$O$31</f>
        <v>2.0529333333333328</v>
      </c>
      <c r="T15" s="5">
        <f>(1000+Q15)/$Q$31-1000</f>
        <v>-1.6946686917628995</v>
      </c>
    </row>
    <row r="16" spans="1:20" x14ac:dyDescent="0.2">
      <c r="A16" s="1">
        <v>79</v>
      </c>
      <c r="B16" s="1" t="s">
        <v>69</v>
      </c>
      <c r="C16" s="1" t="s">
        <v>70</v>
      </c>
      <c r="D16" s="1" t="s">
        <v>71</v>
      </c>
      <c r="E16" s="1">
        <v>529.4</v>
      </c>
      <c r="F16" s="1">
        <v>554.9</v>
      </c>
      <c r="G16" s="1">
        <v>7</v>
      </c>
      <c r="H16" s="1">
        <v>2270</v>
      </c>
      <c r="I16" s="1">
        <v>3176</v>
      </c>
      <c r="J16" s="1">
        <v>25.5</v>
      </c>
      <c r="K16" s="4">
        <v>0.17599999999999999</v>
      </c>
      <c r="L16" s="4">
        <v>-1.349</v>
      </c>
      <c r="M16" s="2" t="s">
        <v>72</v>
      </c>
      <c r="N16" s="3"/>
      <c r="O16" s="5">
        <v>0.14533333333333334</v>
      </c>
      <c r="P16" s="5">
        <v>3.2083225108042575E-2</v>
      </c>
      <c r="Q16" s="5">
        <v>-1.3933333333333335</v>
      </c>
      <c r="R16" s="5">
        <v>8.8285521651812027E-2</v>
      </c>
      <c r="S16" s="5">
        <f>O16-$O$31</f>
        <v>-1.1700666666666675</v>
      </c>
      <c r="T16" s="5">
        <f>(1000+Q16)/$Q$31-1000</f>
        <v>-5.0261714104116209</v>
      </c>
    </row>
    <row r="17" spans="1:20" x14ac:dyDescent="0.2">
      <c r="A17" s="1">
        <v>80</v>
      </c>
      <c r="B17" s="1" t="s">
        <v>73</v>
      </c>
      <c r="C17" s="1" t="s">
        <v>74</v>
      </c>
      <c r="D17" s="1" t="s">
        <v>75</v>
      </c>
      <c r="E17" s="1">
        <v>529.5</v>
      </c>
      <c r="F17" s="1">
        <v>555.70000000000005</v>
      </c>
      <c r="G17" s="1">
        <v>7</v>
      </c>
      <c r="H17" s="1">
        <v>2911</v>
      </c>
      <c r="I17" s="1">
        <v>4077</v>
      </c>
      <c r="J17" s="1">
        <v>26.2</v>
      </c>
      <c r="K17" s="4">
        <v>-8.0559999999999992</v>
      </c>
      <c r="L17" s="4">
        <v>-7.9000000000000001E-2</v>
      </c>
      <c r="M17" s="2" t="s">
        <v>76</v>
      </c>
      <c r="N17" s="3"/>
      <c r="O17" s="5">
        <v>-8.1049999999999986</v>
      </c>
      <c r="P17" s="5">
        <v>5.345091205957192E-2</v>
      </c>
      <c r="Q17" s="5">
        <v>-0.13100000000000001</v>
      </c>
      <c r="R17" s="5">
        <v>9.6192515301347634E-2</v>
      </c>
      <c r="S17" s="5">
        <f>O17-$O$31</f>
        <v>-9.420399999999999</v>
      </c>
      <c r="T17" s="5">
        <f>(1000+Q17)/$Q$31-1000</f>
        <v>-3.7684303282140945</v>
      </c>
    </row>
    <row r="18" spans="1:20" x14ac:dyDescent="0.2">
      <c r="A18" s="1">
        <v>81</v>
      </c>
      <c r="B18" s="1" t="s">
        <v>77</v>
      </c>
      <c r="C18" s="1" t="s">
        <v>78</v>
      </c>
      <c r="D18" s="1" t="s">
        <v>79</v>
      </c>
      <c r="E18" s="1">
        <v>529.29999999999995</v>
      </c>
      <c r="F18" s="1">
        <v>557.29999999999995</v>
      </c>
      <c r="G18" s="1">
        <v>7</v>
      </c>
      <c r="H18" s="1">
        <v>3932</v>
      </c>
      <c r="I18" s="1">
        <v>5523</v>
      </c>
      <c r="J18" s="1">
        <v>28</v>
      </c>
      <c r="K18" s="4">
        <v>-0.57199999999999995</v>
      </c>
      <c r="L18" s="4">
        <v>2.2770000000000001</v>
      </c>
      <c r="M18" s="2" t="s">
        <v>80</v>
      </c>
      <c r="N18" s="3"/>
      <c r="O18" s="5">
        <v>-0.6203333333333334</v>
      </c>
      <c r="P18" s="5">
        <v>4.7056703383610461E-2</v>
      </c>
      <c r="Q18" s="5">
        <v>2.2133333333333334</v>
      </c>
      <c r="R18" s="5">
        <v>6.6680831828449735E-2</v>
      </c>
      <c r="S18" s="5">
        <f>O18-$O$31</f>
        <v>-1.9357333333333342</v>
      </c>
      <c r="T18" s="5">
        <f>(1000+Q18)/$Q$31-1000</f>
        <v>-1.4326254612759612</v>
      </c>
    </row>
    <row r="19" spans="1:20" x14ac:dyDescent="0.2">
      <c r="A19" s="1">
        <v>82</v>
      </c>
      <c r="B19" s="1" t="s">
        <v>81</v>
      </c>
      <c r="C19" s="1" t="s">
        <v>82</v>
      </c>
      <c r="D19" s="1" t="s">
        <v>83</v>
      </c>
      <c r="E19" s="1">
        <v>529.6</v>
      </c>
      <c r="F19" s="1">
        <v>554.6</v>
      </c>
      <c r="G19" s="1">
        <v>7</v>
      </c>
      <c r="H19" s="1">
        <v>2150</v>
      </c>
      <c r="I19" s="1">
        <v>3015</v>
      </c>
      <c r="J19" s="1">
        <v>24.9</v>
      </c>
      <c r="K19" s="4">
        <v>-9.7750000000000004</v>
      </c>
      <c r="L19" s="4">
        <v>0.60899999999999999</v>
      </c>
      <c r="M19" s="2" t="s">
        <v>84</v>
      </c>
      <c r="N19" s="3"/>
      <c r="O19" s="5">
        <v>-9.8079999999999998</v>
      </c>
      <c r="P19" s="5">
        <v>6.3316664473106743E-2</v>
      </c>
      <c r="Q19" s="5">
        <v>0.55599999999999994</v>
      </c>
      <c r="R19" s="5">
        <v>0.10957645732546771</v>
      </c>
      <c r="S19" s="5">
        <f>O19-$O$31</f>
        <v>-11.1234</v>
      </c>
      <c r="T19" s="5">
        <f>(1000+Q19)/$Q$31-1000</f>
        <v>-3.0839295702502341</v>
      </c>
    </row>
    <row r="20" spans="1:20" x14ac:dyDescent="0.2">
      <c r="A20" s="1">
        <v>83</v>
      </c>
      <c r="B20" s="1" t="s">
        <v>85</v>
      </c>
      <c r="C20" s="1" t="s">
        <v>86</v>
      </c>
      <c r="D20" s="1" t="s">
        <v>87</v>
      </c>
      <c r="E20" s="1">
        <v>529.6</v>
      </c>
      <c r="F20" s="1">
        <v>552.4</v>
      </c>
      <c r="G20" s="1">
        <v>7</v>
      </c>
      <c r="H20" s="1">
        <v>2029</v>
      </c>
      <c r="I20" s="1">
        <v>2844</v>
      </c>
      <c r="J20" s="1">
        <v>22.9</v>
      </c>
      <c r="K20" s="4">
        <v>-12.667</v>
      </c>
      <c r="L20" s="4">
        <v>-0.96399999999999997</v>
      </c>
      <c r="M20" s="2" t="s">
        <v>88</v>
      </c>
      <c r="N20" s="3"/>
      <c r="O20" s="5">
        <v>-12.709666666666665</v>
      </c>
      <c r="P20" s="5">
        <v>0.10193298452087753</v>
      </c>
      <c r="Q20" s="5">
        <v>-1.0726666666666667</v>
      </c>
      <c r="R20" s="5">
        <v>0.12748463959761402</v>
      </c>
      <c r="S20" s="5">
        <f>O20-$O$31</f>
        <v>-14.025066666666666</v>
      </c>
      <c r="T20" s="5">
        <f>(1000+Q20)/$Q$31-1000</f>
        <v>-4.7066712992223074</v>
      </c>
    </row>
    <row r="21" spans="1:20" x14ac:dyDescent="0.2">
      <c r="A21" s="1">
        <v>84</v>
      </c>
      <c r="B21" s="1" t="s">
        <v>89</v>
      </c>
      <c r="C21" s="1" t="s">
        <v>90</v>
      </c>
      <c r="D21" s="1" t="s">
        <v>91</v>
      </c>
      <c r="E21" s="1">
        <v>529.5</v>
      </c>
      <c r="F21" s="1">
        <v>556.4</v>
      </c>
      <c r="G21" s="1">
        <v>7</v>
      </c>
      <c r="H21" s="1">
        <v>3493</v>
      </c>
      <c r="I21" s="1">
        <v>4906</v>
      </c>
      <c r="J21" s="1">
        <v>27</v>
      </c>
      <c r="K21" s="4">
        <v>0.63300000000000001</v>
      </c>
      <c r="L21" s="4">
        <v>1.4650000000000001</v>
      </c>
      <c r="M21" s="2" t="s">
        <v>92</v>
      </c>
      <c r="N21" s="3"/>
      <c r="O21" s="5">
        <v>0.63133333333333341</v>
      </c>
      <c r="P21" s="5">
        <v>3.752776749732583E-2</v>
      </c>
      <c r="Q21" s="5">
        <v>1.4763333333333335</v>
      </c>
      <c r="R21" s="5">
        <v>8.2585309428086312E-2</v>
      </c>
      <c r="S21" s="5">
        <f>O21-$O$31</f>
        <v>-0.68406666666666738</v>
      </c>
      <c r="T21" s="5">
        <f>(1000+Q21)/$Q$31-1000</f>
        <v>-2.1669443238952226</v>
      </c>
    </row>
    <row r="22" spans="1:20" x14ac:dyDescent="0.2">
      <c r="A22" s="1">
        <v>85</v>
      </c>
      <c r="B22" s="1" t="s">
        <v>93</v>
      </c>
      <c r="C22" s="1" t="s">
        <v>94</v>
      </c>
      <c r="D22" s="1" t="s">
        <v>95</v>
      </c>
      <c r="E22" s="1">
        <v>529.5</v>
      </c>
      <c r="F22" s="1">
        <v>555.4</v>
      </c>
      <c r="G22" s="1">
        <v>7</v>
      </c>
      <c r="H22" s="1">
        <v>2738</v>
      </c>
      <c r="I22" s="1">
        <v>3830</v>
      </c>
      <c r="J22" s="1">
        <v>26</v>
      </c>
      <c r="K22" s="4">
        <v>-11.976000000000001</v>
      </c>
      <c r="L22" s="4">
        <v>-1.0669999999999999</v>
      </c>
      <c r="M22" s="2" t="s">
        <v>96</v>
      </c>
      <c r="N22" s="3"/>
      <c r="O22" s="5">
        <v>-11.998333333333333</v>
      </c>
      <c r="P22" s="5">
        <v>4.1307787804883297E-2</v>
      </c>
      <c r="Q22" s="5">
        <v>-1.0843333333333334</v>
      </c>
      <c r="R22" s="5">
        <v>4.8387326164325943E-2</v>
      </c>
      <c r="S22" s="5">
        <f>O22-$O$31</f>
        <v>-13.313733333333333</v>
      </c>
      <c r="T22" s="5">
        <f>(1000+Q22)/$Q$31-1000</f>
        <v>-4.7182955236418138</v>
      </c>
    </row>
    <row r="23" spans="1:20" x14ac:dyDescent="0.2">
      <c r="A23" s="1">
        <v>86</v>
      </c>
      <c r="B23" s="1" t="s">
        <v>97</v>
      </c>
      <c r="C23" s="1" t="s">
        <v>98</v>
      </c>
      <c r="D23" s="1" t="s">
        <v>99</v>
      </c>
      <c r="E23" s="1">
        <v>529.6</v>
      </c>
      <c r="F23" s="1">
        <v>556</v>
      </c>
      <c r="G23" s="1">
        <v>7</v>
      </c>
      <c r="H23" s="1">
        <v>2948</v>
      </c>
      <c r="I23" s="1">
        <v>4133</v>
      </c>
      <c r="J23" s="1">
        <v>26.5</v>
      </c>
      <c r="K23" s="4">
        <v>0.22700000000000001</v>
      </c>
      <c r="L23" s="4">
        <v>0.432</v>
      </c>
      <c r="M23" s="2" t="s">
        <v>100</v>
      </c>
      <c r="N23" s="3"/>
      <c r="O23" s="5">
        <v>0.16466666666666666</v>
      </c>
      <c r="P23" s="5">
        <v>6.8704682033565459E-2</v>
      </c>
      <c r="Q23" s="5">
        <v>0.30599999999999999</v>
      </c>
      <c r="R23" s="5">
        <v>0.11692305161943041</v>
      </c>
      <c r="S23" s="5">
        <f>O23-$O$31</f>
        <v>-1.1507333333333341</v>
      </c>
      <c r="T23" s="5">
        <f>(1000+Q23)/$Q$31-1000</f>
        <v>-3.333020093526784</v>
      </c>
    </row>
    <row r="24" spans="1:20" x14ac:dyDescent="0.2">
      <c r="A24" s="1">
        <v>90</v>
      </c>
      <c r="B24" s="1" t="s">
        <v>65</v>
      </c>
      <c r="C24" s="1" t="s">
        <v>66</v>
      </c>
      <c r="D24" s="1" t="s">
        <v>67</v>
      </c>
      <c r="E24" s="1">
        <v>529.4</v>
      </c>
      <c r="F24" s="1">
        <v>554.6</v>
      </c>
      <c r="G24" s="1">
        <v>7</v>
      </c>
      <c r="H24" s="1">
        <v>2111</v>
      </c>
      <c r="I24" s="1">
        <v>2965</v>
      </c>
      <c r="J24" s="1">
        <v>25.2</v>
      </c>
      <c r="K24" s="4">
        <v>3.1680000000000001</v>
      </c>
      <c r="L24" s="4">
        <v>2.06</v>
      </c>
      <c r="M24" s="2" t="s">
        <v>108</v>
      </c>
      <c r="N24" s="3"/>
      <c r="O24" s="5">
        <v>3.1360000000000006</v>
      </c>
      <c r="P24" s="5">
        <v>3.8000000000000131E-2</v>
      </c>
      <c r="Q24" s="5">
        <v>1.9690000000000001</v>
      </c>
      <c r="R24" s="5">
        <v>9.2016302903346683E-2</v>
      </c>
      <c r="S24" s="5">
        <f>O24-$O$31</f>
        <v>1.8205999999999998</v>
      </c>
      <c r="T24" s="5">
        <f>(1000+Q24)/$Q$31-1000</f>
        <v>-1.6760699326915756</v>
      </c>
    </row>
    <row r="25" spans="1:20" x14ac:dyDescent="0.2">
      <c r="A25" s="1">
        <v>91</v>
      </c>
      <c r="B25" s="1" t="s">
        <v>105</v>
      </c>
      <c r="C25" s="1" t="s">
        <v>106</v>
      </c>
      <c r="D25" s="1" t="s">
        <v>42</v>
      </c>
      <c r="E25" s="1">
        <v>529.29999999999995</v>
      </c>
      <c r="F25" s="1">
        <v>555</v>
      </c>
      <c r="G25" s="1">
        <v>7</v>
      </c>
      <c r="H25" s="1">
        <v>2653</v>
      </c>
      <c r="I25" s="1">
        <v>3722</v>
      </c>
      <c r="J25" s="1">
        <v>25.7</v>
      </c>
      <c r="K25" s="4">
        <v>-13.08</v>
      </c>
      <c r="L25" s="4">
        <v>0.70499999999999996</v>
      </c>
      <c r="M25" s="2" t="s">
        <v>109</v>
      </c>
      <c r="N25" s="3"/>
      <c r="O25" s="5">
        <v>-13.041333333333334</v>
      </c>
      <c r="P25" s="5">
        <v>0.10450996762669754</v>
      </c>
      <c r="Q25" s="5">
        <v>0.68299999999999994</v>
      </c>
      <c r="R25" s="5">
        <v>6.8694977982382596E-2</v>
      </c>
      <c r="S25" s="5">
        <f>O25-$O$31</f>
        <v>-14.356733333333334</v>
      </c>
      <c r="T25" s="5">
        <f>(1000+Q25)/$Q$31-1000</f>
        <v>-2.9573915844258636</v>
      </c>
    </row>
    <row r="26" spans="1:20" x14ac:dyDescent="0.2">
      <c r="A26" s="1">
        <v>92</v>
      </c>
      <c r="B26" s="1" t="s">
        <v>101</v>
      </c>
      <c r="C26" s="1" t="s">
        <v>102</v>
      </c>
      <c r="D26" s="1" t="s">
        <v>103</v>
      </c>
      <c r="E26" s="1">
        <v>529.5</v>
      </c>
      <c r="F26" s="1">
        <v>554.5</v>
      </c>
      <c r="G26" s="1">
        <v>7</v>
      </c>
      <c r="H26" s="1">
        <v>2157</v>
      </c>
      <c r="I26" s="1">
        <v>3028</v>
      </c>
      <c r="J26" s="1">
        <v>24.9</v>
      </c>
      <c r="K26" s="4">
        <v>-10.178000000000001</v>
      </c>
      <c r="L26" s="4">
        <v>1.4890000000000001</v>
      </c>
      <c r="M26" s="2" t="s">
        <v>110</v>
      </c>
      <c r="N26" s="3"/>
      <c r="O26" s="5">
        <v>-10.112</v>
      </c>
      <c r="P26" s="5">
        <v>5.7236352085016866E-2</v>
      </c>
      <c r="Q26" s="5">
        <v>1.5006666666666666</v>
      </c>
      <c r="R26" s="5">
        <v>1.2583057392117868E-2</v>
      </c>
      <c r="S26" s="5">
        <f>O26-$O$31</f>
        <v>-11.4274</v>
      </c>
      <c r="T26" s="5">
        <f>(1000+Q26)/$Q$31-1000</f>
        <v>-2.1426995129628494</v>
      </c>
    </row>
    <row r="28" spans="1:20" x14ac:dyDescent="0.2">
      <c r="O28" s="5">
        <f>AVERAGE(O24,O14:O15,O2:O3)</f>
        <v>3.3254000000000006</v>
      </c>
      <c r="Q28" s="5">
        <f>AVERAGE(Q24,Q14:Q15,Q2:Q3)</f>
        <v>1.8948</v>
      </c>
      <c r="S28" s="5">
        <f>AVERAGE(S24,S14:S15,S2:S3)</f>
        <v>2.0099999999999993</v>
      </c>
      <c r="T28" s="5">
        <f>AVERAGE(T24,T14:T15,T2:T3)</f>
        <v>-1.7500000000000682</v>
      </c>
    </row>
    <row r="29" spans="1:20" x14ac:dyDescent="0.2">
      <c r="O29" s="5">
        <f>STDEV(O24,O14:O15,O2:O3)</f>
        <v>0.11575150586973397</v>
      </c>
      <c r="Q29" s="5">
        <f>STDEV(Q24,Q14:Q15,Q2:Q3)</f>
        <v>6.5517427706933973E-2</v>
      </c>
      <c r="S29" s="5">
        <f>STDEV(S24,S14:S15,S2:S3)</f>
        <v>0.11575150586973397</v>
      </c>
      <c r="T29" s="5">
        <f>STDEV(T24,T14:T15,T2:T3)</f>
        <v>6.5279081405032829E-2</v>
      </c>
    </row>
    <row r="31" spans="1:20" x14ac:dyDescent="0.2">
      <c r="O31" s="5">
        <f>O28-2.01</f>
        <v>1.3154000000000008</v>
      </c>
      <c r="Q31" s="8">
        <f>(1000+Q28)/(1000-1.75)</f>
        <v>1.0036511895817681</v>
      </c>
    </row>
  </sheetData>
  <conditionalFormatting sqref="P2:P25 R2:R26">
    <cfRule type="cellIs" dxfId="2" priority="4" stopIfTrue="1" operator="greaterThan">
      <formula>0.2</formula>
    </cfRule>
  </conditionalFormatting>
  <conditionalFormatting sqref="H2:H26">
    <cfRule type="cellIs" dxfId="1" priority="1" stopIfTrue="1" operator="greaterThan">
      <formula>11000</formula>
    </cfRule>
    <cfRule type="cellIs" dxfId="0" priority="2" stopIfTrue="1" operator="lessThan">
      <formula>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38" sqref="F38"/>
    </sheetView>
  </sheetViews>
  <sheetFormatPr defaultRowHeight="12.75" x14ac:dyDescent="0.2"/>
  <cols>
    <col min="1" max="1" width="17.7109375" style="7" customWidth="1"/>
    <col min="2" max="3" width="9.140625" style="7"/>
  </cols>
  <sheetData>
    <row r="1" spans="1:3" x14ac:dyDescent="0.2">
      <c r="A1" s="9" t="s">
        <v>117</v>
      </c>
      <c r="B1" s="9" t="s">
        <v>118</v>
      </c>
      <c r="C1" s="9" t="s">
        <v>119</v>
      </c>
    </row>
    <row r="2" spans="1:3" x14ac:dyDescent="0.2">
      <c r="A2" s="11" t="s">
        <v>21</v>
      </c>
      <c r="B2" s="10">
        <v>-3.8817333333333339</v>
      </c>
      <c r="C2" s="10">
        <v>-3.5562052023825572</v>
      </c>
    </row>
    <row r="3" spans="1:3" x14ac:dyDescent="0.2">
      <c r="A3" s="11" t="s">
        <v>25</v>
      </c>
      <c r="B3" s="10">
        <v>-2.4614000000000007</v>
      </c>
      <c r="C3" s="10">
        <v>1.0327064777659416</v>
      </c>
    </row>
    <row r="4" spans="1:3" x14ac:dyDescent="0.2">
      <c r="A4" s="11" t="s">
        <v>29</v>
      </c>
      <c r="B4" s="10">
        <v>-10.607066666666666</v>
      </c>
      <c r="C4" s="10">
        <v>1.3757871584921304</v>
      </c>
    </row>
    <row r="5" spans="1:3" x14ac:dyDescent="0.2">
      <c r="A5" s="11" t="s">
        <v>33</v>
      </c>
      <c r="B5" s="10">
        <v>-0.48806666666666743</v>
      </c>
      <c r="C5" s="10">
        <v>-0.80458522192157034</v>
      </c>
    </row>
    <row r="6" spans="1:3" x14ac:dyDescent="0.2">
      <c r="A6" s="11" t="s">
        <v>37</v>
      </c>
      <c r="B6" s="10">
        <v>-2.9227333333333343</v>
      </c>
      <c r="C6" s="10">
        <v>-1.2247179045145913</v>
      </c>
    </row>
    <row r="7" spans="1:3" x14ac:dyDescent="0.2">
      <c r="A7" s="11" t="s">
        <v>41</v>
      </c>
      <c r="B7" s="10">
        <v>-1.5494000000000008</v>
      </c>
      <c r="C7" s="10">
        <v>-2.1523310131962035</v>
      </c>
    </row>
    <row r="8" spans="1:3" x14ac:dyDescent="0.2">
      <c r="A8" s="11" t="s">
        <v>45</v>
      </c>
      <c r="B8" s="10">
        <v>-5.8474000000000004</v>
      </c>
      <c r="C8" s="10">
        <v>-2.8195614948795082</v>
      </c>
    </row>
    <row r="9" spans="1:3" x14ac:dyDescent="0.2">
      <c r="A9" s="11" t="s">
        <v>49</v>
      </c>
      <c r="B9" s="10">
        <v>-5.5530666666666679</v>
      </c>
      <c r="C9" s="10">
        <v>-3.7584667072831053</v>
      </c>
    </row>
    <row r="10" spans="1:3" x14ac:dyDescent="0.2">
      <c r="A10" s="11" t="s">
        <v>53</v>
      </c>
      <c r="B10" s="10">
        <v>-10.479066666666666</v>
      </c>
      <c r="C10" s="10">
        <v>-6.0215371414244601</v>
      </c>
    </row>
    <row r="11" spans="1:3" x14ac:dyDescent="0.2">
      <c r="A11" s="11" t="s">
        <v>57</v>
      </c>
      <c r="B11" s="10">
        <v>-2.0160666666666676</v>
      </c>
      <c r="C11" s="10">
        <v>-6.3623945348354027E-2</v>
      </c>
    </row>
    <row r="12" spans="1:3" x14ac:dyDescent="0.2">
      <c r="A12" s="11" t="s">
        <v>69</v>
      </c>
      <c r="B12" s="10">
        <v>-1.1700666666666675</v>
      </c>
      <c r="C12" s="10">
        <v>-5.0261714104116209</v>
      </c>
    </row>
    <row r="13" spans="1:3" x14ac:dyDescent="0.2">
      <c r="A13" s="11" t="s">
        <v>73</v>
      </c>
      <c r="B13" s="10">
        <v>-9.420399999999999</v>
      </c>
      <c r="C13" s="10">
        <v>-3.7684303282140945</v>
      </c>
    </row>
    <row r="14" spans="1:3" x14ac:dyDescent="0.2">
      <c r="A14" s="11" t="s">
        <v>77</v>
      </c>
      <c r="B14" s="10">
        <v>-1.9357333333333342</v>
      </c>
      <c r="C14" s="10">
        <v>-1.4326254612759612</v>
      </c>
    </row>
    <row r="15" spans="1:3" x14ac:dyDescent="0.2">
      <c r="A15" s="11" t="s">
        <v>81</v>
      </c>
      <c r="B15" s="10">
        <v>-11.1234</v>
      </c>
      <c r="C15" s="10">
        <v>-3.0839295702502341</v>
      </c>
    </row>
    <row r="16" spans="1:3" x14ac:dyDescent="0.2">
      <c r="A16" s="11" t="s">
        <v>85</v>
      </c>
      <c r="B16" s="10">
        <v>-14.025066666666666</v>
      </c>
      <c r="C16" s="10">
        <v>-4.7066712992223074</v>
      </c>
    </row>
    <row r="17" spans="1:3" x14ac:dyDescent="0.2">
      <c r="A17" s="11" t="s">
        <v>89</v>
      </c>
      <c r="B17" s="10">
        <v>-0.68406666666666738</v>
      </c>
      <c r="C17" s="10">
        <v>-2.1669443238952226</v>
      </c>
    </row>
    <row r="18" spans="1:3" x14ac:dyDescent="0.2">
      <c r="A18" s="11" t="s">
        <v>93</v>
      </c>
      <c r="B18" s="10">
        <v>-13.313733333333333</v>
      </c>
      <c r="C18" s="10">
        <v>-4.7182955236418138</v>
      </c>
    </row>
    <row r="19" spans="1:3" x14ac:dyDescent="0.2">
      <c r="A19" s="11" t="s">
        <v>97</v>
      </c>
      <c r="B19" s="10">
        <v>-1.1507333333333341</v>
      </c>
      <c r="C19" s="10">
        <v>-3.333020093526784</v>
      </c>
    </row>
    <row r="20" spans="1:3" x14ac:dyDescent="0.2">
      <c r="A20" s="11" t="s">
        <v>101</v>
      </c>
      <c r="B20" s="10">
        <v>-11.4274</v>
      </c>
      <c r="C20" s="10">
        <v>-2.1426995129628494</v>
      </c>
    </row>
    <row r="21" spans="1:3" x14ac:dyDescent="0.2">
      <c r="A21" s="11" t="s">
        <v>105</v>
      </c>
      <c r="B21" s="10">
        <v>-14.356733333333334</v>
      </c>
      <c r="C21" s="10">
        <v>-2.9573915844258636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CO2_gasbench_export.wke</vt:lpstr>
      <vt:lpstr>Corrections</vt:lpstr>
      <vt:lpstr>Summary</vt:lpstr>
      <vt:lpstr>CO2_gasbench_export.wke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Laura Kristine Burkemper</cp:lastModifiedBy>
  <dcterms:created xsi:type="dcterms:W3CDTF">2018-11-19T20:25:06Z</dcterms:created>
  <dcterms:modified xsi:type="dcterms:W3CDTF">2018-11-19T20:36:46Z</dcterms:modified>
</cp:coreProperties>
</file>