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keml\Documents\UNM CSI\Data\Delta Plus\"/>
    </mc:Choice>
  </mc:AlternateContent>
  <bookViews>
    <workbookView xWindow="360" yWindow="75" windowWidth="17055" windowHeight="10830" activeTab="2"/>
  </bookViews>
  <sheets>
    <sheet name="Averages" sheetId="1" r:id="rId1"/>
    <sheet name="Corrections" sheetId="2" r:id="rId2"/>
    <sheet name="Summary" sheetId="3" r:id="rId3"/>
  </sheets>
  <definedNames>
    <definedName name="_xlnm._FilterDatabase" localSheetId="0" hidden="1">Averages!$O$1:$O$218</definedName>
    <definedName name="CO2_gasbench_export.wke">Averages!$A$1:$M$218</definedName>
  </definedNames>
  <calcPr calcId="152511"/>
</workbook>
</file>

<file path=xl/calcChain.xml><?xml version="1.0" encoding="utf-8"?>
<calcChain xmlns="http://schemas.openxmlformats.org/spreadsheetml/2006/main">
  <c r="T35" i="2" l="1"/>
  <c r="T34" i="2"/>
  <c r="S35" i="2"/>
  <c r="S34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T3" i="2"/>
  <c r="S3" i="2"/>
  <c r="Q37" i="2"/>
  <c r="O37" i="2"/>
  <c r="Q35" i="2"/>
  <c r="Q34" i="2"/>
  <c r="O35" i="2"/>
  <c r="O34" i="2"/>
  <c r="R218" i="1"/>
  <c r="Q218" i="1"/>
  <c r="P218" i="1"/>
  <c r="O218" i="1"/>
  <c r="R211" i="1"/>
  <c r="Q211" i="1"/>
  <c r="P211" i="1"/>
  <c r="O211" i="1"/>
  <c r="R204" i="1"/>
  <c r="Q204" i="1"/>
  <c r="P204" i="1"/>
  <c r="O204" i="1"/>
  <c r="R197" i="1"/>
  <c r="Q197" i="1"/>
  <c r="P197" i="1"/>
  <c r="O197" i="1"/>
  <c r="R190" i="1"/>
  <c r="Q190" i="1"/>
  <c r="P190" i="1"/>
  <c r="O190" i="1"/>
  <c r="R183" i="1"/>
  <c r="Q183" i="1"/>
  <c r="P183" i="1"/>
  <c r="O183" i="1"/>
  <c r="R176" i="1"/>
  <c r="Q176" i="1"/>
  <c r="P176" i="1"/>
  <c r="O176" i="1"/>
  <c r="R169" i="1"/>
  <c r="Q169" i="1"/>
  <c r="P169" i="1"/>
  <c r="O169" i="1"/>
  <c r="R162" i="1"/>
  <c r="Q162" i="1"/>
  <c r="P162" i="1"/>
  <c r="O162" i="1"/>
  <c r="R155" i="1"/>
  <c r="Q155" i="1"/>
  <c r="P155" i="1"/>
  <c r="O155" i="1"/>
  <c r="R148" i="1"/>
  <c r="Q148" i="1"/>
  <c r="P148" i="1"/>
  <c r="O148" i="1"/>
  <c r="R141" i="1"/>
  <c r="Q141" i="1"/>
  <c r="P141" i="1"/>
  <c r="O141" i="1"/>
  <c r="R134" i="1"/>
  <c r="Q134" i="1"/>
  <c r="P134" i="1"/>
  <c r="O134" i="1"/>
  <c r="R127" i="1"/>
  <c r="Q127" i="1"/>
  <c r="P127" i="1"/>
  <c r="O127" i="1"/>
  <c r="R120" i="1"/>
  <c r="Q120" i="1"/>
  <c r="P120" i="1"/>
  <c r="O120" i="1"/>
  <c r="R113" i="1"/>
  <c r="Q113" i="1"/>
  <c r="P113" i="1"/>
  <c r="O113" i="1"/>
  <c r="R106" i="1"/>
  <c r="Q106" i="1"/>
  <c r="P106" i="1"/>
  <c r="O106" i="1"/>
  <c r="R99" i="1"/>
  <c r="Q99" i="1"/>
  <c r="P99" i="1"/>
  <c r="O99" i="1"/>
  <c r="R92" i="1"/>
  <c r="Q92" i="1"/>
  <c r="P92" i="1"/>
  <c r="O92" i="1"/>
  <c r="R85" i="1"/>
  <c r="Q85" i="1"/>
  <c r="P85" i="1"/>
  <c r="O85" i="1"/>
  <c r="R78" i="1"/>
  <c r="Q78" i="1"/>
  <c r="P78" i="1"/>
  <c r="O78" i="1"/>
  <c r="R71" i="1"/>
  <c r="Q71" i="1"/>
  <c r="P71" i="1"/>
  <c r="O71" i="1"/>
  <c r="R64" i="1"/>
  <c r="Q64" i="1"/>
  <c r="P64" i="1"/>
  <c r="O64" i="1"/>
  <c r="R57" i="1"/>
  <c r="Q57" i="1"/>
  <c r="P57" i="1"/>
  <c r="O57" i="1"/>
  <c r="R50" i="1"/>
  <c r="Q50" i="1"/>
  <c r="P50" i="1"/>
  <c r="O50" i="1"/>
  <c r="R43" i="1"/>
  <c r="Q43" i="1"/>
  <c r="P43" i="1"/>
  <c r="O43" i="1"/>
  <c r="R36" i="1"/>
  <c r="Q36" i="1"/>
  <c r="P36" i="1"/>
  <c r="O36" i="1"/>
  <c r="R29" i="1"/>
  <c r="Q29" i="1"/>
  <c r="P29" i="1"/>
  <c r="O29" i="1"/>
  <c r="R22" i="1"/>
  <c r="Q22" i="1"/>
  <c r="P22" i="1"/>
  <c r="O22" i="1"/>
  <c r="R15" i="1"/>
  <c r="Q15" i="1"/>
  <c r="P15" i="1"/>
  <c r="O15" i="1"/>
  <c r="R8" i="1"/>
  <c r="Q8" i="1"/>
  <c r="P8" i="1"/>
  <c r="O8" i="1"/>
</calcChain>
</file>

<file path=xl/sharedStrings.xml><?xml version="1.0" encoding="utf-8"?>
<sst xmlns="http://schemas.openxmlformats.org/spreadsheetml/2006/main" count="1052" uniqueCount="145">
  <si>
    <t>Line</t>
  </si>
  <si>
    <t>Identifier 1</t>
  </si>
  <si>
    <t>Preparation</t>
  </si>
  <si>
    <t>Identifier 2</t>
  </si>
  <si>
    <t>Start</t>
  </si>
  <si>
    <t>End</t>
  </si>
  <si>
    <t>Peak Nr</t>
  </si>
  <si>
    <t>Ampl  44</t>
  </si>
  <si>
    <t>Ampl  46</t>
  </si>
  <si>
    <t>Width</t>
  </si>
  <si>
    <t>d 13C/12C</t>
  </si>
  <si>
    <t>d 18O/16O</t>
  </si>
  <si>
    <t>Time Code</t>
  </si>
  <si>
    <t>CM-1</t>
  </si>
  <si>
    <t>1</t>
  </si>
  <si>
    <t>0.332</t>
  </si>
  <si>
    <t>2018/10/10 10:59:51</t>
  </si>
  <si>
    <t>CM-2</t>
  </si>
  <si>
    <t>2</t>
  </si>
  <si>
    <t>0.382</t>
  </si>
  <si>
    <t>2018/10/10 11:10:30</t>
  </si>
  <si>
    <t>30967-227</t>
  </si>
  <si>
    <t>3</t>
  </si>
  <si>
    <t>10.029</t>
  </si>
  <si>
    <t>2018/10/10 11:21:09</t>
  </si>
  <si>
    <t>43067-103</t>
  </si>
  <si>
    <t>4</t>
  </si>
  <si>
    <t>8.608</t>
  </si>
  <si>
    <t>2018/10/10 11:31:50</t>
  </si>
  <si>
    <t>30967-341</t>
  </si>
  <si>
    <t>5</t>
  </si>
  <si>
    <t>9.235</t>
  </si>
  <si>
    <t>2018/10/10 11:42:31</t>
  </si>
  <si>
    <t>908-2418</t>
  </si>
  <si>
    <t>6</t>
  </si>
  <si>
    <t>6.855</t>
  </si>
  <si>
    <t>2018/10/10 11:53:12</t>
  </si>
  <si>
    <t>40545-17</t>
  </si>
  <si>
    <t>7</t>
  </si>
  <si>
    <t>10.089</t>
  </si>
  <si>
    <t>2018/10/10 12:03:51</t>
  </si>
  <si>
    <t>42263-1</t>
  </si>
  <si>
    <t>8</t>
  </si>
  <si>
    <t>10.615</t>
  </si>
  <si>
    <t>2018/10/10 12:14:31</t>
  </si>
  <si>
    <t>30967-1273</t>
  </si>
  <si>
    <t>9</t>
  </si>
  <si>
    <t>7.85</t>
  </si>
  <si>
    <t>2018/10/10 12:25:11</t>
  </si>
  <si>
    <t>30967-773</t>
  </si>
  <si>
    <t>10</t>
  </si>
  <si>
    <t>9.8</t>
  </si>
  <si>
    <t>2018/10/10 12:35:50</t>
  </si>
  <si>
    <t>908-2358</t>
  </si>
  <si>
    <t>11</t>
  </si>
  <si>
    <t>7.239</t>
  </si>
  <si>
    <t>2018/10/10 12:46:30</t>
  </si>
  <si>
    <t>30967-321</t>
  </si>
  <si>
    <t>12</t>
  </si>
  <si>
    <t>6.898</t>
  </si>
  <si>
    <t>2018/10/10 12:57:09</t>
  </si>
  <si>
    <t>CM-3</t>
  </si>
  <si>
    <t>13</t>
  </si>
  <si>
    <t>0.356</t>
  </si>
  <si>
    <t>2018/10/10 13:07:49</t>
  </si>
  <si>
    <t>CM-4</t>
  </si>
  <si>
    <t>14</t>
  </si>
  <si>
    <t>0.39</t>
  </si>
  <si>
    <t>2018/10/10 13:18:30</t>
  </si>
  <si>
    <t>903-2331</t>
  </si>
  <si>
    <t>15</t>
  </si>
  <si>
    <t>8.634</t>
  </si>
  <si>
    <t>2018/10/10 13:29:12</t>
  </si>
  <si>
    <t>XN-2010-1</t>
  </si>
  <si>
    <t>16</t>
  </si>
  <si>
    <t>6.813</t>
  </si>
  <si>
    <t>2018/10/10 13:39:53</t>
  </si>
  <si>
    <t>40685-814-a</t>
  </si>
  <si>
    <t>17</t>
  </si>
  <si>
    <t>8.436</t>
  </si>
  <si>
    <t>2018/10/10 13:50:34</t>
  </si>
  <si>
    <t>40685-814-b</t>
  </si>
  <si>
    <t>18</t>
  </si>
  <si>
    <t>7.713</t>
  </si>
  <si>
    <t>2018/10/10 14:01:14</t>
  </si>
  <si>
    <t>30967-916</t>
  </si>
  <si>
    <t>19</t>
  </si>
  <si>
    <t>9.14</t>
  </si>
  <si>
    <t>2018/10/10 14:11:55</t>
  </si>
  <si>
    <t>30967-591</t>
  </si>
  <si>
    <t>20</t>
  </si>
  <si>
    <t>9.631</t>
  </si>
  <si>
    <t>2018/10/10 14:22:36</t>
  </si>
  <si>
    <t>30967-1922</t>
  </si>
  <si>
    <t>21</t>
  </si>
  <si>
    <t>5.268</t>
  </si>
  <si>
    <t>2018/10/10 14:33:16</t>
  </si>
  <si>
    <t>30967-156</t>
  </si>
  <si>
    <t>22</t>
  </si>
  <si>
    <t>7.802</t>
  </si>
  <si>
    <t>2018/10/10 14:43:57</t>
  </si>
  <si>
    <t>30967-1682</t>
  </si>
  <si>
    <t>23</t>
  </si>
  <si>
    <t>4.907</t>
  </si>
  <si>
    <t>2018/10/10 14:54:37</t>
  </si>
  <si>
    <t>43067-30</t>
  </si>
  <si>
    <t>24</t>
  </si>
  <si>
    <t>7.605</t>
  </si>
  <si>
    <t>2018/10/10 15:05:18</t>
  </si>
  <si>
    <t>CM-5</t>
  </si>
  <si>
    <t>25</t>
  </si>
  <si>
    <t>0.376</t>
  </si>
  <si>
    <t>2018/10/10 15:15:58</t>
  </si>
  <si>
    <t>CM-6</t>
  </si>
  <si>
    <t>26</t>
  </si>
  <si>
    <t>0.41</t>
  </si>
  <si>
    <t>2018/10/10 15:26:39</t>
  </si>
  <si>
    <t>933-1284</t>
  </si>
  <si>
    <t>27</t>
  </si>
  <si>
    <t>5.78</t>
  </si>
  <si>
    <t>2018/10/10 15:37:19</t>
  </si>
  <si>
    <t>30967-915</t>
  </si>
  <si>
    <t>28</t>
  </si>
  <si>
    <t>5.354</t>
  </si>
  <si>
    <t>2018/10/10 15:48:00</t>
  </si>
  <si>
    <t>30967-2237</t>
  </si>
  <si>
    <t>29</t>
  </si>
  <si>
    <t>5.08</t>
  </si>
  <si>
    <t>2018/10/10 15:58:40</t>
  </si>
  <si>
    <t>43067-104</t>
  </si>
  <si>
    <t>30</t>
  </si>
  <si>
    <t>2018/10/10 16:09:21</t>
  </si>
  <si>
    <t>30967-42</t>
  </si>
  <si>
    <t>31</t>
  </si>
  <si>
    <t>5.926</t>
  </si>
  <si>
    <t>2018/10/10 16:20:02</t>
  </si>
  <si>
    <t>d13C avg</t>
  </si>
  <si>
    <t>d13C stdev</t>
  </si>
  <si>
    <t>d18O avg</t>
  </si>
  <si>
    <t>d18O stdev</t>
  </si>
  <si>
    <t>d13C corr</t>
  </si>
  <si>
    <t>d18O corr</t>
  </si>
  <si>
    <t>Sample ID</t>
  </si>
  <si>
    <t>d13C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</si>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</sst>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"/>
  </numFmts>
  <fonts count="4" x14ac:knownFonts="1">
    <font>
      <sz val="10"/>
      <name val="MS Sans Serif"/>
    </font>
    <font>
      <b/>
      <sz val="10"/>
      <name val="MS Sans Serif"/>
    </font>
    <font>
      <sz val="10"/>
      <color theme="0" tint="-0.249977111117893"/>
      <name val="MS Sans Serif"/>
    </font>
    <font>
      <u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 applyNumberFormat="1"/>
    <xf numFmtId="2" fontId="0" fillId="0" borderId="0" xfId="0" quotePrefix="1" applyNumberFormat="1"/>
    <xf numFmtId="2" fontId="0" fillId="0" borderId="0" xfId="0" applyNumberFormat="1"/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NumberFormat="1" applyFont="1"/>
    <xf numFmtId="2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topLeftCell="A43" workbookViewId="0">
      <selection activeCell="E77" sqref="E77"/>
    </sheetView>
  </sheetViews>
  <sheetFormatPr defaultRowHeight="12.75" x14ac:dyDescent="0.2"/>
  <cols>
    <col min="11" max="12" width="9.140625" style="5"/>
    <col min="13" max="18" width="9.140625" style="3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</row>
    <row r="2" spans="1:18" x14ac:dyDescent="0.2">
      <c r="A2" s="1">
        <v>1</v>
      </c>
      <c r="B2" s="1" t="s">
        <v>13</v>
      </c>
      <c r="C2" s="1" t="s">
        <v>14</v>
      </c>
      <c r="D2" s="1" t="s">
        <v>15</v>
      </c>
      <c r="E2" s="1">
        <v>24.3</v>
      </c>
      <c r="F2" s="1">
        <v>48.7</v>
      </c>
      <c r="G2" s="1">
        <v>1</v>
      </c>
      <c r="H2" s="1">
        <v>4423</v>
      </c>
      <c r="I2" s="1">
        <v>6178</v>
      </c>
      <c r="J2" s="1">
        <v>24.4</v>
      </c>
      <c r="K2" s="4">
        <v>-3.4929999999999999</v>
      </c>
      <c r="L2" s="4">
        <v>-7.5220000000000002</v>
      </c>
      <c r="M2" s="2" t="s">
        <v>16</v>
      </c>
    </row>
    <row r="3" spans="1:18" x14ac:dyDescent="0.2">
      <c r="A3" s="1">
        <v>1</v>
      </c>
      <c r="B3" s="1" t="s">
        <v>13</v>
      </c>
      <c r="C3" s="1" t="s">
        <v>14</v>
      </c>
      <c r="D3" s="1" t="s">
        <v>15</v>
      </c>
      <c r="E3" s="1">
        <v>84.3</v>
      </c>
      <c r="F3" s="1">
        <v>108.7</v>
      </c>
      <c r="G3" s="1">
        <v>2</v>
      </c>
      <c r="H3" s="1">
        <v>4400</v>
      </c>
      <c r="I3" s="1">
        <v>6146</v>
      </c>
      <c r="J3" s="1">
        <v>24.4</v>
      </c>
      <c r="K3" s="4">
        <v>-3.7</v>
      </c>
      <c r="L3" s="4">
        <v>-7.72</v>
      </c>
      <c r="M3" s="2" t="s">
        <v>16</v>
      </c>
    </row>
    <row r="4" spans="1:18" x14ac:dyDescent="0.2">
      <c r="A4" s="1">
        <v>1</v>
      </c>
      <c r="B4" s="1" t="s">
        <v>13</v>
      </c>
      <c r="C4" s="1" t="s">
        <v>14</v>
      </c>
      <c r="D4" s="1" t="s">
        <v>15</v>
      </c>
      <c r="E4" s="1">
        <v>169.6</v>
      </c>
      <c r="F4" s="1">
        <v>195.3</v>
      </c>
      <c r="G4" s="1">
        <v>3</v>
      </c>
      <c r="H4" s="1">
        <v>2259</v>
      </c>
      <c r="I4" s="1">
        <v>3180</v>
      </c>
      <c r="J4" s="1">
        <v>25.7</v>
      </c>
      <c r="K4" s="4">
        <v>2.87</v>
      </c>
      <c r="L4" s="4">
        <v>2.2599999999999998</v>
      </c>
      <c r="M4" s="2" t="s">
        <v>16</v>
      </c>
    </row>
    <row r="5" spans="1:18" x14ac:dyDescent="0.2">
      <c r="A5" s="1">
        <v>1</v>
      </c>
      <c r="B5" s="1" t="s">
        <v>13</v>
      </c>
      <c r="C5" s="1" t="s">
        <v>14</v>
      </c>
      <c r="D5" s="1" t="s">
        <v>15</v>
      </c>
      <c r="E5" s="1">
        <v>259.60000000000002</v>
      </c>
      <c r="F5" s="1">
        <v>285</v>
      </c>
      <c r="G5" s="1">
        <v>4</v>
      </c>
      <c r="H5" s="1">
        <v>2174</v>
      </c>
      <c r="I5" s="1">
        <v>3059</v>
      </c>
      <c r="J5" s="1">
        <v>25.4</v>
      </c>
      <c r="K5" s="4">
        <v>2.8719999999999999</v>
      </c>
      <c r="L5" s="4">
        <v>2.331</v>
      </c>
      <c r="M5" s="2" t="s">
        <v>16</v>
      </c>
    </row>
    <row r="6" spans="1:18" x14ac:dyDescent="0.2">
      <c r="A6" s="1">
        <v>1</v>
      </c>
      <c r="B6" s="1" t="s">
        <v>13</v>
      </c>
      <c r="C6" s="1" t="s">
        <v>14</v>
      </c>
      <c r="D6" s="1" t="s">
        <v>15</v>
      </c>
      <c r="E6" s="1">
        <v>349.6</v>
      </c>
      <c r="F6" s="1">
        <v>375</v>
      </c>
      <c r="G6" s="1">
        <v>5</v>
      </c>
      <c r="H6" s="1">
        <v>2121</v>
      </c>
      <c r="I6" s="1">
        <v>2986</v>
      </c>
      <c r="J6" s="1">
        <v>25.5</v>
      </c>
      <c r="K6" s="4">
        <v>2.88</v>
      </c>
      <c r="L6" s="4">
        <v>2.3530000000000002</v>
      </c>
      <c r="M6" s="2" t="s">
        <v>16</v>
      </c>
    </row>
    <row r="7" spans="1:18" x14ac:dyDescent="0.2">
      <c r="A7" s="1">
        <v>1</v>
      </c>
      <c r="B7" s="1" t="s">
        <v>13</v>
      </c>
      <c r="C7" s="1" t="s">
        <v>14</v>
      </c>
      <c r="D7" s="1" t="s">
        <v>15</v>
      </c>
      <c r="E7" s="1">
        <v>439.8</v>
      </c>
      <c r="F7" s="1">
        <v>464.7</v>
      </c>
      <c r="G7" s="1">
        <v>6</v>
      </c>
      <c r="H7" s="1">
        <v>1962</v>
      </c>
      <c r="I7" s="1">
        <v>2760</v>
      </c>
      <c r="J7" s="1">
        <v>24.9</v>
      </c>
      <c r="K7" s="4">
        <v>2.8370000000000002</v>
      </c>
      <c r="L7" s="4">
        <v>2.577</v>
      </c>
      <c r="M7" s="2" t="s">
        <v>16</v>
      </c>
    </row>
    <row r="8" spans="1:18" x14ac:dyDescent="0.2">
      <c r="A8" s="1">
        <v>1</v>
      </c>
      <c r="B8" s="1" t="s">
        <v>13</v>
      </c>
      <c r="C8" s="1" t="s">
        <v>14</v>
      </c>
      <c r="D8" s="1" t="s">
        <v>15</v>
      </c>
      <c r="E8" s="1">
        <v>529.70000000000005</v>
      </c>
      <c r="F8" s="1">
        <v>554.4</v>
      </c>
      <c r="G8" s="1">
        <v>7</v>
      </c>
      <c r="H8" s="1">
        <v>1823</v>
      </c>
      <c r="I8" s="1">
        <v>2564</v>
      </c>
      <c r="J8" s="1">
        <v>24.7</v>
      </c>
      <c r="K8" s="4">
        <v>2.8410000000000002</v>
      </c>
      <c r="L8" s="4">
        <v>2.4369999999999998</v>
      </c>
      <c r="M8" s="2" t="s">
        <v>16</v>
      </c>
      <c r="O8" s="3">
        <f>AVERAGE(K6:K8)</f>
        <v>2.8526666666666665</v>
      </c>
      <c r="P8" s="3">
        <f>STDEV(K6:K8)</f>
        <v>2.3755701070128938E-2</v>
      </c>
      <c r="Q8" s="3">
        <f>AVERAGE(L6:L8)</f>
        <v>2.4556666666666662</v>
      </c>
      <c r="R8" s="3">
        <f>STDEV(L6:L8)</f>
        <v>0.11316065276116655</v>
      </c>
    </row>
    <row r="9" spans="1:18" x14ac:dyDescent="0.2">
      <c r="A9" s="1">
        <v>2</v>
      </c>
      <c r="B9" s="1" t="s">
        <v>17</v>
      </c>
      <c r="C9" s="1" t="s">
        <v>18</v>
      </c>
      <c r="D9" s="1" t="s">
        <v>19</v>
      </c>
      <c r="E9" s="1">
        <v>24.4</v>
      </c>
      <c r="F9" s="1">
        <v>48.7</v>
      </c>
      <c r="G9" s="1">
        <v>1</v>
      </c>
      <c r="H9" s="1">
        <v>4308</v>
      </c>
      <c r="I9" s="1">
        <v>6013</v>
      </c>
      <c r="J9" s="1">
        <v>24.4</v>
      </c>
      <c r="K9" s="4">
        <v>-3.6720000000000002</v>
      </c>
      <c r="L9" s="4">
        <v>-7.7229999999999999</v>
      </c>
      <c r="M9" s="2" t="s">
        <v>20</v>
      </c>
    </row>
    <row r="10" spans="1:18" x14ac:dyDescent="0.2">
      <c r="A10" s="1">
        <v>2</v>
      </c>
      <c r="B10" s="1" t="s">
        <v>17</v>
      </c>
      <c r="C10" s="1" t="s">
        <v>18</v>
      </c>
      <c r="D10" s="1" t="s">
        <v>19</v>
      </c>
      <c r="E10" s="1">
        <v>84.4</v>
      </c>
      <c r="F10" s="1">
        <v>108.8</v>
      </c>
      <c r="G10" s="1">
        <v>2</v>
      </c>
      <c r="H10" s="1">
        <v>4314</v>
      </c>
      <c r="I10" s="1">
        <v>6021</v>
      </c>
      <c r="J10" s="1">
        <v>24.4</v>
      </c>
      <c r="K10" s="4">
        <v>-3.7</v>
      </c>
      <c r="L10" s="4">
        <v>-7.72</v>
      </c>
      <c r="M10" s="2" t="s">
        <v>20</v>
      </c>
    </row>
    <row r="11" spans="1:18" x14ac:dyDescent="0.2">
      <c r="A11" s="1">
        <v>2</v>
      </c>
      <c r="B11" s="1" t="s">
        <v>17</v>
      </c>
      <c r="C11" s="1" t="s">
        <v>18</v>
      </c>
      <c r="D11" s="1" t="s">
        <v>19</v>
      </c>
      <c r="E11" s="1">
        <v>169.6</v>
      </c>
      <c r="F11" s="1">
        <v>195.5</v>
      </c>
      <c r="G11" s="1">
        <v>3</v>
      </c>
      <c r="H11" s="1">
        <v>2401</v>
      </c>
      <c r="I11" s="1">
        <v>3380</v>
      </c>
      <c r="J11" s="1">
        <v>25.9</v>
      </c>
      <c r="K11" s="4">
        <v>3.052</v>
      </c>
      <c r="L11" s="4">
        <v>2.2919999999999998</v>
      </c>
      <c r="M11" s="2" t="s">
        <v>20</v>
      </c>
    </row>
    <row r="12" spans="1:18" x14ac:dyDescent="0.2">
      <c r="A12" s="1">
        <v>2</v>
      </c>
      <c r="B12" s="1" t="s">
        <v>17</v>
      </c>
      <c r="C12" s="1" t="s">
        <v>18</v>
      </c>
      <c r="D12" s="1" t="s">
        <v>19</v>
      </c>
      <c r="E12" s="1">
        <v>259.5</v>
      </c>
      <c r="F12" s="1">
        <v>285.39999999999998</v>
      </c>
      <c r="G12" s="1">
        <v>4</v>
      </c>
      <c r="H12" s="1">
        <v>2320</v>
      </c>
      <c r="I12" s="1">
        <v>3263</v>
      </c>
      <c r="J12" s="1">
        <v>26</v>
      </c>
      <c r="K12" s="4">
        <v>3.1360000000000001</v>
      </c>
      <c r="L12" s="4">
        <v>2.3079999999999998</v>
      </c>
      <c r="M12" s="2" t="s">
        <v>20</v>
      </c>
    </row>
    <row r="13" spans="1:18" x14ac:dyDescent="0.2">
      <c r="A13" s="1">
        <v>2</v>
      </c>
      <c r="B13" s="1" t="s">
        <v>17</v>
      </c>
      <c r="C13" s="1" t="s">
        <v>18</v>
      </c>
      <c r="D13" s="1" t="s">
        <v>19</v>
      </c>
      <c r="E13" s="1">
        <v>349.5</v>
      </c>
      <c r="F13" s="1">
        <v>375.2</v>
      </c>
      <c r="G13" s="1">
        <v>5</v>
      </c>
      <c r="H13" s="1">
        <v>2268</v>
      </c>
      <c r="I13" s="1">
        <v>3189</v>
      </c>
      <c r="J13" s="1">
        <v>25.7</v>
      </c>
      <c r="K13" s="4">
        <v>3.1</v>
      </c>
      <c r="L13" s="4">
        <v>2.38</v>
      </c>
      <c r="M13" s="2" t="s">
        <v>20</v>
      </c>
    </row>
    <row r="14" spans="1:18" x14ac:dyDescent="0.2">
      <c r="A14" s="1">
        <v>2</v>
      </c>
      <c r="B14" s="1" t="s">
        <v>17</v>
      </c>
      <c r="C14" s="1" t="s">
        <v>18</v>
      </c>
      <c r="D14" s="1" t="s">
        <v>19</v>
      </c>
      <c r="E14" s="1">
        <v>439.6</v>
      </c>
      <c r="F14" s="1">
        <v>465</v>
      </c>
      <c r="G14" s="1">
        <v>6</v>
      </c>
      <c r="H14" s="1">
        <v>2103</v>
      </c>
      <c r="I14" s="1">
        <v>2959</v>
      </c>
      <c r="J14" s="1">
        <v>25.4</v>
      </c>
      <c r="K14" s="4">
        <v>3.1349999999999998</v>
      </c>
      <c r="L14" s="4">
        <v>2.5350000000000001</v>
      </c>
      <c r="M14" s="2" t="s">
        <v>20</v>
      </c>
    </row>
    <row r="15" spans="1:18" x14ac:dyDescent="0.2">
      <c r="A15" s="1">
        <v>2</v>
      </c>
      <c r="B15" s="1" t="s">
        <v>17</v>
      </c>
      <c r="C15" s="1" t="s">
        <v>18</v>
      </c>
      <c r="D15" s="1" t="s">
        <v>19</v>
      </c>
      <c r="E15" s="1">
        <v>529.6</v>
      </c>
      <c r="F15" s="1">
        <v>554.79999999999995</v>
      </c>
      <c r="G15" s="1">
        <v>7</v>
      </c>
      <c r="H15" s="1">
        <v>1955</v>
      </c>
      <c r="I15" s="1">
        <v>2750</v>
      </c>
      <c r="J15" s="1">
        <v>25.2</v>
      </c>
      <c r="K15" s="4">
        <v>3.0990000000000002</v>
      </c>
      <c r="L15" s="4">
        <v>2.4750000000000001</v>
      </c>
      <c r="M15" s="2" t="s">
        <v>20</v>
      </c>
      <c r="O15" s="3">
        <f>AVERAGE(K13:K15)</f>
        <v>3.1113333333333331</v>
      </c>
      <c r="P15" s="3">
        <f>STDEV(K13:K15)</f>
        <v>2.0502032419575499E-2</v>
      </c>
      <c r="Q15" s="3">
        <f>AVERAGE(L13:L15)</f>
        <v>2.4633333333333334</v>
      </c>
      <c r="R15" s="3">
        <f>STDEV(L13:L15)</f>
        <v>7.8155827251289167E-2</v>
      </c>
    </row>
    <row r="16" spans="1:18" x14ac:dyDescent="0.2">
      <c r="A16" s="1">
        <v>3</v>
      </c>
      <c r="B16" s="1" t="s">
        <v>21</v>
      </c>
      <c r="C16" s="1" t="s">
        <v>22</v>
      </c>
      <c r="D16" s="1" t="s">
        <v>23</v>
      </c>
      <c r="E16" s="1">
        <v>24.3</v>
      </c>
      <c r="F16" s="1">
        <v>48.7</v>
      </c>
      <c r="G16" s="1">
        <v>1</v>
      </c>
      <c r="H16" s="1">
        <v>4258</v>
      </c>
      <c r="I16" s="1">
        <v>5943</v>
      </c>
      <c r="J16" s="1">
        <v>24.4</v>
      </c>
      <c r="K16" s="4">
        <v>-3.6669999999999998</v>
      </c>
      <c r="L16" s="4">
        <v>-7.6559999999999997</v>
      </c>
      <c r="M16" s="2" t="s">
        <v>24</v>
      </c>
    </row>
    <row r="17" spans="1:18" x14ac:dyDescent="0.2">
      <c r="A17" s="1">
        <v>3</v>
      </c>
      <c r="B17" s="1" t="s">
        <v>21</v>
      </c>
      <c r="C17" s="1" t="s">
        <v>22</v>
      </c>
      <c r="D17" s="1" t="s">
        <v>23</v>
      </c>
      <c r="E17" s="1">
        <v>84.4</v>
      </c>
      <c r="F17" s="1">
        <v>108.6</v>
      </c>
      <c r="G17" s="1">
        <v>2</v>
      </c>
      <c r="H17" s="1">
        <v>4255</v>
      </c>
      <c r="I17" s="1">
        <v>5936</v>
      </c>
      <c r="J17" s="1">
        <v>24.1</v>
      </c>
      <c r="K17" s="4">
        <v>-3.7</v>
      </c>
      <c r="L17" s="4">
        <v>-7.72</v>
      </c>
      <c r="M17" s="2" t="s">
        <v>24</v>
      </c>
    </row>
    <row r="18" spans="1:18" x14ac:dyDescent="0.2">
      <c r="A18" s="1">
        <v>3</v>
      </c>
      <c r="B18" s="1" t="s">
        <v>21</v>
      </c>
      <c r="C18" s="1" t="s">
        <v>22</v>
      </c>
      <c r="D18" s="1" t="s">
        <v>23</v>
      </c>
      <c r="E18" s="1">
        <v>169.5</v>
      </c>
      <c r="F18" s="1">
        <v>196</v>
      </c>
      <c r="G18" s="1">
        <v>3</v>
      </c>
      <c r="H18" s="1">
        <v>2815</v>
      </c>
      <c r="I18" s="1">
        <v>3969</v>
      </c>
      <c r="J18" s="1">
        <v>26.5</v>
      </c>
      <c r="K18" s="4">
        <v>0.39800000000000002</v>
      </c>
      <c r="L18" s="4">
        <v>4.7320000000000002</v>
      </c>
      <c r="M18" s="2" t="s">
        <v>24</v>
      </c>
    </row>
    <row r="19" spans="1:18" x14ac:dyDescent="0.2">
      <c r="A19" s="1">
        <v>3</v>
      </c>
      <c r="B19" s="1" t="s">
        <v>21</v>
      </c>
      <c r="C19" s="1" t="s">
        <v>22</v>
      </c>
      <c r="D19" s="1" t="s">
        <v>23</v>
      </c>
      <c r="E19" s="1">
        <v>259.39999999999998</v>
      </c>
      <c r="F19" s="1">
        <v>285.89999999999998</v>
      </c>
      <c r="G19" s="1">
        <v>4</v>
      </c>
      <c r="H19" s="1">
        <v>2713</v>
      </c>
      <c r="I19" s="1">
        <v>3823</v>
      </c>
      <c r="J19" s="1">
        <v>26.5</v>
      </c>
      <c r="K19" s="4">
        <v>0.39900000000000002</v>
      </c>
      <c r="L19" s="4">
        <v>4.5940000000000003</v>
      </c>
      <c r="M19" s="2" t="s">
        <v>24</v>
      </c>
    </row>
    <row r="20" spans="1:18" x14ac:dyDescent="0.2">
      <c r="A20" s="1">
        <v>3</v>
      </c>
      <c r="B20" s="1" t="s">
        <v>21</v>
      </c>
      <c r="C20" s="1" t="s">
        <v>22</v>
      </c>
      <c r="D20" s="1" t="s">
        <v>23</v>
      </c>
      <c r="E20" s="1">
        <v>349.6</v>
      </c>
      <c r="F20" s="1">
        <v>375.8</v>
      </c>
      <c r="G20" s="1">
        <v>5</v>
      </c>
      <c r="H20" s="1">
        <v>2679</v>
      </c>
      <c r="I20" s="1">
        <v>3777</v>
      </c>
      <c r="J20" s="1">
        <v>26.2</v>
      </c>
      <c r="K20" s="4">
        <v>0.46700000000000003</v>
      </c>
      <c r="L20" s="4">
        <v>4.7119999999999997</v>
      </c>
      <c r="M20" s="2" t="s">
        <v>24</v>
      </c>
    </row>
    <row r="21" spans="1:18" x14ac:dyDescent="0.2">
      <c r="A21" s="1">
        <v>3</v>
      </c>
      <c r="B21" s="1" t="s">
        <v>21</v>
      </c>
      <c r="C21" s="1" t="s">
        <v>22</v>
      </c>
      <c r="D21" s="1" t="s">
        <v>23</v>
      </c>
      <c r="E21" s="1">
        <v>439.5</v>
      </c>
      <c r="F21" s="1">
        <v>465.5</v>
      </c>
      <c r="G21" s="1">
        <v>6</v>
      </c>
      <c r="H21" s="1">
        <v>2509</v>
      </c>
      <c r="I21" s="1">
        <v>3538</v>
      </c>
      <c r="J21" s="1">
        <v>26</v>
      </c>
      <c r="K21" s="4">
        <v>0.45700000000000002</v>
      </c>
      <c r="L21" s="4">
        <v>4.8929999999999998</v>
      </c>
      <c r="M21" s="2" t="s">
        <v>24</v>
      </c>
    </row>
    <row r="22" spans="1:18" x14ac:dyDescent="0.2">
      <c r="A22" s="1">
        <v>3</v>
      </c>
      <c r="B22" s="1" t="s">
        <v>21</v>
      </c>
      <c r="C22" s="1" t="s">
        <v>22</v>
      </c>
      <c r="D22" s="1" t="s">
        <v>23</v>
      </c>
      <c r="E22" s="1">
        <v>529.4</v>
      </c>
      <c r="F22" s="1">
        <v>555.1</v>
      </c>
      <c r="G22" s="1">
        <v>7</v>
      </c>
      <c r="H22" s="1">
        <v>2348</v>
      </c>
      <c r="I22" s="1">
        <v>3311</v>
      </c>
      <c r="J22" s="1">
        <v>25.7</v>
      </c>
      <c r="K22" s="4">
        <v>0.53</v>
      </c>
      <c r="L22" s="4">
        <v>4.9130000000000003</v>
      </c>
      <c r="M22" s="2" t="s">
        <v>24</v>
      </c>
      <c r="O22" s="3">
        <f>AVERAGE(K20:K22)</f>
        <v>0.48466666666666675</v>
      </c>
      <c r="P22" s="3">
        <f>STDEV(K20:K22)</f>
        <v>3.957692930652066E-2</v>
      </c>
      <c r="Q22" s="3">
        <f>AVERAGE(L20:L22)</f>
        <v>4.8393333333333333</v>
      </c>
      <c r="R22" s="3">
        <f>STDEV(L20:L22)</f>
        <v>0.11072638950734993</v>
      </c>
    </row>
    <row r="23" spans="1:18" x14ac:dyDescent="0.2">
      <c r="A23" s="1">
        <v>4</v>
      </c>
      <c r="B23" s="1" t="s">
        <v>25</v>
      </c>
      <c r="C23" s="1" t="s">
        <v>26</v>
      </c>
      <c r="D23" s="1" t="s">
        <v>27</v>
      </c>
      <c r="E23" s="1">
        <v>24.2</v>
      </c>
      <c r="F23" s="1">
        <v>48.6</v>
      </c>
      <c r="G23" s="1">
        <v>1</v>
      </c>
      <c r="H23" s="1">
        <v>4227</v>
      </c>
      <c r="I23" s="1">
        <v>5897</v>
      </c>
      <c r="J23" s="1">
        <v>24.4</v>
      </c>
      <c r="K23" s="4">
        <v>-3.64</v>
      </c>
      <c r="L23" s="4">
        <v>-7.6390000000000002</v>
      </c>
      <c r="M23" s="2" t="s">
        <v>28</v>
      </c>
    </row>
    <row r="24" spans="1:18" x14ac:dyDescent="0.2">
      <c r="A24" s="1">
        <v>4</v>
      </c>
      <c r="B24" s="1" t="s">
        <v>25</v>
      </c>
      <c r="C24" s="1" t="s">
        <v>26</v>
      </c>
      <c r="D24" s="1" t="s">
        <v>27</v>
      </c>
      <c r="E24" s="1">
        <v>84.4</v>
      </c>
      <c r="F24" s="1">
        <v>108.8</v>
      </c>
      <c r="G24" s="1">
        <v>2</v>
      </c>
      <c r="H24" s="1">
        <v>4228</v>
      </c>
      <c r="I24" s="1">
        <v>5900</v>
      </c>
      <c r="J24" s="1">
        <v>24.4</v>
      </c>
      <c r="K24" s="4">
        <v>-3.7</v>
      </c>
      <c r="L24" s="4">
        <v>-7.72</v>
      </c>
      <c r="M24" s="2" t="s">
        <v>28</v>
      </c>
    </row>
    <row r="25" spans="1:18" x14ac:dyDescent="0.2">
      <c r="A25" s="1">
        <v>4</v>
      </c>
      <c r="B25" s="1" t="s">
        <v>25</v>
      </c>
      <c r="C25" s="1" t="s">
        <v>26</v>
      </c>
      <c r="D25" s="1" t="s">
        <v>27</v>
      </c>
      <c r="E25" s="1">
        <v>169.4</v>
      </c>
      <c r="F25" s="1">
        <v>195.8</v>
      </c>
      <c r="G25" s="1">
        <v>3</v>
      </c>
      <c r="H25" s="1">
        <v>2629</v>
      </c>
      <c r="I25" s="1">
        <v>3688</v>
      </c>
      <c r="J25" s="1">
        <v>26.4</v>
      </c>
      <c r="K25" s="4">
        <v>-8.8219999999999992</v>
      </c>
      <c r="L25" s="4">
        <v>-0.83</v>
      </c>
      <c r="M25" s="2" t="s">
        <v>28</v>
      </c>
    </row>
    <row r="26" spans="1:18" x14ac:dyDescent="0.2">
      <c r="A26" s="1">
        <v>4</v>
      </c>
      <c r="B26" s="1" t="s">
        <v>25</v>
      </c>
      <c r="C26" s="1" t="s">
        <v>26</v>
      </c>
      <c r="D26" s="1" t="s">
        <v>27</v>
      </c>
      <c r="E26" s="1">
        <v>259.5</v>
      </c>
      <c r="F26" s="1">
        <v>285.7</v>
      </c>
      <c r="G26" s="1">
        <v>4</v>
      </c>
      <c r="H26" s="1">
        <v>2553</v>
      </c>
      <c r="I26" s="1">
        <v>3578</v>
      </c>
      <c r="J26" s="1">
        <v>26.2</v>
      </c>
      <c r="K26" s="4">
        <v>-8.7949999999999999</v>
      </c>
      <c r="L26" s="4">
        <v>-0.88100000000000001</v>
      </c>
      <c r="M26" s="2" t="s">
        <v>28</v>
      </c>
    </row>
    <row r="27" spans="1:18" x14ac:dyDescent="0.2">
      <c r="A27" s="1">
        <v>4</v>
      </c>
      <c r="B27" s="1" t="s">
        <v>25</v>
      </c>
      <c r="C27" s="1" t="s">
        <v>26</v>
      </c>
      <c r="D27" s="1" t="s">
        <v>27</v>
      </c>
      <c r="E27" s="1">
        <v>349.6</v>
      </c>
      <c r="F27" s="1">
        <v>375.5</v>
      </c>
      <c r="G27" s="1">
        <v>5</v>
      </c>
      <c r="H27" s="1">
        <v>2501</v>
      </c>
      <c r="I27" s="1">
        <v>3508</v>
      </c>
      <c r="J27" s="1">
        <v>25.9</v>
      </c>
      <c r="K27" s="4">
        <v>-8.9329999999999998</v>
      </c>
      <c r="L27" s="4">
        <v>-0.68899999999999995</v>
      </c>
      <c r="M27" s="2" t="s">
        <v>28</v>
      </c>
    </row>
    <row r="28" spans="1:18" x14ac:dyDescent="0.2">
      <c r="A28" s="1">
        <v>4</v>
      </c>
      <c r="B28" s="1" t="s">
        <v>25</v>
      </c>
      <c r="C28" s="1" t="s">
        <v>26</v>
      </c>
      <c r="D28" s="1" t="s">
        <v>27</v>
      </c>
      <c r="E28" s="1">
        <v>439.6</v>
      </c>
      <c r="F28" s="1">
        <v>465.3</v>
      </c>
      <c r="G28" s="1">
        <v>6</v>
      </c>
      <c r="H28" s="1">
        <v>2313</v>
      </c>
      <c r="I28" s="1">
        <v>3244</v>
      </c>
      <c r="J28" s="1">
        <v>25.7</v>
      </c>
      <c r="K28" s="4">
        <v>-8.8010000000000002</v>
      </c>
      <c r="L28" s="4">
        <v>-0.56100000000000005</v>
      </c>
      <c r="M28" s="2" t="s">
        <v>28</v>
      </c>
    </row>
    <row r="29" spans="1:18" x14ac:dyDescent="0.2">
      <c r="A29" s="1">
        <v>4</v>
      </c>
      <c r="B29" s="1" t="s">
        <v>25</v>
      </c>
      <c r="C29" s="1" t="s">
        <v>26</v>
      </c>
      <c r="D29" s="1" t="s">
        <v>27</v>
      </c>
      <c r="E29" s="1">
        <v>529.5</v>
      </c>
      <c r="F29" s="1">
        <v>554.70000000000005</v>
      </c>
      <c r="G29" s="1">
        <v>7</v>
      </c>
      <c r="H29" s="1">
        <v>2164</v>
      </c>
      <c r="I29" s="1">
        <v>3035</v>
      </c>
      <c r="J29" s="1">
        <v>25.2</v>
      </c>
      <c r="K29" s="4">
        <v>-8.84</v>
      </c>
      <c r="L29" s="4">
        <v>-0.629</v>
      </c>
      <c r="M29" s="2" t="s">
        <v>28</v>
      </c>
      <c r="O29" s="3">
        <f>AVERAGE(K27:K29)</f>
        <v>-8.8580000000000005</v>
      </c>
      <c r="P29" s="3">
        <f>STDEV(K27:K29)</f>
        <v>6.7815927332743747E-2</v>
      </c>
      <c r="Q29" s="3">
        <f>AVERAGE(L27:L29)</f>
        <v>-0.6263333333333333</v>
      </c>
      <c r="R29" s="3">
        <f>STDEV(L27:L29)</f>
        <v>6.4041653112121691E-2</v>
      </c>
    </row>
    <row r="30" spans="1:18" x14ac:dyDescent="0.2">
      <c r="A30" s="1">
        <v>5</v>
      </c>
      <c r="B30" s="1" t="s">
        <v>29</v>
      </c>
      <c r="C30" s="1" t="s">
        <v>30</v>
      </c>
      <c r="D30" s="1" t="s">
        <v>31</v>
      </c>
      <c r="E30" s="1">
        <v>24.2</v>
      </c>
      <c r="F30" s="1">
        <v>48.6</v>
      </c>
      <c r="G30" s="1">
        <v>1</v>
      </c>
      <c r="H30" s="1">
        <v>4210</v>
      </c>
      <c r="I30" s="1">
        <v>5873</v>
      </c>
      <c r="J30" s="1">
        <v>24.4</v>
      </c>
      <c r="K30" s="4">
        <v>-3.7170000000000001</v>
      </c>
      <c r="L30" s="4">
        <v>-7.6829999999999998</v>
      </c>
      <c r="M30" s="2" t="s">
        <v>32</v>
      </c>
    </row>
    <row r="31" spans="1:18" x14ac:dyDescent="0.2">
      <c r="A31" s="1">
        <v>5</v>
      </c>
      <c r="B31" s="1" t="s">
        <v>29</v>
      </c>
      <c r="C31" s="1" t="s">
        <v>30</v>
      </c>
      <c r="D31" s="1" t="s">
        <v>31</v>
      </c>
      <c r="E31" s="1">
        <v>84.4</v>
      </c>
      <c r="F31" s="1">
        <v>108.6</v>
      </c>
      <c r="G31" s="1">
        <v>2</v>
      </c>
      <c r="H31" s="1">
        <v>4212</v>
      </c>
      <c r="I31" s="1">
        <v>5876</v>
      </c>
      <c r="J31" s="1">
        <v>24.1</v>
      </c>
      <c r="K31" s="4">
        <v>-3.7</v>
      </c>
      <c r="L31" s="4">
        <v>-7.72</v>
      </c>
      <c r="M31" s="2" t="s">
        <v>32</v>
      </c>
    </row>
    <row r="32" spans="1:18" x14ac:dyDescent="0.2">
      <c r="A32" s="1">
        <v>5</v>
      </c>
      <c r="B32" s="1" t="s">
        <v>29</v>
      </c>
      <c r="C32" s="1" t="s">
        <v>30</v>
      </c>
      <c r="D32" s="1" t="s">
        <v>31</v>
      </c>
      <c r="E32" s="1">
        <v>169.6</v>
      </c>
      <c r="F32" s="1">
        <v>195.9</v>
      </c>
      <c r="G32" s="1">
        <v>3</v>
      </c>
      <c r="H32" s="1">
        <v>2694</v>
      </c>
      <c r="I32" s="1">
        <v>3790</v>
      </c>
      <c r="J32" s="1">
        <v>26.2</v>
      </c>
      <c r="K32" s="4">
        <v>-8.1940000000000008</v>
      </c>
      <c r="L32" s="4">
        <v>2.444</v>
      </c>
      <c r="M32" s="2" t="s">
        <v>32</v>
      </c>
    </row>
    <row r="33" spans="1:18" x14ac:dyDescent="0.2">
      <c r="A33" s="1">
        <v>5</v>
      </c>
      <c r="B33" s="1" t="s">
        <v>29</v>
      </c>
      <c r="C33" s="1" t="s">
        <v>30</v>
      </c>
      <c r="D33" s="1" t="s">
        <v>31</v>
      </c>
      <c r="E33" s="1">
        <v>259.60000000000002</v>
      </c>
      <c r="F33" s="1">
        <v>285.8</v>
      </c>
      <c r="G33" s="1">
        <v>4</v>
      </c>
      <c r="H33" s="1">
        <v>2611</v>
      </c>
      <c r="I33" s="1">
        <v>3672</v>
      </c>
      <c r="J33" s="1">
        <v>26.2</v>
      </c>
      <c r="K33" s="4">
        <v>-8.3179999999999996</v>
      </c>
      <c r="L33" s="4">
        <v>2.3620000000000001</v>
      </c>
      <c r="M33" s="2" t="s">
        <v>32</v>
      </c>
    </row>
    <row r="34" spans="1:18" x14ac:dyDescent="0.2">
      <c r="A34" s="1">
        <v>5</v>
      </c>
      <c r="B34" s="1" t="s">
        <v>29</v>
      </c>
      <c r="C34" s="1" t="s">
        <v>30</v>
      </c>
      <c r="D34" s="1" t="s">
        <v>31</v>
      </c>
      <c r="E34" s="1">
        <v>349.6</v>
      </c>
      <c r="F34" s="1">
        <v>375.8</v>
      </c>
      <c r="G34" s="1">
        <v>5</v>
      </c>
      <c r="H34" s="1">
        <v>2568</v>
      </c>
      <c r="I34" s="1">
        <v>3612</v>
      </c>
      <c r="J34" s="1">
        <v>26.2</v>
      </c>
      <c r="K34" s="4">
        <v>-8.1560000000000006</v>
      </c>
      <c r="L34" s="4">
        <v>2.5499999999999998</v>
      </c>
      <c r="M34" s="2" t="s">
        <v>32</v>
      </c>
    </row>
    <row r="35" spans="1:18" x14ac:dyDescent="0.2">
      <c r="A35" s="1">
        <v>5</v>
      </c>
      <c r="B35" s="1" t="s">
        <v>29</v>
      </c>
      <c r="C35" s="1" t="s">
        <v>30</v>
      </c>
      <c r="D35" s="1" t="s">
        <v>31</v>
      </c>
      <c r="E35" s="1">
        <v>439.5</v>
      </c>
      <c r="F35" s="1">
        <v>465.4</v>
      </c>
      <c r="G35" s="1">
        <v>6</v>
      </c>
      <c r="H35" s="1">
        <v>2393</v>
      </c>
      <c r="I35" s="1">
        <v>3365</v>
      </c>
      <c r="J35" s="1">
        <v>25.9</v>
      </c>
      <c r="K35" s="4">
        <v>-8.1</v>
      </c>
      <c r="L35" s="4">
        <v>2.669</v>
      </c>
      <c r="M35" s="2" t="s">
        <v>32</v>
      </c>
    </row>
    <row r="36" spans="1:18" x14ac:dyDescent="0.2">
      <c r="A36" s="1">
        <v>5</v>
      </c>
      <c r="B36" s="1" t="s">
        <v>29</v>
      </c>
      <c r="C36" s="1" t="s">
        <v>30</v>
      </c>
      <c r="D36" s="1" t="s">
        <v>31</v>
      </c>
      <c r="E36" s="1">
        <v>529.6</v>
      </c>
      <c r="F36" s="1">
        <v>555</v>
      </c>
      <c r="G36" s="1">
        <v>7</v>
      </c>
      <c r="H36" s="1">
        <v>2236</v>
      </c>
      <c r="I36" s="1">
        <v>3148</v>
      </c>
      <c r="J36" s="1">
        <v>25.4</v>
      </c>
      <c r="K36" s="4">
        <v>-8.2479999999999993</v>
      </c>
      <c r="L36" s="4">
        <v>2.7160000000000002</v>
      </c>
      <c r="M36" s="2" t="s">
        <v>32</v>
      </c>
      <c r="O36" s="3">
        <f>AVERAGE(K34:K36)</f>
        <v>-8.1679999999999993</v>
      </c>
      <c r="P36" s="3">
        <f>STDEV(K34:K36)</f>
        <v>7.4726166769077382E-2</v>
      </c>
      <c r="Q36" s="3">
        <f>AVERAGE(L34:L36)</f>
        <v>2.645</v>
      </c>
      <c r="R36" s="3">
        <f>STDEV(L34:L36)</f>
        <v>8.5562842402529093E-2</v>
      </c>
    </row>
    <row r="37" spans="1:18" x14ac:dyDescent="0.2">
      <c r="A37" s="1">
        <v>6</v>
      </c>
      <c r="B37" s="1" t="s">
        <v>33</v>
      </c>
      <c r="C37" s="1" t="s">
        <v>34</v>
      </c>
      <c r="D37" s="1" t="s">
        <v>35</v>
      </c>
      <c r="E37" s="1">
        <v>24.3</v>
      </c>
      <c r="F37" s="1">
        <v>48.7</v>
      </c>
      <c r="G37" s="1">
        <v>1</v>
      </c>
      <c r="H37" s="1">
        <v>4214</v>
      </c>
      <c r="I37" s="1">
        <v>5879</v>
      </c>
      <c r="J37" s="1">
        <v>24.4</v>
      </c>
      <c r="K37" s="4">
        <v>-3.653</v>
      </c>
      <c r="L37" s="4">
        <v>-7.6680000000000001</v>
      </c>
      <c r="M37" s="2" t="s">
        <v>36</v>
      </c>
    </row>
    <row r="38" spans="1:18" x14ac:dyDescent="0.2">
      <c r="A38" s="1">
        <v>6</v>
      </c>
      <c r="B38" s="1" t="s">
        <v>33</v>
      </c>
      <c r="C38" s="1" t="s">
        <v>34</v>
      </c>
      <c r="D38" s="1" t="s">
        <v>35</v>
      </c>
      <c r="E38" s="1">
        <v>84.2</v>
      </c>
      <c r="F38" s="1">
        <v>108.6</v>
      </c>
      <c r="G38" s="1">
        <v>2</v>
      </c>
      <c r="H38" s="1">
        <v>4200</v>
      </c>
      <c r="I38" s="1">
        <v>5857</v>
      </c>
      <c r="J38" s="1">
        <v>24.4</v>
      </c>
      <c r="K38" s="4">
        <v>-3.7</v>
      </c>
      <c r="L38" s="4">
        <v>-7.72</v>
      </c>
      <c r="M38" s="2" t="s">
        <v>36</v>
      </c>
    </row>
    <row r="39" spans="1:18" x14ac:dyDescent="0.2">
      <c r="A39" s="1">
        <v>6</v>
      </c>
      <c r="B39" s="1" t="s">
        <v>33</v>
      </c>
      <c r="C39" s="1" t="s">
        <v>34</v>
      </c>
      <c r="D39" s="1" t="s">
        <v>35</v>
      </c>
      <c r="E39" s="1">
        <v>169.8</v>
      </c>
      <c r="F39" s="1">
        <v>194</v>
      </c>
      <c r="G39" s="1">
        <v>3</v>
      </c>
      <c r="H39" s="1">
        <v>1738</v>
      </c>
      <c r="I39" s="1">
        <v>2448</v>
      </c>
      <c r="J39" s="1">
        <v>24.2</v>
      </c>
      <c r="K39" s="4">
        <v>-3.4209999999999998</v>
      </c>
      <c r="L39" s="4">
        <v>4.556</v>
      </c>
      <c r="M39" s="2" t="s">
        <v>36</v>
      </c>
    </row>
    <row r="40" spans="1:18" x14ac:dyDescent="0.2">
      <c r="A40" s="1">
        <v>6</v>
      </c>
      <c r="B40" s="1" t="s">
        <v>33</v>
      </c>
      <c r="C40" s="1" t="s">
        <v>34</v>
      </c>
      <c r="D40" s="1" t="s">
        <v>35</v>
      </c>
      <c r="E40" s="1">
        <v>259.60000000000002</v>
      </c>
      <c r="F40" s="1">
        <v>283.8</v>
      </c>
      <c r="G40" s="1">
        <v>4</v>
      </c>
      <c r="H40" s="1">
        <v>1681</v>
      </c>
      <c r="I40" s="1">
        <v>2370</v>
      </c>
      <c r="J40" s="1">
        <v>24.2</v>
      </c>
      <c r="K40" s="4">
        <v>-3.2879999999999998</v>
      </c>
      <c r="L40" s="4">
        <v>4.593</v>
      </c>
      <c r="M40" s="2" t="s">
        <v>36</v>
      </c>
    </row>
    <row r="41" spans="1:18" x14ac:dyDescent="0.2">
      <c r="A41" s="1">
        <v>6</v>
      </c>
      <c r="B41" s="1" t="s">
        <v>33</v>
      </c>
      <c r="C41" s="1" t="s">
        <v>34</v>
      </c>
      <c r="D41" s="1" t="s">
        <v>35</v>
      </c>
      <c r="E41" s="1">
        <v>349.8</v>
      </c>
      <c r="F41" s="1">
        <v>374</v>
      </c>
      <c r="G41" s="1">
        <v>5</v>
      </c>
      <c r="H41" s="1">
        <v>1651</v>
      </c>
      <c r="I41" s="1">
        <v>2329</v>
      </c>
      <c r="J41" s="1">
        <v>24.2</v>
      </c>
      <c r="K41" s="4">
        <v>-3.3220000000000001</v>
      </c>
      <c r="L41" s="4">
        <v>4.6150000000000002</v>
      </c>
      <c r="M41" s="2" t="s">
        <v>36</v>
      </c>
    </row>
    <row r="42" spans="1:18" x14ac:dyDescent="0.2">
      <c r="A42" s="1">
        <v>6</v>
      </c>
      <c r="B42" s="1" t="s">
        <v>33</v>
      </c>
      <c r="C42" s="1" t="s">
        <v>34</v>
      </c>
      <c r="D42" s="1" t="s">
        <v>35</v>
      </c>
      <c r="E42" s="1">
        <v>439.9</v>
      </c>
      <c r="F42" s="1">
        <v>463.5</v>
      </c>
      <c r="G42" s="1">
        <v>6</v>
      </c>
      <c r="H42" s="1">
        <v>1546</v>
      </c>
      <c r="I42" s="1">
        <v>2180</v>
      </c>
      <c r="J42" s="1">
        <v>23.7</v>
      </c>
      <c r="K42" s="4">
        <v>-3.2389999999999999</v>
      </c>
      <c r="L42" s="4">
        <v>4.883</v>
      </c>
      <c r="M42" s="2" t="s">
        <v>36</v>
      </c>
    </row>
    <row r="43" spans="1:18" x14ac:dyDescent="0.2">
      <c r="A43" s="1">
        <v>6</v>
      </c>
      <c r="B43" s="1" t="s">
        <v>33</v>
      </c>
      <c r="C43" s="1" t="s">
        <v>34</v>
      </c>
      <c r="D43" s="1" t="s">
        <v>35</v>
      </c>
      <c r="E43" s="1">
        <v>529.70000000000005</v>
      </c>
      <c r="F43" s="1">
        <v>553.1</v>
      </c>
      <c r="G43" s="1">
        <v>7</v>
      </c>
      <c r="H43" s="1">
        <v>1463</v>
      </c>
      <c r="I43" s="1">
        <v>2062</v>
      </c>
      <c r="J43" s="1">
        <v>23.4</v>
      </c>
      <c r="K43" s="4">
        <v>-3.1419999999999999</v>
      </c>
      <c r="L43" s="4">
        <v>4.8789999999999996</v>
      </c>
      <c r="M43" s="2" t="s">
        <v>36</v>
      </c>
      <c r="O43" s="3">
        <f>AVERAGE(K41:K43)</f>
        <v>-3.2343333333333333</v>
      </c>
      <c r="P43" s="3">
        <f>STDEV(K41:K43)</f>
        <v>9.0090695043013994E-2</v>
      </c>
      <c r="Q43" s="3">
        <f>AVERAGE(L41:L43)</f>
        <v>4.7923333333333336</v>
      </c>
      <c r="R43" s="3">
        <f>STDEV(L41:L43)</f>
        <v>0.15358819399072723</v>
      </c>
    </row>
    <row r="44" spans="1:18" x14ac:dyDescent="0.2">
      <c r="A44" s="1">
        <v>7</v>
      </c>
      <c r="B44" s="1" t="s">
        <v>37</v>
      </c>
      <c r="C44" s="1" t="s">
        <v>38</v>
      </c>
      <c r="D44" s="1" t="s">
        <v>39</v>
      </c>
      <c r="E44" s="1">
        <v>24.3</v>
      </c>
      <c r="F44" s="1">
        <v>48.7</v>
      </c>
      <c r="G44" s="1">
        <v>1</v>
      </c>
      <c r="H44" s="1">
        <v>4174</v>
      </c>
      <c r="I44" s="1">
        <v>5823</v>
      </c>
      <c r="J44" s="1">
        <v>24.4</v>
      </c>
      <c r="K44" s="4">
        <v>-3.6230000000000002</v>
      </c>
      <c r="L44" s="4">
        <v>-7.625</v>
      </c>
      <c r="M44" s="2" t="s">
        <v>40</v>
      </c>
    </row>
    <row r="45" spans="1:18" x14ac:dyDescent="0.2">
      <c r="A45" s="1">
        <v>7</v>
      </c>
      <c r="B45" s="1" t="s">
        <v>37</v>
      </c>
      <c r="C45" s="1" t="s">
        <v>38</v>
      </c>
      <c r="D45" s="1" t="s">
        <v>39</v>
      </c>
      <c r="E45" s="1">
        <v>84.3</v>
      </c>
      <c r="F45" s="1">
        <v>108.8</v>
      </c>
      <c r="G45" s="1">
        <v>2</v>
      </c>
      <c r="H45" s="1">
        <v>4180</v>
      </c>
      <c r="I45" s="1">
        <v>5831</v>
      </c>
      <c r="J45" s="1">
        <v>24.4</v>
      </c>
      <c r="K45" s="4">
        <v>-3.7</v>
      </c>
      <c r="L45" s="4">
        <v>-7.72</v>
      </c>
      <c r="M45" s="2" t="s">
        <v>40</v>
      </c>
    </row>
    <row r="46" spans="1:18" x14ac:dyDescent="0.2">
      <c r="A46" s="1">
        <v>7</v>
      </c>
      <c r="B46" s="1" t="s">
        <v>37</v>
      </c>
      <c r="C46" s="1" t="s">
        <v>38</v>
      </c>
      <c r="D46" s="1" t="s">
        <v>39</v>
      </c>
      <c r="E46" s="1">
        <v>169.5</v>
      </c>
      <c r="F46" s="1">
        <v>196.5</v>
      </c>
      <c r="G46" s="1">
        <v>3</v>
      </c>
      <c r="H46" s="1">
        <v>3233</v>
      </c>
      <c r="I46" s="1">
        <v>4553</v>
      </c>
      <c r="J46" s="1">
        <v>27</v>
      </c>
      <c r="K46" s="4">
        <v>-0.224</v>
      </c>
      <c r="L46" s="4">
        <v>4.0359999999999996</v>
      </c>
      <c r="M46" s="2" t="s">
        <v>40</v>
      </c>
    </row>
    <row r="47" spans="1:18" x14ac:dyDescent="0.2">
      <c r="A47" s="1">
        <v>7</v>
      </c>
      <c r="B47" s="1" t="s">
        <v>37</v>
      </c>
      <c r="C47" s="1" t="s">
        <v>38</v>
      </c>
      <c r="D47" s="1" t="s">
        <v>39</v>
      </c>
      <c r="E47" s="1">
        <v>259.3</v>
      </c>
      <c r="F47" s="1">
        <v>286.3</v>
      </c>
      <c r="G47" s="1">
        <v>4</v>
      </c>
      <c r="H47" s="1">
        <v>3124</v>
      </c>
      <c r="I47" s="1">
        <v>4400</v>
      </c>
      <c r="J47" s="1">
        <v>27</v>
      </c>
      <c r="K47" s="4">
        <v>-0.28799999999999998</v>
      </c>
      <c r="L47" s="4">
        <v>4.0750000000000002</v>
      </c>
      <c r="M47" s="2" t="s">
        <v>40</v>
      </c>
    </row>
    <row r="48" spans="1:18" x14ac:dyDescent="0.2">
      <c r="A48" s="1">
        <v>7</v>
      </c>
      <c r="B48" s="1" t="s">
        <v>37</v>
      </c>
      <c r="C48" s="1" t="s">
        <v>38</v>
      </c>
      <c r="D48" s="1" t="s">
        <v>39</v>
      </c>
      <c r="E48" s="1">
        <v>349.4</v>
      </c>
      <c r="F48" s="1">
        <v>376.4</v>
      </c>
      <c r="G48" s="1">
        <v>5</v>
      </c>
      <c r="H48" s="1">
        <v>3070</v>
      </c>
      <c r="I48" s="1">
        <v>4322</v>
      </c>
      <c r="J48" s="1">
        <v>27</v>
      </c>
      <c r="K48" s="4">
        <v>-0.26</v>
      </c>
      <c r="L48" s="4">
        <v>4.0579999999999998</v>
      </c>
      <c r="M48" s="2" t="s">
        <v>40</v>
      </c>
    </row>
    <row r="49" spans="1:18" x14ac:dyDescent="0.2">
      <c r="A49" s="1">
        <v>7</v>
      </c>
      <c r="B49" s="1" t="s">
        <v>37</v>
      </c>
      <c r="C49" s="1" t="s">
        <v>38</v>
      </c>
      <c r="D49" s="1" t="s">
        <v>39</v>
      </c>
      <c r="E49" s="1">
        <v>439.4</v>
      </c>
      <c r="F49" s="1">
        <v>465.9</v>
      </c>
      <c r="G49" s="1">
        <v>6</v>
      </c>
      <c r="H49" s="1">
        <v>2862</v>
      </c>
      <c r="I49" s="1">
        <v>4031</v>
      </c>
      <c r="J49" s="1">
        <v>26.5</v>
      </c>
      <c r="K49" s="4">
        <v>-0.115</v>
      </c>
      <c r="L49" s="4">
        <v>4.3899999999999997</v>
      </c>
      <c r="M49" s="2" t="s">
        <v>40</v>
      </c>
    </row>
    <row r="50" spans="1:18" x14ac:dyDescent="0.2">
      <c r="A50" s="1">
        <v>7</v>
      </c>
      <c r="B50" s="1" t="s">
        <v>37</v>
      </c>
      <c r="C50" s="1" t="s">
        <v>38</v>
      </c>
      <c r="D50" s="1" t="s">
        <v>39</v>
      </c>
      <c r="E50" s="1">
        <v>529.5</v>
      </c>
      <c r="F50" s="1">
        <v>555.4</v>
      </c>
      <c r="G50" s="1">
        <v>7</v>
      </c>
      <c r="H50" s="1">
        <v>2685</v>
      </c>
      <c r="I50" s="1">
        <v>3782</v>
      </c>
      <c r="J50" s="1">
        <v>25.9</v>
      </c>
      <c r="K50" s="4">
        <v>-6.6000000000000003E-2</v>
      </c>
      <c r="L50" s="4">
        <v>4.3390000000000004</v>
      </c>
      <c r="M50" s="2" t="s">
        <v>40</v>
      </c>
      <c r="O50" s="3">
        <f>AVERAGE(K48:K50)</f>
        <v>-0.14699999999999999</v>
      </c>
      <c r="P50" s="3">
        <f>STDEV(K48:K50)</f>
        <v>0.1008811181539935</v>
      </c>
      <c r="Q50" s="3">
        <f>AVERAGE(L48:L50)</f>
        <v>4.2623333333333333</v>
      </c>
      <c r="R50" s="3">
        <f>STDEV(L48:L50)</f>
        <v>0.17878571904191162</v>
      </c>
    </row>
    <row r="51" spans="1:18" x14ac:dyDescent="0.2">
      <c r="A51" s="1">
        <v>8</v>
      </c>
      <c r="B51" s="1" t="s">
        <v>41</v>
      </c>
      <c r="C51" s="1" t="s">
        <v>42</v>
      </c>
      <c r="D51" s="1" t="s">
        <v>43</v>
      </c>
      <c r="E51" s="1">
        <v>24.4</v>
      </c>
      <c r="F51" s="1">
        <v>48.5</v>
      </c>
      <c r="G51" s="1">
        <v>1</v>
      </c>
      <c r="H51" s="1">
        <v>4155</v>
      </c>
      <c r="I51" s="1">
        <v>5796</v>
      </c>
      <c r="J51" s="1">
        <v>24.1</v>
      </c>
      <c r="K51" s="4">
        <v>-3.5979999999999999</v>
      </c>
      <c r="L51" s="4">
        <v>-7.5910000000000002</v>
      </c>
      <c r="M51" s="2" t="s">
        <v>44</v>
      </c>
    </row>
    <row r="52" spans="1:18" x14ac:dyDescent="0.2">
      <c r="A52" s="1">
        <v>8</v>
      </c>
      <c r="B52" s="1" t="s">
        <v>41</v>
      </c>
      <c r="C52" s="1" t="s">
        <v>42</v>
      </c>
      <c r="D52" s="1" t="s">
        <v>43</v>
      </c>
      <c r="E52" s="1">
        <v>84.3</v>
      </c>
      <c r="F52" s="1">
        <v>108.7</v>
      </c>
      <c r="G52" s="1">
        <v>2</v>
      </c>
      <c r="H52" s="1">
        <v>4168</v>
      </c>
      <c r="I52" s="1">
        <v>5814</v>
      </c>
      <c r="J52" s="1">
        <v>24.4</v>
      </c>
      <c r="K52" s="4">
        <v>-3.7</v>
      </c>
      <c r="L52" s="4">
        <v>-7.72</v>
      </c>
      <c r="M52" s="2" t="s">
        <v>44</v>
      </c>
    </row>
    <row r="53" spans="1:18" x14ac:dyDescent="0.2">
      <c r="A53" s="1">
        <v>8</v>
      </c>
      <c r="B53" s="1" t="s">
        <v>41</v>
      </c>
      <c r="C53" s="1" t="s">
        <v>42</v>
      </c>
      <c r="D53" s="1" t="s">
        <v>43</v>
      </c>
      <c r="E53" s="1">
        <v>169.6</v>
      </c>
      <c r="F53" s="1">
        <v>194.1</v>
      </c>
      <c r="G53" s="1">
        <v>3</v>
      </c>
      <c r="H53" s="1">
        <v>1784</v>
      </c>
      <c r="I53" s="1">
        <v>2516</v>
      </c>
      <c r="J53" s="1">
        <v>24.4</v>
      </c>
      <c r="K53" s="4">
        <v>1.3779999999999999</v>
      </c>
      <c r="L53" s="4">
        <v>4.7809999999999997</v>
      </c>
      <c r="M53" s="2" t="s">
        <v>44</v>
      </c>
    </row>
    <row r="54" spans="1:18" x14ac:dyDescent="0.2">
      <c r="A54" s="1">
        <v>8</v>
      </c>
      <c r="B54" s="1" t="s">
        <v>41</v>
      </c>
      <c r="C54" s="1" t="s">
        <v>42</v>
      </c>
      <c r="D54" s="1" t="s">
        <v>43</v>
      </c>
      <c r="E54" s="1">
        <v>259.7</v>
      </c>
      <c r="F54" s="1">
        <v>284.10000000000002</v>
      </c>
      <c r="G54" s="1">
        <v>4</v>
      </c>
      <c r="H54" s="1">
        <v>1731</v>
      </c>
      <c r="I54" s="1">
        <v>2439</v>
      </c>
      <c r="J54" s="1">
        <v>24.4</v>
      </c>
      <c r="K54" s="4">
        <v>1.4470000000000001</v>
      </c>
      <c r="L54" s="4">
        <v>4.84</v>
      </c>
      <c r="M54" s="2" t="s">
        <v>44</v>
      </c>
    </row>
    <row r="55" spans="1:18" x14ac:dyDescent="0.2">
      <c r="A55" s="1">
        <v>8</v>
      </c>
      <c r="B55" s="1" t="s">
        <v>41</v>
      </c>
      <c r="C55" s="1" t="s">
        <v>42</v>
      </c>
      <c r="D55" s="1" t="s">
        <v>43</v>
      </c>
      <c r="E55" s="1">
        <v>349.7</v>
      </c>
      <c r="F55" s="1">
        <v>374.1</v>
      </c>
      <c r="G55" s="1">
        <v>5</v>
      </c>
      <c r="H55" s="1">
        <v>1690</v>
      </c>
      <c r="I55" s="1">
        <v>2382</v>
      </c>
      <c r="J55" s="1">
        <v>24.4</v>
      </c>
      <c r="K55" s="4">
        <v>1.4279999999999999</v>
      </c>
      <c r="L55" s="4">
        <v>4.8230000000000004</v>
      </c>
      <c r="M55" s="2" t="s">
        <v>44</v>
      </c>
    </row>
    <row r="56" spans="1:18" x14ac:dyDescent="0.2">
      <c r="A56" s="1">
        <v>8</v>
      </c>
      <c r="B56" s="1" t="s">
        <v>41</v>
      </c>
      <c r="C56" s="1" t="s">
        <v>42</v>
      </c>
      <c r="D56" s="1" t="s">
        <v>43</v>
      </c>
      <c r="E56" s="1">
        <v>439.7</v>
      </c>
      <c r="F56" s="1">
        <v>463.6</v>
      </c>
      <c r="G56" s="1">
        <v>6</v>
      </c>
      <c r="H56" s="1">
        <v>1560</v>
      </c>
      <c r="I56" s="1">
        <v>2199</v>
      </c>
      <c r="J56" s="1">
        <v>23.9</v>
      </c>
      <c r="K56" s="4">
        <v>1.6040000000000001</v>
      </c>
      <c r="L56" s="4">
        <v>5.1470000000000002</v>
      </c>
      <c r="M56" s="2" t="s">
        <v>44</v>
      </c>
    </row>
    <row r="57" spans="1:18" x14ac:dyDescent="0.2">
      <c r="A57" s="1">
        <v>8</v>
      </c>
      <c r="B57" s="1" t="s">
        <v>41</v>
      </c>
      <c r="C57" s="1" t="s">
        <v>42</v>
      </c>
      <c r="D57" s="1" t="s">
        <v>43</v>
      </c>
      <c r="E57" s="1">
        <v>529.70000000000005</v>
      </c>
      <c r="F57" s="1">
        <v>553.29999999999995</v>
      </c>
      <c r="G57" s="1">
        <v>7</v>
      </c>
      <c r="H57" s="1">
        <v>1462</v>
      </c>
      <c r="I57" s="1">
        <v>2060</v>
      </c>
      <c r="J57" s="1">
        <v>23.7</v>
      </c>
      <c r="K57" s="4">
        <v>1.653</v>
      </c>
      <c r="L57" s="4">
        <v>5.266</v>
      </c>
      <c r="M57" s="2" t="s">
        <v>44</v>
      </c>
      <c r="O57" s="3">
        <f>AVERAGE(K55:K57)</f>
        <v>1.5616666666666668</v>
      </c>
      <c r="P57" s="3">
        <f>STDEV(K55:K57)</f>
        <v>0.11832300424403255</v>
      </c>
      <c r="Q57" s="3">
        <f>AVERAGE(L55:L57)</f>
        <v>5.0786666666666669</v>
      </c>
      <c r="R57" s="3">
        <f>STDEV(L55:L57)</f>
        <v>0.22926912860944287</v>
      </c>
    </row>
    <row r="58" spans="1:18" x14ac:dyDescent="0.2">
      <c r="A58" s="1">
        <v>9</v>
      </c>
      <c r="B58" s="1" t="s">
        <v>45</v>
      </c>
      <c r="C58" s="1" t="s">
        <v>46</v>
      </c>
      <c r="D58" s="1" t="s">
        <v>47</v>
      </c>
      <c r="E58" s="1">
        <v>24.4</v>
      </c>
      <c r="F58" s="1">
        <v>48.8</v>
      </c>
      <c r="G58" s="1">
        <v>1</v>
      </c>
      <c r="H58" s="1">
        <v>4150</v>
      </c>
      <c r="I58" s="1">
        <v>5787</v>
      </c>
      <c r="J58" s="1">
        <v>24.4</v>
      </c>
      <c r="K58" s="4">
        <v>-3.6760000000000002</v>
      </c>
      <c r="L58" s="4">
        <v>-7.6970000000000001</v>
      </c>
      <c r="M58" s="2" t="s">
        <v>48</v>
      </c>
    </row>
    <row r="59" spans="1:18" x14ac:dyDescent="0.2">
      <c r="A59" s="1">
        <v>9</v>
      </c>
      <c r="B59" s="1" t="s">
        <v>45</v>
      </c>
      <c r="C59" s="1" t="s">
        <v>46</v>
      </c>
      <c r="D59" s="1" t="s">
        <v>47</v>
      </c>
      <c r="E59" s="1">
        <v>84.3</v>
      </c>
      <c r="F59" s="1">
        <v>108.7</v>
      </c>
      <c r="G59" s="1">
        <v>2</v>
      </c>
      <c r="H59" s="1">
        <v>4153</v>
      </c>
      <c r="I59" s="1">
        <v>5789</v>
      </c>
      <c r="J59" s="1">
        <v>24.4</v>
      </c>
      <c r="K59" s="4">
        <v>-3.7</v>
      </c>
      <c r="L59" s="4">
        <v>-7.72</v>
      </c>
      <c r="M59" s="2" t="s">
        <v>48</v>
      </c>
    </row>
    <row r="60" spans="1:18" x14ac:dyDescent="0.2">
      <c r="A60" s="1">
        <v>9</v>
      </c>
      <c r="B60" s="1" t="s">
        <v>45</v>
      </c>
      <c r="C60" s="1" t="s">
        <v>46</v>
      </c>
      <c r="D60" s="1" t="s">
        <v>47</v>
      </c>
      <c r="E60" s="1">
        <v>169.7</v>
      </c>
      <c r="F60" s="1">
        <v>195.4</v>
      </c>
      <c r="G60" s="1">
        <v>3</v>
      </c>
      <c r="H60" s="1">
        <v>2308</v>
      </c>
      <c r="I60" s="1">
        <v>3247</v>
      </c>
      <c r="J60" s="1">
        <v>25.7</v>
      </c>
      <c r="K60" s="4">
        <v>-0.89200000000000002</v>
      </c>
      <c r="L60" s="4">
        <v>3.3969999999999998</v>
      </c>
      <c r="M60" s="2" t="s">
        <v>48</v>
      </c>
    </row>
    <row r="61" spans="1:18" x14ac:dyDescent="0.2">
      <c r="A61" s="1">
        <v>9</v>
      </c>
      <c r="B61" s="1" t="s">
        <v>45</v>
      </c>
      <c r="C61" s="1" t="s">
        <v>46</v>
      </c>
      <c r="D61" s="1" t="s">
        <v>47</v>
      </c>
      <c r="E61" s="1">
        <v>259.39999999999998</v>
      </c>
      <c r="F61" s="1">
        <v>285.10000000000002</v>
      </c>
      <c r="G61" s="1">
        <v>4</v>
      </c>
      <c r="H61" s="1">
        <v>2228</v>
      </c>
      <c r="I61" s="1">
        <v>3133</v>
      </c>
      <c r="J61" s="1">
        <v>25.7</v>
      </c>
      <c r="K61" s="4">
        <v>-0.77500000000000002</v>
      </c>
      <c r="L61" s="4">
        <v>3.528</v>
      </c>
      <c r="M61" s="2" t="s">
        <v>48</v>
      </c>
    </row>
    <row r="62" spans="1:18" x14ac:dyDescent="0.2">
      <c r="A62" s="1">
        <v>9</v>
      </c>
      <c r="B62" s="1" t="s">
        <v>45</v>
      </c>
      <c r="C62" s="1" t="s">
        <v>46</v>
      </c>
      <c r="D62" s="1" t="s">
        <v>47</v>
      </c>
      <c r="E62" s="1">
        <v>349.7</v>
      </c>
      <c r="F62" s="1">
        <v>375.1</v>
      </c>
      <c r="G62" s="1">
        <v>5</v>
      </c>
      <c r="H62" s="1">
        <v>2180</v>
      </c>
      <c r="I62" s="1">
        <v>3067</v>
      </c>
      <c r="J62" s="1">
        <v>25.4</v>
      </c>
      <c r="K62" s="4">
        <v>-0.59099999999999997</v>
      </c>
      <c r="L62" s="4">
        <v>3.577</v>
      </c>
      <c r="M62" s="2" t="s">
        <v>48</v>
      </c>
    </row>
    <row r="63" spans="1:18" x14ac:dyDescent="0.2">
      <c r="A63" s="1">
        <v>9</v>
      </c>
      <c r="B63" s="1" t="s">
        <v>45</v>
      </c>
      <c r="C63" s="1" t="s">
        <v>46</v>
      </c>
      <c r="D63" s="1" t="s">
        <v>47</v>
      </c>
      <c r="E63" s="1">
        <v>439.7</v>
      </c>
      <c r="F63" s="1">
        <v>464.6</v>
      </c>
      <c r="G63" s="1">
        <v>6</v>
      </c>
      <c r="H63" s="1">
        <v>2023</v>
      </c>
      <c r="I63" s="1">
        <v>2847</v>
      </c>
      <c r="J63" s="1">
        <v>24.9</v>
      </c>
      <c r="K63" s="4">
        <v>-0.59199999999999997</v>
      </c>
      <c r="L63" s="4">
        <v>3.7679999999999998</v>
      </c>
      <c r="M63" s="2" t="s">
        <v>48</v>
      </c>
    </row>
    <row r="64" spans="1:18" x14ac:dyDescent="0.2">
      <c r="A64" s="1">
        <v>9</v>
      </c>
      <c r="B64" s="1" t="s">
        <v>45</v>
      </c>
      <c r="C64" s="1" t="s">
        <v>46</v>
      </c>
      <c r="D64" s="1" t="s">
        <v>47</v>
      </c>
      <c r="E64" s="1">
        <v>529.6</v>
      </c>
      <c r="F64" s="1">
        <v>554.29999999999995</v>
      </c>
      <c r="G64" s="1">
        <v>7</v>
      </c>
      <c r="H64" s="1">
        <v>1895</v>
      </c>
      <c r="I64" s="1">
        <v>2668</v>
      </c>
      <c r="J64" s="1">
        <v>24.7</v>
      </c>
      <c r="K64" s="4">
        <v>-0.64700000000000002</v>
      </c>
      <c r="L64" s="4">
        <v>3.7850000000000001</v>
      </c>
      <c r="M64" s="2" t="s">
        <v>48</v>
      </c>
      <c r="O64" s="3">
        <f>AVERAGE(K62:K64)</f>
        <v>-0.61</v>
      </c>
      <c r="P64" s="3">
        <f>STDEV(K62:K64)</f>
        <v>3.2046840717924158E-2</v>
      </c>
      <c r="Q64" s="3">
        <f>AVERAGE(L62:L64)</f>
        <v>3.7099999999999995</v>
      </c>
      <c r="R64" s="3">
        <f>STDEV(L62:L64)</f>
        <v>0.11549458861782229</v>
      </c>
    </row>
    <row r="65" spans="1:18" x14ac:dyDescent="0.2">
      <c r="A65" s="1">
        <v>10</v>
      </c>
      <c r="B65" s="1" t="s">
        <v>49</v>
      </c>
      <c r="C65" s="1" t="s">
        <v>50</v>
      </c>
      <c r="D65" s="1" t="s">
        <v>51</v>
      </c>
      <c r="E65" s="1">
        <v>24.3</v>
      </c>
      <c r="F65" s="1">
        <v>48.7</v>
      </c>
      <c r="G65" s="1">
        <v>1</v>
      </c>
      <c r="H65" s="1">
        <v>4128</v>
      </c>
      <c r="I65" s="1">
        <v>5758</v>
      </c>
      <c r="J65" s="1">
        <v>24.4</v>
      </c>
      <c r="K65" s="4">
        <v>-3.673</v>
      </c>
      <c r="L65" s="4">
        <v>-7.673</v>
      </c>
      <c r="M65" s="2" t="s">
        <v>52</v>
      </c>
    </row>
    <row r="66" spans="1:18" x14ac:dyDescent="0.2">
      <c r="A66" s="1">
        <v>10</v>
      </c>
      <c r="B66" s="1" t="s">
        <v>49</v>
      </c>
      <c r="C66" s="1" t="s">
        <v>50</v>
      </c>
      <c r="D66" s="1" t="s">
        <v>51</v>
      </c>
      <c r="E66" s="1">
        <v>84.2</v>
      </c>
      <c r="F66" s="1">
        <v>108.7</v>
      </c>
      <c r="G66" s="1">
        <v>2</v>
      </c>
      <c r="H66" s="1">
        <v>4132</v>
      </c>
      <c r="I66" s="1">
        <v>5763</v>
      </c>
      <c r="J66" s="1">
        <v>24.4</v>
      </c>
      <c r="K66" s="4">
        <v>-3.7</v>
      </c>
      <c r="L66" s="4">
        <v>-7.72</v>
      </c>
      <c r="M66" s="2" t="s">
        <v>52</v>
      </c>
    </row>
    <row r="67" spans="1:18" x14ac:dyDescent="0.2">
      <c r="A67" s="1">
        <v>10</v>
      </c>
      <c r="B67" s="1" t="s">
        <v>49</v>
      </c>
      <c r="C67" s="1" t="s">
        <v>50</v>
      </c>
      <c r="D67" s="1" t="s">
        <v>51</v>
      </c>
      <c r="E67" s="1">
        <v>169.4</v>
      </c>
      <c r="F67" s="1">
        <v>195.6</v>
      </c>
      <c r="G67" s="1">
        <v>3</v>
      </c>
      <c r="H67" s="1">
        <v>2595</v>
      </c>
      <c r="I67" s="1">
        <v>3645</v>
      </c>
      <c r="J67" s="1">
        <v>26.2</v>
      </c>
      <c r="K67" s="4">
        <v>-9.0839999999999996</v>
      </c>
      <c r="L67" s="4">
        <v>1.518</v>
      </c>
      <c r="M67" s="2" t="s">
        <v>52</v>
      </c>
    </row>
    <row r="68" spans="1:18" x14ac:dyDescent="0.2">
      <c r="A68" s="1">
        <v>10</v>
      </c>
      <c r="B68" s="1" t="s">
        <v>49</v>
      </c>
      <c r="C68" s="1" t="s">
        <v>50</v>
      </c>
      <c r="D68" s="1" t="s">
        <v>51</v>
      </c>
      <c r="E68" s="1">
        <v>259.39999999999998</v>
      </c>
      <c r="F68" s="1">
        <v>285.3</v>
      </c>
      <c r="G68" s="1">
        <v>4</v>
      </c>
      <c r="H68" s="1">
        <v>2506</v>
      </c>
      <c r="I68" s="1">
        <v>3519</v>
      </c>
      <c r="J68" s="1">
        <v>25.9</v>
      </c>
      <c r="K68" s="4">
        <v>-8.9939999999999998</v>
      </c>
      <c r="L68" s="4">
        <v>1.599</v>
      </c>
      <c r="M68" s="2" t="s">
        <v>52</v>
      </c>
    </row>
    <row r="69" spans="1:18" x14ac:dyDescent="0.2">
      <c r="A69" s="1">
        <v>10</v>
      </c>
      <c r="B69" s="1" t="s">
        <v>49</v>
      </c>
      <c r="C69" s="1" t="s">
        <v>50</v>
      </c>
      <c r="D69" s="1" t="s">
        <v>51</v>
      </c>
      <c r="E69" s="1">
        <v>349.6</v>
      </c>
      <c r="F69" s="1">
        <v>375.5</v>
      </c>
      <c r="G69" s="1">
        <v>5</v>
      </c>
      <c r="H69" s="1">
        <v>2450</v>
      </c>
      <c r="I69" s="1">
        <v>3443</v>
      </c>
      <c r="J69" s="1">
        <v>25.9</v>
      </c>
      <c r="K69" s="4">
        <v>-8.8550000000000004</v>
      </c>
      <c r="L69" s="4">
        <v>1.5860000000000001</v>
      </c>
      <c r="M69" s="2" t="s">
        <v>52</v>
      </c>
    </row>
    <row r="70" spans="1:18" x14ac:dyDescent="0.2">
      <c r="A70" s="1">
        <v>10</v>
      </c>
      <c r="B70" s="1" t="s">
        <v>49</v>
      </c>
      <c r="C70" s="1" t="s">
        <v>50</v>
      </c>
      <c r="D70" s="1" t="s">
        <v>51</v>
      </c>
      <c r="E70" s="1">
        <v>439.5</v>
      </c>
      <c r="F70" s="1">
        <v>465.2</v>
      </c>
      <c r="G70" s="1">
        <v>6</v>
      </c>
      <c r="H70" s="1">
        <v>2267</v>
      </c>
      <c r="I70" s="1">
        <v>3186</v>
      </c>
      <c r="J70" s="1">
        <v>25.7</v>
      </c>
      <c r="K70" s="4">
        <v>-8.82</v>
      </c>
      <c r="L70" s="4">
        <v>1.794</v>
      </c>
      <c r="M70" s="2" t="s">
        <v>52</v>
      </c>
    </row>
    <row r="71" spans="1:18" x14ac:dyDescent="0.2">
      <c r="A71" s="1">
        <v>10</v>
      </c>
      <c r="B71" s="1" t="s">
        <v>49</v>
      </c>
      <c r="C71" s="1" t="s">
        <v>50</v>
      </c>
      <c r="D71" s="1" t="s">
        <v>51</v>
      </c>
      <c r="E71" s="1">
        <v>529.70000000000005</v>
      </c>
      <c r="F71" s="1">
        <v>554.9</v>
      </c>
      <c r="G71" s="1">
        <v>7</v>
      </c>
      <c r="H71" s="1">
        <v>2127</v>
      </c>
      <c r="I71" s="1">
        <v>2988</v>
      </c>
      <c r="J71" s="1">
        <v>25.2</v>
      </c>
      <c r="K71" s="4">
        <v>-8.7149999999999999</v>
      </c>
      <c r="L71" s="4">
        <v>1.8160000000000001</v>
      </c>
      <c r="M71" s="2" t="s">
        <v>52</v>
      </c>
      <c r="O71" s="3">
        <f>AVERAGE(K69:K71)</f>
        <v>-8.7966666666666669</v>
      </c>
      <c r="P71" s="3">
        <f>STDEV(K69:K71)</f>
        <v>7.2858309981314942E-2</v>
      </c>
      <c r="Q71" s="3">
        <f>AVERAGE(L69:L71)</f>
        <v>1.732</v>
      </c>
      <c r="R71" s="3">
        <f>STDEV(L69:L71)</f>
        <v>0.12691729590564085</v>
      </c>
    </row>
    <row r="72" spans="1:18" x14ac:dyDescent="0.2">
      <c r="A72" s="1">
        <v>11</v>
      </c>
      <c r="B72" s="1" t="s">
        <v>53</v>
      </c>
      <c r="C72" s="1" t="s">
        <v>54</v>
      </c>
      <c r="D72" s="1" t="s">
        <v>55</v>
      </c>
      <c r="E72" s="1">
        <v>24.3</v>
      </c>
      <c r="F72" s="1">
        <v>48.7</v>
      </c>
      <c r="G72" s="1">
        <v>1</v>
      </c>
      <c r="H72" s="1">
        <v>4116</v>
      </c>
      <c r="I72" s="1">
        <v>5741</v>
      </c>
      <c r="J72" s="1">
        <v>24.4</v>
      </c>
      <c r="K72" s="4">
        <v>-3.657</v>
      </c>
      <c r="L72" s="4">
        <v>-7.6619999999999999</v>
      </c>
      <c r="M72" s="2" t="s">
        <v>56</v>
      </c>
    </row>
    <row r="73" spans="1:18" x14ac:dyDescent="0.2">
      <c r="A73" s="1">
        <v>11</v>
      </c>
      <c r="B73" s="1" t="s">
        <v>53</v>
      </c>
      <c r="C73" s="1" t="s">
        <v>54</v>
      </c>
      <c r="D73" s="1" t="s">
        <v>55</v>
      </c>
      <c r="E73" s="1">
        <v>84.4</v>
      </c>
      <c r="F73" s="1">
        <v>108.6</v>
      </c>
      <c r="G73" s="1">
        <v>2</v>
      </c>
      <c r="H73" s="1">
        <v>4118</v>
      </c>
      <c r="I73" s="1">
        <v>5743</v>
      </c>
      <c r="J73" s="1">
        <v>24.1</v>
      </c>
      <c r="K73" s="4">
        <v>-3.7</v>
      </c>
      <c r="L73" s="4">
        <v>-7.72</v>
      </c>
      <c r="M73" s="2" t="s">
        <v>56</v>
      </c>
    </row>
    <row r="74" spans="1:18" x14ac:dyDescent="0.2">
      <c r="A74" s="1">
        <v>11</v>
      </c>
      <c r="B74" s="1" t="s">
        <v>53</v>
      </c>
      <c r="C74" s="1" t="s">
        <v>54</v>
      </c>
      <c r="D74" s="1" t="s">
        <v>55</v>
      </c>
      <c r="E74" s="1">
        <v>169.6</v>
      </c>
      <c r="F74" s="1">
        <v>194.3</v>
      </c>
      <c r="G74" s="1">
        <v>3</v>
      </c>
      <c r="H74" s="1">
        <v>1657</v>
      </c>
      <c r="I74" s="1">
        <v>2323</v>
      </c>
      <c r="J74" s="1">
        <v>24.7</v>
      </c>
      <c r="K74" s="4">
        <v>-2.6339999999999999</v>
      </c>
      <c r="L74" s="4">
        <v>-0.50900000000000001</v>
      </c>
      <c r="M74" s="2" t="s">
        <v>56</v>
      </c>
    </row>
    <row r="75" spans="1:18" x14ac:dyDescent="0.2">
      <c r="A75" s="1">
        <v>11</v>
      </c>
      <c r="B75" s="1" t="s">
        <v>53</v>
      </c>
      <c r="C75" s="1" t="s">
        <v>54</v>
      </c>
      <c r="D75" s="1" t="s">
        <v>55</v>
      </c>
      <c r="E75" s="1">
        <v>259.7</v>
      </c>
      <c r="F75" s="1">
        <v>284.10000000000002</v>
      </c>
      <c r="G75" s="1">
        <v>4</v>
      </c>
      <c r="H75" s="1">
        <v>1599</v>
      </c>
      <c r="I75" s="1">
        <v>2242</v>
      </c>
      <c r="J75" s="1">
        <v>24.4</v>
      </c>
      <c r="K75" s="4">
        <v>-2.6619999999999999</v>
      </c>
      <c r="L75" s="4">
        <v>-0.61099999999999999</v>
      </c>
      <c r="M75" s="2" t="s">
        <v>56</v>
      </c>
    </row>
    <row r="76" spans="1:18" x14ac:dyDescent="0.2">
      <c r="A76" s="1">
        <v>11</v>
      </c>
      <c r="B76" s="1" t="s">
        <v>53</v>
      </c>
      <c r="C76" s="1" t="s">
        <v>54</v>
      </c>
      <c r="D76" s="1" t="s">
        <v>55</v>
      </c>
      <c r="E76" s="1">
        <v>349.7</v>
      </c>
      <c r="F76" s="1">
        <v>374.4</v>
      </c>
      <c r="G76" s="1">
        <v>5</v>
      </c>
      <c r="H76" s="1">
        <v>1566</v>
      </c>
      <c r="I76" s="1">
        <v>2197</v>
      </c>
      <c r="J76" s="1">
        <v>24.7</v>
      </c>
      <c r="K76" s="4">
        <v>-2.6320000000000001</v>
      </c>
      <c r="L76" s="4">
        <v>-0.48099999999999998</v>
      </c>
      <c r="M76" s="2" t="s">
        <v>56</v>
      </c>
    </row>
    <row r="77" spans="1:18" x14ac:dyDescent="0.2">
      <c r="A77" s="1">
        <v>11</v>
      </c>
      <c r="B77" s="1" t="s">
        <v>53</v>
      </c>
      <c r="C77" s="1" t="s">
        <v>54</v>
      </c>
      <c r="D77" s="1" t="s">
        <v>55</v>
      </c>
      <c r="E77" s="1">
        <v>439.7</v>
      </c>
      <c r="F77" s="1">
        <v>463.7</v>
      </c>
      <c r="G77" s="1">
        <v>6</v>
      </c>
      <c r="H77" s="1">
        <v>1446</v>
      </c>
      <c r="I77" s="1">
        <v>2027</v>
      </c>
      <c r="J77" s="1">
        <v>23.9</v>
      </c>
      <c r="K77" s="4">
        <v>-2.3090000000000002</v>
      </c>
      <c r="L77" s="4">
        <v>-0.32</v>
      </c>
      <c r="M77" s="2" t="s">
        <v>56</v>
      </c>
    </row>
    <row r="78" spans="1:18" x14ac:dyDescent="0.2">
      <c r="A78" s="1">
        <v>11</v>
      </c>
      <c r="B78" s="1" t="s">
        <v>53</v>
      </c>
      <c r="C78" s="1" t="s">
        <v>54</v>
      </c>
      <c r="D78" s="1" t="s">
        <v>55</v>
      </c>
      <c r="E78" s="1">
        <v>529.79999999999995</v>
      </c>
      <c r="F78" s="1">
        <v>553.4</v>
      </c>
      <c r="G78" s="1">
        <v>7</v>
      </c>
      <c r="H78" s="1">
        <v>1354</v>
      </c>
      <c r="I78" s="1">
        <v>1898</v>
      </c>
      <c r="J78" s="1">
        <v>23.7</v>
      </c>
      <c r="K78" s="4">
        <v>-2.3330000000000002</v>
      </c>
      <c r="L78" s="4">
        <v>-0.26600000000000001</v>
      </c>
      <c r="M78" s="2" t="s">
        <v>56</v>
      </c>
      <c r="O78" s="3">
        <f>AVERAGE(K76:K78)</f>
        <v>-2.424666666666667</v>
      </c>
      <c r="P78" s="3">
        <f>STDEV(K76:K78)</f>
        <v>0.17995647621948291</v>
      </c>
      <c r="Q78" s="3">
        <f>AVERAGE(L76:L78)</f>
        <v>-0.35566666666666663</v>
      </c>
      <c r="R78" s="3">
        <f>STDEV(L76:L78)</f>
        <v>0.11184960139997538</v>
      </c>
    </row>
    <row r="79" spans="1:18" x14ac:dyDescent="0.2">
      <c r="A79" s="1">
        <v>12</v>
      </c>
      <c r="B79" s="1" t="s">
        <v>57</v>
      </c>
      <c r="C79" s="1" t="s">
        <v>58</v>
      </c>
      <c r="D79" s="1" t="s">
        <v>59</v>
      </c>
      <c r="E79" s="1">
        <v>24.3</v>
      </c>
      <c r="F79" s="1">
        <v>48.7</v>
      </c>
      <c r="G79" s="1">
        <v>1</v>
      </c>
      <c r="H79" s="1">
        <v>4114</v>
      </c>
      <c r="I79" s="1">
        <v>5736</v>
      </c>
      <c r="J79" s="1">
        <v>24.4</v>
      </c>
      <c r="K79" s="4">
        <v>-3.66</v>
      </c>
      <c r="L79" s="4">
        <v>-7.67</v>
      </c>
      <c r="M79" s="2" t="s">
        <v>60</v>
      </c>
    </row>
    <row r="80" spans="1:18" x14ac:dyDescent="0.2">
      <c r="A80" s="1">
        <v>12</v>
      </c>
      <c r="B80" s="1" t="s">
        <v>57</v>
      </c>
      <c r="C80" s="1" t="s">
        <v>58</v>
      </c>
      <c r="D80" s="1" t="s">
        <v>59</v>
      </c>
      <c r="E80" s="1">
        <v>84.2</v>
      </c>
      <c r="F80" s="1">
        <v>108.6</v>
      </c>
      <c r="G80" s="1">
        <v>2</v>
      </c>
      <c r="H80" s="1">
        <v>4107</v>
      </c>
      <c r="I80" s="1">
        <v>5728</v>
      </c>
      <c r="J80" s="1">
        <v>24.4</v>
      </c>
      <c r="K80" s="4">
        <v>-3.7</v>
      </c>
      <c r="L80" s="4">
        <v>-7.72</v>
      </c>
      <c r="M80" s="2" t="s">
        <v>60</v>
      </c>
    </row>
    <row r="81" spans="1:18" x14ac:dyDescent="0.2">
      <c r="A81" s="1">
        <v>12</v>
      </c>
      <c r="B81" s="1" t="s">
        <v>57</v>
      </c>
      <c r="C81" s="1" t="s">
        <v>58</v>
      </c>
      <c r="D81" s="1" t="s">
        <v>59</v>
      </c>
      <c r="E81" s="1">
        <v>169.6</v>
      </c>
      <c r="F81" s="1">
        <v>195.3</v>
      </c>
      <c r="G81" s="1">
        <v>3</v>
      </c>
      <c r="H81" s="1">
        <v>2317</v>
      </c>
      <c r="I81" s="1">
        <v>3258</v>
      </c>
      <c r="J81" s="1">
        <v>25.7</v>
      </c>
      <c r="K81" s="4">
        <v>-8.8849999999999998</v>
      </c>
      <c r="L81" s="4">
        <v>2.4350000000000001</v>
      </c>
      <c r="M81" s="2" t="s">
        <v>60</v>
      </c>
    </row>
    <row r="82" spans="1:18" x14ac:dyDescent="0.2">
      <c r="A82" s="1">
        <v>12</v>
      </c>
      <c r="B82" s="1" t="s">
        <v>57</v>
      </c>
      <c r="C82" s="1" t="s">
        <v>58</v>
      </c>
      <c r="D82" s="1" t="s">
        <v>59</v>
      </c>
      <c r="E82" s="1">
        <v>259.60000000000002</v>
      </c>
      <c r="F82" s="1">
        <v>285</v>
      </c>
      <c r="G82" s="1">
        <v>4</v>
      </c>
      <c r="H82" s="1">
        <v>2241</v>
      </c>
      <c r="I82" s="1">
        <v>3152</v>
      </c>
      <c r="J82" s="1">
        <v>25.5</v>
      </c>
      <c r="K82" s="4">
        <v>-8.8140000000000001</v>
      </c>
      <c r="L82" s="4">
        <v>2.5649999999999999</v>
      </c>
      <c r="M82" s="2" t="s">
        <v>60</v>
      </c>
    </row>
    <row r="83" spans="1:18" x14ac:dyDescent="0.2">
      <c r="A83" s="1">
        <v>12</v>
      </c>
      <c r="B83" s="1" t="s">
        <v>57</v>
      </c>
      <c r="C83" s="1" t="s">
        <v>58</v>
      </c>
      <c r="D83" s="1" t="s">
        <v>59</v>
      </c>
      <c r="E83" s="1">
        <v>349.5</v>
      </c>
      <c r="F83" s="1">
        <v>375.3</v>
      </c>
      <c r="G83" s="1">
        <v>5</v>
      </c>
      <c r="H83" s="1">
        <v>2192</v>
      </c>
      <c r="I83" s="1">
        <v>3084</v>
      </c>
      <c r="J83" s="1">
        <v>25.7</v>
      </c>
      <c r="K83" s="4">
        <v>-8.7249999999999996</v>
      </c>
      <c r="L83" s="4">
        <v>2.6629999999999998</v>
      </c>
      <c r="M83" s="2" t="s">
        <v>60</v>
      </c>
    </row>
    <row r="84" spans="1:18" x14ac:dyDescent="0.2">
      <c r="A84" s="1">
        <v>12</v>
      </c>
      <c r="B84" s="1" t="s">
        <v>57</v>
      </c>
      <c r="C84" s="1" t="s">
        <v>58</v>
      </c>
      <c r="D84" s="1" t="s">
        <v>59</v>
      </c>
      <c r="E84" s="1">
        <v>439.5</v>
      </c>
      <c r="F84" s="1">
        <v>464.7</v>
      </c>
      <c r="G84" s="1">
        <v>6</v>
      </c>
      <c r="H84" s="1">
        <v>2025</v>
      </c>
      <c r="I84" s="1">
        <v>2849</v>
      </c>
      <c r="J84" s="1">
        <v>25.2</v>
      </c>
      <c r="K84" s="4">
        <v>-8.6229999999999993</v>
      </c>
      <c r="L84" s="4">
        <v>2.7919999999999998</v>
      </c>
      <c r="M84" s="2" t="s">
        <v>60</v>
      </c>
    </row>
    <row r="85" spans="1:18" x14ac:dyDescent="0.2">
      <c r="A85" s="1">
        <v>12</v>
      </c>
      <c r="B85" s="1" t="s">
        <v>57</v>
      </c>
      <c r="C85" s="1" t="s">
        <v>58</v>
      </c>
      <c r="D85" s="1" t="s">
        <v>59</v>
      </c>
      <c r="E85" s="1">
        <v>529.70000000000005</v>
      </c>
      <c r="F85" s="1">
        <v>554.4</v>
      </c>
      <c r="G85" s="1">
        <v>7</v>
      </c>
      <c r="H85" s="1">
        <v>1899</v>
      </c>
      <c r="I85" s="1">
        <v>2671</v>
      </c>
      <c r="J85" s="1">
        <v>24.7</v>
      </c>
      <c r="K85" s="4">
        <v>-8.66</v>
      </c>
      <c r="L85" s="4">
        <v>2.81</v>
      </c>
      <c r="M85" s="2" t="s">
        <v>60</v>
      </c>
      <c r="O85" s="3">
        <f>AVERAGE(K83:K85)</f>
        <v>-8.6693333333333324</v>
      </c>
      <c r="P85" s="3">
        <f>STDEV(K83:K85)</f>
        <v>5.1636550362445237E-2</v>
      </c>
      <c r="Q85" s="3">
        <f>AVERAGE(L83:L85)</f>
        <v>2.7550000000000003</v>
      </c>
      <c r="R85" s="3">
        <f>STDEV(L83:L85)</f>
        <v>8.0181045141604471E-2</v>
      </c>
    </row>
    <row r="86" spans="1:18" x14ac:dyDescent="0.2">
      <c r="A86" s="1">
        <v>13</v>
      </c>
      <c r="B86" s="1" t="s">
        <v>61</v>
      </c>
      <c r="C86" s="1" t="s">
        <v>62</v>
      </c>
      <c r="D86" s="1" t="s">
        <v>63</v>
      </c>
      <c r="E86" s="1">
        <v>24.3</v>
      </c>
      <c r="F86" s="1">
        <v>48.7</v>
      </c>
      <c r="G86" s="1">
        <v>1</v>
      </c>
      <c r="H86" s="1">
        <v>4095</v>
      </c>
      <c r="I86" s="1">
        <v>5712</v>
      </c>
      <c r="J86" s="1">
        <v>24.4</v>
      </c>
      <c r="K86" s="4">
        <v>-3.6040000000000001</v>
      </c>
      <c r="L86" s="4">
        <v>-7.6760000000000002</v>
      </c>
      <c r="M86" s="2" t="s">
        <v>64</v>
      </c>
    </row>
    <row r="87" spans="1:18" x14ac:dyDescent="0.2">
      <c r="A87" s="1">
        <v>13</v>
      </c>
      <c r="B87" s="1" t="s">
        <v>61</v>
      </c>
      <c r="C87" s="1" t="s">
        <v>62</v>
      </c>
      <c r="D87" s="1" t="s">
        <v>63</v>
      </c>
      <c r="E87" s="1">
        <v>84.4</v>
      </c>
      <c r="F87" s="1">
        <v>108.6</v>
      </c>
      <c r="G87" s="1">
        <v>2</v>
      </c>
      <c r="H87" s="1">
        <v>4107</v>
      </c>
      <c r="I87" s="1">
        <v>5726</v>
      </c>
      <c r="J87" s="1">
        <v>24.1</v>
      </c>
      <c r="K87" s="4">
        <v>-3.7</v>
      </c>
      <c r="L87" s="4">
        <v>-7.72</v>
      </c>
      <c r="M87" s="2" t="s">
        <v>64</v>
      </c>
    </row>
    <row r="88" spans="1:18" x14ac:dyDescent="0.2">
      <c r="A88" s="1">
        <v>13</v>
      </c>
      <c r="B88" s="1" t="s">
        <v>61</v>
      </c>
      <c r="C88" s="1" t="s">
        <v>62</v>
      </c>
      <c r="D88" s="1" t="s">
        <v>63</v>
      </c>
      <c r="E88" s="1">
        <v>169.6</v>
      </c>
      <c r="F88" s="1">
        <v>195</v>
      </c>
      <c r="G88" s="1">
        <v>3</v>
      </c>
      <c r="H88" s="1">
        <v>2151</v>
      </c>
      <c r="I88" s="1">
        <v>3024</v>
      </c>
      <c r="J88" s="1">
        <v>25.4</v>
      </c>
      <c r="K88" s="4">
        <v>3.0049999999999999</v>
      </c>
      <c r="L88" s="4">
        <v>2.2970000000000002</v>
      </c>
      <c r="M88" s="2" t="s">
        <v>64</v>
      </c>
    </row>
    <row r="89" spans="1:18" x14ac:dyDescent="0.2">
      <c r="A89" s="1">
        <v>13</v>
      </c>
      <c r="B89" s="1" t="s">
        <v>61</v>
      </c>
      <c r="C89" s="1" t="s">
        <v>62</v>
      </c>
      <c r="D89" s="1" t="s">
        <v>63</v>
      </c>
      <c r="E89" s="1">
        <v>259.5</v>
      </c>
      <c r="F89" s="1">
        <v>285</v>
      </c>
      <c r="G89" s="1">
        <v>4</v>
      </c>
      <c r="H89" s="1">
        <v>2079</v>
      </c>
      <c r="I89" s="1">
        <v>2922</v>
      </c>
      <c r="J89" s="1">
        <v>25.4</v>
      </c>
      <c r="K89" s="4">
        <v>3.125</v>
      </c>
      <c r="L89" s="4">
        <v>2.5089999999999999</v>
      </c>
      <c r="M89" s="2" t="s">
        <v>64</v>
      </c>
    </row>
    <row r="90" spans="1:18" x14ac:dyDescent="0.2">
      <c r="A90" s="1">
        <v>13</v>
      </c>
      <c r="B90" s="1" t="s">
        <v>61</v>
      </c>
      <c r="C90" s="1" t="s">
        <v>62</v>
      </c>
      <c r="D90" s="1" t="s">
        <v>63</v>
      </c>
      <c r="E90" s="1">
        <v>349.7</v>
      </c>
      <c r="F90" s="1">
        <v>374.9</v>
      </c>
      <c r="G90" s="1">
        <v>5</v>
      </c>
      <c r="H90" s="1">
        <v>2027</v>
      </c>
      <c r="I90" s="1">
        <v>2848</v>
      </c>
      <c r="J90" s="1">
        <v>25.2</v>
      </c>
      <c r="K90" s="4">
        <v>3.2410000000000001</v>
      </c>
      <c r="L90" s="4">
        <v>2.5270000000000001</v>
      </c>
      <c r="M90" s="2" t="s">
        <v>64</v>
      </c>
    </row>
    <row r="91" spans="1:18" x14ac:dyDescent="0.2">
      <c r="A91" s="1">
        <v>13</v>
      </c>
      <c r="B91" s="1" t="s">
        <v>61</v>
      </c>
      <c r="C91" s="1" t="s">
        <v>62</v>
      </c>
      <c r="D91" s="1" t="s">
        <v>63</v>
      </c>
      <c r="E91" s="1">
        <v>439.6</v>
      </c>
      <c r="F91" s="1">
        <v>464.6</v>
      </c>
      <c r="G91" s="1">
        <v>6</v>
      </c>
      <c r="H91" s="1">
        <v>1871</v>
      </c>
      <c r="I91" s="1">
        <v>2629</v>
      </c>
      <c r="J91" s="1">
        <v>24.9</v>
      </c>
      <c r="K91" s="4">
        <v>3.4729999999999999</v>
      </c>
      <c r="L91" s="4">
        <v>2.7719999999999998</v>
      </c>
      <c r="M91" s="2" t="s">
        <v>64</v>
      </c>
    </row>
    <row r="92" spans="1:18" x14ac:dyDescent="0.2">
      <c r="A92" s="1">
        <v>13</v>
      </c>
      <c r="B92" s="1" t="s">
        <v>61</v>
      </c>
      <c r="C92" s="1" t="s">
        <v>62</v>
      </c>
      <c r="D92" s="1" t="s">
        <v>63</v>
      </c>
      <c r="E92" s="1">
        <v>529.6</v>
      </c>
      <c r="F92" s="1">
        <v>554.29999999999995</v>
      </c>
      <c r="G92" s="1">
        <v>7</v>
      </c>
      <c r="H92" s="1">
        <v>1746</v>
      </c>
      <c r="I92" s="1">
        <v>2455</v>
      </c>
      <c r="J92" s="1">
        <v>24.7</v>
      </c>
      <c r="K92" s="4">
        <v>3.4329999999999998</v>
      </c>
      <c r="L92" s="4">
        <v>2.7749999999999999</v>
      </c>
      <c r="M92" s="2" t="s">
        <v>64</v>
      </c>
      <c r="O92" s="3">
        <f>AVERAGE(K90:K92)</f>
        <v>3.3823333333333334</v>
      </c>
      <c r="P92" s="3">
        <f>STDEV(K90:K92)</f>
        <v>0.1240215035118237</v>
      </c>
      <c r="Q92" s="3">
        <f>AVERAGE(L90:L92)</f>
        <v>2.6913333333333331</v>
      </c>
      <c r="R92" s="3">
        <f>STDEV(L90:L92)</f>
        <v>0.14232474603291337</v>
      </c>
    </row>
    <row r="93" spans="1:18" x14ac:dyDescent="0.2">
      <c r="A93" s="1">
        <v>14</v>
      </c>
      <c r="B93" s="1" t="s">
        <v>65</v>
      </c>
      <c r="C93" s="1" t="s">
        <v>66</v>
      </c>
      <c r="D93" s="1" t="s">
        <v>67</v>
      </c>
      <c r="E93" s="1">
        <v>24.3</v>
      </c>
      <c r="F93" s="1">
        <v>48.7</v>
      </c>
      <c r="G93" s="1">
        <v>1</v>
      </c>
      <c r="H93" s="1">
        <v>4101</v>
      </c>
      <c r="I93" s="1">
        <v>5720</v>
      </c>
      <c r="J93" s="1">
        <v>24.4</v>
      </c>
      <c r="K93" s="4">
        <v>-3.6339999999999999</v>
      </c>
      <c r="L93" s="4">
        <v>-7.6369999999999996</v>
      </c>
      <c r="M93" s="2" t="s">
        <v>68</v>
      </c>
    </row>
    <row r="94" spans="1:18" x14ac:dyDescent="0.2">
      <c r="A94" s="1">
        <v>14</v>
      </c>
      <c r="B94" s="1" t="s">
        <v>65</v>
      </c>
      <c r="C94" s="1" t="s">
        <v>66</v>
      </c>
      <c r="D94" s="1" t="s">
        <v>67</v>
      </c>
      <c r="E94" s="1">
        <v>84.4</v>
      </c>
      <c r="F94" s="1">
        <v>108.5</v>
      </c>
      <c r="G94" s="1">
        <v>2</v>
      </c>
      <c r="H94" s="1">
        <v>4097</v>
      </c>
      <c r="I94" s="1">
        <v>5714</v>
      </c>
      <c r="J94" s="1">
        <v>24.2</v>
      </c>
      <c r="K94" s="4">
        <v>-3.7</v>
      </c>
      <c r="L94" s="4">
        <v>-7.72</v>
      </c>
      <c r="M94" s="2" t="s">
        <v>68</v>
      </c>
    </row>
    <row r="95" spans="1:18" x14ac:dyDescent="0.2">
      <c r="A95" s="1">
        <v>14</v>
      </c>
      <c r="B95" s="1" t="s">
        <v>65</v>
      </c>
      <c r="C95" s="1" t="s">
        <v>66</v>
      </c>
      <c r="D95" s="1" t="s">
        <v>67</v>
      </c>
      <c r="E95" s="1">
        <v>169.5</v>
      </c>
      <c r="F95" s="1">
        <v>194.9</v>
      </c>
      <c r="G95" s="1">
        <v>3</v>
      </c>
      <c r="H95" s="1">
        <v>2070</v>
      </c>
      <c r="I95" s="1">
        <v>2911</v>
      </c>
      <c r="J95" s="1">
        <v>25.4</v>
      </c>
      <c r="K95" s="4">
        <v>3.1139999999999999</v>
      </c>
      <c r="L95" s="4">
        <v>2.3940000000000001</v>
      </c>
      <c r="M95" s="2" t="s">
        <v>68</v>
      </c>
    </row>
    <row r="96" spans="1:18" x14ac:dyDescent="0.2">
      <c r="A96" s="1">
        <v>14</v>
      </c>
      <c r="B96" s="1" t="s">
        <v>65</v>
      </c>
      <c r="C96" s="1" t="s">
        <v>66</v>
      </c>
      <c r="D96" s="1" t="s">
        <v>67</v>
      </c>
      <c r="E96" s="1">
        <v>259.7</v>
      </c>
      <c r="F96" s="1">
        <v>284.89999999999998</v>
      </c>
      <c r="G96" s="1">
        <v>4</v>
      </c>
      <c r="H96" s="1">
        <v>1999</v>
      </c>
      <c r="I96" s="1">
        <v>2810</v>
      </c>
      <c r="J96" s="1">
        <v>25.2</v>
      </c>
      <c r="K96" s="4">
        <v>3.16</v>
      </c>
      <c r="L96" s="4">
        <v>2.4870000000000001</v>
      </c>
      <c r="M96" s="2" t="s">
        <v>68</v>
      </c>
    </row>
    <row r="97" spans="1:18" x14ac:dyDescent="0.2">
      <c r="A97" s="1">
        <v>14</v>
      </c>
      <c r="B97" s="1" t="s">
        <v>65</v>
      </c>
      <c r="C97" s="1" t="s">
        <v>66</v>
      </c>
      <c r="D97" s="1" t="s">
        <v>67</v>
      </c>
      <c r="E97" s="1">
        <v>349.7</v>
      </c>
      <c r="F97" s="1">
        <v>374.9</v>
      </c>
      <c r="G97" s="1">
        <v>5</v>
      </c>
      <c r="H97" s="1">
        <v>1958</v>
      </c>
      <c r="I97" s="1">
        <v>2755</v>
      </c>
      <c r="J97" s="1">
        <v>25.2</v>
      </c>
      <c r="K97" s="4">
        <v>3.31</v>
      </c>
      <c r="L97" s="4">
        <v>2.613</v>
      </c>
      <c r="M97" s="2" t="s">
        <v>68</v>
      </c>
    </row>
    <row r="98" spans="1:18" x14ac:dyDescent="0.2">
      <c r="A98" s="1">
        <v>14</v>
      </c>
      <c r="B98" s="1" t="s">
        <v>65</v>
      </c>
      <c r="C98" s="1" t="s">
        <v>66</v>
      </c>
      <c r="D98" s="1" t="s">
        <v>67</v>
      </c>
      <c r="E98" s="1">
        <v>439.6</v>
      </c>
      <c r="F98" s="1">
        <v>464.5</v>
      </c>
      <c r="G98" s="1">
        <v>6</v>
      </c>
      <c r="H98" s="1">
        <v>1812</v>
      </c>
      <c r="I98" s="1">
        <v>2550</v>
      </c>
      <c r="J98" s="1">
        <v>24.9</v>
      </c>
      <c r="K98" s="4">
        <v>3.2810000000000001</v>
      </c>
      <c r="L98" s="4">
        <v>2.7509999999999999</v>
      </c>
      <c r="M98" s="2" t="s">
        <v>68</v>
      </c>
    </row>
    <row r="99" spans="1:18" x14ac:dyDescent="0.2">
      <c r="A99" s="1">
        <v>14</v>
      </c>
      <c r="B99" s="1" t="s">
        <v>65</v>
      </c>
      <c r="C99" s="1" t="s">
        <v>66</v>
      </c>
      <c r="D99" s="1" t="s">
        <v>67</v>
      </c>
      <c r="E99" s="1">
        <v>529.6</v>
      </c>
      <c r="F99" s="1">
        <v>554</v>
      </c>
      <c r="G99" s="1">
        <v>7</v>
      </c>
      <c r="H99" s="1">
        <v>1698</v>
      </c>
      <c r="I99" s="1">
        <v>2390</v>
      </c>
      <c r="J99" s="1">
        <v>24.4</v>
      </c>
      <c r="K99" s="4">
        <v>3.3639999999999999</v>
      </c>
      <c r="L99" s="4">
        <v>2.7650000000000001</v>
      </c>
      <c r="M99" s="2" t="s">
        <v>68</v>
      </c>
      <c r="O99" s="3">
        <f>AVERAGE(K97:K99)</f>
        <v>3.3183333333333334</v>
      </c>
      <c r="P99" s="3">
        <f>STDEV(K97:K99)</f>
        <v>4.212283624512151E-2</v>
      </c>
      <c r="Q99" s="3">
        <f>AVERAGE(L97:L99)</f>
        <v>2.7096666666666667</v>
      </c>
      <c r="R99" s="3">
        <f>STDEV(L97:L99)</f>
        <v>8.4007936133042443E-2</v>
      </c>
    </row>
    <row r="100" spans="1:18" x14ac:dyDescent="0.2">
      <c r="A100" s="1">
        <v>15</v>
      </c>
      <c r="B100" s="1" t="s">
        <v>69</v>
      </c>
      <c r="C100" s="1" t="s">
        <v>70</v>
      </c>
      <c r="D100" s="1" t="s">
        <v>71</v>
      </c>
      <c r="E100" s="1">
        <v>24.3</v>
      </c>
      <c r="F100" s="1">
        <v>48.7</v>
      </c>
      <c r="G100" s="1">
        <v>1</v>
      </c>
      <c r="H100" s="1">
        <v>4091</v>
      </c>
      <c r="I100" s="1">
        <v>5705</v>
      </c>
      <c r="J100" s="1">
        <v>24.4</v>
      </c>
      <c r="K100" s="4">
        <v>-3.6160000000000001</v>
      </c>
      <c r="L100" s="4">
        <v>-7.6609999999999996</v>
      </c>
      <c r="M100" s="2" t="s">
        <v>72</v>
      </c>
    </row>
    <row r="101" spans="1:18" x14ac:dyDescent="0.2">
      <c r="A101" s="1">
        <v>15</v>
      </c>
      <c r="B101" s="1" t="s">
        <v>69</v>
      </c>
      <c r="C101" s="1" t="s">
        <v>70</v>
      </c>
      <c r="D101" s="1" t="s">
        <v>71</v>
      </c>
      <c r="E101" s="1">
        <v>84.3</v>
      </c>
      <c r="F101" s="1">
        <v>108.5</v>
      </c>
      <c r="G101" s="1">
        <v>2</v>
      </c>
      <c r="H101" s="1">
        <v>4094</v>
      </c>
      <c r="I101" s="1">
        <v>5709</v>
      </c>
      <c r="J101" s="1">
        <v>24.2</v>
      </c>
      <c r="K101" s="4">
        <v>-3.7</v>
      </c>
      <c r="L101" s="4">
        <v>-7.72</v>
      </c>
      <c r="M101" s="2" t="s">
        <v>72</v>
      </c>
    </row>
    <row r="102" spans="1:18" x14ac:dyDescent="0.2">
      <c r="A102" s="1">
        <v>15</v>
      </c>
      <c r="B102" s="1" t="s">
        <v>69</v>
      </c>
      <c r="C102" s="1" t="s">
        <v>70</v>
      </c>
      <c r="D102" s="1" t="s">
        <v>71</v>
      </c>
      <c r="E102" s="1">
        <v>169.4</v>
      </c>
      <c r="F102" s="1">
        <v>199.5</v>
      </c>
      <c r="G102" s="1">
        <v>3</v>
      </c>
      <c r="H102" s="1">
        <v>3701</v>
      </c>
      <c r="I102" s="1">
        <v>5210</v>
      </c>
      <c r="J102" s="1">
        <v>30</v>
      </c>
      <c r="K102" s="4">
        <v>-3.6120000000000001</v>
      </c>
      <c r="L102" s="4">
        <v>3.3639999999999999</v>
      </c>
      <c r="M102" s="2" t="s">
        <v>72</v>
      </c>
    </row>
    <row r="103" spans="1:18" x14ac:dyDescent="0.2">
      <c r="A103" s="1">
        <v>15</v>
      </c>
      <c r="B103" s="1" t="s">
        <v>69</v>
      </c>
      <c r="C103" s="1" t="s">
        <v>70</v>
      </c>
      <c r="D103" s="1" t="s">
        <v>71</v>
      </c>
      <c r="E103" s="1">
        <v>259.3</v>
      </c>
      <c r="F103" s="1">
        <v>289.10000000000002</v>
      </c>
      <c r="G103" s="1">
        <v>4</v>
      </c>
      <c r="H103" s="1">
        <v>3596</v>
      </c>
      <c r="I103" s="1">
        <v>5061</v>
      </c>
      <c r="J103" s="1">
        <v>29.8</v>
      </c>
      <c r="K103" s="4">
        <v>-3.5550000000000002</v>
      </c>
      <c r="L103" s="4">
        <v>3.4180000000000001</v>
      </c>
      <c r="M103" s="2" t="s">
        <v>72</v>
      </c>
    </row>
    <row r="104" spans="1:18" x14ac:dyDescent="0.2">
      <c r="A104" s="1">
        <v>15</v>
      </c>
      <c r="B104" s="1" t="s">
        <v>69</v>
      </c>
      <c r="C104" s="1" t="s">
        <v>70</v>
      </c>
      <c r="D104" s="1" t="s">
        <v>71</v>
      </c>
      <c r="E104" s="1">
        <v>349.3</v>
      </c>
      <c r="F104" s="1">
        <v>378.5</v>
      </c>
      <c r="G104" s="1">
        <v>5</v>
      </c>
      <c r="H104" s="1">
        <v>3484</v>
      </c>
      <c r="I104" s="1">
        <v>4907</v>
      </c>
      <c r="J104" s="1">
        <v>29.3</v>
      </c>
      <c r="K104" s="4">
        <v>-3.4620000000000002</v>
      </c>
      <c r="L104" s="4">
        <v>3.5609999999999999</v>
      </c>
      <c r="M104" s="2" t="s">
        <v>72</v>
      </c>
    </row>
    <row r="105" spans="1:18" x14ac:dyDescent="0.2">
      <c r="A105" s="1">
        <v>15</v>
      </c>
      <c r="B105" s="1" t="s">
        <v>69</v>
      </c>
      <c r="C105" s="1" t="s">
        <v>70</v>
      </c>
      <c r="D105" s="1" t="s">
        <v>71</v>
      </c>
      <c r="E105" s="1">
        <v>439.2</v>
      </c>
      <c r="F105" s="1">
        <v>465.7</v>
      </c>
      <c r="G105" s="1">
        <v>6</v>
      </c>
      <c r="H105" s="1">
        <v>3196</v>
      </c>
      <c r="I105" s="1">
        <v>4498</v>
      </c>
      <c r="J105" s="1">
        <v>26.5</v>
      </c>
      <c r="K105" s="4">
        <v>-3.3450000000000002</v>
      </c>
      <c r="L105" s="4">
        <v>3.8740000000000001</v>
      </c>
      <c r="M105" s="2" t="s">
        <v>72</v>
      </c>
    </row>
    <row r="106" spans="1:18" x14ac:dyDescent="0.2">
      <c r="A106" s="1">
        <v>15</v>
      </c>
      <c r="B106" s="1" t="s">
        <v>69</v>
      </c>
      <c r="C106" s="1" t="s">
        <v>70</v>
      </c>
      <c r="D106" s="1" t="s">
        <v>71</v>
      </c>
      <c r="E106" s="1">
        <v>529.4</v>
      </c>
      <c r="F106" s="1">
        <v>555.1</v>
      </c>
      <c r="G106" s="1">
        <v>7</v>
      </c>
      <c r="H106" s="1">
        <v>3011</v>
      </c>
      <c r="I106" s="1">
        <v>4238</v>
      </c>
      <c r="J106" s="1">
        <v>25.7</v>
      </c>
      <c r="K106" s="4">
        <v>-3.3050000000000002</v>
      </c>
      <c r="L106" s="4">
        <v>3.859</v>
      </c>
      <c r="M106" s="2" t="s">
        <v>72</v>
      </c>
      <c r="O106" s="3">
        <f>AVERAGE(K104:K106)</f>
        <v>-3.3706666666666667</v>
      </c>
      <c r="P106" s="3">
        <f>STDEV(K104:K106)</f>
        <v>8.1586355068316019E-2</v>
      </c>
      <c r="Q106" s="3">
        <f>AVERAGE(L104:L106)</f>
        <v>3.7646666666666668</v>
      </c>
      <c r="R106" s="3">
        <f>STDEV(L104:L106)</f>
        <v>0.17653989162037387</v>
      </c>
    </row>
    <row r="107" spans="1:18" x14ac:dyDescent="0.2">
      <c r="A107" s="1">
        <v>16</v>
      </c>
      <c r="B107" s="1" t="s">
        <v>73</v>
      </c>
      <c r="C107" s="1" t="s">
        <v>74</v>
      </c>
      <c r="D107" s="1" t="s">
        <v>75</v>
      </c>
      <c r="E107" s="1">
        <v>24.2</v>
      </c>
      <c r="F107" s="1">
        <v>48.6</v>
      </c>
      <c r="G107" s="1">
        <v>1</v>
      </c>
      <c r="H107" s="1">
        <v>4067</v>
      </c>
      <c r="I107" s="1">
        <v>5672</v>
      </c>
      <c r="J107" s="1">
        <v>24.4</v>
      </c>
      <c r="K107" s="4">
        <v>-3.6030000000000002</v>
      </c>
      <c r="L107" s="4">
        <v>-7.6550000000000002</v>
      </c>
      <c r="M107" s="2" t="s">
        <v>76</v>
      </c>
    </row>
    <row r="108" spans="1:18" x14ac:dyDescent="0.2">
      <c r="A108" s="1">
        <v>16</v>
      </c>
      <c r="B108" s="1" t="s">
        <v>73</v>
      </c>
      <c r="C108" s="1" t="s">
        <v>74</v>
      </c>
      <c r="D108" s="1" t="s">
        <v>75</v>
      </c>
      <c r="E108" s="1">
        <v>84.2</v>
      </c>
      <c r="F108" s="1">
        <v>108.6</v>
      </c>
      <c r="G108" s="1">
        <v>2</v>
      </c>
      <c r="H108" s="1">
        <v>4071</v>
      </c>
      <c r="I108" s="1">
        <v>5677</v>
      </c>
      <c r="J108" s="1">
        <v>24.4</v>
      </c>
      <c r="K108" s="4">
        <v>-3.7</v>
      </c>
      <c r="L108" s="4">
        <v>-7.72</v>
      </c>
      <c r="M108" s="2" t="s">
        <v>76</v>
      </c>
    </row>
    <row r="109" spans="1:18" x14ac:dyDescent="0.2">
      <c r="A109" s="1">
        <v>16</v>
      </c>
      <c r="B109" s="1" t="s">
        <v>73</v>
      </c>
      <c r="C109" s="1" t="s">
        <v>74</v>
      </c>
      <c r="D109" s="1" t="s">
        <v>75</v>
      </c>
      <c r="E109" s="1">
        <v>169.5</v>
      </c>
      <c r="F109" s="1">
        <v>194.7</v>
      </c>
      <c r="G109" s="1">
        <v>3</v>
      </c>
      <c r="H109" s="1">
        <v>1945</v>
      </c>
      <c r="I109" s="1">
        <v>2716</v>
      </c>
      <c r="J109" s="1">
        <v>25.2</v>
      </c>
      <c r="K109" s="4">
        <v>-11.276999999999999</v>
      </c>
      <c r="L109" s="4">
        <v>-4.7380000000000004</v>
      </c>
      <c r="M109" s="2" t="s">
        <v>76</v>
      </c>
    </row>
    <row r="110" spans="1:18" x14ac:dyDescent="0.2">
      <c r="A110" s="1">
        <v>16</v>
      </c>
      <c r="B110" s="1" t="s">
        <v>73</v>
      </c>
      <c r="C110" s="1" t="s">
        <v>74</v>
      </c>
      <c r="D110" s="1" t="s">
        <v>75</v>
      </c>
      <c r="E110" s="1">
        <v>259.7</v>
      </c>
      <c r="F110" s="1">
        <v>284.60000000000002</v>
      </c>
      <c r="G110" s="1">
        <v>4</v>
      </c>
      <c r="H110" s="1">
        <v>1892</v>
      </c>
      <c r="I110" s="1">
        <v>2640</v>
      </c>
      <c r="J110" s="1">
        <v>24.9</v>
      </c>
      <c r="K110" s="4">
        <v>-11.101000000000001</v>
      </c>
      <c r="L110" s="4">
        <v>-4.657</v>
      </c>
      <c r="M110" s="2" t="s">
        <v>76</v>
      </c>
    </row>
    <row r="111" spans="1:18" x14ac:dyDescent="0.2">
      <c r="A111" s="1">
        <v>16</v>
      </c>
      <c r="B111" s="1" t="s">
        <v>73</v>
      </c>
      <c r="C111" s="1" t="s">
        <v>74</v>
      </c>
      <c r="D111" s="1" t="s">
        <v>75</v>
      </c>
      <c r="E111" s="1">
        <v>349.6</v>
      </c>
      <c r="F111" s="1">
        <v>374.8</v>
      </c>
      <c r="G111" s="1">
        <v>5</v>
      </c>
      <c r="H111" s="1">
        <v>1848</v>
      </c>
      <c r="I111" s="1">
        <v>2581</v>
      </c>
      <c r="J111" s="1">
        <v>25.2</v>
      </c>
      <c r="K111" s="4">
        <v>-10.975</v>
      </c>
      <c r="L111" s="4">
        <v>-4.4740000000000002</v>
      </c>
      <c r="M111" s="2" t="s">
        <v>76</v>
      </c>
    </row>
    <row r="112" spans="1:18" x14ac:dyDescent="0.2">
      <c r="A112" s="1">
        <v>16</v>
      </c>
      <c r="B112" s="1" t="s">
        <v>73</v>
      </c>
      <c r="C112" s="1" t="s">
        <v>74</v>
      </c>
      <c r="D112" s="1" t="s">
        <v>75</v>
      </c>
      <c r="E112" s="1">
        <v>439.8</v>
      </c>
      <c r="F112" s="1">
        <v>464.2</v>
      </c>
      <c r="G112" s="1">
        <v>6</v>
      </c>
      <c r="H112" s="1">
        <v>1703</v>
      </c>
      <c r="I112" s="1">
        <v>2378</v>
      </c>
      <c r="J112" s="1">
        <v>24.4</v>
      </c>
      <c r="K112" s="4">
        <v>-10.772</v>
      </c>
      <c r="L112" s="4">
        <v>-4.2699999999999996</v>
      </c>
      <c r="M112" s="2" t="s">
        <v>76</v>
      </c>
    </row>
    <row r="113" spans="1:18" x14ac:dyDescent="0.2">
      <c r="A113" s="1">
        <v>16</v>
      </c>
      <c r="B113" s="1" t="s">
        <v>73</v>
      </c>
      <c r="C113" s="1" t="s">
        <v>74</v>
      </c>
      <c r="D113" s="1" t="s">
        <v>75</v>
      </c>
      <c r="E113" s="1">
        <v>529.70000000000005</v>
      </c>
      <c r="F113" s="1">
        <v>553.79999999999995</v>
      </c>
      <c r="G113" s="1">
        <v>7</v>
      </c>
      <c r="H113" s="1">
        <v>1594</v>
      </c>
      <c r="I113" s="1">
        <v>2225</v>
      </c>
      <c r="J113" s="1">
        <v>24.2</v>
      </c>
      <c r="K113" s="4">
        <v>-10.835000000000001</v>
      </c>
      <c r="L113" s="4">
        <v>-4.3479999999999999</v>
      </c>
      <c r="M113" s="2" t="s">
        <v>76</v>
      </c>
      <c r="O113" s="3">
        <f>AVERAGE(K111:K113)</f>
        <v>-10.860666666666667</v>
      </c>
      <c r="P113" s="3">
        <f>STDEV(K111:K113)</f>
        <v>0.10390540569832375</v>
      </c>
      <c r="Q113" s="3">
        <f>AVERAGE(L111:L113)</f>
        <v>-4.3639999999999999</v>
      </c>
      <c r="R113" s="3">
        <f>STDEV(L111:L113)</f>
        <v>0.10293687385966248</v>
      </c>
    </row>
    <row r="114" spans="1:18" x14ac:dyDescent="0.2">
      <c r="A114" s="1">
        <v>17</v>
      </c>
      <c r="B114" s="1" t="s">
        <v>77</v>
      </c>
      <c r="C114" s="1" t="s">
        <v>78</v>
      </c>
      <c r="D114" s="1" t="s">
        <v>79</v>
      </c>
      <c r="E114" s="1">
        <v>24.2</v>
      </c>
      <c r="F114" s="1">
        <v>48.6</v>
      </c>
      <c r="G114" s="1">
        <v>1</v>
      </c>
      <c r="H114" s="1">
        <v>4057</v>
      </c>
      <c r="I114" s="1">
        <v>5657</v>
      </c>
      <c r="J114" s="1">
        <v>24.4</v>
      </c>
      <c r="K114" s="4">
        <v>-3.6</v>
      </c>
      <c r="L114" s="4">
        <v>-7.6680000000000001</v>
      </c>
      <c r="M114" s="2" t="s">
        <v>80</v>
      </c>
    </row>
    <row r="115" spans="1:18" x14ac:dyDescent="0.2">
      <c r="A115" s="1">
        <v>17</v>
      </c>
      <c r="B115" s="1" t="s">
        <v>77</v>
      </c>
      <c r="C115" s="1" t="s">
        <v>78</v>
      </c>
      <c r="D115" s="1" t="s">
        <v>79</v>
      </c>
      <c r="E115" s="1">
        <v>84.3</v>
      </c>
      <c r="F115" s="1">
        <v>108.7</v>
      </c>
      <c r="G115" s="1">
        <v>2</v>
      </c>
      <c r="H115" s="1">
        <v>4057</v>
      </c>
      <c r="I115" s="1">
        <v>5659</v>
      </c>
      <c r="J115" s="1">
        <v>24.4</v>
      </c>
      <c r="K115" s="4">
        <v>-3.7</v>
      </c>
      <c r="L115" s="4">
        <v>-7.72</v>
      </c>
      <c r="M115" s="2" t="s">
        <v>80</v>
      </c>
    </row>
    <row r="116" spans="1:18" x14ac:dyDescent="0.2">
      <c r="A116" s="1">
        <v>17</v>
      </c>
      <c r="B116" s="1" t="s">
        <v>77</v>
      </c>
      <c r="C116" s="1" t="s">
        <v>78</v>
      </c>
      <c r="D116" s="1" t="s">
        <v>79</v>
      </c>
      <c r="E116" s="1">
        <v>169.3</v>
      </c>
      <c r="F116" s="1">
        <v>196</v>
      </c>
      <c r="G116" s="1">
        <v>3</v>
      </c>
      <c r="H116" s="1">
        <v>3031</v>
      </c>
      <c r="I116" s="1">
        <v>4263</v>
      </c>
      <c r="J116" s="1">
        <v>26.7</v>
      </c>
      <c r="K116" s="4">
        <v>1.1950000000000001</v>
      </c>
      <c r="L116" s="4">
        <v>3.1539999999999999</v>
      </c>
      <c r="M116" s="2" t="s">
        <v>80</v>
      </c>
    </row>
    <row r="117" spans="1:18" x14ac:dyDescent="0.2">
      <c r="A117" s="1">
        <v>17</v>
      </c>
      <c r="B117" s="1" t="s">
        <v>77</v>
      </c>
      <c r="C117" s="1" t="s">
        <v>78</v>
      </c>
      <c r="D117" s="1" t="s">
        <v>79</v>
      </c>
      <c r="E117" s="1">
        <v>259.39999999999998</v>
      </c>
      <c r="F117" s="1">
        <v>285.89999999999998</v>
      </c>
      <c r="G117" s="1">
        <v>4</v>
      </c>
      <c r="H117" s="1">
        <v>2945</v>
      </c>
      <c r="I117" s="1">
        <v>4143</v>
      </c>
      <c r="J117" s="1">
        <v>26.5</v>
      </c>
      <c r="K117" s="4">
        <v>1.3320000000000001</v>
      </c>
      <c r="L117" s="4">
        <v>3.0590000000000002</v>
      </c>
      <c r="M117" s="2" t="s">
        <v>80</v>
      </c>
    </row>
    <row r="118" spans="1:18" x14ac:dyDescent="0.2">
      <c r="A118" s="1">
        <v>17</v>
      </c>
      <c r="B118" s="1" t="s">
        <v>77</v>
      </c>
      <c r="C118" s="1" t="s">
        <v>78</v>
      </c>
      <c r="D118" s="1" t="s">
        <v>79</v>
      </c>
      <c r="E118" s="1">
        <v>349.3</v>
      </c>
      <c r="F118" s="1">
        <v>376</v>
      </c>
      <c r="G118" s="1">
        <v>5</v>
      </c>
      <c r="H118" s="1">
        <v>2889</v>
      </c>
      <c r="I118" s="1">
        <v>4062</v>
      </c>
      <c r="J118" s="1">
        <v>26.7</v>
      </c>
      <c r="K118" s="4">
        <v>1.371</v>
      </c>
      <c r="L118" s="4">
        <v>3.1869999999999998</v>
      </c>
      <c r="M118" s="2" t="s">
        <v>80</v>
      </c>
    </row>
    <row r="119" spans="1:18" x14ac:dyDescent="0.2">
      <c r="A119" s="1">
        <v>17</v>
      </c>
      <c r="B119" s="1" t="s">
        <v>77</v>
      </c>
      <c r="C119" s="1" t="s">
        <v>78</v>
      </c>
      <c r="D119" s="1" t="s">
        <v>79</v>
      </c>
      <c r="E119" s="1">
        <v>439.5</v>
      </c>
      <c r="F119" s="1">
        <v>465.7</v>
      </c>
      <c r="G119" s="1">
        <v>6</v>
      </c>
      <c r="H119" s="1">
        <v>2665</v>
      </c>
      <c r="I119" s="1">
        <v>3752</v>
      </c>
      <c r="J119" s="1">
        <v>26.2</v>
      </c>
      <c r="K119" s="4">
        <v>1.502</v>
      </c>
      <c r="L119" s="4">
        <v>3.3780000000000001</v>
      </c>
      <c r="M119" s="2" t="s">
        <v>80</v>
      </c>
    </row>
    <row r="120" spans="1:18" x14ac:dyDescent="0.2">
      <c r="A120" s="1">
        <v>17</v>
      </c>
      <c r="B120" s="1" t="s">
        <v>77</v>
      </c>
      <c r="C120" s="1" t="s">
        <v>78</v>
      </c>
      <c r="D120" s="1" t="s">
        <v>79</v>
      </c>
      <c r="E120" s="1">
        <v>529.4</v>
      </c>
      <c r="F120" s="1">
        <v>555.4</v>
      </c>
      <c r="G120" s="1">
        <v>7</v>
      </c>
      <c r="H120" s="1">
        <v>2507</v>
      </c>
      <c r="I120" s="1">
        <v>3530</v>
      </c>
      <c r="J120" s="1">
        <v>26</v>
      </c>
      <c r="K120" s="4">
        <v>1.468</v>
      </c>
      <c r="L120" s="4">
        <v>3.4910000000000001</v>
      </c>
      <c r="M120" s="2" t="s">
        <v>80</v>
      </c>
      <c r="O120" s="3">
        <f>AVERAGE(K118:K120)</f>
        <v>1.4470000000000001</v>
      </c>
      <c r="P120" s="3">
        <f>STDEV(K118:K120)</f>
        <v>6.7977937597429358E-2</v>
      </c>
      <c r="Q120" s="3">
        <f>AVERAGE(L118:L120)</f>
        <v>3.3519999999999999</v>
      </c>
      <c r="R120" s="3">
        <f>STDEV(L118:L120)</f>
        <v>0.15365871273702655</v>
      </c>
    </row>
    <row r="121" spans="1:18" x14ac:dyDescent="0.2">
      <c r="A121" s="1">
        <v>18</v>
      </c>
      <c r="B121" s="1" t="s">
        <v>81</v>
      </c>
      <c r="C121" s="1" t="s">
        <v>82</v>
      </c>
      <c r="D121" s="1" t="s">
        <v>83</v>
      </c>
      <c r="E121" s="1">
        <v>24.2</v>
      </c>
      <c r="F121" s="1">
        <v>48.6</v>
      </c>
      <c r="G121" s="1">
        <v>1</v>
      </c>
      <c r="H121" s="1">
        <v>4061</v>
      </c>
      <c r="I121" s="1">
        <v>5664</v>
      </c>
      <c r="J121" s="1">
        <v>24.4</v>
      </c>
      <c r="K121" s="4">
        <v>-3.6240000000000001</v>
      </c>
      <c r="L121" s="4">
        <v>-7.665</v>
      </c>
      <c r="M121" s="2" t="s">
        <v>84</v>
      </c>
    </row>
    <row r="122" spans="1:18" x14ac:dyDescent="0.2">
      <c r="A122" s="1">
        <v>18</v>
      </c>
      <c r="B122" s="1" t="s">
        <v>81</v>
      </c>
      <c r="C122" s="1" t="s">
        <v>82</v>
      </c>
      <c r="D122" s="1" t="s">
        <v>83</v>
      </c>
      <c r="E122" s="1">
        <v>84.2</v>
      </c>
      <c r="F122" s="1">
        <v>108.6</v>
      </c>
      <c r="G122" s="1">
        <v>2</v>
      </c>
      <c r="H122" s="1">
        <v>4059</v>
      </c>
      <c r="I122" s="1">
        <v>5660</v>
      </c>
      <c r="J122" s="1">
        <v>24.4</v>
      </c>
      <c r="K122" s="4">
        <v>-3.7</v>
      </c>
      <c r="L122" s="4">
        <v>-7.72</v>
      </c>
      <c r="M122" s="2" t="s">
        <v>84</v>
      </c>
    </row>
    <row r="123" spans="1:18" x14ac:dyDescent="0.2">
      <c r="A123" s="1">
        <v>18</v>
      </c>
      <c r="B123" s="1" t="s">
        <v>81</v>
      </c>
      <c r="C123" s="1" t="s">
        <v>82</v>
      </c>
      <c r="D123" s="1" t="s">
        <v>83</v>
      </c>
      <c r="E123" s="1">
        <v>169.5</v>
      </c>
      <c r="F123" s="1">
        <v>195.4</v>
      </c>
      <c r="G123" s="1">
        <v>3</v>
      </c>
      <c r="H123" s="1">
        <v>2443</v>
      </c>
      <c r="I123" s="1">
        <v>3432</v>
      </c>
      <c r="J123" s="1">
        <v>25.9</v>
      </c>
      <c r="K123" s="4">
        <v>0.72699999999999998</v>
      </c>
      <c r="L123" s="4">
        <v>1.5640000000000001</v>
      </c>
      <c r="M123" s="2" t="s">
        <v>84</v>
      </c>
    </row>
    <row r="124" spans="1:18" x14ac:dyDescent="0.2">
      <c r="A124" s="1">
        <v>18</v>
      </c>
      <c r="B124" s="1" t="s">
        <v>81</v>
      </c>
      <c r="C124" s="1" t="s">
        <v>82</v>
      </c>
      <c r="D124" s="1" t="s">
        <v>83</v>
      </c>
      <c r="E124" s="1">
        <v>259.60000000000002</v>
      </c>
      <c r="F124" s="1">
        <v>285.3</v>
      </c>
      <c r="G124" s="1">
        <v>4</v>
      </c>
      <c r="H124" s="1">
        <v>2368</v>
      </c>
      <c r="I124" s="1">
        <v>3328</v>
      </c>
      <c r="J124" s="1">
        <v>25.7</v>
      </c>
      <c r="K124" s="4">
        <v>0.80400000000000005</v>
      </c>
      <c r="L124" s="4">
        <v>1.597</v>
      </c>
      <c r="M124" s="2" t="s">
        <v>84</v>
      </c>
    </row>
    <row r="125" spans="1:18" x14ac:dyDescent="0.2">
      <c r="A125" s="1">
        <v>18</v>
      </c>
      <c r="B125" s="1" t="s">
        <v>81</v>
      </c>
      <c r="C125" s="1" t="s">
        <v>82</v>
      </c>
      <c r="D125" s="1" t="s">
        <v>83</v>
      </c>
      <c r="E125" s="1">
        <v>349.5</v>
      </c>
      <c r="F125" s="1">
        <v>375.5</v>
      </c>
      <c r="G125" s="1">
        <v>5</v>
      </c>
      <c r="H125" s="1">
        <v>2326</v>
      </c>
      <c r="I125" s="1">
        <v>3266</v>
      </c>
      <c r="J125" s="1">
        <v>26</v>
      </c>
      <c r="K125" s="4">
        <v>0.88300000000000001</v>
      </c>
      <c r="L125" s="4">
        <v>1.726</v>
      </c>
      <c r="M125" s="2" t="s">
        <v>84</v>
      </c>
    </row>
    <row r="126" spans="1:18" x14ac:dyDescent="0.2">
      <c r="A126" s="1">
        <v>18</v>
      </c>
      <c r="B126" s="1" t="s">
        <v>81</v>
      </c>
      <c r="C126" s="1" t="s">
        <v>82</v>
      </c>
      <c r="D126" s="1" t="s">
        <v>83</v>
      </c>
      <c r="E126" s="1">
        <v>439.5</v>
      </c>
      <c r="F126" s="1">
        <v>464.9</v>
      </c>
      <c r="G126" s="1">
        <v>6</v>
      </c>
      <c r="H126" s="1">
        <v>2160</v>
      </c>
      <c r="I126" s="1">
        <v>3034</v>
      </c>
      <c r="J126" s="1">
        <v>25.4</v>
      </c>
      <c r="K126" s="4">
        <v>1.0649999999999999</v>
      </c>
      <c r="L126" s="4">
        <v>1.917</v>
      </c>
      <c r="M126" s="2" t="s">
        <v>84</v>
      </c>
    </row>
    <row r="127" spans="1:18" x14ac:dyDescent="0.2">
      <c r="A127" s="1">
        <v>18</v>
      </c>
      <c r="B127" s="1" t="s">
        <v>81</v>
      </c>
      <c r="C127" s="1" t="s">
        <v>82</v>
      </c>
      <c r="D127" s="1" t="s">
        <v>83</v>
      </c>
      <c r="E127" s="1">
        <v>529.6</v>
      </c>
      <c r="F127" s="1">
        <v>554.5</v>
      </c>
      <c r="G127" s="1">
        <v>7</v>
      </c>
      <c r="H127" s="1">
        <v>2014</v>
      </c>
      <c r="I127" s="1">
        <v>2828</v>
      </c>
      <c r="J127" s="1">
        <v>24.9</v>
      </c>
      <c r="K127" s="4">
        <v>1.0149999999999999</v>
      </c>
      <c r="L127" s="4">
        <v>2.0070000000000001</v>
      </c>
      <c r="M127" s="2" t="s">
        <v>84</v>
      </c>
      <c r="O127" s="3">
        <f>AVERAGE(K125:K127)</f>
        <v>0.98766666666666669</v>
      </c>
      <c r="P127" s="3">
        <f>STDEV(K125:K127)</f>
        <v>9.4028364514827795E-2</v>
      </c>
      <c r="Q127" s="3">
        <f>AVERAGE(L125:L127)</f>
        <v>1.8833333333333335</v>
      </c>
      <c r="R127" s="3">
        <f>STDEV(L125:L127)</f>
        <v>0.14349332156352557</v>
      </c>
    </row>
    <row r="128" spans="1:18" x14ac:dyDescent="0.2">
      <c r="A128" s="1">
        <v>19</v>
      </c>
      <c r="B128" s="1" t="s">
        <v>85</v>
      </c>
      <c r="C128" s="1" t="s">
        <v>86</v>
      </c>
      <c r="D128" s="1" t="s">
        <v>87</v>
      </c>
      <c r="E128" s="1">
        <v>24.2</v>
      </c>
      <c r="F128" s="1">
        <v>48.6</v>
      </c>
      <c r="G128" s="1">
        <v>1</v>
      </c>
      <c r="H128" s="1">
        <v>4054</v>
      </c>
      <c r="I128" s="1">
        <v>5653</v>
      </c>
      <c r="J128" s="1">
        <v>24.4</v>
      </c>
      <c r="K128" s="4">
        <v>-3.76</v>
      </c>
      <c r="L128" s="4">
        <v>-7.7190000000000003</v>
      </c>
      <c r="M128" s="2" t="s">
        <v>88</v>
      </c>
    </row>
    <row r="129" spans="1:18" x14ac:dyDescent="0.2">
      <c r="A129" s="1">
        <v>19</v>
      </c>
      <c r="B129" s="1" t="s">
        <v>85</v>
      </c>
      <c r="C129" s="1" t="s">
        <v>86</v>
      </c>
      <c r="D129" s="1" t="s">
        <v>87</v>
      </c>
      <c r="E129" s="1">
        <v>84.2</v>
      </c>
      <c r="F129" s="1">
        <v>108.6</v>
      </c>
      <c r="G129" s="1">
        <v>2</v>
      </c>
      <c r="H129" s="1">
        <v>4050</v>
      </c>
      <c r="I129" s="1">
        <v>5650</v>
      </c>
      <c r="J129" s="1">
        <v>24.4</v>
      </c>
      <c r="K129" s="4">
        <v>-3.7</v>
      </c>
      <c r="L129" s="4">
        <v>-7.72</v>
      </c>
      <c r="M129" s="2" t="s">
        <v>88</v>
      </c>
    </row>
    <row r="130" spans="1:18" x14ac:dyDescent="0.2">
      <c r="A130" s="1">
        <v>19</v>
      </c>
      <c r="B130" s="1" t="s">
        <v>85</v>
      </c>
      <c r="C130" s="1" t="s">
        <v>86</v>
      </c>
      <c r="D130" s="1" t="s">
        <v>87</v>
      </c>
      <c r="E130" s="1">
        <v>169.5</v>
      </c>
      <c r="F130" s="1">
        <v>195.5</v>
      </c>
      <c r="G130" s="1">
        <v>3</v>
      </c>
      <c r="H130" s="1">
        <v>2539</v>
      </c>
      <c r="I130" s="1">
        <v>3582</v>
      </c>
      <c r="J130" s="1">
        <v>26</v>
      </c>
      <c r="K130" s="4">
        <v>-10.202999999999999</v>
      </c>
      <c r="L130" s="4">
        <v>5.242</v>
      </c>
      <c r="M130" s="2" t="s">
        <v>88</v>
      </c>
    </row>
    <row r="131" spans="1:18" x14ac:dyDescent="0.2">
      <c r="A131" s="1">
        <v>19</v>
      </c>
      <c r="B131" s="1" t="s">
        <v>85</v>
      </c>
      <c r="C131" s="1" t="s">
        <v>86</v>
      </c>
      <c r="D131" s="1" t="s">
        <v>87</v>
      </c>
      <c r="E131" s="1">
        <v>259.60000000000002</v>
      </c>
      <c r="F131" s="1">
        <v>285.3</v>
      </c>
      <c r="G131" s="1">
        <v>4</v>
      </c>
      <c r="H131" s="1">
        <v>2457</v>
      </c>
      <c r="I131" s="1">
        <v>3464</v>
      </c>
      <c r="J131" s="1">
        <v>25.7</v>
      </c>
      <c r="K131" s="4">
        <v>-10.117000000000001</v>
      </c>
      <c r="L131" s="4">
        <v>5.2629999999999999</v>
      </c>
      <c r="M131" s="2" t="s">
        <v>88</v>
      </c>
    </row>
    <row r="132" spans="1:18" x14ac:dyDescent="0.2">
      <c r="A132" s="1">
        <v>19</v>
      </c>
      <c r="B132" s="1" t="s">
        <v>85</v>
      </c>
      <c r="C132" s="1" t="s">
        <v>86</v>
      </c>
      <c r="D132" s="1" t="s">
        <v>87</v>
      </c>
      <c r="E132" s="1">
        <v>349.5</v>
      </c>
      <c r="F132" s="1">
        <v>375.5</v>
      </c>
      <c r="G132" s="1">
        <v>5</v>
      </c>
      <c r="H132" s="1">
        <v>2414</v>
      </c>
      <c r="I132" s="1">
        <v>3404</v>
      </c>
      <c r="J132" s="1">
        <v>26</v>
      </c>
      <c r="K132" s="4">
        <v>-9.9469999999999992</v>
      </c>
      <c r="L132" s="4">
        <v>5.3869999999999996</v>
      </c>
      <c r="M132" s="2" t="s">
        <v>88</v>
      </c>
    </row>
    <row r="133" spans="1:18" x14ac:dyDescent="0.2">
      <c r="A133" s="1">
        <v>19</v>
      </c>
      <c r="B133" s="1" t="s">
        <v>85</v>
      </c>
      <c r="C133" s="1" t="s">
        <v>86</v>
      </c>
      <c r="D133" s="1" t="s">
        <v>87</v>
      </c>
      <c r="E133" s="1">
        <v>439.7</v>
      </c>
      <c r="F133" s="1">
        <v>465.1</v>
      </c>
      <c r="G133" s="1">
        <v>6</v>
      </c>
      <c r="H133" s="1">
        <v>2243</v>
      </c>
      <c r="I133" s="1">
        <v>3163</v>
      </c>
      <c r="J133" s="1">
        <v>25.4</v>
      </c>
      <c r="K133" s="4">
        <v>-9.84</v>
      </c>
      <c r="L133" s="4">
        <v>5.4980000000000002</v>
      </c>
      <c r="M133" s="2" t="s">
        <v>88</v>
      </c>
    </row>
    <row r="134" spans="1:18" x14ac:dyDescent="0.2">
      <c r="A134" s="1">
        <v>19</v>
      </c>
      <c r="B134" s="1" t="s">
        <v>85</v>
      </c>
      <c r="C134" s="1" t="s">
        <v>86</v>
      </c>
      <c r="D134" s="1" t="s">
        <v>87</v>
      </c>
      <c r="E134" s="1">
        <v>529.5</v>
      </c>
      <c r="F134" s="1">
        <v>554.70000000000005</v>
      </c>
      <c r="G134" s="1">
        <v>7</v>
      </c>
      <c r="H134" s="1">
        <v>2103</v>
      </c>
      <c r="I134" s="1">
        <v>2967</v>
      </c>
      <c r="J134" s="1">
        <v>25.2</v>
      </c>
      <c r="K134" s="4">
        <v>-9.8529999999999998</v>
      </c>
      <c r="L134" s="4">
        <v>5.5919999999999996</v>
      </c>
      <c r="M134" s="2" t="s">
        <v>88</v>
      </c>
      <c r="O134" s="3">
        <f>AVERAGE(K132:K134)</f>
        <v>-9.8800000000000008</v>
      </c>
      <c r="P134" s="3">
        <f>STDEV(K132:K134)</f>
        <v>5.838664230797963E-2</v>
      </c>
      <c r="Q134" s="3">
        <f>AVERAGE(L132:L134)</f>
        <v>5.4923333333333337</v>
      </c>
      <c r="R134" s="3">
        <f>STDEV(L132:L134)</f>
        <v>0.1026174124275863</v>
      </c>
    </row>
    <row r="135" spans="1:18" x14ac:dyDescent="0.2">
      <c r="A135" s="1">
        <v>20</v>
      </c>
      <c r="B135" s="1" t="s">
        <v>89</v>
      </c>
      <c r="C135" s="1" t="s">
        <v>90</v>
      </c>
      <c r="D135" s="1" t="s">
        <v>91</v>
      </c>
      <c r="E135" s="1">
        <v>24.2</v>
      </c>
      <c r="F135" s="1">
        <v>48.6</v>
      </c>
      <c r="G135" s="1">
        <v>1</v>
      </c>
      <c r="H135" s="1">
        <v>4038</v>
      </c>
      <c r="I135" s="1">
        <v>5633</v>
      </c>
      <c r="J135" s="1">
        <v>24.4</v>
      </c>
      <c r="K135" s="4">
        <v>-3.629</v>
      </c>
      <c r="L135" s="4">
        <v>-7.6639999999999997</v>
      </c>
      <c r="M135" s="2" t="s">
        <v>92</v>
      </c>
    </row>
    <row r="136" spans="1:18" x14ac:dyDescent="0.2">
      <c r="A136" s="1">
        <v>20</v>
      </c>
      <c r="B136" s="1" t="s">
        <v>89</v>
      </c>
      <c r="C136" s="1" t="s">
        <v>90</v>
      </c>
      <c r="D136" s="1" t="s">
        <v>91</v>
      </c>
      <c r="E136" s="1">
        <v>84.2</v>
      </c>
      <c r="F136" s="1">
        <v>108.6</v>
      </c>
      <c r="G136" s="1">
        <v>2</v>
      </c>
      <c r="H136" s="1">
        <v>4042</v>
      </c>
      <c r="I136" s="1">
        <v>5639</v>
      </c>
      <c r="J136" s="1">
        <v>24.4</v>
      </c>
      <c r="K136" s="4">
        <v>-3.7</v>
      </c>
      <c r="L136" s="4">
        <v>-7.72</v>
      </c>
      <c r="M136" s="2" t="s">
        <v>92</v>
      </c>
    </row>
    <row r="137" spans="1:18" x14ac:dyDescent="0.2">
      <c r="A137" s="1">
        <v>20</v>
      </c>
      <c r="B137" s="1" t="s">
        <v>89</v>
      </c>
      <c r="C137" s="1" t="s">
        <v>90</v>
      </c>
      <c r="D137" s="1" t="s">
        <v>91</v>
      </c>
      <c r="E137" s="1">
        <v>169.5</v>
      </c>
      <c r="F137" s="1">
        <v>194.9</v>
      </c>
      <c r="G137" s="1">
        <v>3</v>
      </c>
      <c r="H137" s="1">
        <v>2182</v>
      </c>
      <c r="I137" s="1">
        <v>3070</v>
      </c>
      <c r="J137" s="1">
        <v>25.4</v>
      </c>
      <c r="K137" s="4">
        <v>-8.0589999999999993</v>
      </c>
      <c r="L137" s="4">
        <v>2.7869999999999999</v>
      </c>
      <c r="M137" s="2" t="s">
        <v>92</v>
      </c>
    </row>
    <row r="138" spans="1:18" x14ac:dyDescent="0.2">
      <c r="A138" s="1">
        <v>20</v>
      </c>
      <c r="B138" s="1" t="s">
        <v>89</v>
      </c>
      <c r="C138" s="1" t="s">
        <v>90</v>
      </c>
      <c r="D138" s="1" t="s">
        <v>91</v>
      </c>
      <c r="E138" s="1">
        <v>259.60000000000002</v>
      </c>
      <c r="F138" s="1">
        <v>284.89999999999998</v>
      </c>
      <c r="G138" s="1">
        <v>4</v>
      </c>
      <c r="H138" s="1">
        <v>2104</v>
      </c>
      <c r="I138" s="1">
        <v>2959</v>
      </c>
      <c r="J138" s="1">
        <v>25.2</v>
      </c>
      <c r="K138" s="4">
        <v>-7.84</v>
      </c>
      <c r="L138" s="4">
        <v>2.9529999999999998</v>
      </c>
      <c r="M138" s="2" t="s">
        <v>92</v>
      </c>
    </row>
    <row r="139" spans="1:18" x14ac:dyDescent="0.2">
      <c r="A139" s="1">
        <v>20</v>
      </c>
      <c r="B139" s="1" t="s">
        <v>89</v>
      </c>
      <c r="C139" s="1" t="s">
        <v>90</v>
      </c>
      <c r="D139" s="1" t="s">
        <v>91</v>
      </c>
      <c r="E139" s="1">
        <v>349.5</v>
      </c>
      <c r="F139" s="1">
        <v>375</v>
      </c>
      <c r="G139" s="1">
        <v>5</v>
      </c>
      <c r="H139" s="1">
        <v>2075</v>
      </c>
      <c r="I139" s="1">
        <v>2919</v>
      </c>
      <c r="J139" s="1">
        <v>25.5</v>
      </c>
      <c r="K139" s="4">
        <v>-7.7249999999999996</v>
      </c>
      <c r="L139" s="4">
        <v>2.89</v>
      </c>
      <c r="M139" s="2" t="s">
        <v>92</v>
      </c>
    </row>
    <row r="140" spans="1:18" x14ac:dyDescent="0.2">
      <c r="A140" s="1">
        <v>20</v>
      </c>
      <c r="B140" s="1" t="s">
        <v>89</v>
      </c>
      <c r="C140" s="1" t="s">
        <v>90</v>
      </c>
      <c r="D140" s="1" t="s">
        <v>91</v>
      </c>
      <c r="E140" s="1">
        <v>439.7</v>
      </c>
      <c r="F140" s="1">
        <v>464.6</v>
      </c>
      <c r="G140" s="1">
        <v>6</v>
      </c>
      <c r="H140" s="1">
        <v>1920</v>
      </c>
      <c r="I140" s="1">
        <v>2700</v>
      </c>
      <c r="J140" s="1">
        <v>24.9</v>
      </c>
      <c r="K140" s="4">
        <v>-7.7050000000000001</v>
      </c>
      <c r="L140" s="4">
        <v>3.1360000000000001</v>
      </c>
      <c r="M140" s="2" t="s">
        <v>92</v>
      </c>
    </row>
    <row r="141" spans="1:18" x14ac:dyDescent="0.2">
      <c r="A141" s="1">
        <v>20</v>
      </c>
      <c r="B141" s="1" t="s">
        <v>89</v>
      </c>
      <c r="C141" s="1" t="s">
        <v>90</v>
      </c>
      <c r="D141" s="1" t="s">
        <v>91</v>
      </c>
      <c r="E141" s="1">
        <v>529.6</v>
      </c>
      <c r="F141" s="1">
        <v>554.29999999999995</v>
      </c>
      <c r="G141" s="1">
        <v>7</v>
      </c>
      <c r="H141" s="1">
        <v>1798</v>
      </c>
      <c r="I141" s="1">
        <v>2528</v>
      </c>
      <c r="J141" s="1">
        <v>24.7</v>
      </c>
      <c r="K141" s="4">
        <v>-7.6909999999999998</v>
      </c>
      <c r="L141" s="4">
        <v>3.1890000000000001</v>
      </c>
      <c r="M141" s="2" t="s">
        <v>92</v>
      </c>
      <c r="O141" s="3">
        <f>AVERAGE(K139:K141)</f>
        <v>-7.7069999999999999</v>
      </c>
      <c r="P141" s="3">
        <f>STDEV(K139:K141)</f>
        <v>1.7088007490634948E-2</v>
      </c>
      <c r="Q141" s="3">
        <f>AVERAGE(L139:L141)</f>
        <v>3.0716666666666668</v>
      </c>
      <c r="R141" s="3">
        <f>STDEV(L139:L141)</f>
        <v>0.15954414227207883</v>
      </c>
    </row>
    <row r="142" spans="1:18" x14ac:dyDescent="0.2">
      <c r="A142" s="1">
        <v>21</v>
      </c>
      <c r="B142" s="1" t="s">
        <v>93</v>
      </c>
      <c r="C142" s="1" t="s">
        <v>94</v>
      </c>
      <c r="D142" s="1" t="s">
        <v>95</v>
      </c>
      <c r="E142" s="1">
        <v>24.5</v>
      </c>
      <c r="F142" s="1">
        <v>48.6</v>
      </c>
      <c r="G142" s="1">
        <v>1</v>
      </c>
      <c r="H142" s="1">
        <v>4026</v>
      </c>
      <c r="I142" s="1">
        <v>5616</v>
      </c>
      <c r="J142" s="1">
        <v>24.1</v>
      </c>
      <c r="K142" s="4">
        <v>-3.6669999999999998</v>
      </c>
      <c r="L142" s="4">
        <v>-7.6449999999999996</v>
      </c>
      <c r="M142" s="2" t="s">
        <v>96</v>
      </c>
    </row>
    <row r="143" spans="1:18" x14ac:dyDescent="0.2">
      <c r="A143" s="1">
        <v>21</v>
      </c>
      <c r="B143" s="1" t="s">
        <v>93</v>
      </c>
      <c r="C143" s="1" t="s">
        <v>94</v>
      </c>
      <c r="D143" s="1" t="s">
        <v>95</v>
      </c>
      <c r="E143" s="1">
        <v>84.4</v>
      </c>
      <c r="F143" s="1">
        <v>108.6</v>
      </c>
      <c r="G143" s="1">
        <v>2</v>
      </c>
      <c r="H143" s="1">
        <v>4036</v>
      </c>
      <c r="I143" s="1">
        <v>5630</v>
      </c>
      <c r="J143" s="1">
        <v>24.1</v>
      </c>
      <c r="K143" s="4">
        <v>-3.7</v>
      </c>
      <c r="L143" s="4">
        <v>-7.72</v>
      </c>
      <c r="M143" s="2" t="s">
        <v>96</v>
      </c>
    </row>
    <row r="144" spans="1:18" x14ac:dyDescent="0.2">
      <c r="A144" s="1">
        <v>21</v>
      </c>
      <c r="B144" s="1" t="s">
        <v>93</v>
      </c>
      <c r="C144" s="1" t="s">
        <v>94</v>
      </c>
      <c r="D144" s="1" t="s">
        <v>95</v>
      </c>
      <c r="E144" s="1">
        <v>169.6</v>
      </c>
      <c r="F144" s="1">
        <v>193.8</v>
      </c>
      <c r="G144" s="1">
        <v>3</v>
      </c>
      <c r="H144" s="1">
        <v>1478</v>
      </c>
      <c r="I144" s="1">
        <v>2083</v>
      </c>
      <c r="J144" s="1">
        <v>24.2</v>
      </c>
      <c r="K144" s="4">
        <v>-6.2329999999999997</v>
      </c>
      <c r="L144" s="4">
        <v>3.879</v>
      </c>
      <c r="M144" s="2" t="s">
        <v>96</v>
      </c>
    </row>
    <row r="145" spans="1:18" x14ac:dyDescent="0.2">
      <c r="A145" s="1">
        <v>21</v>
      </c>
      <c r="B145" s="1" t="s">
        <v>93</v>
      </c>
      <c r="C145" s="1" t="s">
        <v>94</v>
      </c>
      <c r="D145" s="1" t="s">
        <v>95</v>
      </c>
      <c r="E145" s="1">
        <v>259.8</v>
      </c>
      <c r="F145" s="1">
        <v>284</v>
      </c>
      <c r="G145" s="1">
        <v>4</v>
      </c>
      <c r="H145" s="1">
        <v>1437</v>
      </c>
      <c r="I145" s="1">
        <v>2023</v>
      </c>
      <c r="J145" s="1">
        <v>24.2</v>
      </c>
      <c r="K145" s="4">
        <v>-6.0469999999999997</v>
      </c>
      <c r="L145" s="4">
        <v>4.157</v>
      </c>
      <c r="M145" s="2" t="s">
        <v>96</v>
      </c>
    </row>
    <row r="146" spans="1:18" x14ac:dyDescent="0.2">
      <c r="A146" s="1">
        <v>21</v>
      </c>
      <c r="B146" s="1" t="s">
        <v>93</v>
      </c>
      <c r="C146" s="1" t="s">
        <v>94</v>
      </c>
      <c r="D146" s="1" t="s">
        <v>95</v>
      </c>
      <c r="E146" s="1">
        <v>349.7</v>
      </c>
      <c r="F146" s="1">
        <v>373.9</v>
      </c>
      <c r="G146" s="1">
        <v>5</v>
      </c>
      <c r="H146" s="1">
        <v>1412</v>
      </c>
      <c r="I146" s="1">
        <v>1988</v>
      </c>
      <c r="J146" s="1">
        <v>24.2</v>
      </c>
      <c r="K146" s="4">
        <v>-5.8710000000000004</v>
      </c>
      <c r="L146" s="4">
        <v>4.1950000000000003</v>
      </c>
      <c r="M146" s="2" t="s">
        <v>96</v>
      </c>
    </row>
    <row r="147" spans="1:18" x14ac:dyDescent="0.2">
      <c r="A147" s="1">
        <v>21</v>
      </c>
      <c r="B147" s="1" t="s">
        <v>93</v>
      </c>
      <c r="C147" s="1" t="s">
        <v>94</v>
      </c>
      <c r="D147" s="1" t="s">
        <v>95</v>
      </c>
      <c r="E147" s="1">
        <v>439.9</v>
      </c>
      <c r="F147" s="1">
        <v>463.6</v>
      </c>
      <c r="G147" s="1">
        <v>6</v>
      </c>
      <c r="H147" s="1">
        <v>1313</v>
      </c>
      <c r="I147" s="1">
        <v>1851</v>
      </c>
      <c r="J147" s="1">
        <v>23.7</v>
      </c>
      <c r="K147" s="4">
        <v>-5.944</v>
      </c>
      <c r="L147" s="4">
        <v>4.4290000000000003</v>
      </c>
      <c r="M147" s="2" t="s">
        <v>96</v>
      </c>
    </row>
    <row r="148" spans="1:18" x14ac:dyDescent="0.2">
      <c r="A148" s="1">
        <v>21</v>
      </c>
      <c r="B148" s="1" t="s">
        <v>93</v>
      </c>
      <c r="C148" s="1" t="s">
        <v>94</v>
      </c>
      <c r="D148" s="1" t="s">
        <v>95</v>
      </c>
      <c r="E148" s="1">
        <v>529.79999999999995</v>
      </c>
      <c r="F148" s="1">
        <v>553.20000000000005</v>
      </c>
      <c r="G148" s="1">
        <v>7</v>
      </c>
      <c r="H148" s="1">
        <v>1227</v>
      </c>
      <c r="I148" s="1">
        <v>1729</v>
      </c>
      <c r="J148" s="1">
        <v>23.4</v>
      </c>
      <c r="K148" s="4">
        <v>-5.9020000000000001</v>
      </c>
      <c r="L148" s="4">
        <v>4.5279999999999996</v>
      </c>
      <c r="M148" s="2" t="s">
        <v>96</v>
      </c>
      <c r="O148" s="3">
        <f>AVERAGE(K146:K148)</f>
        <v>-5.9056666666666677</v>
      </c>
      <c r="P148" s="3">
        <f>STDEV(K146:K148)</f>
        <v>3.6637867477970328E-2</v>
      </c>
      <c r="Q148" s="3">
        <f>AVERAGE(L146:L148)</f>
        <v>4.3840000000000003</v>
      </c>
      <c r="R148" s="3">
        <f>STDEV(L146:L148)</f>
        <v>0.17099999999999971</v>
      </c>
    </row>
    <row r="149" spans="1:18" x14ac:dyDescent="0.2">
      <c r="A149" s="1">
        <v>22</v>
      </c>
      <c r="B149" s="1" t="s">
        <v>97</v>
      </c>
      <c r="C149" s="1" t="s">
        <v>98</v>
      </c>
      <c r="D149" s="1" t="s">
        <v>99</v>
      </c>
      <c r="E149" s="1">
        <v>24.2</v>
      </c>
      <c r="F149" s="1">
        <v>48.6</v>
      </c>
      <c r="G149" s="1">
        <v>1</v>
      </c>
      <c r="H149" s="1">
        <v>4032</v>
      </c>
      <c r="I149" s="1">
        <v>5626</v>
      </c>
      <c r="J149" s="1">
        <v>24.4</v>
      </c>
      <c r="K149" s="4">
        <v>-3.6459999999999999</v>
      </c>
      <c r="L149" s="4">
        <v>-7.6859999999999999</v>
      </c>
      <c r="M149" s="2" t="s">
        <v>100</v>
      </c>
    </row>
    <row r="150" spans="1:18" x14ac:dyDescent="0.2">
      <c r="A150" s="1">
        <v>22</v>
      </c>
      <c r="B150" s="1" t="s">
        <v>97</v>
      </c>
      <c r="C150" s="1" t="s">
        <v>98</v>
      </c>
      <c r="D150" s="1" t="s">
        <v>99</v>
      </c>
      <c r="E150" s="1">
        <v>84.4</v>
      </c>
      <c r="F150" s="1">
        <v>108.6</v>
      </c>
      <c r="G150" s="1">
        <v>2</v>
      </c>
      <c r="H150" s="1">
        <v>4040</v>
      </c>
      <c r="I150" s="1">
        <v>5635</v>
      </c>
      <c r="J150" s="1">
        <v>24.1</v>
      </c>
      <c r="K150" s="4">
        <v>-3.7</v>
      </c>
      <c r="L150" s="4">
        <v>-7.72</v>
      </c>
      <c r="M150" s="2" t="s">
        <v>100</v>
      </c>
    </row>
    <row r="151" spans="1:18" x14ac:dyDescent="0.2">
      <c r="A151" s="1">
        <v>22</v>
      </c>
      <c r="B151" s="1" t="s">
        <v>97</v>
      </c>
      <c r="C151" s="1" t="s">
        <v>98</v>
      </c>
      <c r="D151" s="1" t="s">
        <v>99</v>
      </c>
      <c r="E151" s="1">
        <v>169.7</v>
      </c>
      <c r="F151" s="1">
        <v>193.3</v>
      </c>
      <c r="G151" s="1">
        <v>3</v>
      </c>
      <c r="H151" s="1">
        <v>1538</v>
      </c>
      <c r="I151" s="1">
        <v>2161</v>
      </c>
      <c r="J151" s="1">
        <v>23.6</v>
      </c>
      <c r="K151" s="4">
        <v>-9.3290000000000006</v>
      </c>
      <c r="L151" s="4">
        <v>2.238</v>
      </c>
      <c r="M151" s="2" t="s">
        <v>100</v>
      </c>
    </row>
    <row r="152" spans="1:18" x14ac:dyDescent="0.2">
      <c r="A152" s="1">
        <v>22</v>
      </c>
      <c r="B152" s="1" t="s">
        <v>97</v>
      </c>
      <c r="C152" s="1" t="s">
        <v>98</v>
      </c>
      <c r="D152" s="1" t="s">
        <v>99</v>
      </c>
      <c r="E152" s="1">
        <v>259.8</v>
      </c>
      <c r="F152" s="1">
        <v>283.2</v>
      </c>
      <c r="G152" s="1">
        <v>4</v>
      </c>
      <c r="H152" s="1">
        <v>1484</v>
      </c>
      <c r="I152" s="1">
        <v>2087</v>
      </c>
      <c r="J152" s="1">
        <v>23.4</v>
      </c>
      <c r="K152" s="4">
        <v>-9.2119999999999997</v>
      </c>
      <c r="L152" s="4">
        <v>2.2029999999999998</v>
      </c>
      <c r="M152" s="2" t="s">
        <v>100</v>
      </c>
    </row>
    <row r="153" spans="1:18" x14ac:dyDescent="0.2">
      <c r="A153" s="1">
        <v>22</v>
      </c>
      <c r="B153" s="1" t="s">
        <v>97</v>
      </c>
      <c r="C153" s="1" t="s">
        <v>98</v>
      </c>
      <c r="D153" s="1" t="s">
        <v>99</v>
      </c>
      <c r="E153" s="1">
        <v>349.7</v>
      </c>
      <c r="F153" s="1">
        <v>373.3</v>
      </c>
      <c r="G153" s="1">
        <v>5</v>
      </c>
      <c r="H153" s="1">
        <v>1454</v>
      </c>
      <c r="I153" s="1">
        <v>2046</v>
      </c>
      <c r="J153" s="1">
        <v>23.7</v>
      </c>
      <c r="K153" s="4">
        <v>-9.0760000000000005</v>
      </c>
      <c r="L153" s="4">
        <v>2.383</v>
      </c>
      <c r="M153" s="2" t="s">
        <v>100</v>
      </c>
    </row>
    <row r="154" spans="1:18" x14ac:dyDescent="0.2">
      <c r="A154" s="1">
        <v>22</v>
      </c>
      <c r="B154" s="1" t="s">
        <v>97</v>
      </c>
      <c r="C154" s="1" t="s">
        <v>98</v>
      </c>
      <c r="D154" s="1" t="s">
        <v>99</v>
      </c>
      <c r="E154" s="1">
        <v>439.8</v>
      </c>
      <c r="F154" s="1">
        <v>463</v>
      </c>
      <c r="G154" s="1">
        <v>6</v>
      </c>
      <c r="H154" s="1">
        <v>1356</v>
      </c>
      <c r="I154" s="1">
        <v>1908</v>
      </c>
      <c r="J154" s="1">
        <v>23.1</v>
      </c>
      <c r="K154" s="4">
        <v>-8.9710000000000001</v>
      </c>
      <c r="L154" s="4">
        <v>2.5920000000000001</v>
      </c>
      <c r="M154" s="2" t="s">
        <v>100</v>
      </c>
    </row>
    <row r="155" spans="1:18" x14ac:dyDescent="0.2">
      <c r="A155" s="1">
        <v>22</v>
      </c>
      <c r="B155" s="1" t="s">
        <v>97</v>
      </c>
      <c r="C155" s="1" t="s">
        <v>98</v>
      </c>
      <c r="D155" s="1" t="s">
        <v>99</v>
      </c>
      <c r="E155" s="1">
        <v>529.70000000000005</v>
      </c>
      <c r="F155" s="1">
        <v>552.6</v>
      </c>
      <c r="G155" s="1">
        <v>7</v>
      </c>
      <c r="H155" s="1">
        <v>1265</v>
      </c>
      <c r="I155" s="1">
        <v>1779</v>
      </c>
      <c r="J155" s="1">
        <v>22.9</v>
      </c>
      <c r="K155" s="4">
        <v>-8.8770000000000007</v>
      </c>
      <c r="L155" s="4">
        <v>2.5880000000000001</v>
      </c>
      <c r="M155" s="2" t="s">
        <v>100</v>
      </c>
      <c r="O155" s="3">
        <f>AVERAGE(K153:K155)</f>
        <v>-8.9746666666666659</v>
      </c>
      <c r="P155" s="3">
        <f>STDEV(K153:K155)</f>
        <v>9.9550657121554545E-2</v>
      </c>
      <c r="Q155" s="3">
        <f>AVERAGE(L153:L155)</f>
        <v>2.5209999999999999</v>
      </c>
      <c r="R155" s="3">
        <f>STDEV(L153:L155)</f>
        <v>0.11952823934116996</v>
      </c>
    </row>
    <row r="156" spans="1:18" x14ac:dyDescent="0.2">
      <c r="A156" s="1">
        <v>23</v>
      </c>
      <c r="B156" s="1" t="s">
        <v>101</v>
      </c>
      <c r="C156" s="1" t="s">
        <v>102</v>
      </c>
      <c r="D156" s="1" t="s">
        <v>103</v>
      </c>
      <c r="E156" s="1">
        <v>24.5</v>
      </c>
      <c r="F156" s="1">
        <v>48.6</v>
      </c>
      <c r="G156" s="1">
        <v>1</v>
      </c>
      <c r="H156" s="1">
        <v>4029</v>
      </c>
      <c r="I156" s="1">
        <v>5621</v>
      </c>
      <c r="J156" s="1">
        <v>24.1</v>
      </c>
      <c r="K156" s="4">
        <v>-3.6120000000000001</v>
      </c>
      <c r="L156" s="4">
        <v>-7.6239999999999997</v>
      </c>
      <c r="M156" s="2" t="s">
        <v>104</v>
      </c>
    </row>
    <row r="157" spans="1:18" x14ac:dyDescent="0.2">
      <c r="A157" s="1">
        <v>23</v>
      </c>
      <c r="B157" s="1" t="s">
        <v>101</v>
      </c>
      <c r="C157" s="1" t="s">
        <v>102</v>
      </c>
      <c r="D157" s="1" t="s">
        <v>103</v>
      </c>
      <c r="E157" s="1">
        <v>84.4</v>
      </c>
      <c r="F157" s="1">
        <v>108.5</v>
      </c>
      <c r="G157" s="1">
        <v>2</v>
      </c>
      <c r="H157" s="1">
        <v>4037</v>
      </c>
      <c r="I157" s="1">
        <v>5631</v>
      </c>
      <c r="J157" s="1">
        <v>24.1</v>
      </c>
      <c r="K157" s="4">
        <v>-3.7</v>
      </c>
      <c r="L157" s="4">
        <v>-7.72</v>
      </c>
      <c r="M157" s="2" t="s">
        <v>104</v>
      </c>
    </row>
    <row r="158" spans="1:18" x14ac:dyDescent="0.2">
      <c r="A158" s="1">
        <v>23</v>
      </c>
      <c r="B158" s="1" t="s">
        <v>101</v>
      </c>
      <c r="C158" s="1" t="s">
        <v>102</v>
      </c>
      <c r="D158" s="1" t="s">
        <v>103</v>
      </c>
      <c r="E158" s="1">
        <v>169.6</v>
      </c>
      <c r="F158" s="1">
        <v>194.3</v>
      </c>
      <c r="G158" s="1">
        <v>3</v>
      </c>
      <c r="H158" s="1">
        <v>1666</v>
      </c>
      <c r="I158" s="1">
        <v>2346</v>
      </c>
      <c r="J158" s="1">
        <v>24.7</v>
      </c>
      <c r="K158" s="4">
        <v>-10.981</v>
      </c>
      <c r="L158" s="4">
        <v>3.153</v>
      </c>
      <c r="M158" s="2" t="s">
        <v>104</v>
      </c>
    </row>
    <row r="159" spans="1:18" x14ac:dyDescent="0.2">
      <c r="A159" s="1">
        <v>23</v>
      </c>
      <c r="B159" s="1" t="s">
        <v>101</v>
      </c>
      <c r="C159" s="1" t="s">
        <v>102</v>
      </c>
      <c r="D159" s="1" t="s">
        <v>103</v>
      </c>
      <c r="E159" s="1">
        <v>259.7</v>
      </c>
      <c r="F159" s="1">
        <v>284.2</v>
      </c>
      <c r="G159" s="1">
        <v>4</v>
      </c>
      <c r="H159" s="1">
        <v>1617</v>
      </c>
      <c r="I159" s="1">
        <v>2275</v>
      </c>
      <c r="J159" s="1">
        <v>24.4</v>
      </c>
      <c r="K159" s="4">
        <v>-10.938000000000001</v>
      </c>
      <c r="L159" s="4">
        <v>3.149</v>
      </c>
      <c r="M159" s="2" t="s">
        <v>104</v>
      </c>
    </row>
    <row r="160" spans="1:18" x14ac:dyDescent="0.2">
      <c r="A160" s="1">
        <v>23</v>
      </c>
      <c r="B160" s="1" t="s">
        <v>101</v>
      </c>
      <c r="C160" s="1" t="s">
        <v>102</v>
      </c>
      <c r="D160" s="1" t="s">
        <v>103</v>
      </c>
      <c r="E160" s="1">
        <v>349.6</v>
      </c>
      <c r="F160" s="1">
        <v>374.3</v>
      </c>
      <c r="G160" s="1">
        <v>5</v>
      </c>
      <c r="H160" s="1">
        <v>1577</v>
      </c>
      <c r="I160" s="1">
        <v>2221</v>
      </c>
      <c r="J160" s="1">
        <v>24.7</v>
      </c>
      <c r="K160" s="4">
        <v>-10.776999999999999</v>
      </c>
      <c r="L160" s="4">
        <v>3.258</v>
      </c>
      <c r="M160" s="2" t="s">
        <v>104</v>
      </c>
    </row>
    <row r="161" spans="1:18" x14ac:dyDescent="0.2">
      <c r="A161" s="1">
        <v>23</v>
      </c>
      <c r="B161" s="1" t="s">
        <v>101</v>
      </c>
      <c r="C161" s="1" t="s">
        <v>102</v>
      </c>
      <c r="D161" s="1" t="s">
        <v>103</v>
      </c>
      <c r="E161" s="1">
        <v>439.7</v>
      </c>
      <c r="F161" s="1">
        <v>463.6</v>
      </c>
      <c r="G161" s="1">
        <v>6</v>
      </c>
      <c r="H161" s="1">
        <v>1457</v>
      </c>
      <c r="I161" s="1">
        <v>2053</v>
      </c>
      <c r="J161" s="1">
        <v>23.9</v>
      </c>
      <c r="K161" s="4">
        <v>-10.579000000000001</v>
      </c>
      <c r="L161" s="4">
        <v>3.5579999999999998</v>
      </c>
      <c r="M161" s="2" t="s">
        <v>104</v>
      </c>
    </row>
    <row r="162" spans="1:18" x14ac:dyDescent="0.2">
      <c r="A162" s="1">
        <v>23</v>
      </c>
      <c r="B162" s="1" t="s">
        <v>101</v>
      </c>
      <c r="C162" s="1" t="s">
        <v>102</v>
      </c>
      <c r="D162" s="1" t="s">
        <v>103</v>
      </c>
      <c r="E162" s="1">
        <v>529.6</v>
      </c>
      <c r="F162" s="1">
        <v>553.29999999999995</v>
      </c>
      <c r="G162" s="1">
        <v>7</v>
      </c>
      <c r="H162" s="1">
        <v>1365</v>
      </c>
      <c r="I162" s="1">
        <v>1921</v>
      </c>
      <c r="J162" s="1">
        <v>23.7</v>
      </c>
      <c r="K162" s="4">
        <v>-10.571</v>
      </c>
      <c r="L162" s="4">
        <v>3.5449999999999999</v>
      </c>
      <c r="M162" s="2" t="s">
        <v>104</v>
      </c>
      <c r="O162" s="3">
        <f>AVERAGE(K160:K162)</f>
        <v>-10.642333333333333</v>
      </c>
      <c r="P162" s="3">
        <f>STDEV(K160:K162)</f>
        <v>0.11669333028641016</v>
      </c>
      <c r="Q162" s="3">
        <f>AVERAGE(L160:L162)</f>
        <v>3.4536666666666669</v>
      </c>
      <c r="R162" s="3">
        <f>STDEV(L160:L162)</f>
        <v>0.16957692453082557</v>
      </c>
    </row>
    <row r="163" spans="1:18" x14ac:dyDescent="0.2">
      <c r="A163" s="1">
        <v>24</v>
      </c>
      <c r="B163" s="1" t="s">
        <v>105</v>
      </c>
      <c r="C163" s="1" t="s">
        <v>106</v>
      </c>
      <c r="D163" s="1" t="s">
        <v>107</v>
      </c>
      <c r="E163" s="1">
        <v>24.5</v>
      </c>
      <c r="F163" s="1">
        <v>48.6</v>
      </c>
      <c r="G163" s="1">
        <v>1</v>
      </c>
      <c r="H163" s="1">
        <v>4019</v>
      </c>
      <c r="I163" s="1">
        <v>5607</v>
      </c>
      <c r="J163" s="1">
        <v>24.1</v>
      </c>
      <c r="K163" s="4">
        <v>-3.722</v>
      </c>
      <c r="L163" s="4">
        <v>-7.6859999999999999</v>
      </c>
      <c r="M163" s="2" t="s">
        <v>108</v>
      </c>
    </row>
    <row r="164" spans="1:18" x14ac:dyDescent="0.2">
      <c r="A164" s="1">
        <v>24</v>
      </c>
      <c r="B164" s="1" t="s">
        <v>105</v>
      </c>
      <c r="C164" s="1" t="s">
        <v>106</v>
      </c>
      <c r="D164" s="1" t="s">
        <v>107</v>
      </c>
      <c r="E164" s="1">
        <v>84.4</v>
      </c>
      <c r="F164" s="1">
        <v>108.5</v>
      </c>
      <c r="G164" s="1">
        <v>2</v>
      </c>
      <c r="H164" s="1">
        <v>4020</v>
      </c>
      <c r="I164" s="1">
        <v>5609</v>
      </c>
      <c r="J164" s="1">
        <v>24.1</v>
      </c>
      <c r="K164" s="4">
        <v>-3.7</v>
      </c>
      <c r="L164" s="4">
        <v>-7.72</v>
      </c>
      <c r="M164" s="2" t="s">
        <v>108</v>
      </c>
    </row>
    <row r="165" spans="1:18" x14ac:dyDescent="0.2">
      <c r="A165" s="1">
        <v>24</v>
      </c>
      <c r="B165" s="1" t="s">
        <v>105</v>
      </c>
      <c r="C165" s="1" t="s">
        <v>106</v>
      </c>
      <c r="D165" s="1" t="s">
        <v>107</v>
      </c>
      <c r="E165" s="1">
        <v>169.6</v>
      </c>
      <c r="F165" s="1">
        <v>195.1</v>
      </c>
      <c r="G165" s="1">
        <v>3</v>
      </c>
      <c r="H165" s="1">
        <v>2072</v>
      </c>
      <c r="I165" s="1">
        <v>2912</v>
      </c>
      <c r="J165" s="1">
        <v>25.4</v>
      </c>
      <c r="K165" s="4">
        <v>-2.8340000000000001</v>
      </c>
      <c r="L165" s="4">
        <v>1.5589999999999999</v>
      </c>
      <c r="M165" s="2" t="s">
        <v>108</v>
      </c>
    </row>
    <row r="166" spans="1:18" x14ac:dyDescent="0.2">
      <c r="A166" s="1">
        <v>24</v>
      </c>
      <c r="B166" s="1" t="s">
        <v>105</v>
      </c>
      <c r="C166" s="1" t="s">
        <v>106</v>
      </c>
      <c r="D166" s="1" t="s">
        <v>107</v>
      </c>
      <c r="E166" s="1">
        <v>259.7</v>
      </c>
      <c r="F166" s="1">
        <v>284.89999999999998</v>
      </c>
      <c r="G166" s="1">
        <v>4</v>
      </c>
      <c r="H166" s="1">
        <v>2020</v>
      </c>
      <c r="I166" s="1">
        <v>2836</v>
      </c>
      <c r="J166" s="1">
        <v>25.2</v>
      </c>
      <c r="K166" s="4">
        <v>-2.8239999999999998</v>
      </c>
      <c r="L166" s="4">
        <v>1.4990000000000001</v>
      </c>
      <c r="M166" s="2" t="s">
        <v>108</v>
      </c>
    </row>
    <row r="167" spans="1:18" x14ac:dyDescent="0.2">
      <c r="A167" s="1">
        <v>24</v>
      </c>
      <c r="B167" s="1" t="s">
        <v>105</v>
      </c>
      <c r="C167" s="1" t="s">
        <v>106</v>
      </c>
      <c r="D167" s="1" t="s">
        <v>107</v>
      </c>
      <c r="E167" s="1">
        <v>349.6</v>
      </c>
      <c r="F167" s="1">
        <v>374.8</v>
      </c>
      <c r="G167" s="1">
        <v>5</v>
      </c>
      <c r="H167" s="1">
        <v>1987</v>
      </c>
      <c r="I167" s="1">
        <v>2794</v>
      </c>
      <c r="J167" s="1">
        <v>25.2</v>
      </c>
      <c r="K167" s="4">
        <v>-2.7719999999999998</v>
      </c>
      <c r="L167" s="4">
        <v>1.657</v>
      </c>
      <c r="M167" s="2" t="s">
        <v>108</v>
      </c>
    </row>
    <row r="168" spans="1:18" x14ac:dyDescent="0.2">
      <c r="A168" s="1">
        <v>24</v>
      </c>
      <c r="B168" s="1" t="s">
        <v>105</v>
      </c>
      <c r="C168" s="1" t="s">
        <v>106</v>
      </c>
      <c r="D168" s="1" t="s">
        <v>107</v>
      </c>
      <c r="E168" s="1">
        <v>439.8</v>
      </c>
      <c r="F168" s="1">
        <v>464.4</v>
      </c>
      <c r="G168" s="1">
        <v>6</v>
      </c>
      <c r="H168" s="1">
        <v>1843</v>
      </c>
      <c r="I168" s="1">
        <v>2591</v>
      </c>
      <c r="J168" s="1">
        <v>24.7</v>
      </c>
      <c r="K168" s="4">
        <v>-2.6970000000000001</v>
      </c>
      <c r="L168" s="4">
        <v>1.827</v>
      </c>
      <c r="M168" s="2" t="s">
        <v>108</v>
      </c>
    </row>
    <row r="169" spans="1:18" x14ac:dyDescent="0.2">
      <c r="A169" s="1">
        <v>24</v>
      </c>
      <c r="B169" s="1" t="s">
        <v>105</v>
      </c>
      <c r="C169" s="1" t="s">
        <v>106</v>
      </c>
      <c r="D169" s="1" t="s">
        <v>107</v>
      </c>
      <c r="E169" s="1">
        <v>529.70000000000005</v>
      </c>
      <c r="F169" s="1">
        <v>554.1</v>
      </c>
      <c r="G169" s="1">
        <v>7</v>
      </c>
      <c r="H169" s="1">
        <v>1728</v>
      </c>
      <c r="I169" s="1">
        <v>2428</v>
      </c>
      <c r="J169" s="1">
        <v>24.4</v>
      </c>
      <c r="K169" s="4">
        <v>-2.641</v>
      </c>
      <c r="L169" s="4">
        <v>1.903</v>
      </c>
      <c r="M169" s="2" t="s">
        <v>108</v>
      </c>
      <c r="O169" s="3">
        <f>AVERAGE(K167:K169)</f>
        <v>-2.7033333333333331</v>
      </c>
      <c r="P169" s="3">
        <f>STDEV(K167:K169)</f>
        <v>6.5729242604287766E-2</v>
      </c>
      <c r="Q169" s="3">
        <f>AVERAGE(L167:L169)</f>
        <v>1.7956666666666667</v>
      </c>
      <c r="R169" s="3">
        <f>STDEV(L167:L169)</f>
        <v>0.12595766484550802</v>
      </c>
    </row>
    <row r="170" spans="1:18" x14ac:dyDescent="0.2">
      <c r="A170" s="1">
        <v>25</v>
      </c>
      <c r="B170" s="1" t="s">
        <v>109</v>
      </c>
      <c r="C170" s="1" t="s">
        <v>110</v>
      </c>
      <c r="D170" s="1" t="s">
        <v>111</v>
      </c>
      <c r="E170" s="1">
        <v>24.4</v>
      </c>
      <c r="F170" s="1">
        <v>48.6</v>
      </c>
      <c r="G170" s="1">
        <v>1</v>
      </c>
      <c r="H170" s="1">
        <v>4022</v>
      </c>
      <c r="I170" s="1">
        <v>5611</v>
      </c>
      <c r="J170" s="1">
        <v>24.1</v>
      </c>
      <c r="K170" s="4">
        <v>-3.6190000000000002</v>
      </c>
      <c r="L170" s="4">
        <v>-7.65</v>
      </c>
      <c r="M170" s="2" t="s">
        <v>112</v>
      </c>
    </row>
    <row r="171" spans="1:18" x14ac:dyDescent="0.2">
      <c r="A171" s="1">
        <v>25</v>
      </c>
      <c r="B171" s="1" t="s">
        <v>109</v>
      </c>
      <c r="C171" s="1" t="s">
        <v>110</v>
      </c>
      <c r="D171" s="1" t="s">
        <v>111</v>
      </c>
      <c r="E171" s="1">
        <v>84.4</v>
      </c>
      <c r="F171" s="1">
        <v>108.5</v>
      </c>
      <c r="G171" s="1">
        <v>2</v>
      </c>
      <c r="H171" s="1">
        <v>4022</v>
      </c>
      <c r="I171" s="1">
        <v>5610</v>
      </c>
      <c r="J171" s="1">
        <v>24.1</v>
      </c>
      <c r="K171" s="4">
        <v>-3.7</v>
      </c>
      <c r="L171" s="4">
        <v>-7.72</v>
      </c>
      <c r="M171" s="2" t="s">
        <v>112</v>
      </c>
    </row>
    <row r="172" spans="1:18" x14ac:dyDescent="0.2">
      <c r="A172" s="1">
        <v>25</v>
      </c>
      <c r="B172" s="1" t="s">
        <v>109</v>
      </c>
      <c r="C172" s="1" t="s">
        <v>110</v>
      </c>
      <c r="D172" s="1" t="s">
        <v>111</v>
      </c>
      <c r="E172" s="1">
        <v>169.6</v>
      </c>
      <c r="F172" s="1">
        <v>194.8</v>
      </c>
      <c r="G172" s="1">
        <v>3</v>
      </c>
      <c r="H172" s="1">
        <v>2128</v>
      </c>
      <c r="I172" s="1">
        <v>2995</v>
      </c>
      <c r="J172" s="1">
        <v>25.2</v>
      </c>
      <c r="K172" s="4">
        <v>3.125</v>
      </c>
      <c r="L172" s="4">
        <v>2.3839999999999999</v>
      </c>
      <c r="M172" s="2" t="s">
        <v>112</v>
      </c>
    </row>
    <row r="173" spans="1:18" x14ac:dyDescent="0.2">
      <c r="A173" s="1">
        <v>25</v>
      </c>
      <c r="B173" s="1" t="s">
        <v>109</v>
      </c>
      <c r="C173" s="1" t="s">
        <v>110</v>
      </c>
      <c r="D173" s="1" t="s">
        <v>111</v>
      </c>
      <c r="E173" s="1">
        <v>259.39999999999998</v>
      </c>
      <c r="F173" s="1">
        <v>284.89999999999998</v>
      </c>
      <c r="G173" s="1">
        <v>4</v>
      </c>
      <c r="H173" s="1">
        <v>2065</v>
      </c>
      <c r="I173" s="1">
        <v>2903</v>
      </c>
      <c r="J173" s="1">
        <v>25.4</v>
      </c>
      <c r="K173" s="4">
        <v>3.2090000000000001</v>
      </c>
      <c r="L173" s="4">
        <v>2.3860000000000001</v>
      </c>
      <c r="M173" s="2" t="s">
        <v>112</v>
      </c>
    </row>
    <row r="174" spans="1:18" x14ac:dyDescent="0.2">
      <c r="A174" s="1">
        <v>25</v>
      </c>
      <c r="B174" s="1" t="s">
        <v>109</v>
      </c>
      <c r="C174" s="1" t="s">
        <v>110</v>
      </c>
      <c r="D174" s="1" t="s">
        <v>111</v>
      </c>
      <c r="E174" s="1">
        <v>349.5</v>
      </c>
      <c r="F174" s="1">
        <v>375</v>
      </c>
      <c r="G174" s="1">
        <v>5</v>
      </c>
      <c r="H174" s="1">
        <v>2014</v>
      </c>
      <c r="I174" s="1">
        <v>2833</v>
      </c>
      <c r="J174" s="1">
        <v>25.5</v>
      </c>
      <c r="K174" s="4">
        <v>3.3130000000000002</v>
      </c>
      <c r="L174" s="4">
        <v>2.5529999999999999</v>
      </c>
      <c r="M174" s="2" t="s">
        <v>112</v>
      </c>
    </row>
    <row r="175" spans="1:18" x14ac:dyDescent="0.2">
      <c r="A175" s="1">
        <v>25</v>
      </c>
      <c r="B175" s="1" t="s">
        <v>109</v>
      </c>
      <c r="C175" s="1" t="s">
        <v>110</v>
      </c>
      <c r="D175" s="1" t="s">
        <v>111</v>
      </c>
      <c r="E175" s="1">
        <v>439.7</v>
      </c>
      <c r="F175" s="1">
        <v>464.6</v>
      </c>
      <c r="G175" s="1">
        <v>6</v>
      </c>
      <c r="H175" s="1">
        <v>1857</v>
      </c>
      <c r="I175" s="1">
        <v>2612</v>
      </c>
      <c r="J175" s="1">
        <v>25</v>
      </c>
      <c r="K175" s="4">
        <v>3.4089999999999998</v>
      </c>
      <c r="L175" s="4">
        <v>2.6720000000000002</v>
      </c>
      <c r="M175" s="2" t="s">
        <v>112</v>
      </c>
    </row>
    <row r="176" spans="1:18" x14ac:dyDescent="0.2">
      <c r="A176" s="1">
        <v>25</v>
      </c>
      <c r="B176" s="1" t="s">
        <v>109</v>
      </c>
      <c r="C176" s="1" t="s">
        <v>110</v>
      </c>
      <c r="D176" s="1" t="s">
        <v>111</v>
      </c>
      <c r="E176" s="1">
        <v>529.6</v>
      </c>
      <c r="F176" s="1">
        <v>554</v>
      </c>
      <c r="G176" s="1">
        <v>7</v>
      </c>
      <c r="H176" s="1">
        <v>1742</v>
      </c>
      <c r="I176" s="1">
        <v>2449</v>
      </c>
      <c r="J176" s="1">
        <v>24.4</v>
      </c>
      <c r="K176" s="4">
        <v>3.3149999999999999</v>
      </c>
      <c r="L176" s="4">
        <v>2.7589999999999999</v>
      </c>
      <c r="M176" s="2" t="s">
        <v>112</v>
      </c>
      <c r="O176" s="3">
        <f>AVERAGE(K174:K176)</f>
        <v>3.3456666666666663</v>
      </c>
      <c r="P176" s="3">
        <f>STDEV(K174:K176)</f>
        <v>5.4857390872455072E-2</v>
      </c>
      <c r="Q176" s="3">
        <f>AVERAGE(L174:L176)</f>
        <v>2.6613333333333333</v>
      </c>
      <c r="R176" s="3">
        <f>STDEV(L174:L176)</f>
        <v>0.10341340983321907</v>
      </c>
    </row>
    <row r="177" spans="1:18" x14ac:dyDescent="0.2">
      <c r="A177" s="1">
        <v>26</v>
      </c>
      <c r="B177" s="1" t="s">
        <v>113</v>
      </c>
      <c r="C177" s="1" t="s">
        <v>114</v>
      </c>
      <c r="D177" s="1" t="s">
        <v>115</v>
      </c>
      <c r="E177" s="1">
        <v>24.4</v>
      </c>
      <c r="F177" s="1">
        <v>48.6</v>
      </c>
      <c r="G177" s="1">
        <v>1</v>
      </c>
      <c r="H177" s="1">
        <v>4022</v>
      </c>
      <c r="I177" s="1">
        <v>5611</v>
      </c>
      <c r="J177" s="1">
        <v>24.1</v>
      </c>
      <c r="K177" s="4">
        <v>-3.6059999999999999</v>
      </c>
      <c r="L177" s="4">
        <v>-7.625</v>
      </c>
      <c r="M177" s="2" t="s">
        <v>116</v>
      </c>
    </row>
    <row r="178" spans="1:18" x14ac:dyDescent="0.2">
      <c r="A178" s="1">
        <v>26</v>
      </c>
      <c r="B178" s="1" t="s">
        <v>113</v>
      </c>
      <c r="C178" s="1" t="s">
        <v>114</v>
      </c>
      <c r="D178" s="1" t="s">
        <v>115</v>
      </c>
      <c r="E178" s="1">
        <v>84.4</v>
      </c>
      <c r="F178" s="1">
        <v>108.5</v>
      </c>
      <c r="G178" s="1">
        <v>2</v>
      </c>
      <c r="H178" s="1">
        <v>4049</v>
      </c>
      <c r="I178" s="1">
        <v>5649</v>
      </c>
      <c r="J178" s="1">
        <v>24.1</v>
      </c>
      <c r="K178" s="4">
        <v>-3.7</v>
      </c>
      <c r="L178" s="4">
        <v>-7.72</v>
      </c>
      <c r="M178" s="2" t="s">
        <v>116</v>
      </c>
    </row>
    <row r="179" spans="1:18" x14ac:dyDescent="0.2">
      <c r="A179" s="1">
        <v>26</v>
      </c>
      <c r="B179" s="1" t="s">
        <v>113</v>
      </c>
      <c r="C179" s="1" t="s">
        <v>114</v>
      </c>
      <c r="D179" s="1" t="s">
        <v>115</v>
      </c>
      <c r="E179" s="1">
        <v>169.6</v>
      </c>
      <c r="F179" s="1">
        <v>195</v>
      </c>
      <c r="G179" s="1">
        <v>3</v>
      </c>
      <c r="H179" s="1">
        <v>2165</v>
      </c>
      <c r="I179" s="1">
        <v>3046</v>
      </c>
      <c r="J179" s="1">
        <v>25.4</v>
      </c>
      <c r="K179" s="4">
        <v>3.24</v>
      </c>
      <c r="L179" s="4">
        <v>2.472</v>
      </c>
      <c r="M179" s="2" t="s">
        <v>116</v>
      </c>
    </row>
    <row r="180" spans="1:18" x14ac:dyDescent="0.2">
      <c r="A180" s="1">
        <v>26</v>
      </c>
      <c r="B180" s="1" t="s">
        <v>113</v>
      </c>
      <c r="C180" s="1" t="s">
        <v>114</v>
      </c>
      <c r="D180" s="1" t="s">
        <v>115</v>
      </c>
      <c r="E180" s="1">
        <v>259.5</v>
      </c>
      <c r="F180" s="1">
        <v>284.89999999999998</v>
      </c>
      <c r="G180" s="1">
        <v>4</v>
      </c>
      <c r="H180" s="1">
        <v>2090</v>
      </c>
      <c r="I180" s="1">
        <v>2937</v>
      </c>
      <c r="J180" s="1">
        <v>25.4</v>
      </c>
      <c r="K180" s="4">
        <v>3.2679999999999998</v>
      </c>
      <c r="L180" s="4">
        <v>2.488</v>
      </c>
      <c r="M180" s="2" t="s">
        <v>116</v>
      </c>
    </row>
    <row r="181" spans="1:18" x14ac:dyDescent="0.2">
      <c r="A181" s="1">
        <v>26</v>
      </c>
      <c r="B181" s="1" t="s">
        <v>113</v>
      </c>
      <c r="C181" s="1" t="s">
        <v>114</v>
      </c>
      <c r="D181" s="1" t="s">
        <v>115</v>
      </c>
      <c r="E181" s="1">
        <v>349.6</v>
      </c>
      <c r="F181" s="1">
        <v>375</v>
      </c>
      <c r="G181" s="1">
        <v>5</v>
      </c>
      <c r="H181" s="1">
        <v>2049</v>
      </c>
      <c r="I181" s="1">
        <v>2882</v>
      </c>
      <c r="J181" s="1">
        <v>25.5</v>
      </c>
      <c r="K181" s="4">
        <v>3.4009999999999998</v>
      </c>
      <c r="L181" s="4">
        <v>2.4420000000000002</v>
      </c>
      <c r="M181" s="2" t="s">
        <v>116</v>
      </c>
    </row>
    <row r="182" spans="1:18" x14ac:dyDescent="0.2">
      <c r="A182" s="1">
        <v>26</v>
      </c>
      <c r="B182" s="1" t="s">
        <v>113</v>
      </c>
      <c r="C182" s="1" t="s">
        <v>114</v>
      </c>
      <c r="D182" s="1" t="s">
        <v>115</v>
      </c>
      <c r="E182" s="1">
        <v>439.7</v>
      </c>
      <c r="F182" s="1">
        <v>464.7</v>
      </c>
      <c r="G182" s="1">
        <v>6</v>
      </c>
      <c r="H182" s="1">
        <v>1896</v>
      </c>
      <c r="I182" s="1">
        <v>2667</v>
      </c>
      <c r="J182" s="1">
        <v>24.9</v>
      </c>
      <c r="K182" s="4">
        <v>3.3220000000000001</v>
      </c>
      <c r="L182" s="4">
        <v>2.6419999999999999</v>
      </c>
      <c r="M182" s="2" t="s">
        <v>116</v>
      </c>
    </row>
    <row r="183" spans="1:18" x14ac:dyDescent="0.2">
      <c r="A183" s="1">
        <v>26</v>
      </c>
      <c r="B183" s="1" t="s">
        <v>113</v>
      </c>
      <c r="C183" s="1" t="s">
        <v>114</v>
      </c>
      <c r="D183" s="1" t="s">
        <v>115</v>
      </c>
      <c r="E183" s="1">
        <v>529.6</v>
      </c>
      <c r="F183" s="1">
        <v>554.1</v>
      </c>
      <c r="G183" s="1">
        <v>7</v>
      </c>
      <c r="H183" s="1">
        <v>1774</v>
      </c>
      <c r="I183" s="1">
        <v>2495</v>
      </c>
      <c r="J183" s="1">
        <v>24.4</v>
      </c>
      <c r="K183" s="4">
        <v>3.399</v>
      </c>
      <c r="L183" s="4">
        <v>2.7080000000000002</v>
      </c>
      <c r="M183" s="2" t="s">
        <v>116</v>
      </c>
      <c r="O183" s="3">
        <f>AVERAGE(K181:K183)</f>
        <v>3.3740000000000001</v>
      </c>
      <c r="P183" s="3">
        <f>STDEV(K181:K183)</f>
        <v>4.5044422518220738E-2</v>
      </c>
      <c r="Q183" s="3">
        <f>AVERAGE(L181:L183)</f>
        <v>2.5973333333333333</v>
      </c>
      <c r="R183" s="3">
        <f>STDEV(L181:L183)</f>
        <v>0.13851113072000143</v>
      </c>
    </row>
    <row r="184" spans="1:18" x14ac:dyDescent="0.2">
      <c r="A184" s="1">
        <v>27</v>
      </c>
      <c r="B184" s="1" t="s">
        <v>117</v>
      </c>
      <c r="C184" s="1" t="s">
        <v>118</v>
      </c>
      <c r="D184" s="1" t="s">
        <v>119</v>
      </c>
      <c r="E184" s="1">
        <v>24.4</v>
      </c>
      <c r="F184" s="1">
        <v>48.6</v>
      </c>
      <c r="G184" s="1">
        <v>1</v>
      </c>
      <c r="H184" s="1">
        <v>4025</v>
      </c>
      <c r="I184" s="1">
        <v>5616</v>
      </c>
      <c r="J184" s="1">
        <v>24.1</v>
      </c>
      <c r="K184" s="4">
        <v>-3.641</v>
      </c>
      <c r="L184" s="4">
        <v>-7.6260000000000003</v>
      </c>
      <c r="M184" s="2" t="s">
        <v>120</v>
      </c>
    </row>
    <row r="185" spans="1:18" x14ac:dyDescent="0.2">
      <c r="A185" s="1">
        <v>27</v>
      </c>
      <c r="B185" s="1" t="s">
        <v>117</v>
      </c>
      <c r="C185" s="1" t="s">
        <v>118</v>
      </c>
      <c r="D185" s="1" t="s">
        <v>119</v>
      </c>
      <c r="E185" s="1">
        <v>84.4</v>
      </c>
      <c r="F185" s="1">
        <v>108.5</v>
      </c>
      <c r="G185" s="1">
        <v>2</v>
      </c>
      <c r="H185" s="1">
        <v>4027</v>
      </c>
      <c r="I185" s="1">
        <v>5617</v>
      </c>
      <c r="J185" s="1">
        <v>24.1</v>
      </c>
      <c r="K185" s="4">
        <v>-3.7</v>
      </c>
      <c r="L185" s="4">
        <v>-7.72</v>
      </c>
      <c r="M185" s="2" t="s">
        <v>120</v>
      </c>
    </row>
    <row r="186" spans="1:18" x14ac:dyDescent="0.2">
      <c r="A186" s="1">
        <v>27</v>
      </c>
      <c r="B186" s="1" t="s">
        <v>117</v>
      </c>
      <c r="C186" s="1" t="s">
        <v>118</v>
      </c>
      <c r="D186" s="1" t="s">
        <v>119</v>
      </c>
      <c r="E186" s="1">
        <v>169.6</v>
      </c>
      <c r="F186" s="1">
        <v>194.5</v>
      </c>
      <c r="G186" s="1">
        <v>3</v>
      </c>
      <c r="H186" s="1">
        <v>1832</v>
      </c>
      <c r="I186" s="1">
        <v>2573</v>
      </c>
      <c r="J186" s="1">
        <v>24.9</v>
      </c>
      <c r="K186" s="4">
        <v>-2.1949999999999998</v>
      </c>
      <c r="L186" s="4">
        <v>1.1379999999999999</v>
      </c>
      <c r="M186" s="2" t="s">
        <v>120</v>
      </c>
    </row>
    <row r="187" spans="1:18" x14ac:dyDescent="0.2">
      <c r="A187" s="1">
        <v>27</v>
      </c>
      <c r="B187" s="1" t="s">
        <v>117</v>
      </c>
      <c r="C187" s="1" t="s">
        <v>118</v>
      </c>
      <c r="D187" s="1" t="s">
        <v>119</v>
      </c>
      <c r="E187" s="1">
        <v>259.7</v>
      </c>
      <c r="F187" s="1">
        <v>284.39999999999998</v>
      </c>
      <c r="G187" s="1">
        <v>4</v>
      </c>
      <c r="H187" s="1">
        <v>1776</v>
      </c>
      <c r="I187" s="1">
        <v>2493</v>
      </c>
      <c r="J187" s="1">
        <v>24.7</v>
      </c>
      <c r="K187" s="4">
        <v>-2.1680000000000001</v>
      </c>
      <c r="L187" s="4">
        <v>1.1539999999999999</v>
      </c>
      <c r="M187" s="2" t="s">
        <v>120</v>
      </c>
    </row>
    <row r="188" spans="1:18" x14ac:dyDescent="0.2">
      <c r="A188" s="1">
        <v>27</v>
      </c>
      <c r="B188" s="1" t="s">
        <v>117</v>
      </c>
      <c r="C188" s="1" t="s">
        <v>118</v>
      </c>
      <c r="D188" s="1" t="s">
        <v>119</v>
      </c>
      <c r="E188" s="1">
        <v>349.5</v>
      </c>
      <c r="F188" s="1">
        <v>374.5</v>
      </c>
      <c r="G188" s="1">
        <v>5</v>
      </c>
      <c r="H188" s="1">
        <v>1742</v>
      </c>
      <c r="I188" s="1">
        <v>2448</v>
      </c>
      <c r="J188" s="1">
        <v>24.9</v>
      </c>
      <c r="K188" s="4">
        <v>-1.9630000000000001</v>
      </c>
      <c r="L188" s="4">
        <v>1.3069999999999999</v>
      </c>
      <c r="M188" s="2" t="s">
        <v>120</v>
      </c>
    </row>
    <row r="189" spans="1:18" x14ac:dyDescent="0.2">
      <c r="A189" s="1">
        <v>27</v>
      </c>
      <c r="B189" s="1" t="s">
        <v>117</v>
      </c>
      <c r="C189" s="1" t="s">
        <v>118</v>
      </c>
      <c r="D189" s="1" t="s">
        <v>119</v>
      </c>
      <c r="E189" s="1">
        <v>439.7</v>
      </c>
      <c r="F189" s="1">
        <v>464.1</v>
      </c>
      <c r="G189" s="1">
        <v>6</v>
      </c>
      <c r="H189" s="1">
        <v>1607</v>
      </c>
      <c r="I189" s="1">
        <v>2257</v>
      </c>
      <c r="J189" s="1">
        <v>24.4</v>
      </c>
      <c r="K189" s="4">
        <v>-2.0230000000000001</v>
      </c>
      <c r="L189" s="4">
        <v>1.413</v>
      </c>
      <c r="M189" s="2" t="s">
        <v>120</v>
      </c>
    </row>
    <row r="190" spans="1:18" x14ac:dyDescent="0.2">
      <c r="A190" s="1">
        <v>27</v>
      </c>
      <c r="B190" s="1" t="s">
        <v>117</v>
      </c>
      <c r="C190" s="1" t="s">
        <v>118</v>
      </c>
      <c r="D190" s="1" t="s">
        <v>119</v>
      </c>
      <c r="E190" s="1">
        <v>529.6</v>
      </c>
      <c r="F190" s="1">
        <v>553.79999999999995</v>
      </c>
      <c r="G190" s="1">
        <v>7</v>
      </c>
      <c r="H190" s="1">
        <v>1505</v>
      </c>
      <c r="I190" s="1">
        <v>2113</v>
      </c>
      <c r="J190" s="1">
        <v>24.2</v>
      </c>
      <c r="K190" s="4">
        <v>-2.0059999999999998</v>
      </c>
      <c r="L190" s="4">
        <v>1.5369999999999999</v>
      </c>
      <c r="M190" s="2" t="s">
        <v>120</v>
      </c>
      <c r="O190" s="3">
        <f>AVERAGE(K188:K190)</f>
        <v>-1.9973333333333334</v>
      </c>
      <c r="P190" s="3">
        <f>STDEV(K188:K190)</f>
        <v>3.0924639582917246E-2</v>
      </c>
      <c r="Q190" s="3">
        <f>AVERAGE(L188:L190)</f>
        <v>1.4189999999999998</v>
      </c>
      <c r="R190" s="3">
        <f>STDEV(L188:L190)</f>
        <v>0.11511733144926525</v>
      </c>
    </row>
    <row r="191" spans="1:18" x14ac:dyDescent="0.2">
      <c r="A191" s="1">
        <v>28</v>
      </c>
      <c r="B191" s="1" t="s">
        <v>121</v>
      </c>
      <c r="C191" s="1" t="s">
        <v>122</v>
      </c>
      <c r="D191" s="1" t="s">
        <v>123</v>
      </c>
      <c r="E191" s="1">
        <v>24.4</v>
      </c>
      <c r="F191" s="1">
        <v>48.6</v>
      </c>
      <c r="G191" s="1">
        <v>1</v>
      </c>
      <c r="H191" s="1">
        <v>4015</v>
      </c>
      <c r="I191" s="1">
        <v>5602</v>
      </c>
      <c r="J191" s="1">
        <v>24.1</v>
      </c>
      <c r="K191" s="4">
        <v>-3.6829999999999998</v>
      </c>
      <c r="L191" s="4">
        <v>-7.673</v>
      </c>
      <c r="M191" s="2" t="s">
        <v>124</v>
      </c>
    </row>
    <row r="192" spans="1:18" x14ac:dyDescent="0.2">
      <c r="A192" s="1">
        <v>28</v>
      </c>
      <c r="B192" s="1" t="s">
        <v>121</v>
      </c>
      <c r="C192" s="1" t="s">
        <v>122</v>
      </c>
      <c r="D192" s="1" t="s">
        <v>123</v>
      </c>
      <c r="E192" s="1">
        <v>84.4</v>
      </c>
      <c r="F192" s="1">
        <v>108.5</v>
      </c>
      <c r="G192" s="1">
        <v>2</v>
      </c>
      <c r="H192" s="1">
        <v>4017</v>
      </c>
      <c r="I192" s="1">
        <v>5605</v>
      </c>
      <c r="J192" s="1">
        <v>24.2</v>
      </c>
      <c r="K192" s="4">
        <v>-3.7</v>
      </c>
      <c r="L192" s="4">
        <v>-7.72</v>
      </c>
      <c r="M192" s="2" t="s">
        <v>124</v>
      </c>
    </row>
    <row r="193" spans="1:18" x14ac:dyDescent="0.2">
      <c r="A193" s="1">
        <v>28</v>
      </c>
      <c r="B193" s="1" t="s">
        <v>121</v>
      </c>
      <c r="C193" s="1" t="s">
        <v>122</v>
      </c>
      <c r="D193" s="1" t="s">
        <v>123</v>
      </c>
      <c r="E193" s="1">
        <v>169.6</v>
      </c>
      <c r="F193" s="1">
        <v>194.3</v>
      </c>
      <c r="G193" s="1">
        <v>3</v>
      </c>
      <c r="H193" s="1">
        <v>1698</v>
      </c>
      <c r="I193" s="1">
        <v>2382</v>
      </c>
      <c r="J193" s="1">
        <v>24.7</v>
      </c>
      <c r="K193" s="4">
        <v>-10.236000000000001</v>
      </c>
      <c r="L193" s="4">
        <v>8.0000000000000002E-3</v>
      </c>
      <c r="M193" s="2" t="s">
        <v>124</v>
      </c>
    </row>
    <row r="194" spans="1:18" x14ac:dyDescent="0.2">
      <c r="A194" s="1">
        <v>28</v>
      </c>
      <c r="B194" s="1" t="s">
        <v>121</v>
      </c>
      <c r="C194" s="1" t="s">
        <v>122</v>
      </c>
      <c r="D194" s="1" t="s">
        <v>123</v>
      </c>
      <c r="E194" s="1">
        <v>259.7</v>
      </c>
      <c r="F194" s="1">
        <v>284.10000000000002</v>
      </c>
      <c r="G194" s="1">
        <v>4</v>
      </c>
      <c r="H194" s="1">
        <v>1646</v>
      </c>
      <c r="I194" s="1">
        <v>2308</v>
      </c>
      <c r="J194" s="1">
        <v>24.4</v>
      </c>
      <c r="K194" s="4">
        <v>-10.144</v>
      </c>
      <c r="L194" s="4">
        <v>-0.11</v>
      </c>
      <c r="M194" s="2" t="s">
        <v>124</v>
      </c>
    </row>
    <row r="195" spans="1:18" x14ac:dyDescent="0.2">
      <c r="A195" s="1">
        <v>28</v>
      </c>
      <c r="B195" s="1" t="s">
        <v>121</v>
      </c>
      <c r="C195" s="1" t="s">
        <v>122</v>
      </c>
      <c r="D195" s="1" t="s">
        <v>123</v>
      </c>
      <c r="E195" s="1">
        <v>349.6</v>
      </c>
      <c r="F195" s="1">
        <v>374.3</v>
      </c>
      <c r="G195" s="1">
        <v>5</v>
      </c>
      <c r="H195" s="1">
        <v>1613</v>
      </c>
      <c r="I195" s="1">
        <v>2263</v>
      </c>
      <c r="J195" s="1">
        <v>24.7</v>
      </c>
      <c r="K195" s="4">
        <v>-10.067</v>
      </c>
      <c r="L195" s="4">
        <v>7.3999999999999996E-2</v>
      </c>
      <c r="M195" s="2" t="s">
        <v>124</v>
      </c>
    </row>
    <row r="196" spans="1:18" x14ac:dyDescent="0.2">
      <c r="A196" s="1">
        <v>28</v>
      </c>
      <c r="B196" s="1" t="s">
        <v>121</v>
      </c>
      <c r="C196" s="1" t="s">
        <v>122</v>
      </c>
      <c r="D196" s="1" t="s">
        <v>123</v>
      </c>
      <c r="E196" s="1">
        <v>439.7</v>
      </c>
      <c r="F196" s="1">
        <v>463.9</v>
      </c>
      <c r="G196" s="1">
        <v>6</v>
      </c>
      <c r="H196" s="1">
        <v>1495</v>
      </c>
      <c r="I196" s="1">
        <v>2096</v>
      </c>
      <c r="J196" s="1">
        <v>24.2</v>
      </c>
      <c r="K196" s="4">
        <v>-10.032</v>
      </c>
      <c r="L196" s="4">
        <v>0.105</v>
      </c>
      <c r="M196" s="2" t="s">
        <v>124</v>
      </c>
    </row>
    <row r="197" spans="1:18" x14ac:dyDescent="0.2">
      <c r="A197" s="1">
        <v>28</v>
      </c>
      <c r="B197" s="1" t="s">
        <v>121</v>
      </c>
      <c r="C197" s="1" t="s">
        <v>122</v>
      </c>
      <c r="D197" s="1" t="s">
        <v>123</v>
      </c>
      <c r="E197" s="1">
        <v>529.6</v>
      </c>
      <c r="F197" s="1">
        <v>553.5</v>
      </c>
      <c r="G197" s="1">
        <v>7</v>
      </c>
      <c r="H197" s="1">
        <v>1397</v>
      </c>
      <c r="I197" s="1">
        <v>1959</v>
      </c>
      <c r="J197" s="1">
        <v>23.9</v>
      </c>
      <c r="K197" s="4">
        <v>-9.99</v>
      </c>
      <c r="L197" s="4">
        <v>0.25</v>
      </c>
      <c r="M197" s="2" t="s">
        <v>124</v>
      </c>
      <c r="O197" s="3">
        <f>AVERAGE(K195:K197)</f>
        <v>-10.029666666666666</v>
      </c>
      <c r="P197" s="3">
        <f>STDEV(K195:K197)</f>
        <v>3.8552993831002684E-2</v>
      </c>
      <c r="Q197" s="3">
        <f>AVERAGE(L195:L197)</f>
        <v>0.14299999999999999</v>
      </c>
      <c r="R197" s="3">
        <f>STDEV(L195:L197)</f>
        <v>9.3952115463144331E-2</v>
      </c>
    </row>
    <row r="198" spans="1:18" x14ac:dyDescent="0.2">
      <c r="A198" s="1">
        <v>29</v>
      </c>
      <c r="B198" s="1" t="s">
        <v>125</v>
      </c>
      <c r="C198" s="1" t="s">
        <v>126</v>
      </c>
      <c r="D198" s="1" t="s">
        <v>127</v>
      </c>
      <c r="E198" s="1">
        <v>24.4</v>
      </c>
      <c r="F198" s="1">
        <v>48.6</v>
      </c>
      <c r="G198" s="1">
        <v>1</v>
      </c>
      <c r="H198" s="1">
        <v>4013</v>
      </c>
      <c r="I198" s="1">
        <v>5600</v>
      </c>
      <c r="J198" s="1">
        <v>24.1</v>
      </c>
      <c r="K198" s="4">
        <v>-3.6469999999999998</v>
      </c>
      <c r="L198" s="4">
        <v>-7.6619999999999999</v>
      </c>
      <c r="M198" s="2" t="s">
        <v>128</v>
      </c>
    </row>
    <row r="199" spans="1:18" x14ac:dyDescent="0.2">
      <c r="A199" s="1">
        <v>29</v>
      </c>
      <c r="B199" s="1" t="s">
        <v>125</v>
      </c>
      <c r="C199" s="1" t="s">
        <v>126</v>
      </c>
      <c r="D199" s="1" t="s">
        <v>127</v>
      </c>
      <c r="E199" s="1">
        <v>84.4</v>
      </c>
      <c r="F199" s="1">
        <v>108.5</v>
      </c>
      <c r="G199" s="1">
        <v>2</v>
      </c>
      <c r="H199" s="1">
        <v>4016</v>
      </c>
      <c r="I199" s="1">
        <v>5603</v>
      </c>
      <c r="J199" s="1">
        <v>24.1</v>
      </c>
      <c r="K199" s="4">
        <v>-3.7</v>
      </c>
      <c r="L199" s="4">
        <v>-7.72</v>
      </c>
      <c r="M199" s="2" t="s">
        <v>128</v>
      </c>
    </row>
    <row r="200" spans="1:18" x14ac:dyDescent="0.2">
      <c r="A200" s="1">
        <v>29</v>
      </c>
      <c r="B200" s="1" t="s">
        <v>125</v>
      </c>
      <c r="C200" s="1" t="s">
        <v>126</v>
      </c>
      <c r="D200" s="1" t="s">
        <v>127</v>
      </c>
      <c r="E200" s="1">
        <v>169.8</v>
      </c>
      <c r="F200" s="1">
        <v>193.2</v>
      </c>
      <c r="G200" s="1">
        <v>3</v>
      </c>
      <c r="H200" s="1">
        <v>1471</v>
      </c>
      <c r="I200" s="1">
        <v>2069</v>
      </c>
      <c r="J200" s="1">
        <v>23.4</v>
      </c>
      <c r="K200" s="4">
        <v>-8.7720000000000002</v>
      </c>
      <c r="L200" s="4">
        <v>2.1989999999999998</v>
      </c>
      <c r="M200" s="2" t="s">
        <v>128</v>
      </c>
    </row>
    <row r="201" spans="1:18" x14ac:dyDescent="0.2">
      <c r="A201" s="1">
        <v>29</v>
      </c>
      <c r="B201" s="1" t="s">
        <v>125</v>
      </c>
      <c r="C201" s="1" t="s">
        <v>126</v>
      </c>
      <c r="D201" s="1" t="s">
        <v>127</v>
      </c>
      <c r="E201" s="1">
        <v>259.7</v>
      </c>
      <c r="F201" s="1">
        <v>283.10000000000002</v>
      </c>
      <c r="G201" s="1">
        <v>4</v>
      </c>
      <c r="H201" s="1">
        <v>1425</v>
      </c>
      <c r="I201" s="1">
        <v>2004</v>
      </c>
      <c r="J201" s="1">
        <v>23.4</v>
      </c>
      <c r="K201" s="4">
        <v>-8.6560000000000006</v>
      </c>
      <c r="L201" s="4">
        <v>2.1669999999999998</v>
      </c>
      <c r="M201" s="2" t="s">
        <v>128</v>
      </c>
    </row>
    <row r="202" spans="1:18" x14ac:dyDescent="0.2">
      <c r="A202" s="1">
        <v>29</v>
      </c>
      <c r="B202" s="1" t="s">
        <v>125</v>
      </c>
      <c r="C202" s="1" t="s">
        <v>126</v>
      </c>
      <c r="D202" s="1" t="s">
        <v>127</v>
      </c>
      <c r="E202" s="1">
        <v>349.8</v>
      </c>
      <c r="F202" s="1">
        <v>373.2</v>
      </c>
      <c r="G202" s="1">
        <v>5</v>
      </c>
      <c r="H202" s="1">
        <v>1405</v>
      </c>
      <c r="I202" s="1">
        <v>1977</v>
      </c>
      <c r="J202" s="1">
        <v>23.4</v>
      </c>
      <c r="K202" s="4">
        <v>-8.7530000000000001</v>
      </c>
      <c r="L202" s="4">
        <v>2.2589999999999999</v>
      </c>
      <c r="M202" s="2" t="s">
        <v>128</v>
      </c>
    </row>
    <row r="203" spans="1:18" x14ac:dyDescent="0.2">
      <c r="A203" s="1">
        <v>29</v>
      </c>
      <c r="B203" s="1" t="s">
        <v>125</v>
      </c>
      <c r="C203" s="1" t="s">
        <v>126</v>
      </c>
      <c r="D203" s="1" t="s">
        <v>127</v>
      </c>
      <c r="E203" s="1">
        <v>439.7</v>
      </c>
      <c r="F203" s="1">
        <v>462.8</v>
      </c>
      <c r="G203" s="1">
        <v>6</v>
      </c>
      <c r="H203" s="1">
        <v>1300</v>
      </c>
      <c r="I203" s="1">
        <v>1828</v>
      </c>
      <c r="J203" s="1">
        <v>23.2</v>
      </c>
      <c r="K203" s="4">
        <v>-8.4190000000000005</v>
      </c>
      <c r="L203" s="4">
        <v>2.4119999999999999</v>
      </c>
      <c r="M203" s="2" t="s">
        <v>128</v>
      </c>
    </row>
    <row r="204" spans="1:18" x14ac:dyDescent="0.2">
      <c r="A204" s="1">
        <v>29</v>
      </c>
      <c r="B204" s="1" t="s">
        <v>125</v>
      </c>
      <c r="C204" s="1" t="s">
        <v>126</v>
      </c>
      <c r="D204" s="1" t="s">
        <v>127</v>
      </c>
      <c r="E204" s="1">
        <v>529.79999999999995</v>
      </c>
      <c r="F204" s="1">
        <v>552.5</v>
      </c>
      <c r="G204" s="1">
        <v>7</v>
      </c>
      <c r="H204" s="1">
        <v>1215</v>
      </c>
      <c r="I204" s="1">
        <v>1709</v>
      </c>
      <c r="J204" s="1">
        <v>22.7</v>
      </c>
      <c r="K204" s="4">
        <v>-8.3849999999999998</v>
      </c>
      <c r="L204" s="4">
        <v>2.548</v>
      </c>
      <c r="M204" s="2" t="s">
        <v>128</v>
      </c>
      <c r="O204" s="3">
        <f>AVERAGE(K202:K204)</f>
        <v>-8.5190000000000001</v>
      </c>
      <c r="P204" s="3">
        <f>STDEV(K202:K204)</f>
        <v>0.20336174664867532</v>
      </c>
      <c r="Q204" s="3">
        <f>AVERAGE(L202:L204)</f>
        <v>2.406333333333333</v>
      </c>
      <c r="R204" s="3">
        <f>STDEV(L202:L204)</f>
        <v>0.14458330931796157</v>
      </c>
    </row>
    <row r="205" spans="1:18" x14ac:dyDescent="0.2">
      <c r="A205" s="1">
        <v>30</v>
      </c>
      <c r="B205" s="1" t="s">
        <v>129</v>
      </c>
      <c r="C205" s="1" t="s">
        <v>130</v>
      </c>
      <c r="D205" s="1" t="s">
        <v>55</v>
      </c>
      <c r="E205" s="1">
        <v>24.4</v>
      </c>
      <c r="F205" s="1">
        <v>48.6</v>
      </c>
      <c r="G205" s="1">
        <v>1</v>
      </c>
      <c r="H205" s="1">
        <v>4005</v>
      </c>
      <c r="I205" s="1">
        <v>5587</v>
      </c>
      <c r="J205" s="1">
        <v>24.1</v>
      </c>
      <c r="K205" s="4">
        <v>-3.6659999999999999</v>
      </c>
      <c r="L205" s="4">
        <v>-7.6260000000000003</v>
      </c>
      <c r="M205" s="2" t="s">
        <v>131</v>
      </c>
    </row>
    <row r="206" spans="1:18" x14ac:dyDescent="0.2">
      <c r="A206" s="1">
        <v>30</v>
      </c>
      <c r="B206" s="1" t="s">
        <v>129</v>
      </c>
      <c r="C206" s="1" t="s">
        <v>130</v>
      </c>
      <c r="D206" s="1" t="s">
        <v>55</v>
      </c>
      <c r="E206" s="1">
        <v>84.4</v>
      </c>
      <c r="F206" s="1">
        <v>108.5</v>
      </c>
      <c r="G206" s="1">
        <v>2</v>
      </c>
      <c r="H206" s="1">
        <v>4008</v>
      </c>
      <c r="I206" s="1">
        <v>5590</v>
      </c>
      <c r="J206" s="1">
        <v>24.1</v>
      </c>
      <c r="K206" s="4">
        <v>-3.7</v>
      </c>
      <c r="L206" s="4">
        <v>-7.72</v>
      </c>
      <c r="M206" s="2" t="s">
        <v>131</v>
      </c>
    </row>
    <row r="207" spans="1:18" x14ac:dyDescent="0.2">
      <c r="A207" s="1">
        <v>30</v>
      </c>
      <c r="B207" s="1" t="s">
        <v>129</v>
      </c>
      <c r="C207" s="1" t="s">
        <v>130</v>
      </c>
      <c r="D207" s="1" t="s">
        <v>55</v>
      </c>
      <c r="E207" s="1">
        <v>169.6</v>
      </c>
      <c r="F207" s="1">
        <v>194</v>
      </c>
      <c r="G207" s="1">
        <v>3</v>
      </c>
      <c r="H207" s="1">
        <v>1950</v>
      </c>
      <c r="I207" s="1">
        <v>2734</v>
      </c>
      <c r="J207" s="1">
        <v>24.4</v>
      </c>
      <c r="K207" s="4">
        <v>-8.6769999999999996</v>
      </c>
      <c r="L207" s="4">
        <v>-0.45800000000000002</v>
      </c>
      <c r="M207" s="2" t="s">
        <v>131</v>
      </c>
    </row>
    <row r="208" spans="1:18" x14ac:dyDescent="0.2">
      <c r="A208" s="1">
        <v>30</v>
      </c>
      <c r="B208" s="1" t="s">
        <v>129</v>
      </c>
      <c r="C208" s="1" t="s">
        <v>130</v>
      </c>
      <c r="D208" s="1" t="s">
        <v>55</v>
      </c>
      <c r="E208" s="1">
        <v>259.7</v>
      </c>
      <c r="F208" s="1">
        <v>284.10000000000002</v>
      </c>
      <c r="G208" s="1">
        <v>4</v>
      </c>
      <c r="H208" s="1">
        <v>1893</v>
      </c>
      <c r="I208" s="1">
        <v>2654</v>
      </c>
      <c r="J208" s="1">
        <v>24.4</v>
      </c>
      <c r="K208" s="4">
        <v>-8.6850000000000005</v>
      </c>
      <c r="L208" s="4">
        <v>-0.40200000000000002</v>
      </c>
      <c r="M208" s="2" t="s">
        <v>131</v>
      </c>
    </row>
    <row r="209" spans="1:18" x14ac:dyDescent="0.2">
      <c r="A209" s="1">
        <v>30</v>
      </c>
      <c r="B209" s="1" t="s">
        <v>129</v>
      </c>
      <c r="C209" s="1" t="s">
        <v>130</v>
      </c>
      <c r="D209" s="1" t="s">
        <v>55</v>
      </c>
      <c r="E209" s="1">
        <v>349.5</v>
      </c>
      <c r="F209" s="1">
        <v>374.1</v>
      </c>
      <c r="G209" s="1">
        <v>5</v>
      </c>
      <c r="H209" s="1">
        <v>1856</v>
      </c>
      <c r="I209" s="1">
        <v>2602</v>
      </c>
      <c r="J209" s="1">
        <v>24.7</v>
      </c>
      <c r="K209" s="4">
        <v>-8.5850000000000009</v>
      </c>
      <c r="L209" s="4">
        <v>-0.245</v>
      </c>
      <c r="M209" s="2" t="s">
        <v>131</v>
      </c>
    </row>
    <row r="210" spans="1:18" x14ac:dyDescent="0.2">
      <c r="A210" s="1">
        <v>30</v>
      </c>
      <c r="B210" s="1" t="s">
        <v>129</v>
      </c>
      <c r="C210" s="1" t="s">
        <v>130</v>
      </c>
      <c r="D210" s="1" t="s">
        <v>55</v>
      </c>
      <c r="E210" s="1">
        <v>439.6</v>
      </c>
      <c r="F210" s="1">
        <v>463.8</v>
      </c>
      <c r="G210" s="1">
        <v>6</v>
      </c>
      <c r="H210" s="1">
        <v>1724</v>
      </c>
      <c r="I210" s="1">
        <v>2417</v>
      </c>
      <c r="J210" s="1">
        <v>24.2</v>
      </c>
      <c r="K210" s="4">
        <v>-8.6630000000000003</v>
      </c>
      <c r="L210" s="4">
        <v>-0.2</v>
      </c>
      <c r="M210" s="2" t="s">
        <v>131</v>
      </c>
    </row>
    <row r="211" spans="1:18" x14ac:dyDescent="0.2">
      <c r="A211" s="1">
        <v>30</v>
      </c>
      <c r="B211" s="1" t="s">
        <v>129</v>
      </c>
      <c r="C211" s="1" t="s">
        <v>130</v>
      </c>
      <c r="D211" s="1" t="s">
        <v>55</v>
      </c>
      <c r="E211" s="1">
        <v>529.79999999999995</v>
      </c>
      <c r="F211" s="1">
        <v>553.4</v>
      </c>
      <c r="G211" s="1">
        <v>7</v>
      </c>
      <c r="H211" s="1">
        <v>1611</v>
      </c>
      <c r="I211" s="1">
        <v>2260</v>
      </c>
      <c r="J211" s="1">
        <v>23.7</v>
      </c>
      <c r="K211" s="4">
        <v>-8.5660000000000007</v>
      </c>
      <c r="L211" s="4">
        <v>-7.0000000000000001E-3</v>
      </c>
      <c r="M211" s="2" t="s">
        <v>131</v>
      </c>
      <c r="O211" s="3">
        <f>AVERAGE(K209:K211)</f>
        <v>-8.6046666666666667</v>
      </c>
      <c r="P211" s="3">
        <f>STDEV(K209:K211)</f>
        <v>5.1403631518923867E-2</v>
      </c>
      <c r="Q211" s="3">
        <f>AVERAGE(L209:L211)</f>
        <v>-0.15066666666666667</v>
      </c>
      <c r="R211" s="3">
        <f>STDEV(L209:L211)</f>
        <v>0.12643707262244461</v>
      </c>
    </row>
    <row r="212" spans="1:18" x14ac:dyDescent="0.2">
      <c r="A212" s="1">
        <v>31</v>
      </c>
      <c r="B212" s="1" t="s">
        <v>132</v>
      </c>
      <c r="C212" s="1" t="s">
        <v>133</v>
      </c>
      <c r="D212" s="1" t="s">
        <v>134</v>
      </c>
      <c r="E212" s="1">
        <v>24.4</v>
      </c>
      <c r="F212" s="1">
        <v>48.6</v>
      </c>
      <c r="G212" s="1">
        <v>1</v>
      </c>
      <c r="H212" s="1">
        <v>4004</v>
      </c>
      <c r="I212" s="1">
        <v>5587</v>
      </c>
      <c r="J212" s="1">
        <v>24.1</v>
      </c>
      <c r="K212" s="4">
        <v>-3.5990000000000002</v>
      </c>
      <c r="L212" s="4">
        <v>-7.64</v>
      </c>
      <c r="M212" s="2" t="s">
        <v>135</v>
      </c>
    </row>
    <row r="213" spans="1:18" x14ac:dyDescent="0.2">
      <c r="A213" s="1">
        <v>31</v>
      </c>
      <c r="B213" s="1" t="s">
        <v>132</v>
      </c>
      <c r="C213" s="1" t="s">
        <v>133</v>
      </c>
      <c r="D213" s="1" t="s">
        <v>134</v>
      </c>
      <c r="E213" s="1">
        <v>84.4</v>
      </c>
      <c r="F213" s="1">
        <v>108.5</v>
      </c>
      <c r="G213" s="1">
        <v>2</v>
      </c>
      <c r="H213" s="1">
        <v>4019</v>
      </c>
      <c r="I213" s="1">
        <v>5606</v>
      </c>
      <c r="J213" s="1">
        <v>24.1</v>
      </c>
      <c r="K213" s="4">
        <v>-3.7</v>
      </c>
      <c r="L213" s="4">
        <v>-7.72</v>
      </c>
      <c r="M213" s="2" t="s">
        <v>135</v>
      </c>
    </row>
    <row r="214" spans="1:18" x14ac:dyDescent="0.2">
      <c r="A214" s="1">
        <v>31</v>
      </c>
      <c r="B214" s="1" t="s">
        <v>132</v>
      </c>
      <c r="C214" s="1" t="s">
        <v>133</v>
      </c>
      <c r="D214" s="1" t="s">
        <v>134</v>
      </c>
      <c r="E214" s="1">
        <v>169.6</v>
      </c>
      <c r="F214" s="1">
        <v>194.3</v>
      </c>
      <c r="G214" s="1">
        <v>3</v>
      </c>
      <c r="H214" s="1">
        <v>1649</v>
      </c>
      <c r="I214" s="1">
        <v>2316</v>
      </c>
      <c r="J214" s="1">
        <v>24.7</v>
      </c>
      <c r="K214" s="4">
        <v>-9.6199999999999992</v>
      </c>
      <c r="L214" s="4">
        <v>0.83399999999999996</v>
      </c>
      <c r="M214" s="2" t="s">
        <v>135</v>
      </c>
    </row>
    <row r="215" spans="1:18" x14ac:dyDescent="0.2">
      <c r="A215" s="1">
        <v>31</v>
      </c>
      <c r="B215" s="1" t="s">
        <v>132</v>
      </c>
      <c r="C215" s="1" t="s">
        <v>133</v>
      </c>
      <c r="D215" s="1" t="s">
        <v>134</v>
      </c>
      <c r="E215" s="1">
        <v>259.7</v>
      </c>
      <c r="F215" s="1">
        <v>284.10000000000002</v>
      </c>
      <c r="G215" s="1">
        <v>4</v>
      </c>
      <c r="H215" s="1">
        <v>1596</v>
      </c>
      <c r="I215" s="1">
        <v>2240</v>
      </c>
      <c r="J215" s="1">
        <v>24.4</v>
      </c>
      <c r="K215" s="4">
        <v>-9.5869999999999997</v>
      </c>
      <c r="L215" s="4">
        <v>0.874</v>
      </c>
      <c r="M215" s="2" t="s">
        <v>135</v>
      </c>
    </row>
    <row r="216" spans="1:18" x14ac:dyDescent="0.2">
      <c r="A216" s="1">
        <v>31</v>
      </c>
      <c r="B216" s="1" t="s">
        <v>132</v>
      </c>
      <c r="C216" s="1" t="s">
        <v>133</v>
      </c>
      <c r="D216" s="1" t="s">
        <v>134</v>
      </c>
      <c r="E216" s="1">
        <v>349.6</v>
      </c>
      <c r="F216" s="1">
        <v>374</v>
      </c>
      <c r="G216" s="1">
        <v>5</v>
      </c>
      <c r="H216" s="1">
        <v>1565</v>
      </c>
      <c r="I216" s="1">
        <v>2200</v>
      </c>
      <c r="J216" s="1">
        <v>24.4</v>
      </c>
      <c r="K216" s="4">
        <v>-9.5570000000000004</v>
      </c>
      <c r="L216" s="4">
        <v>1.0369999999999999</v>
      </c>
      <c r="M216" s="2" t="s">
        <v>135</v>
      </c>
    </row>
    <row r="217" spans="1:18" x14ac:dyDescent="0.2">
      <c r="A217" s="1">
        <v>31</v>
      </c>
      <c r="B217" s="1" t="s">
        <v>132</v>
      </c>
      <c r="C217" s="1" t="s">
        <v>133</v>
      </c>
      <c r="D217" s="1" t="s">
        <v>134</v>
      </c>
      <c r="E217" s="1">
        <v>439.8</v>
      </c>
      <c r="F217" s="1">
        <v>463.7</v>
      </c>
      <c r="G217" s="1">
        <v>6</v>
      </c>
      <c r="H217" s="1">
        <v>1446</v>
      </c>
      <c r="I217" s="1">
        <v>2032</v>
      </c>
      <c r="J217" s="1">
        <v>23.9</v>
      </c>
      <c r="K217" s="4">
        <v>-9.4789999999999992</v>
      </c>
      <c r="L217" s="4">
        <v>1.2390000000000001</v>
      </c>
      <c r="M217" s="2" t="s">
        <v>135</v>
      </c>
    </row>
    <row r="218" spans="1:18" x14ac:dyDescent="0.2">
      <c r="A218" s="1">
        <v>31</v>
      </c>
      <c r="B218" s="1" t="s">
        <v>132</v>
      </c>
      <c r="C218" s="1" t="s">
        <v>133</v>
      </c>
      <c r="D218" s="1" t="s">
        <v>134</v>
      </c>
      <c r="E218" s="1">
        <v>529.70000000000005</v>
      </c>
      <c r="F218" s="1">
        <v>553.29999999999995</v>
      </c>
      <c r="G218" s="1">
        <v>7</v>
      </c>
      <c r="H218" s="1">
        <v>1357</v>
      </c>
      <c r="I218" s="1">
        <v>1906</v>
      </c>
      <c r="J218" s="1">
        <v>23.7</v>
      </c>
      <c r="K218" s="4">
        <v>-9.3659999999999997</v>
      </c>
      <c r="L218" s="4">
        <v>1.248</v>
      </c>
      <c r="M218" s="2" t="s">
        <v>135</v>
      </c>
      <c r="O218" s="3">
        <f>AVERAGE(K216:K218)</f>
        <v>-9.4673333333333343</v>
      </c>
      <c r="P218" s="3">
        <f>STDEV(K216:K218)</f>
        <v>9.6032980445956137E-2</v>
      </c>
      <c r="Q218" s="3">
        <f>AVERAGE(L216:L218)</f>
        <v>1.1746666666666667</v>
      </c>
      <c r="R218" s="3">
        <f>STDEV(L216:L218)</f>
        <v>0.11930772537155065</v>
      </c>
    </row>
  </sheetData>
  <autoFilter ref="O1:O218"/>
  <pageMargins left="0.75" right="0.75" top="1" bottom="1" header="0.5" footer="0.5"/>
  <pageSetup paperSize="0" orientation="portrait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9" sqref="A9:IV9"/>
    </sheetView>
  </sheetViews>
  <sheetFormatPr defaultRowHeight="12.75" x14ac:dyDescent="0.2"/>
  <cols>
    <col min="2" max="2" width="11.28515625" bestFit="1" customWidth="1"/>
    <col min="15" max="18" width="11.28515625" style="5" customWidth="1"/>
    <col min="19" max="20" width="11.42578125" style="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  <c r="N1" s="3"/>
      <c r="O1" s="5" t="s">
        <v>136</v>
      </c>
      <c r="P1" s="5" t="s">
        <v>137</v>
      </c>
      <c r="Q1" s="5" t="s">
        <v>138</v>
      </c>
      <c r="R1" s="5" t="s">
        <v>139</v>
      </c>
      <c r="S1" s="13" t="s">
        <v>140</v>
      </c>
      <c r="T1" s="13" t="s">
        <v>141</v>
      </c>
    </row>
    <row r="2" spans="1:20" x14ac:dyDescent="0.2">
      <c r="A2" s="7">
        <v>1</v>
      </c>
      <c r="B2" s="7" t="s">
        <v>13</v>
      </c>
      <c r="C2" s="7" t="s">
        <v>14</v>
      </c>
      <c r="D2" s="7" t="s">
        <v>15</v>
      </c>
      <c r="E2" s="7">
        <v>529.70000000000005</v>
      </c>
      <c r="F2" s="7">
        <v>554.4</v>
      </c>
      <c r="G2" s="7">
        <v>7</v>
      </c>
      <c r="H2" s="7">
        <v>1823</v>
      </c>
      <c r="I2" s="7">
        <v>2564</v>
      </c>
      <c r="J2" s="7">
        <v>24.7</v>
      </c>
      <c r="K2" s="8">
        <v>2.8410000000000002</v>
      </c>
      <c r="L2" s="8">
        <v>2.4369999999999998</v>
      </c>
      <c r="M2" s="9" t="s">
        <v>16</v>
      </c>
      <c r="N2" s="10"/>
      <c r="O2" s="11">
        <v>2.8526666666666665</v>
      </c>
      <c r="P2" s="11">
        <v>2.3755701070128938E-2</v>
      </c>
      <c r="Q2" s="11">
        <v>2.4556666666666662</v>
      </c>
      <c r="R2" s="11">
        <v>0.11316065276117941</v>
      </c>
    </row>
    <row r="3" spans="1:20" x14ac:dyDescent="0.2">
      <c r="A3" s="1">
        <v>2</v>
      </c>
      <c r="B3" s="1" t="s">
        <v>17</v>
      </c>
      <c r="C3" s="1" t="s">
        <v>18</v>
      </c>
      <c r="D3" s="1" t="s">
        <v>19</v>
      </c>
      <c r="E3" s="1">
        <v>529.6</v>
      </c>
      <c r="F3" s="1">
        <v>554.79999999999995</v>
      </c>
      <c r="G3" s="1">
        <v>7</v>
      </c>
      <c r="H3" s="1">
        <v>1955</v>
      </c>
      <c r="I3" s="1">
        <v>2750</v>
      </c>
      <c r="J3" s="1">
        <v>25.2</v>
      </c>
      <c r="K3" s="4">
        <v>3.0990000000000002</v>
      </c>
      <c r="L3" s="4">
        <v>2.4750000000000001</v>
      </c>
      <c r="M3" s="2" t="s">
        <v>20</v>
      </c>
      <c r="N3" s="3"/>
      <c r="O3" s="5">
        <v>3.1113333333333331</v>
      </c>
      <c r="P3" s="5">
        <v>2.0502032419575499E-2</v>
      </c>
      <c r="Q3" s="5">
        <v>2.4633333333333334</v>
      </c>
      <c r="R3" s="5">
        <v>7.8155827251279397E-2</v>
      </c>
      <c r="S3" s="5">
        <f>O3-$O$37</f>
        <v>1.8149999999999995</v>
      </c>
      <c r="T3" s="5">
        <f>(1000+Q3)/$Q$37-1000</f>
        <v>-1.9105630362549846</v>
      </c>
    </row>
    <row r="4" spans="1:20" x14ac:dyDescent="0.2">
      <c r="A4" s="1">
        <v>3</v>
      </c>
      <c r="B4" s="1" t="s">
        <v>21</v>
      </c>
      <c r="C4" s="1" t="s">
        <v>22</v>
      </c>
      <c r="D4" s="1" t="s">
        <v>23</v>
      </c>
      <c r="E4" s="1">
        <v>529.4</v>
      </c>
      <c r="F4" s="1">
        <v>555.1</v>
      </c>
      <c r="G4" s="1">
        <v>7</v>
      </c>
      <c r="H4" s="1">
        <v>2348</v>
      </c>
      <c r="I4" s="1">
        <v>3311</v>
      </c>
      <c r="J4" s="1">
        <v>25.7</v>
      </c>
      <c r="K4" s="4">
        <v>0.53</v>
      </c>
      <c r="L4" s="4">
        <v>4.9130000000000003</v>
      </c>
      <c r="M4" s="2" t="s">
        <v>24</v>
      </c>
      <c r="N4" s="3"/>
      <c r="O4" s="5">
        <v>0.48466666666666675</v>
      </c>
      <c r="P4" s="5">
        <v>3.9576929306519987E-2</v>
      </c>
      <c r="Q4" s="5">
        <v>4.8393333333333333</v>
      </c>
      <c r="R4" s="5">
        <v>0.11072638950730355</v>
      </c>
      <c r="S4" s="5">
        <f t="shared" ref="S4:S32" si="0">O4-$O$37</f>
        <v>-0.81166666666666676</v>
      </c>
      <c r="T4" s="5">
        <f t="shared" ref="T4:T32" si="1">(1000+Q4)/$Q$37-1000</f>
        <v>0.45507012295536242</v>
      </c>
    </row>
    <row r="5" spans="1:20" x14ac:dyDescent="0.2">
      <c r="A5" s="1">
        <v>4</v>
      </c>
      <c r="B5" s="1" t="s">
        <v>25</v>
      </c>
      <c r="C5" s="1" t="s">
        <v>26</v>
      </c>
      <c r="D5" s="1" t="s">
        <v>27</v>
      </c>
      <c r="E5" s="1">
        <v>529.5</v>
      </c>
      <c r="F5" s="1">
        <v>554.70000000000005</v>
      </c>
      <c r="G5" s="1">
        <v>7</v>
      </c>
      <c r="H5" s="1">
        <v>2164</v>
      </c>
      <c r="I5" s="1">
        <v>3035</v>
      </c>
      <c r="J5" s="1">
        <v>25.2</v>
      </c>
      <c r="K5" s="4">
        <v>-8.84</v>
      </c>
      <c r="L5" s="4">
        <v>-0.629</v>
      </c>
      <c r="M5" s="2" t="s">
        <v>28</v>
      </c>
      <c r="N5" s="3"/>
      <c r="O5" s="5">
        <v>-8.8580000000000005</v>
      </c>
      <c r="P5" s="5">
        <v>6.7815927332743747E-2</v>
      </c>
      <c r="Q5" s="5">
        <v>-0.6263333333333333</v>
      </c>
      <c r="R5" s="5">
        <v>6.4041653112122274E-2</v>
      </c>
      <c r="S5" s="5">
        <f t="shared" si="0"/>
        <v>-10.154333333333334</v>
      </c>
      <c r="T5" s="5">
        <f t="shared" si="1"/>
        <v>-4.9867490284998439</v>
      </c>
    </row>
    <row r="6" spans="1:20" x14ac:dyDescent="0.2">
      <c r="A6" s="1">
        <v>5</v>
      </c>
      <c r="B6" s="1" t="s">
        <v>29</v>
      </c>
      <c r="C6" s="1" t="s">
        <v>30</v>
      </c>
      <c r="D6" s="1" t="s">
        <v>31</v>
      </c>
      <c r="E6" s="1">
        <v>529.6</v>
      </c>
      <c r="F6" s="1">
        <v>555</v>
      </c>
      <c r="G6" s="1">
        <v>7</v>
      </c>
      <c r="H6" s="1">
        <v>2236</v>
      </c>
      <c r="I6" s="1">
        <v>3148</v>
      </c>
      <c r="J6" s="1">
        <v>25.4</v>
      </c>
      <c r="K6" s="4">
        <v>-8.2479999999999993</v>
      </c>
      <c r="L6" s="4">
        <v>2.7160000000000002</v>
      </c>
      <c r="M6" s="2" t="s">
        <v>32</v>
      </c>
      <c r="N6" s="3"/>
      <c r="O6" s="5">
        <v>-8.1679999999999993</v>
      </c>
      <c r="P6" s="5">
        <v>7.4726166769077382E-2</v>
      </c>
      <c r="Q6" s="5">
        <v>2.645</v>
      </c>
      <c r="R6" s="5">
        <v>8.556284240253488E-2</v>
      </c>
      <c r="S6" s="5">
        <f t="shared" si="0"/>
        <v>-9.4643333333333324</v>
      </c>
      <c r="T6" s="5">
        <f t="shared" si="1"/>
        <v>-1.729689008229002</v>
      </c>
    </row>
    <row r="7" spans="1:20" x14ac:dyDescent="0.2">
      <c r="A7" s="1">
        <v>6</v>
      </c>
      <c r="B7" s="1" t="s">
        <v>33</v>
      </c>
      <c r="C7" s="1" t="s">
        <v>34</v>
      </c>
      <c r="D7" s="1" t="s">
        <v>35</v>
      </c>
      <c r="E7" s="1">
        <v>529.70000000000005</v>
      </c>
      <c r="F7" s="1">
        <v>553.1</v>
      </c>
      <c r="G7" s="1">
        <v>7</v>
      </c>
      <c r="H7" s="1">
        <v>1463</v>
      </c>
      <c r="I7" s="1">
        <v>2062</v>
      </c>
      <c r="J7" s="1">
        <v>23.4</v>
      </c>
      <c r="K7" s="4">
        <v>-3.1419999999999999</v>
      </c>
      <c r="L7" s="4">
        <v>4.8789999999999996</v>
      </c>
      <c r="M7" s="2" t="s">
        <v>36</v>
      </c>
      <c r="N7" s="3"/>
      <c r="O7" s="5">
        <v>-3.2343333333333333</v>
      </c>
      <c r="P7" s="5">
        <v>9.0090695043025346E-2</v>
      </c>
      <c r="Q7" s="5">
        <v>4.7923333333333336</v>
      </c>
      <c r="R7" s="5">
        <v>0.15358819399070547</v>
      </c>
      <c r="S7" s="5">
        <f t="shared" si="0"/>
        <v>-4.5306666666666668</v>
      </c>
      <c r="T7" s="5">
        <f t="shared" si="1"/>
        <v>0.408275190933864</v>
      </c>
    </row>
    <row r="8" spans="1:20" x14ac:dyDescent="0.2">
      <c r="A8" s="1">
        <v>7</v>
      </c>
      <c r="B8" s="1" t="s">
        <v>37</v>
      </c>
      <c r="C8" s="1" t="s">
        <v>38</v>
      </c>
      <c r="D8" s="1" t="s">
        <v>39</v>
      </c>
      <c r="E8" s="1">
        <v>529.5</v>
      </c>
      <c r="F8" s="1">
        <v>555.4</v>
      </c>
      <c r="G8" s="1">
        <v>7</v>
      </c>
      <c r="H8" s="1">
        <v>2685</v>
      </c>
      <c r="I8" s="1">
        <v>3782</v>
      </c>
      <c r="J8" s="1">
        <v>25.9</v>
      </c>
      <c r="K8" s="4">
        <v>-6.6000000000000003E-2</v>
      </c>
      <c r="L8" s="4">
        <v>4.3390000000000004</v>
      </c>
      <c r="M8" s="2" t="s">
        <v>40</v>
      </c>
      <c r="N8" s="3"/>
      <c r="O8" s="5">
        <v>-0.14699999999999999</v>
      </c>
      <c r="P8" s="5">
        <v>0.1008811181539935</v>
      </c>
      <c r="Q8" s="5">
        <v>4.2623333333333333</v>
      </c>
      <c r="R8" s="5">
        <v>0.17878571904190513</v>
      </c>
      <c r="S8" s="5">
        <f t="shared" si="0"/>
        <v>-1.4433333333333336</v>
      </c>
      <c r="T8" s="5">
        <f t="shared" si="1"/>
        <v>-0.11941234037146842</v>
      </c>
    </row>
    <row r="9" spans="1:20" x14ac:dyDescent="0.2">
      <c r="A9" s="1">
        <v>8</v>
      </c>
      <c r="B9" s="1" t="s">
        <v>41</v>
      </c>
      <c r="C9" s="1" t="s">
        <v>42</v>
      </c>
      <c r="D9" s="1" t="s">
        <v>43</v>
      </c>
      <c r="E9" s="1">
        <v>529.70000000000005</v>
      </c>
      <c r="F9" s="1">
        <v>553.29999999999995</v>
      </c>
      <c r="G9" s="1">
        <v>7</v>
      </c>
      <c r="H9" s="1">
        <v>1462</v>
      </c>
      <c r="I9" s="1">
        <v>2060</v>
      </c>
      <c r="J9" s="1">
        <v>23.7</v>
      </c>
      <c r="K9" s="4">
        <v>1.653</v>
      </c>
      <c r="L9" s="4">
        <v>5.266</v>
      </c>
      <c r="M9" s="2" t="s">
        <v>44</v>
      </c>
      <c r="N9" s="3"/>
      <c r="O9" s="5">
        <v>1.5616666666666668</v>
      </c>
      <c r="P9" s="5">
        <v>0.11832300424402993</v>
      </c>
      <c r="Q9" s="5">
        <v>5.0786666666666669</v>
      </c>
      <c r="R9" s="5">
        <v>0.22926912860944956</v>
      </c>
      <c r="S9" s="5">
        <f t="shared" si="0"/>
        <v>0.2653333333333332</v>
      </c>
      <c r="T9" s="5">
        <f t="shared" si="1"/>
        <v>0.69335920941898621</v>
      </c>
    </row>
    <row r="10" spans="1:20" x14ac:dyDescent="0.2">
      <c r="A10" s="1">
        <v>9</v>
      </c>
      <c r="B10" s="1" t="s">
        <v>45</v>
      </c>
      <c r="C10" s="1" t="s">
        <v>46</v>
      </c>
      <c r="D10" s="1" t="s">
        <v>47</v>
      </c>
      <c r="E10" s="1">
        <v>529.6</v>
      </c>
      <c r="F10" s="1">
        <v>554.29999999999995</v>
      </c>
      <c r="G10" s="1">
        <v>7</v>
      </c>
      <c r="H10" s="1">
        <v>1895</v>
      </c>
      <c r="I10" s="1">
        <v>2668</v>
      </c>
      <c r="J10" s="1">
        <v>24.7</v>
      </c>
      <c r="K10" s="4">
        <v>-0.64700000000000002</v>
      </c>
      <c r="L10" s="4">
        <v>3.7850000000000001</v>
      </c>
      <c r="M10" s="2" t="s">
        <v>48</v>
      </c>
      <c r="N10" s="3"/>
      <c r="O10" s="5">
        <v>-0.61</v>
      </c>
      <c r="P10" s="5">
        <v>3.204684071792413E-2</v>
      </c>
      <c r="Q10" s="5">
        <v>3.7099999999999995</v>
      </c>
      <c r="R10" s="5">
        <v>0.11549458861784626</v>
      </c>
      <c r="S10" s="5">
        <f t="shared" si="0"/>
        <v>-1.9063333333333334</v>
      </c>
      <c r="T10" s="5">
        <f t="shared" si="1"/>
        <v>-0.66933576136068496</v>
      </c>
    </row>
    <row r="11" spans="1:20" x14ac:dyDescent="0.2">
      <c r="A11" s="1">
        <v>10</v>
      </c>
      <c r="B11" s="1" t="s">
        <v>49</v>
      </c>
      <c r="C11" s="1" t="s">
        <v>50</v>
      </c>
      <c r="D11" s="1" t="s">
        <v>51</v>
      </c>
      <c r="E11" s="1">
        <v>529.70000000000005</v>
      </c>
      <c r="F11" s="1">
        <v>554.9</v>
      </c>
      <c r="G11" s="1">
        <v>7</v>
      </c>
      <c r="H11" s="1">
        <v>2127</v>
      </c>
      <c r="I11" s="1">
        <v>2988</v>
      </c>
      <c r="J11" s="1">
        <v>25.2</v>
      </c>
      <c r="K11" s="4">
        <v>-8.7149999999999999</v>
      </c>
      <c r="L11" s="4">
        <v>1.8160000000000001</v>
      </c>
      <c r="M11" s="2" t="s">
        <v>52</v>
      </c>
      <c r="N11" s="3"/>
      <c r="O11" s="5">
        <v>-8.7966666666666669</v>
      </c>
      <c r="P11" s="5">
        <v>7.2858309981314942E-2</v>
      </c>
      <c r="Q11" s="5">
        <v>1.732</v>
      </c>
      <c r="R11" s="5">
        <v>0.12691729590564441</v>
      </c>
      <c r="S11" s="5">
        <f t="shared" si="0"/>
        <v>-10.093</v>
      </c>
      <c r="T11" s="5">
        <f t="shared" si="1"/>
        <v>-2.6387054536663754</v>
      </c>
    </row>
    <row r="12" spans="1:20" x14ac:dyDescent="0.2">
      <c r="A12" s="1">
        <v>11</v>
      </c>
      <c r="B12" s="1" t="s">
        <v>53</v>
      </c>
      <c r="C12" s="1" t="s">
        <v>54</v>
      </c>
      <c r="D12" s="1" t="s">
        <v>55</v>
      </c>
      <c r="E12" s="1">
        <v>529.79999999999995</v>
      </c>
      <c r="F12" s="1">
        <v>553.4</v>
      </c>
      <c r="G12" s="1">
        <v>7</v>
      </c>
      <c r="H12" s="1">
        <v>1354</v>
      </c>
      <c r="I12" s="1">
        <v>1898</v>
      </c>
      <c r="J12" s="1">
        <v>23.7</v>
      </c>
      <c r="K12" s="4">
        <v>-2.3330000000000002</v>
      </c>
      <c r="L12" s="4">
        <v>-0.26600000000000001</v>
      </c>
      <c r="M12" s="2" t="s">
        <v>56</v>
      </c>
      <c r="N12" s="3"/>
      <c r="O12" s="5">
        <v>-2.424666666666667</v>
      </c>
      <c r="P12" s="5">
        <v>0.17995647621948177</v>
      </c>
      <c r="Q12" s="5">
        <v>-0.35566666666666663</v>
      </c>
      <c r="R12" s="5">
        <v>0.11184960139997538</v>
      </c>
      <c r="S12" s="5">
        <f t="shared" si="0"/>
        <v>-3.7210000000000005</v>
      </c>
      <c r="T12" s="5">
        <f t="shared" si="1"/>
        <v>-4.7172633206885166</v>
      </c>
    </row>
    <row r="13" spans="1:20" x14ac:dyDescent="0.2">
      <c r="A13" s="1">
        <v>12</v>
      </c>
      <c r="B13" s="1" t="s">
        <v>57</v>
      </c>
      <c r="C13" s="1" t="s">
        <v>58</v>
      </c>
      <c r="D13" s="1" t="s">
        <v>59</v>
      </c>
      <c r="E13" s="1">
        <v>529.70000000000005</v>
      </c>
      <c r="F13" s="1">
        <v>554.4</v>
      </c>
      <c r="G13" s="1">
        <v>7</v>
      </c>
      <c r="H13" s="1">
        <v>1899</v>
      </c>
      <c r="I13" s="1">
        <v>2671</v>
      </c>
      <c r="J13" s="1">
        <v>24.7</v>
      </c>
      <c r="K13" s="4">
        <v>-8.66</v>
      </c>
      <c r="L13" s="4">
        <v>2.81</v>
      </c>
      <c r="M13" s="2" t="s">
        <v>60</v>
      </c>
      <c r="N13" s="3"/>
      <c r="O13" s="5">
        <v>-8.6693333333333324</v>
      </c>
      <c r="P13" s="5">
        <v>5.1636550362445237E-2</v>
      </c>
      <c r="Q13" s="5">
        <v>2.7550000000000003</v>
      </c>
      <c r="R13" s="5">
        <v>8.0181045141597573E-2</v>
      </c>
      <c r="S13" s="5">
        <f t="shared" si="0"/>
        <v>-9.9656666666666656</v>
      </c>
      <c r="T13" s="5">
        <f t="shared" si="1"/>
        <v>-1.6201689545619047</v>
      </c>
    </row>
    <row r="14" spans="1:20" x14ac:dyDescent="0.2">
      <c r="A14" s="1">
        <v>13</v>
      </c>
      <c r="B14" s="1" t="s">
        <v>61</v>
      </c>
      <c r="C14" s="1" t="s">
        <v>62</v>
      </c>
      <c r="D14" s="1" t="s">
        <v>63</v>
      </c>
      <c r="E14" s="1">
        <v>529.6</v>
      </c>
      <c r="F14" s="1">
        <v>554.29999999999995</v>
      </c>
      <c r="G14" s="1">
        <v>7</v>
      </c>
      <c r="H14" s="1">
        <v>1746</v>
      </c>
      <c r="I14" s="1">
        <v>2455</v>
      </c>
      <c r="J14" s="1">
        <v>24.7</v>
      </c>
      <c r="K14" s="4">
        <v>3.4329999999999998</v>
      </c>
      <c r="L14" s="4">
        <v>2.7749999999999999</v>
      </c>
      <c r="M14" s="2" t="s">
        <v>64</v>
      </c>
      <c r="N14" s="3"/>
      <c r="O14" s="5">
        <v>3.3823333333333334</v>
      </c>
      <c r="P14" s="5">
        <v>0.12402150351181186</v>
      </c>
      <c r="Q14" s="5">
        <v>2.6913333333333331</v>
      </c>
      <c r="R14" s="5">
        <v>0.14232474603290995</v>
      </c>
      <c r="S14" s="5">
        <f t="shared" si="0"/>
        <v>2.0859999999999999</v>
      </c>
      <c r="T14" s="5">
        <f t="shared" si="1"/>
        <v>-1.6835578341085693</v>
      </c>
    </row>
    <row r="15" spans="1:20" x14ac:dyDescent="0.2">
      <c r="A15" s="1">
        <v>14</v>
      </c>
      <c r="B15" s="1" t="s">
        <v>65</v>
      </c>
      <c r="C15" s="1" t="s">
        <v>66</v>
      </c>
      <c r="D15" s="1" t="s">
        <v>67</v>
      </c>
      <c r="E15" s="1">
        <v>529.6</v>
      </c>
      <c r="F15" s="1">
        <v>554</v>
      </c>
      <c r="G15" s="1">
        <v>7</v>
      </c>
      <c r="H15" s="1">
        <v>1698</v>
      </c>
      <c r="I15" s="1">
        <v>2390</v>
      </c>
      <c r="J15" s="1">
        <v>24.4</v>
      </c>
      <c r="K15" s="4">
        <v>3.3639999999999999</v>
      </c>
      <c r="L15" s="4">
        <v>2.7650000000000001</v>
      </c>
      <c r="M15" s="2" t="s">
        <v>68</v>
      </c>
      <c r="N15" s="3"/>
      <c r="O15" s="5">
        <v>3.3183333333333334</v>
      </c>
      <c r="P15" s="5">
        <v>4.212283624512151E-2</v>
      </c>
      <c r="Q15" s="5">
        <v>2.7096666666666667</v>
      </c>
      <c r="R15" s="5">
        <v>8.4007936133056446E-2</v>
      </c>
      <c r="S15" s="5">
        <f t="shared" si="0"/>
        <v>2.0219999999999998</v>
      </c>
      <c r="T15" s="5">
        <f t="shared" si="1"/>
        <v>-1.6653044918307387</v>
      </c>
    </row>
    <row r="16" spans="1:20" x14ac:dyDescent="0.2">
      <c r="A16" s="1">
        <v>15</v>
      </c>
      <c r="B16" s="1" t="s">
        <v>69</v>
      </c>
      <c r="C16" s="1" t="s">
        <v>70</v>
      </c>
      <c r="D16" s="1" t="s">
        <v>71</v>
      </c>
      <c r="E16" s="1">
        <v>529.4</v>
      </c>
      <c r="F16" s="1">
        <v>555.1</v>
      </c>
      <c r="G16" s="1">
        <v>7</v>
      </c>
      <c r="H16" s="1">
        <v>3011</v>
      </c>
      <c r="I16" s="1">
        <v>4238</v>
      </c>
      <c r="J16" s="1">
        <v>25.7</v>
      </c>
      <c r="K16" s="4">
        <v>-3.3050000000000002</v>
      </c>
      <c r="L16" s="4">
        <v>3.859</v>
      </c>
      <c r="M16" s="2" t="s">
        <v>72</v>
      </c>
      <c r="N16" s="3"/>
      <c r="O16" s="5">
        <v>-3.3706666666666667</v>
      </c>
      <c r="P16" s="5">
        <v>8.1586355068329869E-2</v>
      </c>
      <c r="Q16" s="5">
        <v>3.7646666666666668</v>
      </c>
      <c r="R16" s="5">
        <v>0.17653989162036837</v>
      </c>
      <c r="S16" s="5">
        <f t="shared" si="0"/>
        <v>-4.6669999999999998</v>
      </c>
      <c r="T16" s="5">
        <f t="shared" si="1"/>
        <v>-0.61490761347761236</v>
      </c>
    </row>
    <row r="17" spans="1:21" x14ac:dyDescent="0.2">
      <c r="A17" s="1">
        <v>16</v>
      </c>
      <c r="B17" s="1" t="s">
        <v>73</v>
      </c>
      <c r="C17" s="1" t="s">
        <v>74</v>
      </c>
      <c r="D17" s="1" t="s">
        <v>75</v>
      </c>
      <c r="E17" s="1">
        <v>529.70000000000005</v>
      </c>
      <c r="F17" s="1">
        <v>553.79999999999995</v>
      </c>
      <c r="G17" s="1">
        <v>7</v>
      </c>
      <c r="H17" s="1">
        <v>1594</v>
      </c>
      <c r="I17" s="1">
        <v>2225</v>
      </c>
      <c r="J17" s="1">
        <v>24.2</v>
      </c>
      <c r="K17" s="4">
        <v>-10.835000000000001</v>
      </c>
      <c r="L17" s="4">
        <v>-4.3479999999999999</v>
      </c>
      <c r="M17" s="2" t="s">
        <v>76</v>
      </c>
      <c r="N17" s="3"/>
      <c r="O17" s="5">
        <v>-10.860666666666667</v>
      </c>
      <c r="P17" s="5">
        <v>0.10390540569832375</v>
      </c>
      <c r="Q17" s="5">
        <v>-4.3639999999999999</v>
      </c>
      <c r="R17" s="5">
        <v>0.10293687385967751</v>
      </c>
      <c r="S17" s="5">
        <f t="shared" si="0"/>
        <v>-12.157</v>
      </c>
      <c r="T17" s="5">
        <f t="shared" si="1"/>
        <v>-8.70810770052924</v>
      </c>
    </row>
    <row r="18" spans="1:21" x14ac:dyDescent="0.2">
      <c r="A18" s="1">
        <v>17</v>
      </c>
      <c r="B18" s="1" t="s">
        <v>77</v>
      </c>
      <c r="C18" s="1" t="s">
        <v>78</v>
      </c>
      <c r="D18" s="1" t="s">
        <v>79</v>
      </c>
      <c r="E18" s="1">
        <v>529.4</v>
      </c>
      <c r="F18" s="1">
        <v>555.4</v>
      </c>
      <c r="G18" s="1">
        <v>7</v>
      </c>
      <c r="H18" s="1">
        <v>2507</v>
      </c>
      <c r="I18" s="1">
        <v>3530</v>
      </c>
      <c r="J18" s="1">
        <v>26</v>
      </c>
      <c r="K18" s="4">
        <v>1.468</v>
      </c>
      <c r="L18" s="4">
        <v>3.4910000000000001</v>
      </c>
      <c r="M18" s="2" t="s">
        <v>80</v>
      </c>
      <c r="N18" s="3"/>
      <c r="O18" s="5">
        <v>1.4470000000000001</v>
      </c>
      <c r="P18" s="5">
        <v>6.7977937597427623E-2</v>
      </c>
      <c r="Q18" s="5">
        <v>3.3519999999999999</v>
      </c>
      <c r="R18" s="5">
        <v>0.15365871273703452</v>
      </c>
      <c r="S18" s="5">
        <f t="shared" si="0"/>
        <v>0.1506666666666665</v>
      </c>
      <c r="T18" s="5">
        <f t="shared" si="1"/>
        <v>-1.0257737542046925</v>
      </c>
    </row>
    <row r="19" spans="1:21" x14ac:dyDescent="0.2">
      <c r="A19" s="1">
        <v>18</v>
      </c>
      <c r="B19" s="1" t="s">
        <v>81</v>
      </c>
      <c r="C19" s="1" t="s">
        <v>82</v>
      </c>
      <c r="D19" s="1" t="s">
        <v>83</v>
      </c>
      <c r="E19" s="1">
        <v>529.6</v>
      </c>
      <c r="F19" s="1">
        <v>554.5</v>
      </c>
      <c r="G19" s="1">
        <v>7</v>
      </c>
      <c r="H19" s="1">
        <v>2014</v>
      </c>
      <c r="I19" s="1">
        <v>2828</v>
      </c>
      <c r="J19" s="1">
        <v>24.9</v>
      </c>
      <c r="K19" s="4">
        <v>1.0149999999999999</v>
      </c>
      <c r="L19" s="4">
        <v>2.0070000000000001</v>
      </c>
      <c r="M19" s="2" t="s">
        <v>84</v>
      </c>
      <c r="N19" s="3"/>
      <c r="O19" s="5">
        <v>0.98766666666666669</v>
      </c>
      <c r="P19" s="5">
        <v>9.4028364514825061E-2</v>
      </c>
      <c r="Q19" s="5">
        <v>1.8833333333333335</v>
      </c>
      <c r="R19" s="5">
        <v>0.14349332156352373</v>
      </c>
      <c r="S19" s="5">
        <f t="shared" si="0"/>
        <v>-0.30866666666666687</v>
      </c>
      <c r="T19" s="5">
        <f t="shared" si="1"/>
        <v>-2.488032410136384</v>
      </c>
      <c r="U19" s="3"/>
    </row>
    <row r="20" spans="1:21" x14ac:dyDescent="0.2">
      <c r="A20" s="1">
        <v>19</v>
      </c>
      <c r="B20" s="1" t="s">
        <v>85</v>
      </c>
      <c r="C20" s="1" t="s">
        <v>86</v>
      </c>
      <c r="D20" s="1" t="s">
        <v>87</v>
      </c>
      <c r="E20" s="1">
        <v>529.5</v>
      </c>
      <c r="F20" s="1">
        <v>554.70000000000005</v>
      </c>
      <c r="G20" s="1">
        <v>7</v>
      </c>
      <c r="H20" s="1">
        <v>2103</v>
      </c>
      <c r="I20" s="1">
        <v>2967</v>
      </c>
      <c r="J20" s="1">
        <v>25.2</v>
      </c>
      <c r="K20" s="4">
        <v>-9.8529999999999998</v>
      </c>
      <c r="L20" s="4">
        <v>5.5919999999999996</v>
      </c>
      <c r="M20" s="2" t="s">
        <v>88</v>
      </c>
      <c r="N20" s="3"/>
      <c r="O20" s="5">
        <v>-9.8800000000000008</v>
      </c>
      <c r="P20" s="5">
        <v>5.838664230797963E-2</v>
      </c>
      <c r="Q20" s="5">
        <v>5.4923333333333337</v>
      </c>
      <c r="R20" s="5">
        <v>0.10261741242756124</v>
      </c>
      <c r="S20" s="5">
        <f t="shared" si="0"/>
        <v>-11.176333333333334</v>
      </c>
      <c r="T20" s="5">
        <f t="shared" si="1"/>
        <v>1.1052209869975513</v>
      </c>
      <c r="U20" s="3"/>
    </row>
    <row r="21" spans="1:21" x14ac:dyDescent="0.2">
      <c r="A21" s="1">
        <v>20</v>
      </c>
      <c r="B21" s="1" t="s">
        <v>89</v>
      </c>
      <c r="C21" s="1" t="s">
        <v>90</v>
      </c>
      <c r="D21" s="1" t="s">
        <v>91</v>
      </c>
      <c r="E21" s="1">
        <v>529.6</v>
      </c>
      <c r="F21" s="1">
        <v>554.29999999999995</v>
      </c>
      <c r="G21" s="1">
        <v>7</v>
      </c>
      <c r="H21" s="1">
        <v>1798</v>
      </c>
      <c r="I21" s="1">
        <v>2528</v>
      </c>
      <c r="J21" s="1">
        <v>24.7</v>
      </c>
      <c r="K21" s="4">
        <v>-7.6909999999999998</v>
      </c>
      <c r="L21" s="4">
        <v>3.1890000000000001</v>
      </c>
      <c r="M21" s="2" t="s">
        <v>92</v>
      </c>
      <c r="N21" s="3"/>
      <c r="O21" s="5">
        <v>-7.7069999999999999</v>
      </c>
      <c r="P21" s="5">
        <v>1.7088007490634948E-2</v>
      </c>
      <c r="Q21" s="5">
        <v>3.0716666666666668</v>
      </c>
      <c r="R21" s="5">
        <v>0.15954414227208691</v>
      </c>
      <c r="S21" s="5">
        <f t="shared" si="0"/>
        <v>-9.0033333333333339</v>
      </c>
      <c r="T21" s="5">
        <f t="shared" si="1"/>
        <v>-1.3048839515806776</v>
      </c>
      <c r="U21" s="3"/>
    </row>
    <row r="22" spans="1:21" x14ac:dyDescent="0.2">
      <c r="A22" s="1">
        <v>21</v>
      </c>
      <c r="B22" s="1" t="s">
        <v>93</v>
      </c>
      <c r="C22" s="1" t="s">
        <v>94</v>
      </c>
      <c r="D22" s="1" t="s">
        <v>95</v>
      </c>
      <c r="E22" s="1">
        <v>529.79999999999995</v>
      </c>
      <c r="F22" s="1">
        <v>553.20000000000005</v>
      </c>
      <c r="G22" s="1">
        <v>7</v>
      </c>
      <c r="H22" s="1">
        <v>1227</v>
      </c>
      <c r="I22" s="1">
        <v>1729</v>
      </c>
      <c r="J22" s="1">
        <v>23.4</v>
      </c>
      <c r="K22" s="4">
        <v>-5.9020000000000001</v>
      </c>
      <c r="L22" s="4">
        <v>4.5279999999999996</v>
      </c>
      <c r="M22" s="2" t="s">
        <v>96</v>
      </c>
      <c r="N22" s="3"/>
      <c r="O22" s="5">
        <v>-5.9056666666666677</v>
      </c>
      <c r="P22" s="5">
        <v>3.6637867477970328E-2</v>
      </c>
      <c r="Q22" s="5">
        <v>4.3840000000000003</v>
      </c>
      <c r="R22" s="5">
        <v>0.17099999999998658</v>
      </c>
      <c r="S22" s="5">
        <f t="shared" si="0"/>
        <v>-7.2020000000000017</v>
      </c>
      <c r="T22" s="5">
        <f t="shared" si="1"/>
        <v>1.7234765634839277E-3</v>
      </c>
      <c r="U22" s="3"/>
    </row>
    <row r="23" spans="1:21" x14ac:dyDescent="0.2">
      <c r="A23" s="1">
        <v>22</v>
      </c>
      <c r="B23" s="1" t="s">
        <v>97</v>
      </c>
      <c r="C23" s="1" t="s">
        <v>98</v>
      </c>
      <c r="D23" s="1" t="s">
        <v>99</v>
      </c>
      <c r="E23" s="1">
        <v>529.70000000000005</v>
      </c>
      <c r="F23" s="1">
        <v>552.6</v>
      </c>
      <c r="G23" s="1">
        <v>7</v>
      </c>
      <c r="H23" s="1">
        <v>1265</v>
      </c>
      <c r="I23" s="1">
        <v>1779</v>
      </c>
      <c r="J23" s="1">
        <v>22.9</v>
      </c>
      <c r="K23" s="4">
        <v>-8.8770000000000007</v>
      </c>
      <c r="L23" s="4">
        <v>2.5880000000000001</v>
      </c>
      <c r="M23" s="2" t="s">
        <v>100</v>
      </c>
      <c r="N23" s="3"/>
      <c r="O23" s="5">
        <v>-8.9746666666666659</v>
      </c>
      <c r="P23" s="5">
        <v>9.9550657121646735E-2</v>
      </c>
      <c r="Q23" s="5">
        <v>2.5209999999999999</v>
      </c>
      <c r="R23" s="5">
        <v>0.1195282393411678</v>
      </c>
      <c r="S23" s="5">
        <f t="shared" si="0"/>
        <v>-10.270999999999999</v>
      </c>
      <c r="T23" s="5">
        <f t="shared" si="1"/>
        <v>-1.8531479778174571</v>
      </c>
      <c r="U23" s="3"/>
    </row>
    <row r="24" spans="1:21" x14ac:dyDescent="0.2">
      <c r="A24" s="1">
        <v>23</v>
      </c>
      <c r="B24" s="1" t="s">
        <v>101</v>
      </c>
      <c r="C24" s="1" t="s">
        <v>102</v>
      </c>
      <c r="D24" s="1" t="s">
        <v>103</v>
      </c>
      <c r="E24" s="1">
        <v>529.6</v>
      </c>
      <c r="F24" s="1">
        <v>553.29999999999995</v>
      </c>
      <c r="G24" s="1">
        <v>7</v>
      </c>
      <c r="H24" s="1">
        <v>1365</v>
      </c>
      <c r="I24" s="1">
        <v>1921</v>
      </c>
      <c r="J24" s="1">
        <v>23.7</v>
      </c>
      <c r="K24" s="4">
        <v>-10.571</v>
      </c>
      <c r="L24" s="4">
        <v>3.5449999999999999</v>
      </c>
      <c r="M24" s="2" t="s">
        <v>104</v>
      </c>
      <c r="N24" s="3"/>
      <c r="O24" s="5">
        <v>-10.642333333333333</v>
      </c>
      <c r="P24" s="5">
        <v>0.11669333028645271</v>
      </c>
      <c r="Q24" s="5">
        <v>3.4536666666666669</v>
      </c>
      <c r="R24" s="5">
        <v>0.16957692453081663</v>
      </c>
      <c r="S24" s="5">
        <f t="shared" si="0"/>
        <v>-11.938666666666666</v>
      </c>
      <c r="T24" s="5">
        <f t="shared" si="1"/>
        <v>-0.92455067430023519</v>
      </c>
      <c r="U24" s="3"/>
    </row>
    <row r="25" spans="1:21" x14ac:dyDescent="0.2">
      <c r="A25" s="1">
        <v>24</v>
      </c>
      <c r="B25" s="1" t="s">
        <v>105</v>
      </c>
      <c r="C25" s="1" t="s">
        <v>106</v>
      </c>
      <c r="D25" s="1" t="s">
        <v>107</v>
      </c>
      <c r="E25" s="1">
        <v>529.70000000000005</v>
      </c>
      <c r="F25" s="1">
        <v>554.1</v>
      </c>
      <c r="G25" s="1">
        <v>7</v>
      </c>
      <c r="H25" s="1">
        <v>1728</v>
      </c>
      <c r="I25" s="1">
        <v>2428</v>
      </c>
      <c r="J25" s="1">
        <v>24.4</v>
      </c>
      <c r="K25" s="4">
        <v>-2.641</v>
      </c>
      <c r="L25" s="4">
        <v>1.903</v>
      </c>
      <c r="M25" s="2" t="s">
        <v>108</v>
      </c>
      <c r="N25" s="3"/>
      <c r="O25" s="5">
        <v>-2.7033333333333331</v>
      </c>
      <c r="P25" s="5">
        <v>6.572924260429408E-2</v>
      </c>
      <c r="Q25" s="5">
        <v>1.7956666666666667</v>
      </c>
      <c r="R25" s="5">
        <v>0.12595766484550389</v>
      </c>
      <c r="S25" s="5">
        <f t="shared" si="0"/>
        <v>-3.9996666666666667</v>
      </c>
      <c r="T25" s="5">
        <f t="shared" si="1"/>
        <v>-2.5753165741195971</v>
      </c>
      <c r="U25" s="3"/>
    </row>
    <row r="26" spans="1:21" x14ac:dyDescent="0.2">
      <c r="A26" s="1">
        <v>25</v>
      </c>
      <c r="B26" s="1" t="s">
        <v>109</v>
      </c>
      <c r="C26" s="1" t="s">
        <v>110</v>
      </c>
      <c r="D26" s="1" t="s">
        <v>111</v>
      </c>
      <c r="E26" s="1">
        <v>529.6</v>
      </c>
      <c r="F26" s="1">
        <v>554</v>
      </c>
      <c r="G26" s="1">
        <v>7</v>
      </c>
      <c r="H26" s="1">
        <v>1742</v>
      </c>
      <c r="I26" s="1">
        <v>2449</v>
      </c>
      <c r="J26" s="1">
        <v>24.4</v>
      </c>
      <c r="K26" s="4">
        <v>3.3149999999999999</v>
      </c>
      <c r="L26" s="4">
        <v>2.7589999999999999</v>
      </c>
      <c r="M26" s="2" t="s">
        <v>112</v>
      </c>
      <c r="N26" s="3"/>
      <c r="O26" s="5">
        <v>3.3456666666666663</v>
      </c>
      <c r="P26" s="5">
        <v>5.4857390872455072E-2</v>
      </c>
      <c r="Q26" s="5">
        <v>2.6613333333333333</v>
      </c>
      <c r="R26" s="5">
        <v>0.1034134098332278</v>
      </c>
      <c r="S26" s="5">
        <f t="shared" si="0"/>
        <v>2.0493333333333328</v>
      </c>
      <c r="T26" s="5">
        <f t="shared" si="1"/>
        <v>-1.7134269396541413</v>
      </c>
      <c r="U26" s="3"/>
    </row>
    <row r="27" spans="1:21" x14ac:dyDescent="0.2">
      <c r="A27" s="1">
        <v>26</v>
      </c>
      <c r="B27" s="1" t="s">
        <v>113</v>
      </c>
      <c r="C27" s="1" t="s">
        <v>114</v>
      </c>
      <c r="D27" s="1" t="s">
        <v>115</v>
      </c>
      <c r="E27" s="1">
        <v>529.6</v>
      </c>
      <c r="F27" s="1">
        <v>554.1</v>
      </c>
      <c r="G27" s="1">
        <v>7</v>
      </c>
      <c r="H27" s="1">
        <v>1774</v>
      </c>
      <c r="I27" s="1">
        <v>2495</v>
      </c>
      <c r="J27" s="1">
        <v>24.4</v>
      </c>
      <c r="K27" s="4">
        <v>3.399</v>
      </c>
      <c r="L27" s="4">
        <v>2.7080000000000002</v>
      </c>
      <c r="M27" s="2" t="s">
        <v>116</v>
      </c>
      <c r="N27" s="3"/>
      <c r="O27" s="5">
        <v>3.3740000000000001</v>
      </c>
      <c r="P27" s="5">
        <v>4.5044422518220738E-2</v>
      </c>
      <c r="Q27" s="5">
        <v>2.5973333333333333</v>
      </c>
      <c r="R27" s="5">
        <v>0.13851113072000568</v>
      </c>
      <c r="S27" s="5">
        <f t="shared" si="0"/>
        <v>2.0776666666666666</v>
      </c>
      <c r="T27" s="5">
        <f t="shared" si="1"/>
        <v>-1.7771476981513388</v>
      </c>
    </row>
    <row r="28" spans="1:21" x14ac:dyDescent="0.2">
      <c r="A28" s="1">
        <v>27</v>
      </c>
      <c r="B28" s="1" t="s">
        <v>117</v>
      </c>
      <c r="C28" s="1" t="s">
        <v>118</v>
      </c>
      <c r="D28" s="1" t="s">
        <v>119</v>
      </c>
      <c r="E28" s="1">
        <v>529.6</v>
      </c>
      <c r="F28" s="1">
        <v>553.79999999999995</v>
      </c>
      <c r="G28" s="1">
        <v>7</v>
      </c>
      <c r="H28" s="1">
        <v>1505</v>
      </c>
      <c r="I28" s="1">
        <v>2113</v>
      </c>
      <c r="J28" s="1">
        <v>24.2</v>
      </c>
      <c r="K28" s="4">
        <v>-2.0059999999999998</v>
      </c>
      <c r="L28" s="4">
        <v>1.5369999999999999</v>
      </c>
      <c r="M28" s="2" t="s">
        <v>120</v>
      </c>
      <c r="N28" s="3"/>
      <c r="O28" s="5">
        <v>-1.9973333333333334</v>
      </c>
      <c r="P28" s="5">
        <v>3.0924639582917246E-2</v>
      </c>
      <c r="Q28" s="5">
        <v>1.4189999999999998</v>
      </c>
      <c r="R28" s="5">
        <v>0.11511733144926739</v>
      </c>
      <c r="S28" s="5">
        <f t="shared" si="0"/>
        <v>-3.2936666666666667</v>
      </c>
      <c r="T28" s="5">
        <f t="shared" si="1"/>
        <v>-2.9503397881919682</v>
      </c>
    </row>
    <row r="29" spans="1:21" x14ac:dyDescent="0.2">
      <c r="A29" s="1">
        <v>28</v>
      </c>
      <c r="B29" s="1" t="s">
        <v>121</v>
      </c>
      <c r="C29" s="1" t="s">
        <v>122</v>
      </c>
      <c r="D29" s="1" t="s">
        <v>123</v>
      </c>
      <c r="E29" s="1">
        <v>529.6</v>
      </c>
      <c r="F29" s="1">
        <v>553.5</v>
      </c>
      <c r="G29" s="1">
        <v>7</v>
      </c>
      <c r="H29" s="1">
        <v>1397</v>
      </c>
      <c r="I29" s="1">
        <v>1959</v>
      </c>
      <c r="J29" s="1">
        <v>23.9</v>
      </c>
      <c r="K29" s="4">
        <v>-9.99</v>
      </c>
      <c r="L29" s="4">
        <v>0.25</v>
      </c>
      <c r="M29" s="2" t="s">
        <v>124</v>
      </c>
      <c r="N29" s="3"/>
      <c r="O29" s="5">
        <v>-10.029666666666666</v>
      </c>
      <c r="P29" s="5">
        <v>3.8552993831002684E-2</v>
      </c>
      <c r="Q29" s="5">
        <v>0.14299999999999999</v>
      </c>
      <c r="R29" s="5">
        <v>9.3952115463144331E-2</v>
      </c>
      <c r="S29" s="5">
        <f t="shared" si="0"/>
        <v>-11.325999999999999</v>
      </c>
      <c r="T29" s="5">
        <f t="shared" si="1"/>
        <v>-4.220772410730774</v>
      </c>
    </row>
    <row r="30" spans="1:21" x14ac:dyDescent="0.2">
      <c r="A30" s="1">
        <v>29</v>
      </c>
      <c r="B30" s="1" t="s">
        <v>125</v>
      </c>
      <c r="C30" s="1" t="s">
        <v>126</v>
      </c>
      <c r="D30" s="1" t="s">
        <v>127</v>
      </c>
      <c r="E30" s="1">
        <v>529.79999999999995</v>
      </c>
      <c r="F30" s="1">
        <v>552.5</v>
      </c>
      <c r="G30" s="1">
        <v>7</v>
      </c>
      <c r="H30" s="1">
        <v>1215</v>
      </c>
      <c r="I30" s="1">
        <v>1709</v>
      </c>
      <c r="J30" s="1">
        <v>22.7</v>
      </c>
      <c r="K30" s="4">
        <v>-8.3849999999999998</v>
      </c>
      <c r="L30" s="4">
        <v>2.548</v>
      </c>
      <c r="M30" s="2" t="s">
        <v>128</v>
      </c>
      <c r="N30" s="3"/>
      <c r="O30" s="5">
        <v>-8.5190000000000001</v>
      </c>
      <c r="P30" s="5">
        <v>0.20336174664862386</v>
      </c>
      <c r="Q30" s="5">
        <v>2.406333333333333</v>
      </c>
      <c r="R30" s="5">
        <v>0.14458330931796409</v>
      </c>
      <c r="S30" s="5">
        <f t="shared" si="0"/>
        <v>-9.8153333333333332</v>
      </c>
      <c r="T30" s="5">
        <f t="shared" si="1"/>
        <v>-1.9673143367916737</v>
      </c>
    </row>
    <row r="31" spans="1:21" x14ac:dyDescent="0.2">
      <c r="A31" s="1">
        <v>30</v>
      </c>
      <c r="B31" s="1" t="s">
        <v>129</v>
      </c>
      <c r="C31" s="1" t="s">
        <v>130</v>
      </c>
      <c r="D31" s="1" t="s">
        <v>55</v>
      </c>
      <c r="E31" s="1">
        <v>529.79999999999995</v>
      </c>
      <c r="F31" s="1">
        <v>553.4</v>
      </c>
      <c r="G31" s="1">
        <v>7</v>
      </c>
      <c r="H31" s="1">
        <v>1611</v>
      </c>
      <c r="I31" s="1">
        <v>2260</v>
      </c>
      <c r="J31" s="1">
        <v>23.7</v>
      </c>
      <c r="K31" s="4">
        <v>-8.5660000000000007</v>
      </c>
      <c r="L31" s="4">
        <v>-7.0000000000000001E-3</v>
      </c>
      <c r="M31" s="2" t="s">
        <v>131</v>
      </c>
      <c r="N31" s="3"/>
      <c r="O31" s="5">
        <v>-8.6046666666666667</v>
      </c>
      <c r="P31" s="5">
        <v>5.1403631518923867E-2</v>
      </c>
      <c r="Q31" s="5">
        <v>-0.15066666666666667</v>
      </c>
      <c r="R31" s="5">
        <v>0.12643707262244461</v>
      </c>
      <c r="S31" s="5">
        <f t="shared" si="0"/>
        <v>-9.9009999999999998</v>
      </c>
      <c r="T31" s="5">
        <f t="shared" si="1"/>
        <v>-4.5131577661270512</v>
      </c>
    </row>
    <row r="32" spans="1:21" x14ac:dyDescent="0.2">
      <c r="A32" s="1">
        <v>31</v>
      </c>
      <c r="B32" s="1" t="s">
        <v>132</v>
      </c>
      <c r="C32" s="1" t="s">
        <v>133</v>
      </c>
      <c r="D32" s="1" t="s">
        <v>134</v>
      </c>
      <c r="E32" s="1">
        <v>529.70000000000005</v>
      </c>
      <c r="F32" s="1">
        <v>553.29999999999995</v>
      </c>
      <c r="G32" s="1">
        <v>7</v>
      </c>
      <c r="H32" s="1">
        <v>1357</v>
      </c>
      <c r="I32" s="1">
        <v>1906</v>
      </c>
      <c r="J32" s="1">
        <v>23.7</v>
      </c>
      <c r="K32" s="4">
        <v>-9.3659999999999997</v>
      </c>
      <c r="L32" s="4">
        <v>1.248</v>
      </c>
      <c r="M32" s="2" t="s">
        <v>135</v>
      </c>
      <c r="N32" s="3"/>
      <c r="O32" s="5">
        <v>-9.4673333333333343</v>
      </c>
      <c r="P32" s="5">
        <v>9.6032980445956137E-2</v>
      </c>
      <c r="Q32" s="5">
        <v>1.1746666666666667</v>
      </c>
      <c r="R32" s="5">
        <v>0.11930772537155111</v>
      </c>
      <c r="S32" s="5">
        <f t="shared" si="0"/>
        <v>-10.763666666666667</v>
      </c>
      <c r="T32" s="5">
        <f t="shared" si="1"/>
        <v>-3.1936070589131305</v>
      </c>
    </row>
    <row r="34" spans="15:20" x14ac:dyDescent="0.2">
      <c r="O34" s="5">
        <f>AVERAGE(O26:O27,O14:O15,O3)</f>
        <v>3.3063333333333333</v>
      </c>
      <c r="Q34" s="5">
        <f>AVERAGE(Q26:Q27,Q14:Q15,Q3)</f>
        <v>2.6246</v>
      </c>
      <c r="S34" s="5">
        <f>AVERAGE(S26:S27,S14:S15,S3)</f>
        <v>2.0099999999999998</v>
      </c>
      <c r="T34" s="5">
        <f>AVERAGE(T26:T27,T14:T15,T3)</f>
        <v>-1.7499999999999545</v>
      </c>
    </row>
    <row r="35" spans="15:20" x14ac:dyDescent="0.2">
      <c r="O35" s="5">
        <f>STDEV(O26:O27,O14:O15,O3)</f>
        <v>0.11188262699017328</v>
      </c>
      <c r="Q35" s="5">
        <f>STDEV(Q26:Q27,Q14:Q15,Q3)</f>
        <v>9.9736430433194995E-2</v>
      </c>
      <c r="S35" s="5">
        <f>STDEV(S26:S27,S14:S15,S3)</f>
        <v>0.11188262699017328</v>
      </c>
      <c r="T35" s="5">
        <f>STDEV(T26:T27,T14:T15,T3)</f>
        <v>9.9301265578278661E-2</v>
      </c>
    </row>
    <row r="37" spans="15:20" x14ac:dyDescent="0.2">
      <c r="O37" s="5">
        <f>O34-2.01</f>
        <v>1.2963333333333336</v>
      </c>
      <c r="Q37" s="12">
        <f>(1000+Q34)/(1000-1.75)</f>
        <v>1.0043822689706987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H15" sqref="H15"/>
    </sheetView>
  </sheetViews>
  <sheetFormatPr defaultRowHeight="12.75" x14ac:dyDescent="0.2"/>
  <cols>
    <col min="1" max="1" width="19.85546875" style="6" customWidth="1"/>
    <col min="2" max="3" width="9.140625" style="6"/>
  </cols>
  <sheetData>
    <row r="1" spans="1:3" x14ac:dyDescent="0.2">
      <c r="A1" s="14" t="s">
        <v>142</v>
      </c>
      <c r="B1" s="14" t="s">
        <v>143</v>
      </c>
      <c r="C1" s="14" t="s">
        <v>144</v>
      </c>
    </row>
    <row r="2" spans="1:3" x14ac:dyDescent="0.2">
      <c r="A2" s="15" t="s">
        <v>21</v>
      </c>
      <c r="B2" s="16">
        <v>-0.81166666666666676</v>
      </c>
      <c r="C2" s="16">
        <v>0.45507012295536242</v>
      </c>
    </row>
    <row r="3" spans="1:3" x14ac:dyDescent="0.2">
      <c r="A3" s="15" t="s">
        <v>25</v>
      </c>
      <c r="B3" s="16">
        <v>-10.154333333333334</v>
      </c>
      <c r="C3" s="16">
        <v>-4.9867490284998439</v>
      </c>
    </row>
    <row r="4" spans="1:3" x14ac:dyDescent="0.2">
      <c r="A4" s="15" t="s">
        <v>29</v>
      </c>
      <c r="B4" s="16">
        <v>-9.4643333333333324</v>
      </c>
      <c r="C4" s="16">
        <v>-1.729689008229002</v>
      </c>
    </row>
    <row r="5" spans="1:3" x14ac:dyDescent="0.2">
      <c r="A5" s="15" t="s">
        <v>33</v>
      </c>
      <c r="B5" s="16">
        <v>-4.5306666666666668</v>
      </c>
      <c r="C5" s="16">
        <v>0.408275190933864</v>
      </c>
    </row>
    <row r="6" spans="1:3" x14ac:dyDescent="0.2">
      <c r="A6" s="15" t="s">
        <v>37</v>
      </c>
      <c r="B6" s="16">
        <v>-1.4433333333333336</v>
      </c>
      <c r="C6" s="16">
        <v>-0.11941234037146842</v>
      </c>
    </row>
    <row r="7" spans="1:3" x14ac:dyDescent="0.2">
      <c r="A7" s="15" t="s">
        <v>41</v>
      </c>
      <c r="B7" s="16">
        <v>0.2653333333333332</v>
      </c>
      <c r="C7" s="16">
        <v>0.69335920941898621</v>
      </c>
    </row>
    <row r="8" spans="1:3" x14ac:dyDescent="0.2">
      <c r="A8" s="15" t="s">
        <v>45</v>
      </c>
      <c r="B8" s="16">
        <v>-1.9063333333333334</v>
      </c>
      <c r="C8" s="16">
        <v>-0.66933576136068496</v>
      </c>
    </row>
    <row r="9" spans="1:3" x14ac:dyDescent="0.2">
      <c r="A9" s="15" t="s">
        <v>49</v>
      </c>
      <c r="B9" s="16">
        <v>-10.093</v>
      </c>
      <c r="C9" s="16">
        <v>-2.6387054536663754</v>
      </c>
    </row>
    <row r="10" spans="1:3" x14ac:dyDescent="0.2">
      <c r="A10" s="15" t="s">
        <v>53</v>
      </c>
      <c r="B10" s="16">
        <v>-3.7210000000000005</v>
      </c>
      <c r="C10" s="16">
        <v>-4.7172633206885166</v>
      </c>
    </row>
    <row r="11" spans="1:3" x14ac:dyDescent="0.2">
      <c r="A11" s="15" t="s">
        <v>57</v>
      </c>
      <c r="B11" s="16">
        <v>-9.9656666666666656</v>
      </c>
      <c r="C11" s="16">
        <v>-1.6201689545619047</v>
      </c>
    </row>
    <row r="12" spans="1:3" x14ac:dyDescent="0.2">
      <c r="A12" s="15" t="s">
        <v>69</v>
      </c>
      <c r="B12" s="16">
        <v>-4.6669999999999998</v>
      </c>
      <c r="C12" s="16">
        <v>-0.61490761347761236</v>
      </c>
    </row>
    <row r="13" spans="1:3" x14ac:dyDescent="0.2">
      <c r="A13" s="15" t="s">
        <v>73</v>
      </c>
      <c r="B13" s="16">
        <v>-12.157</v>
      </c>
      <c r="C13" s="16">
        <v>-8.70810770052924</v>
      </c>
    </row>
    <row r="14" spans="1:3" x14ac:dyDescent="0.2">
      <c r="A14" s="15" t="s">
        <v>77</v>
      </c>
      <c r="B14" s="16">
        <v>0.1506666666666665</v>
      </c>
      <c r="C14" s="16">
        <v>-1.0257737542046925</v>
      </c>
    </row>
    <row r="15" spans="1:3" x14ac:dyDescent="0.2">
      <c r="A15" s="15" t="s">
        <v>81</v>
      </c>
      <c r="B15" s="16">
        <v>-0.30866666666666687</v>
      </c>
      <c r="C15" s="16">
        <v>-2.488032410136384</v>
      </c>
    </row>
    <row r="16" spans="1:3" x14ac:dyDescent="0.2">
      <c r="A16" s="15" t="s">
        <v>85</v>
      </c>
      <c r="B16" s="16">
        <v>-11.176333333333334</v>
      </c>
      <c r="C16" s="16">
        <v>1.1052209869975513</v>
      </c>
    </row>
    <row r="17" spans="1:3" x14ac:dyDescent="0.2">
      <c r="A17" s="15" t="s">
        <v>89</v>
      </c>
      <c r="B17" s="16">
        <v>-9.0033333333333339</v>
      </c>
      <c r="C17" s="16">
        <v>-1.3048839515806776</v>
      </c>
    </row>
    <row r="18" spans="1:3" x14ac:dyDescent="0.2">
      <c r="A18" s="15" t="s">
        <v>93</v>
      </c>
      <c r="B18" s="16">
        <v>-7.2020000000000017</v>
      </c>
      <c r="C18" s="16">
        <v>1.7234765634839277E-3</v>
      </c>
    </row>
    <row r="19" spans="1:3" x14ac:dyDescent="0.2">
      <c r="A19" s="15" t="s">
        <v>97</v>
      </c>
      <c r="B19" s="16">
        <v>-10.270999999999999</v>
      </c>
      <c r="C19" s="16">
        <v>-1.8531479778174571</v>
      </c>
    </row>
    <row r="20" spans="1:3" x14ac:dyDescent="0.2">
      <c r="A20" s="15" t="s">
        <v>101</v>
      </c>
      <c r="B20" s="16">
        <v>-11.938666666666666</v>
      </c>
      <c r="C20" s="16">
        <v>-0.92455067430023519</v>
      </c>
    </row>
    <row r="21" spans="1:3" x14ac:dyDescent="0.2">
      <c r="A21" s="15" t="s">
        <v>105</v>
      </c>
      <c r="B21" s="16">
        <v>-3.9996666666666667</v>
      </c>
      <c r="C21" s="16">
        <v>-2.5753165741195971</v>
      </c>
    </row>
    <row r="22" spans="1:3" x14ac:dyDescent="0.2">
      <c r="A22" s="15" t="s">
        <v>117</v>
      </c>
      <c r="B22" s="16">
        <v>-3.2936666666666667</v>
      </c>
      <c r="C22" s="16">
        <v>-2.9503397881919682</v>
      </c>
    </row>
    <row r="23" spans="1:3" x14ac:dyDescent="0.2">
      <c r="A23" s="15" t="s">
        <v>121</v>
      </c>
      <c r="B23" s="16">
        <v>-11.325999999999999</v>
      </c>
      <c r="C23" s="16">
        <v>-4.220772410730774</v>
      </c>
    </row>
    <row r="24" spans="1:3" x14ac:dyDescent="0.2">
      <c r="A24" s="15" t="s">
        <v>125</v>
      </c>
      <c r="B24" s="16">
        <v>-9.8153333333333332</v>
      </c>
      <c r="C24" s="16">
        <v>-1.9673143367916737</v>
      </c>
    </row>
    <row r="25" spans="1:3" x14ac:dyDescent="0.2">
      <c r="A25" s="15" t="s">
        <v>129</v>
      </c>
      <c r="B25" s="16">
        <v>-9.9009999999999998</v>
      </c>
      <c r="C25" s="16">
        <v>-4.5131577661270512</v>
      </c>
    </row>
    <row r="26" spans="1:3" x14ac:dyDescent="0.2">
      <c r="A26" s="15" t="s">
        <v>132</v>
      </c>
      <c r="B26" s="16">
        <v>-10.763666666666667</v>
      </c>
      <c r="C26" s="16">
        <v>-3.1936070589131305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Averages</vt:lpstr>
      <vt:lpstr>Corrections</vt:lpstr>
      <vt:lpstr>Summary</vt:lpstr>
      <vt:lpstr>CO2_gasbench_export.wke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Laura Kristine Burkemper</cp:lastModifiedBy>
  <dcterms:created xsi:type="dcterms:W3CDTF">2018-10-15T19:10:35Z</dcterms:created>
  <dcterms:modified xsi:type="dcterms:W3CDTF">2018-10-15T19:19:59Z</dcterms:modified>
</cp:coreProperties>
</file>