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bookViews>
    <workbookView xWindow="0" yWindow="0" windowWidth="25125" windowHeight="12210"/>
  </bookViews>
  <sheets>
    <sheet name="Summary" sheetId="26" r:id="rId1"/>
    <sheet name="CN_Corrected" sheetId="1" r:id="rId2"/>
    <sheet name="Lab Standard Regression" sheetId="29" r:id="rId3"/>
  </sheets>
  <definedNames>
    <definedName name="_xlnm._FilterDatabase" localSheetId="0" hidden="1">Summary!$C$1:$K$35</definedName>
    <definedName name="CN_clean_Conly_export.wke" localSheetId="2">#REF!</definedName>
    <definedName name="CN_clean_Conly_export.wke">#REF!</definedName>
    <definedName name="CN_export.wke" localSheetId="2">#REF!</definedName>
    <definedName name="CN_export.wke">#REF!</definedName>
    <definedName name="CN_Nonly_clean_export.wke" localSheetId="2">CN_Corrected!#REF!</definedName>
    <definedName name="CN_Nonly_clean_export.wke">CN_Corrected!#REF!</definedName>
  </definedNames>
  <calcPr calcId="171027"/>
</workbook>
</file>

<file path=xl/calcChain.xml><?xml version="1.0" encoding="utf-8"?>
<calcChain xmlns="http://schemas.openxmlformats.org/spreadsheetml/2006/main">
  <c r="H98" i="29" l="1"/>
  <c r="G98" i="29"/>
  <c r="H93" i="29"/>
  <c r="G93" i="29"/>
  <c r="H90" i="29"/>
  <c r="G90" i="29"/>
  <c r="H87" i="29"/>
  <c r="G87" i="29"/>
  <c r="H82" i="29"/>
  <c r="G82" i="29"/>
  <c r="H77" i="29"/>
  <c r="G77" i="29"/>
  <c r="H72" i="29"/>
  <c r="G72" i="29"/>
  <c r="F63" i="29"/>
  <c r="F62" i="29"/>
  <c r="F61" i="29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G35" i="29" s="1"/>
  <c r="F33" i="29"/>
  <c r="F32" i="29"/>
  <c r="F31" i="29"/>
  <c r="F30" i="29"/>
  <c r="F29" i="29"/>
  <c r="G32" i="29" s="1"/>
  <c r="F28" i="29"/>
  <c r="F27" i="29"/>
  <c r="G27" i="29" s="1"/>
  <c r="F26" i="29"/>
  <c r="F25" i="29"/>
  <c r="F24" i="29"/>
  <c r="F23" i="29"/>
  <c r="F22" i="29"/>
  <c r="F21" i="29"/>
  <c r="F20" i="29"/>
  <c r="H21" i="29" s="1"/>
  <c r="F19" i="29"/>
  <c r="F18" i="29"/>
  <c r="F17" i="29"/>
  <c r="F16" i="29"/>
  <c r="F15" i="29"/>
  <c r="F14" i="29"/>
  <c r="G16" i="29" s="1"/>
  <c r="F13" i="29"/>
  <c r="F12" i="29"/>
  <c r="F11" i="29"/>
  <c r="F10" i="29"/>
  <c r="F9" i="29"/>
  <c r="F8" i="29"/>
  <c r="H12" i="29" s="1"/>
  <c r="F7" i="29"/>
  <c r="F6" i="29"/>
  <c r="F5" i="29"/>
  <c r="F4" i="29"/>
  <c r="F3" i="29"/>
  <c r="H7" i="29" l="1"/>
  <c r="G21" i="29"/>
  <c r="H16" i="29"/>
  <c r="H27" i="29"/>
  <c r="H35" i="29"/>
  <c r="H24" i="29"/>
  <c r="H32" i="29"/>
  <c r="G12" i="29"/>
  <c r="G7" i="29"/>
  <c r="G24" i="29"/>
</calcChain>
</file>

<file path=xl/sharedStrings.xml><?xml version="1.0" encoding="utf-8"?>
<sst xmlns="http://schemas.openxmlformats.org/spreadsheetml/2006/main" count="617" uniqueCount="218">
  <si>
    <t>%N</t>
  </si>
  <si>
    <t>%C</t>
  </si>
  <si>
    <t>C:N</t>
  </si>
  <si>
    <t>Sample ID</t>
  </si>
  <si>
    <t>Tray #</t>
  </si>
  <si>
    <t>Tray ID</t>
  </si>
  <si>
    <t>Weight</t>
  </si>
  <si>
    <t>d15N</t>
  </si>
  <si>
    <t>d13C</t>
  </si>
  <si>
    <t>Notes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</si>
  <si>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</si>
  <si>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</si>
  <si>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</si>
  <si>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</si>
  <si>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</si>
  <si>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</si>
  <si>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</si>
  <si>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</si>
  <si>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</si>
  <si>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</si>
  <si>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</si>
  <si>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</si>
  <si>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</si>
  <si>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</si>
  <si>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</si>
  <si>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</si>
  <si>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</si>
  <si>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Sample Dilution</t>
  </si>
  <si>
    <t>Ampl  44</t>
  </si>
  <si>
    <t>Area 44</t>
  </si>
  <si>
    <t>d 13C/12C</t>
  </si>
  <si>
    <t>d13C corr</t>
  </si>
  <si>
    <t>Nitrogen</t>
  </si>
  <si>
    <t>Standard Name</t>
  </si>
  <si>
    <t>d15N size corrected</t>
  </si>
  <si>
    <t>d15N avg</t>
  </si>
  <si>
    <t>stdev</t>
  </si>
  <si>
    <t>UNM-CSI protein std#2 (soy protein)</t>
  </si>
  <si>
    <t>protein std#2 (soy protein)</t>
  </si>
  <si>
    <t>protein std#3 (whey protein)</t>
  </si>
  <si>
    <t>protein std#1 (casein)</t>
  </si>
  <si>
    <t>protein std#4 (tuna)</t>
  </si>
  <si>
    <t>IAEA N1</t>
  </si>
  <si>
    <t>IAEA N2</t>
  </si>
  <si>
    <t>USGS 42</t>
  </si>
  <si>
    <t>USGS43</t>
  </si>
  <si>
    <t>standard name</t>
  </si>
  <si>
    <t>d15N measured</t>
  </si>
  <si>
    <t>d15Naccepted</t>
  </si>
  <si>
    <t>d15N Corrected (organics)</t>
  </si>
  <si>
    <t>d15N accepted values</t>
  </si>
  <si>
    <t>Casein</t>
  </si>
  <si>
    <t>Elemental Protein</t>
  </si>
  <si>
    <t>d15N measured values</t>
  </si>
  <si>
    <t>UW keratin</t>
  </si>
  <si>
    <t>UNM-CSI protein std#3 (whey protein)</t>
  </si>
  <si>
    <t>UW peptone</t>
  </si>
  <si>
    <t>UW Acetil</t>
  </si>
  <si>
    <t>USGS RSIL N11</t>
  </si>
  <si>
    <t>IAEA N3</t>
  </si>
  <si>
    <t>IAEA-N1</t>
  </si>
  <si>
    <t>UGSG 43</t>
  </si>
  <si>
    <t>CosTech Atropine</t>
  </si>
  <si>
    <t>CosTech Acet</t>
  </si>
  <si>
    <t>UNM-CSI protein std#1 (casein)</t>
  </si>
  <si>
    <t>Sprouts Whey</t>
  </si>
  <si>
    <t>Sprouts Soy Protein</t>
  </si>
  <si>
    <t>d15 N Averaqe</t>
  </si>
  <si>
    <t>d15N Actual</t>
  </si>
  <si>
    <t>Elem Pro</t>
  </si>
  <si>
    <t>Whey</t>
  </si>
  <si>
    <t>USGS 43</t>
  </si>
  <si>
    <t>Soy</t>
  </si>
  <si>
    <t>UNM-CSI protein std#4 (tuna protein)</t>
  </si>
  <si>
    <t>IAEA-N2</t>
  </si>
  <si>
    <t>Carbon</t>
  </si>
  <si>
    <t>d13C avg</t>
  </si>
  <si>
    <t>OAS Protein</t>
  </si>
  <si>
    <t>Protein Standard OAS</t>
  </si>
  <si>
    <t>d13C accepted values</t>
  </si>
  <si>
    <t>d13C measure values</t>
  </si>
  <si>
    <t>Last Revised: August 2015</t>
  </si>
  <si>
    <t>UNM CSI Protein Standard #1</t>
  </si>
  <si>
    <t>A2</t>
  </si>
  <si>
    <t>UNM-CSI-2017-Job 394 Tray 21</t>
  </si>
  <si>
    <t>Cordova Keller bone colagen</t>
  </si>
  <si>
    <t>CNslow_80</t>
  </si>
  <si>
    <t>2017/11/28 21:18:56</t>
  </si>
  <si>
    <t>A3</t>
  </si>
  <si>
    <t>2017/11/28 21:28:03</t>
  </si>
  <si>
    <t>41229-16944</t>
  </si>
  <si>
    <t>A1</t>
  </si>
  <si>
    <t>2017/11/28 21:37:10</t>
  </si>
  <si>
    <t>41229-16932</t>
  </si>
  <si>
    <t>2017/11/28 21:46:17</t>
  </si>
  <si>
    <t>41229-16925</t>
  </si>
  <si>
    <t>2017/11/28 21:55:24</t>
  </si>
  <si>
    <t>41229-16919</t>
  </si>
  <si>
    <t>A4</t>
  </si>
  <si>
    <t>2017/11/28 22:04:31</t>
  </si>
  <si>
    <t>2017/11/28 22:13:37</t>
  </si>
  <si>
    <t>41229-16920</t>
  </si>
  <si>
    <t>A5</t>
  </si>
  <si>
    <t>2017/11/28 22:22:45</t>
  </si>
  <si>
    <t>41229-16924</t>
  </si>
  <si>
    <t>A6</t>
  </si>
  <si>
    <t>2017/11/28 22:31:51</t>
  </si>
  <si>
    <t>41229-16692</t>
  </si>
  <si>
    <t>A7</t>
  </si>
  <si>
    <t>2017/11/28 22:40:58</t>
  </si>
  <si>
    <t>41229-16948</t>
  </si>
  <si>
    <t>A8</t>
  </si>
  <si>
    <t>2017/11/28 22:50:05</t>
  </si>
  <si>
    <t>41229-952</t>
  </si>
  <si>
    <t>A9</t>
  </si>
  <si>
    <t>2017/11/28 22:59:12</t>
  </si>
  <si>
    <t>41229-16918</t>
  </si>
  <si>
    <t>A10</t>
  </si>
  <si>
    <t>2017/11/28 23:08:19</t>
  </si>
  <si>
    <t>41229-16693</t>
  </si>
  <si>
    <t>A11</t>
  </si>
  <si>
    <t>2017/11/28 23:17:26</t>
  </si>
  <si>
    <t>41229-4160</t>
  </si>
  <si>
    <t>A12</t>
  </si>
  <si>
    <t>2017/11/28 23:26:33</t>
  </si>
  <si>
    <t>2017/11/28 23:35:40</t>
  </si>
  <si>
    <t>2017/11/28 23:44:47</t>
  </si>
  <si>
    <t>41229-16942</t>
  </si>
  <si>
    <t>B1</t>
  </si>
  <si>
    <t>2017/11/28 23:53:54</t>
  </si>
  <si>
    <t>41229-16922</t>
  </si>
  <si>
    <t>B2</t>
  </si>
  <si>
    <t>2017/11/29 00:03:01</t>
  </si>
  <si>
    <t>41229-16921</t>
  </si>
  <si>
    <t>B3</t>
  </si>
  <si>
    <t>2017/11/29 00:12:08</t>
  </si>
  <si>
    <t>41229-16926</t>
  </si>
  <si>
    <t>B4</t>
  </si>
  <si>
    <t>2017/11/29 00:21:15</t>
  </si>
  <si>
    <t>41229-16931</t>
  </si>
  <si>
    <t>B5</t>
  </si>
  <si>
    <t>2017/11/29 00:30:22</t>
  </si>
  <si>
    <t>41229-16935</t>
  </si>
  <si>
    <t>B6</t>
  </si>
  <si>
    <t>2017/11/29 00:39:29</t>
  </si>
  <si>
    <t>41229-16937</t>
  </si>
  <si>
    <t>B7</t>
  </si>
  <si>
    <t>2017/11/29 00:48:36</t>
  </si>
  <si>
    <t>41229-1307</t>
  </si>
  <si>
    <t>B8</t>
  </si>
  <si>
    <t>2017/11/29 00:57:43</t>
  </si>
  <si>
    <t>41229-16923</t>
  </si>
  <si>
    <t>B9</t>
  </si>
  <si>
    <t>2017/11/29 01:06:50</t>
  </si>
  <si>
    <t>41229-16949</t>
  </si>
  <si>
    <t>B10</t>
  </si>
  <si>
    <t>2017/11/29 01:15:57</t>
  </si>
  <si>
    <t>41229-16936</t>
  </si>
  <si>
    <t>B11</t>
  </si>
  <si>
    <t>2017/11/29 01:25:04</t>
  </si>
  <si>
    <t>41229-6587</t>
  </si>
  <si>
    <t>B12</t>
  </si>
  <si>
    <t>2017/11/29 01:34:11</t>
  </si>
  <si>
    <t>2017/11/29 01:43:18</t>
  </si>
  <si>
    <t>2017/11/29 01:52:25</t>
  </si>
  <si>
    <t>41229-16930</t>
  </si>
  <si>
    <t>C1</t>
  </si>
  <si>
    <t>2017/11/29 02:01:32</t>
  </si>
  <si>
    <t>41229-16938</t>
  </si>
  <si>
    <t>C2</t>
  </si>
  <si>
    <t>2017/11/29 02:10:39</t>
  </si>
  <si>
    <t>41229-16939</t>
  </si>
  <si>
    <t>C3</t>
  </si>
  <si>
    <t>2017/11/29 02:19:46</t>
  </si>
  <si>
    <t>41229-16928</t>
  </si>
  <si>
    <t>C4</t>
  </si>
  <si>
    <t>2017/11/29 02:28:53</t>
  </si>
  <si>
    <t>41229-16934</t>
  </si>
  <si>
    <t>C5</t>
  </si>
  <si>
    <t>2017/11/29 02:38:00</t>
  </si>
  <si>
    <t>41229-16917</t>
  </si>
  <si>
    <t>C6</t>
  </si>
  <si>
    <t>2017/11/29 02:47:07</t>
  </si>
  <si>
    <t>41229-16927</t>
  </si>
  <si>
    <t>C7</t>
  </si>
  <si>
    <t>2017/11/29 02:56:14</t>
  </si>
  <si>
    <t>41229-16947</t>
  </si>
  <si>
    <t>C8</t>
  </si>
  <si>
    <t>2017/11/29 03:05:21</t>
  </si>
  <si>
    <t>41229-16933</t>
  </si>
  <si>
    <t>C9</t>
  </si>
  <si>
    <t>2017/11/29 03:14:28</t>
  </si>
  <si>
    <t>41229-9885</t>
  </si>
  <si>
    <t>C10</t>
  </si>
  <si>
    <t>2017/11/29 03:23:35</t>
  </si>
  <si>
    <t>UNM-CSI-2017-Job 430 Tray 1</t>
  </si>
  <si>
    <t>Macias Jaramillo Feathers</t>
  </si>
  <si>
    <t>2017/11/29 04:18:17</t>
  </si>
  <si>
    <t>2017/11/29 04:27:24</t>
  </si>
  <si>
    <t>1.) orange indicates low peak amplitude use values with caution</t>
  </si>
  <si>
    <t>2.) purple indicates peak amplitude too low for accurate isotope determination</t>
  </si>
  <si>
    <t>Genus</t>
  </si>
  <si>
    <t>Thomomys</t>
  </si>
  <si>
    <t>Geomys</t>
  </si>
  <si>
    <t>Strata</t>
  </si>
  <si>
    <t>75-80</t>
  </si>
  <si>
    <t>75-90</t>
  </si>
  <si>
    <t>65-70</t>
  </si>
  <si>
    <t>100-105</t>
  </si>
  <si>
    <t>Onychomys</t>
  </si>
  <si>
    <t>95-100</t>
  </si>
  <si>
    <t>120-125</t>
  </si>
  <si>
    <t>130-135</t>
  </si>
  <si>
    <t>150-155</t>
  </si>
  <si>
    <t>115-120</t>
  </si>
  <si>
    <t>105-110</t>
  </si>
  <si>
    <t>80-85</t>
  </si>
  <si>
    <t>Geomyid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</si>
</sst>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8" x14ac:knownFonts="1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quotePrefix="1" applyNumberFormat="1"/>
    <xf numFmtId="166" fontId="6" fillId="0" borderId="0" xfId="0" quotePrefix="1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0" borderId="0" xfId="0" quotePrefix="1" applyNumberFormat="1" applyFont="1"/>
    <xf numFmtId="0" fontId="5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quotePrefix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quotePrefix="1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ont="1" applyFill="1"/>
    <xf numFmtId="0" fontId="3" fillId="3" borderId="0" xfId="0" applyFont="1" applyFill="1"/>
    <xf numFmtId="165" fontId="0" fillId="3" borderId="0" xfId="0" quotePrefix="1" applyNumberFormat="1" applyFont="1" applyFill="1" applyAlignment="1">
      <alignment horizontal="center"/>
    </xf>
    <xf numFmtId="165" fontId="0" fillId="3" borderId="0" xfId="0" applyNumberFormat="1" applyFont="1" applyFill="1" applyAlignment="1">
      <alignment horizontal="center"/>
    </xf>
    <xf numFmtId="165" fontId="0" fillId="0" borderId="0" xfId="0" quotePrefix="1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  <a:r>
              <a:rPr lang="en-US" baseline="0"/>
              <a:t> Protein Standards Nitrogen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855846290241755E-2"/>
                  <c:y val="1.0987945295001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Regression'!$K$7:$R$7</c:f>
              <c:numCache>
                <c:formatCode>0.00</c:formatCode>
                <c:ptCount val="8"/>
                <c:pt idx="0">
                  <c:v>1.08</c:v>
                </c:pt>
                <c:pt idx="1">
                  <c:v>5.86</c:v>
                </c:pt>
                <c:pt idx="2">
                  <c:v>6.49</c:v>
                </c:pt>
                <c:pt idx="3">
                  <c:v>13.24</c:v>
                </c:pt>
                <c:pt idx="4">
                  <c:v>0.52</c:v>
                </c:pt>
                <c:pt idx="5">
                  <c:v>20.190000000000001</c:v>
                </c:pt>
                <c:pt idx="6">
                  <c:v>7.94</c:v>
                </c:pt>
                <c:pt idx="7">
                  <c:v>8.34</c:v>
                </c:pt>
              </c:numCache>
            </c:numRef>
          </c:xVal>
          <c:yVal>
            <c:numRef>
              <c:f>'Lab Standard Regression'!$K$5:$R$5</c:f>
              <c:numCache>
                <c:formatCode>0.00</c:formatCode>
                <c:ptCount val="8"/>
                <c:pt idx="0">
                  <c:v>0.98</c:v>
                </c:pt>
                <c:pt idx="1">
                  <c:v>5.9</c:v>
                </c:pt>
                <c:pt idx="2">
                  <c:v>6.43</c:v>
                </c:pt>
                <c:pt idx="3">
                  <c:v>13.32</c:v>
                </c:pt>
                <c:pt idx="4">
                  <c:v>0.4</c:v>
                </c:pt>
                <c:pt idx="5">
                  <c:v>20.3</c:v>
                </c:pt>
                <c:pt idx="6">
                  <c:v>8.0500000000000007</c:v>
                </c:pt>
                <c:pt idx="7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4-4057-911F-5B5BB2A2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1968"/>
        <c:axId val="86822528"/>
      </c:scatterChart>
      <c:valAx>
        <c:axId val="8682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2528"/>
        <c:crosses val="autoZero"/>
        <c:crossBetween val="midCat"/>
      </c:valAx>
      <c:valAx>
        <c:axId val="8682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Casein Variable Size Carbon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5896332378488"/>
          <c:y val="0.14784252787016655"/>
          <c:w val="0.81085128858014011"/>
          <c:h val="0.707052135313468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Standard Regression'!$C$99:$C$126</c:f>
              <c:numCache>
                <c:formatCode>General</c:formatCode>
                <c:ptCount val="28"/>
                <c:pt idx="0">
                  <c:v>2660</c:v>
                </c:pt>
                <c:pt idx="1">
                  <c:v>2357</c:v>
                </c:pt>
                <c:pt idx="2">
                  <c:v>3507</c:v>
                </c:pt>
                <c:pt idx="3">
                  <c:v>2208</c:v>
                </c:pt>
                <c:pt idx="4">
                  <c:v>4120</c:v>
                </c:pt>
                <c:pt idx="5">
                  <c:v>3320</c:v>
                </c:pt>
                <c:pt idx="6">
                  <c:v>3422</c:v>
                </c:pt>
                <c:pt idx="7">
                  <c:v>3947</c:v>
                </c:pt>
                <c:pt idx="8">
                  <c:v>4852</c:v>
                </c:pt>
                <c:pt idx="9">
                  <c:v>4475</c:v>
                </c:pt>
                <c:pt idx="10">
                  <c:v>4400</c:v>
                </c:pt>
                <c:pt idx="11">
                  <c:v>4326</c:v>
                </c:pt>
                <c:pt idx="12">
                  <c:v>5498</c:v>
                </c:pt>
                <c:pt idx="13">
                  <c:v>5424</c:v>
                </c:pt>
                <c:pt idx="14">
                  <c:v>5931</c:v>
                </c:pt>
                <c:pt idx="15">
                  <c:v>5819</c:v>
                </c:pt>
                <c:pt idx="16">
                  <c:v>7227</c:v>
                </c:pt>
                <c:pt idx="17">
                  <c:v>6819</c:v>
                </c:pt>
                <c:pt idx="18">
                  <c:v>6768</c:v>
                </c:pt>
                <c:pt idx="19">
                  <c:v>7131</c:v>
                </c:pt>
                <c:pt idx="20">
                  <c:v>8388</c:v>
                </c:pt>
                <c:pt idx="21">
                  <c:v>9178</c:v>
                </c:pt>
                <c:pt idx="22">
                  <c:v>8933</c:v>
                </c:pt>
                <c:pt idx="23">
                  <c:v>9177</c:v>
                </c:pt>
                <c:pt idx="24">
                  <c:v>2160</c:v>
                </c:pt>
                <c:pt idx="25">
                  <c:v>1928</c:v>
                </c:pt>
                <c:pt idx="26">
                  <c:v>1850</c:v>
                </c:pt>
                <c:pt idx="27">
                  <c:v>1644</c:v>
                </c:pt>
              </c:numCache>
            </c:numRef>
          </c:xVal>
          <c:yVal>
            <c:numRef>
              <c:f>'Lab Standard Regression'!$E$99:$E$126</c:f>
              <c:numCache>
                <c:formatCode>0.00</c:formatCode>
                <c:ptCount val="28"/>
                <c:pt idx="0">
                  <c:v>-25.446000000000002</c:v>
                </c:pt>
                <c:pt idx="1">
                  <c:v>-25.442</c:v>
                </c:pt>
                <c:pt idx="2">
                  <c:v>-25.423999999999999</c:v>
                </c:pt>
                <c:pt idx="3">
                  <c:v>-25.419</c:v>
                </c:pt>
                <c:pt idx="4">
                  <c:v>-25.414999999999999</c:v>
                </c:pt>
                <c:pt idx="5">
                  <c:v>-25.442</c:v>
                </c:pt>
                <c:pt idx="6">
                  <c:v>-25.405000000000001</c:v>
                </c:pt>
                <c:pt idx="7">
                  <c:v>-25.443000000000001</c:v>
                </c:pt>
                <c:pt idx="8">
                  <c:v>-25.4</c:v>
                </c:pt>
                <c:pt idx="9">
                  <c:v>-25.393000000000001</c:v>
                </c:pt>
                <c:pt idx="10">
                  <c:v>-25.456</c:v>
                </c:pt>
                <c:pt idx="11">
                  <c:v>-25.439</c:v>
                </c:pt>
                <c:pt idx="12">
                  <c:v>-25.465</c:v>
                </c:pt>
                <c:pt idx="13">
                  <c:v>-25.382999999999999</c:v>
                </c:pt>
                <c:pt idx="14">
                  <c:v>-25.382000000000001</c:v>
                </c:pt>
                <c:pt idx="15">
                  <c:v>-25.462</c:v>
                </c:pt>
                <c:pt idx="16">
                  <c:v>-25.343</c:v>
                </c:pt>
                <c:pt idx="17">
                  <c:v>-25.356999999999999</c:v>
                </c:pt>
                <c:pt idx="18">
                  <c:v>-25.347000000000001</c:v>
                </c:pt>
                <c:pt idx="19">
                  <c:v>-25.327999999999999</c:v>
                </c:pt>
                <c:pt idx="20">
                  <c:v>-25.321000000000002</c:v>
                </c:pt>
                <c:pt idx="21">
                  <c:v>-25.306999999999999</c:v>
                </c:pt>
                <c:pt idx="22">
                  <c:v>-25.321999999999999</c:v>
                </c:pt>
                <c:pt idx="23">
                  <c:v>-25.260999999999999</c:v>
                </c:pt>
                <c:pt idx="24">
                  <c:v>-25.382999999999999</c:v>
                </c:pt>
                <c:pt idx="25">
                  <c:v>-25.390999999999998</c:v>
                </c:pt>
                <c:pt idx="26">
                  <c:v>-25.413</c:v>
                </c:pt>
                <c:pt idx="27">
                  <c:v>-25.425000000000001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4-4282-B156-2610E9ED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4768"/>
        <c:axId val="86825328"/>
      </c:scatterChart>
      <c:valAx>
        <c:axId val="868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Height (mV)</a:t>
                </a:r>
              </a:p>
            </c:rich>
          </c:tx>
          <c:layout>
            <c:manualLayout>
              <c:xMode val="edge"/>
              <c:yMode val="edge"/>
              <c:x val="0.45359017293312853"/>
              <c:y val="0.9075035945052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328"/>
        <c:crossesAt val="-26"/>
        <c:crossBetween val="midCat"/>
      </c:valAx>
      <c:valAx>
        <c:axId val="86825328"/>
        <c:scaling>
          <c:orientation val="minMax"/>
          <c:max val="-25"/>
          <c:min val="-2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1.8746338605741066E-2"/>
              <c:y val="0.4321607551270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Casein Variable Size Nitrogen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5594150229549"/>
          <c:y val="0.17171296296296296"/>
          <c:w val="0.83525522520387296"/>
          <c:h val="0.686744014848106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Standard Regression'!$C$36:$C$63</c:f>
              <c:numCache>
                <c:formatCode>General</c:formatCode>
                <c:ptCount val="28"/>
                <c:pt idx="0">
                  <c:v>2021</c:v>
                </c:pt>
                <c:pt idx="1">
                  <c:v>1810</c:v>
                </c:pt>
                <c:pt idx="2">
                  <c:v>2742</c:v>
                </c:pt>
                <c:pt idx="3">
                  <c:v>1694</c:v>
                </c:pt>
                <c:pt idx="4">
                  <c:v>3251</c:v>
                </c:pt>
                <c:pt idx="5">
                  <c:v>2577</c:v>
                </c:pt>
                <c:pt idx="6">
                  <c:v>2651</c:v>
                </c:pt>
                <c:pt idx="7">
                  <c:v>3072</c:v>
                </c:pt>
                <c:pt idx="8">
                  <c:v>3857</c:v>
                </c:pt>
                <c:pt idx="9">
                  <c:v>3520</c:v>
                </c:pt>
                <c:pt idx="10">
                  <c:v>3474</c:v>
                </c:pt>
                <c:pt idx="11">
                  <c:v>3396</c:v>
                </c:pt>
                <c:pt idx="12">
                  <c:v>4363</c:v>
                </c:pt>
                <c:pt idx="13">
                  <c:v>4324</c:v>
                </c:pt>
                <c:pt idx="14">
                  <c:v>4735</c:v>
                </c:pt>
                <c:pt idx="15">
                  <c:v>4654</c:v>
                </c:pt>
                <c:pt idx="16">
                  <c:v>5871</c:v>
                </c:pt>
                <c:pt idx="17">
                  <c:v>5518</c:v>
                </c:pt>
                <c:pt idx="18">
                  <c:v>5481</c:v>
                </c:pt>
                <c:pt idx="19">
                  <c:v>5808</c:v>
                </c:pt>
                <c:pt idx="20">
                  <c:v>6891</c:v>
                </c:pt>
                <c:pt idx="21">
                  <c:v>7659</c:v>
                </c:pt>
                <c:pt idx="22">
                  <c:v>7420</c:v>
                </c:pt>
                <c:pt idx="23">
                  <c:v>7603</c:v>
                </c:pt>
                <c:pt idx="24">
                  <c:v>1681</c:v>
                </c:pt>
                <c:pt idx="25">
                  <c:v>1470</c:v>
                </c:pt>
                <c:pt idx="26">
                  <c:v>1421</c:v>
                </c:pt>
                <c:pt idx="27">
                  <c:v>1267</c:v>
                </c:pt>
              </c:numCache>
            </c:numRef>
          </c:xVal>
          <c:yVal>
            <c:numRef>
              <c:f>'Lab Standard Regression'!$E$36:$E$63</c:f>
              <c:numCache>
                <c:formatCode>0.00</c:formatCode>
                <c:ptCount val="28"/>
                <c:pt idx="0">
                  <c:v>6</c:v>
                </c:pt>
                <c:pt idx="1">
                  <c:v>5.907</c:v>
                </c:pt>
                <c:pt idx="2">
                  <c:v>6.226</c:v>
                </c:pt>
                <c:pt idx="3">
                  <c:v>6.0869999999999997</c:v>
                </c:pt>
                <c:pt idx="4">
                  <c:v>6.3739999999999997</c:v>
                </c:pt>
                <c:pt idx="5">
                  <c:v>6.194</c:v>
                </c:pt>
                <c:pt idx="6">
                  <c:v>6.2</c:v>
                </c:pt>
                <c:pt idx="7">
                  <c:v>6.3150000000000004</c:v>
                </c:pt>
                <c:pt idx="8">
                  <c:v>6.5019999999999998</c:v>
                </c:pt>
                <c:pt idx="9">
                  <c:v>6.3680000000000003</c:v>
                </c:pt>
                <c:pt idx="10">
                  <c:v>6.4139999999999997</c:v>
                </c:pt>
                <c:pt idx="11">
                  <c:v>6.4059999999999997</c:v>
                </c:pt>
                <c:pt idx="12">
                  <c:v>6.5519999999999996</c:v>
                </c:pt>
                <c:pt idx="13">
                  <c:v>6.5039999999999996</c:v>
                </c:pt>
                <c:pt idx="14">
                  <c:v>6.5309999999999997</c:v>
                </c:pt>
                <c:pt idx="15">
                  <c:v>6.577</c:v>
                </c:pt>
                <c:pt idx="16">
                  <c:v>6.593</c:v>
                </c:pt>
                <c:pt idx="17">
                  <c:v>6.5170000000000003</c:v>
                </c:pt>
                <c:pt idx="18">
                  <c:v>6.6189999999999998</c:v>
                </c:pt>
                <c:pt idx="19">
                  <c:v>6.649</c:v>
                </c:pt>
                <c:pt idx="20">
                  <c:v>6.6159999999999997</c:v>
                </c:pt>
                <c:pt idx="21">
                  <c:v>6.5810000000000004</c:v>
                </c:pt>
                <c:pt idx="22">
                  <c:v>6.6210000000000004</c:v>
                </c:pt>
                <c:pt idx="23">
                  <c:v>6.6390000000000002</c:v>
                </c:pt>
                <c:pt idx="24">
                  <c:v>5.944</c:v>
                </c:pt>
                <c:pt idx="25">
                  <c:v>5.8650000000000002</c:v>
                </c:pt>
                <c:pt idx="26">
                  <c:v>5.8929999999999998</c:v>
                </c:pt>
                <c:pt idx="27">
                  <c:v>5.8979999999999997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F-4060-B946-370D112E0D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444225721784751E-2"/>
                  <c:y val="-4.1613808690580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('Lab Standard Regression'!$C$36:$C$47,'Lab Standard Regression'!$C$60:$C$63)</c:f>
              <c:numCache>
                <c:formatCode>General</c:formatCode>
                <c:ptCount val="16"/>
                <c:pt idx="0">
                  <c:v>2021</c:v>
                </c:pt>
                <c:pt idx="1">
                  <c:v>1810</c:v>
                </c:pt>
                <c:pt idx="2">
                  <c:v>2742</c:v>
                </c:pt>
                <c:pt idx="3">
                  <c:v>1694</c:v>
                </c:pt>
                <c:pt idx="4">
                  <c:v>3251</c:v>
                </c:pt>
                <c:pt idx="5">
                  <c:v>2577</c:v>
                </c:pt>
                <c:pt idx="6">
                  <c:v>2651</c:v>
                </c:pt>
                <c:pt idx="7">
                  <c:v>3072</c:v>
                </c:pt>
                <c:pt idx="8">
                  <c:v>3857</c:v>
                </c:pt>
                <c:pt idx="9">
                  <c:v>3520</c:v>
                </c:pt>
                <c:pt idx="10">
                  <c:v>3474</c:v>
                </c:pt>
                <c:pt idx="11">
                  <c:v>3396</c:v>
                </c:pt>
                <c:pt idx="12">
                  <c:v>1681</c:v>
                </c:pt>
                <c:pt idx="13">
                  <c:v>1470</c:v>
                </c:pt>
                <c:pt idx="14">
                  <c:v>1421</c:v>
                </c:pt>
                <c:pt idx="15">
                  <c:v>1267</c:v>
                </c:pt>
              </c:numCache>
            </c:numRef>
          </c:xVal>
          <c:yVal>
            <c:numRef>
              <c:f>('Lab Standard Regression'!$E$36:$E$47,'Lab Standard Regression'!$E$60:$E$63)</c:f>
              <c:numCache>
                <c:formatCode>0.00</c:formatCode>
                <c:ptCount val="16"/>
                <c:pt idx="0">
                  <c:v>6</c:v>
                </c:pt>
                <c:pt idx="1">
                  <c:v>5.907</c:v>
                </c:pt>
                <c:pt idx="2">
                  <c:v>6.226</c:v>
                </c:pt>
                <c:pt idx="3">
                  <c:v>6.0869999999999997</c:v>
                </c:pt>
                <c:pt idx="4">
                  <c:v>6.3739999999999997</c:v>
                </c:pt>
                <c:pt idx="5">
                  <c:v>6.194</c:v>
                </c:pt>
                <c:pt idx="6">
                  <c:v>6.2</c:v>
                </c:pt>
                <c:pt idx="7">
                  <c:v>6.3150000000000004</c:v>
                </c:pt>
                <c:pt idx="8">
                  <c:v>6.5019999999999998</c:v>
                </c:pt>
                <c:pt idx="9">
                  <c:v>6.3680000000000003</c:v>
                </c:pt>
                <c:pt idx="10">
                  <c:v>6.4139999999999997</c:v>
                </c:pt>
                <c:pt idx="11">
                  <c:v>6.4059999999999997</c:v>
                </c:pt>
                <c:pt idx="12">
                  <c:v>5.944</c:v>
                </c:pt>
                <c:pt idx="13">
                  <c:v>5.8650000000000002</c:v>
                </c:pt>
                <c:pt idx="14">
                  <c:v>5.8929999999999998</c:v>
                </c:pt>
                <c:pt idx="15">
                  <c:v>5.8979999999999997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F-4060-B946-370D112E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8128"/>
        <c:axId val="86828688"/>
      </c:scatterChart>
      <c:valAx>
        <c:axId val="8682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Height (mV)</a:t>
                </a:r>
              </a:p>
            </c:rich>
          </c:tx>
          <c:layout>
            <c:manualLayout>
              <c:xMode val="edge"/>
              <c:yMode val="edge"/>
              <c:x val="0.44785470378075648"/>
              <c:y val="0.9118544447355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8688"/>
        <c:crosses val="autoZero"/>
        <c:crossBetween val="midCat"/>
      </c:valAx>
      <c:valAx>
        <c:axId val="86828688"/>
        <c:scaling>
          <c:orientation val="minMax"/>
          <c:max val="6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</a:p>
            </c:rich>
          </c:tx>
          <c:layout>
            <c:manualLayout>
              <c:xMode val="edge"/>
              <c:yMode val="edge"/>
              <c:x val="8.5121884848006046E-3"/>
              <c:y val="0.45035060642032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81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 Protein Standards Carbon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1157202910611"/>
          <c:y val="0.114555985684683"/>
          <c:w val="0.86729710005761473"/>
          <c:h val="0.70908238952908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Regression'!$K$71:$Q$71</c:f>
              <c:numCache>
                <c:formatCode>General</c:formatCode>
                <c:ptCount val="7"/>
                <c:pt idx="0">
                  <c:v>-24.51</c:v>
                </c:pt>
                <c:pt idx="1">
                  <c:v>-14.67</c:v>
                </c:pt>
                <c:pt idx="2">
                  <c:v>-25.42</c:v>
                </c:pt>
                <c:pt idx="3">
                  <c:v>-15.33</c:v>
                </c:pt>
                <c:pt idx="4">
                  <c:v>-19.87</c:v>
                </c:pt>
                <c:pt idx="5">
                  <c:v>-19.989999999999998</c:v>
                </c:pt>
                <c:pt idx="6">
                  <c:v>-25.92</c:v>
                </c:pt>
              </c:numCache>
            </c:numRef>
          </c:xVal>
          <c:yVal>
            <c:numRef>
              <c:f>'Lab Standard Regression'!$K$69:$Q$69</c:f>
              <c:numCache>
                <c:formatCode>General</c:formatCode>
                <c:ptCount val="7"/>
                <c:pt idx="0">
                  <c:v>-25.78</c:v>
                </c:pt>
                <c:pt idx="1">
                  <c:v>-16.05</c:v>
                </c:pt>
                <c:pt idx="2">
                  <c:v>-26.52</c:v>
                </c:pt>
                <c:pt idx="3" formatCode="0.00">
                  <c:v>-16.7</c:v>
                </c:pt>
                <c:pt idx="4">
                  <c:v>-21.09</c:v>
                </c:pt>
                <c:pt idx="5">
                  <c:v>-21.28</c:v>
                </c:pt>
                <c:pt idx="6">
                  <c:v>-26.98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2-4E0A-80C5-2B3D8E2CB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63232"/>
        <c:axId val="342763792"/>
      </c:scatterChart>
      <c:valAx>
        <c:axId val="342763232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6434143501099817"/>
              <c:y val="0.9086564503430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63792"/>
        <c:crossesAt val="-30"/>
        <c:crossBetween val="midCat"/>
      </c:valAx>
      <c:valAx>
        <c:axId val="342763792"/>
        <c:scaling>
          <c:orientation val="minMax"/>
          <c:max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49124123712967E-2"/>
              <c:y val="0.3513280907219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63232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742951</xdr:colOff>
      <xdr:row>10</xdr:row>
      <xdr:rowOff>109536</xdr:rowOff>
    </xdr:from>
    <xdr:to>
      <xdr:col>14</xdr:col>
      <xdr:colOff>114301</xdr:colOff>
      <xdr:row>31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105</xdr:row>
      <xdr:rowOff>80961</xdr:rowOff>
    </xdr:from>
    <xdr:to>
      <xdr:col>11</xdr:col>
      <xdr:colOff>514350</xdr:colOff>
      <xdr:row>125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39</xdr:row>
      <xdr:rowOff>38100</xdr:rowOff>
    </xdr:from>
    <xdr:to>
      <xdr:col>11</xdr:col>
      <xdr:colOff>714375</xdr:colOff>
      <xdr:row>61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628649</xdr:colOff>
      <xdr:row>75</xdr:row>
      <xdr:rowOff>14287</xdr:rowOff>
    </xdr:from>
    <xdr:to>
      <xdr:col>14</xdr:col>
      <xdr:colOff>47625</xdr:colOff>
      <xdr:row>97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zoomScaleNormal="100" workbookViewId="0">
      <selection activeCell="B27" sqref="B27"/>
    </sheetView>
  </sheetViews>
  <sheetFormatPr defaultColWidth="10.7109375" defaultRowHeight="12.75" x14ac:dyDescent="0.2"/>
  <cols>
    <col min="1" max="2" width="18.42578125" style="5" customWidth="1"/>
    <col min="3" max="3" width="30.42578125" style="28" bestFit="1" customWidth="1"/>
    <col min="4" max="4" width="8.5703125" style="18" customWidth="1"/>
    <col min="5" max="5" width="8.42578125" style="18" customWidth="1"/>
    <col min="6" max="6" width="7.85546875" style="18" customWidth="1"/>
    <col min="7" max="7" width="8.28515625" style="18" customWidth="1"/>
    <col min="8" max="8" width="7.5703125" style="18" customWidth="1"/>
    <col min="9" max="9" width="7.28515625" style="18" customWidth="1"/>
    <col min="10" max="10" width="6.28515625" style="18" customWidth="1"/>
    <col min="11" max="11" width="7.7109375" style="18" customWidth="1"/>
    <col min="12" max="17" width="10.7109375" style="16"/>
    <col min="18" max="18" width="12.42578125" style="16" customWidth="1"/>
    <col min="19" max="20" width="12.85546875" style="16" customWidth="1"/>
    <col min="21" max="21" width="11.140625" style="16" customWidth="1"/>
    <col min="22" max="25" width="10.7109375" style="16"/>
    <col min="26" max="16384" width="10.7109375" style="5"/>
  </cols>
  <sheetData>
    <row r="1" spans="1:25" s="2" customFormat="1" ht="15.95" customHeight="1" x14ac:dyDescent="0.2">
      <c r="A1" s="2" t="s">
        <v>201</v>
      </c>
      <c r="B1" s="2" t="s">
        <v>204</v>
      </c>
      <c r="C1" s="46" t="s">
        <v>3</v>
      </c>
      <c r="D1" s="1" t="s">
        <v>4</v>
      </c>
      <c r="E1" s="1" t="s">
        <v>5</v>
      </c>
      <c r="F1" s="2" t="s">
        <v>6</v>
      </c>
      <c r="G1" s="3" t="s">
        <v>7</v>
      </c>
      <c r="H1" s="4" t="s">
        <v>8</v>
      </c>
      <c r="I1" s="4" t="s">
        <v>0</v>
      </c>
      <c r="J1" s="4" t="s">
        <v>1</v>
      </c>
      <c r="K1" s="4" t="s">
        <v>2</v>
      </c>
      <c r="N1" s="2" t="s">
        <v>9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x14ac:dyDescent="0.2">
      <c r="A2" s="5" t="s">
        <v>202</v>
      </c>
      <c r="B2" s="5" t="s">
        <v>205</v>
      </c>
      <c r="C2" s="27" t="s">
        <v>148</v>
      </c>
      <c r="D2" s="18">
        <v>1</v>
      </c>
      <c r="E2" s="7" t="s">
        <v>149</v>
      </c>
      <c r="F2" s="9">
        <v>0.61099999999999999</v>
      </c>
      <c r="G2" s="15">
        <v>5.2326444444444444</v>
      </c>
      <c r="H2" s="12">
        <v>-18.461444444444446</v>
      </c>
      <c r="I2" s="44">
        <v>11.206429412969722</v>
      </c>
      <c r="J2" s="45">
        <v>33.087199850317631</v>
      </c>
      <c r="K2" s="36">
        <v>2.9525193646447523</v>
      </c>
      <c r="N2" s="17" t="s">
        <v>199</v>
      </c>
      <c r="O2" s="17"/>
      <c r="P2" s="17"/>
      <c r="Q2" s="17"/>
      <c r="R2" s="17"/>
      <c r="S2" s="39"/>
    </row>
    <row r="3" spans="1:25" x14ac:dyDescent="0.2">
      <c r="A3" s="5" t="s">
        <v>209</v>
      </c>
      <c r="B3" s="5" t="s">
        <v>216</v>
      </c>
      <c r="C3" s="27" t="s">
        <v>107</v>
      </c>
      <c r="D3" s="18">
        <v>1</v>
      </c>
      <c r="E3" s="7" t="s">
        <v>108</v>
      </c>
      <c r="F3" s="9">
        <v>0.57499999999999996</v>
      </c>
      <c r="G3" s="15">
        <v>10.151144444444444</v>
      </c>
      <c r="H3" s="12">
        <v>-16.615444444444446</v>
      </c>
      <c r="I3" s="44">
        <v>6.7493878260869558</v>
      </c>
      <c r="J3" s="45">
        <v>20.62345691229962</v>
      </c>
      <c r="K3" s="36">
        <v>3.0556040701333256</v>
      </c>
      <c r="N3" s="40" t="s">
        <v>200</v>
      </c>
      <c r="O3" s="40"/>
      <c r="P3" s="40"/>
      <c r="Q3" s="41"/>
      <c r="R3" s="41"/>
      <c r="S3" s="41"/>
      <c r="T3" s="5"/>
      <c r="U3" s="5"/>
      <c r="V3" s="5"/>
      <c r="W3" s="5"/>
      <c r="X3" s="5"/>
      <c r="Y3" s="5"/>
    </row>
    <row r="4" spans="1:25" x14ac:dyDescent="0.2">
      <c r="A4" s="5" t="s">
        <v>209</v>
      </c>
      <c r="B4" s="5" t="s">
        <v>216</v>
      </c>
      <c r="C4" s="27" t="s">
        <v>119</v>
      </c>
      <c r="D4" s="18">
        <v>1</v>
      </c>
      <c r="E4" s="7" t="s">
        <v>120</v>
      </c>
      <c r="F4" s="9">
        <v>0.55900000000000005</v>
      </c>
      <c r="G4" s="15">
        <v>9.6649444444444441</v>
      </c>
      <c r="H4" s="12">
        <v>-17.476444444444446</v>
      </c>
      <c r="I4" s="44">
        <v>15.670173703041142</v>
      </c>
      <c r="J4" s="45">
        <v>44.073009031887963</v>
      </c>
      <c r="K4" s="36">
        <v>2.8125411924013726</v>
      </c>
      <c r="Q4" s="5"/>
      <c r="R4" s="5"/>
      <c r="S4" s="5"/>
      <c r="T4" s="5"/>
      <c r="U4" s="5"/>
      <c r="V4" s="5"/>
      <c r="W4" s="5"/>
      <c r="X4" s="5"/>
      <c r="Y4" s="5"/>
    </row>
    <row r="5" spans="1:25" x14ac:dyDescent="0.2">
      <c r="A5" s="5" t="s">
        <v>202</v>
      </c>
      <c r="B5" s="5" t="s">
        <v>206</v>
      </c>
      <c r="C5" s="27" t="s">
        <v>180</v>
      </c>
      <c r="D5" s="18">
        <v>1</v>
      </c>
      <c r="E5" s="7" t="s">
        <v>181</v>
      </c>
      <c r="F5" s="9">
        <v>0.57599999999999996</v>
      </c>
      <c r="G5" s="15">
        <v>5.3386444444444443</v>
      </c>
      <c r="H5" s="12">
        <v>-19.399444444444445</v>
      </c>
      <c r="I5" s="44">
        <v>15.85059679075381</v>
      </c>
      <c r="J5" s="45">
        <v>45.471768097178185</v>
      </c>
      <c r="K5" s="36">
        <v>2.8687732517240869</v>
      </c>
      <c r="Q5" s="5"/>
      <c r="R5" s="5"/>
      <c r="S5" s="5"/>
      <c r="T5" s="5"/>
      <c r="U5" s="5"/>
      <c r="V5" s="5"/>
      <c r="W5" s="5"/>
      <c r="X5" s="5"/>
      <c r="Y5" s="5"/>
    </row>
    <row r="6" spans="1:25" x14ac:dyDescent="0.2">
      <c r="A6" s="5" t="s">
        <v>202</v>
      </c>
      <c r="B6" s="5" t="s">
        <v>207</v>
      </c>
      <c r="C6" s="27" t="s">
        <v>116</v>
      </c>
      <c r="D6" s="18">
        <v>1</v>
      </c>
      <c r="E6" s="7" t="s">
        <v>117</v>
      </c>
      <c r="F6" s="9">
        <v>0.58399999999999996</v>
      </c>
      <c r="G6" s="15">
        <v>4.0860444444444433</v>
      </c>
      <c r="H6" s="12">
        <v>-19.903444444444446</v>
      </c>
      <c r="I6" s="44">
        <v>16.131102739726025</v>
      </c>
      <c r="J6" s="45">
        <v>45.418136168494172</v>
      </c>
      <c r="K6" s="36">
        <v>2.8155630090088661</v>
      </c>
      <c r="Q6" s="5"/>
      <c r="R6" s="5"/>
      <c r="S6" s="5"/>
      <c r="T6" s="5"/>
      <c r="U6" s="5"/>
      <c r="V6" s="5"/>
      <c r="W6" s="5"/>
      <c r="X6" s="5"/>
      <c r="Y6" s="5"/>
    </row>
    <row r="7" spans="1:25" x14ac:dyDescent="0.2">
      <c r="A7" s="5" t="s">
        <v>203</v>
      </c>
      <c r="B7" s="5" t="s">
        <v>208</v>
      </c>
      <c r="C7" s="27" t="s">
        <v>97</v>
      </c>
      <c r="D7" s="18">
        <v>1</v>
      </c>
      <c r="E7" s="7" t="s">
        <v>98</v>
      </c>
      <c r="F7" s="9">
        <v>0.57099999999999995</v>
      </c>
      <c r="G7" s="15">
        <v>5.3317444444444444</v>
      </c>
      <c r="H7" s="12">
        <v>-20.702444444444446</v>
      </c>
      <c r="I7" s="15">
        <v>12.681414535901926</v>
      </c>
      <c r="J7" s="12">
        <v>36.877587025496716</v>
      </c>
      <c r="K7" s="36">
        <v>2.908002646005603</v>
      </c>
    </row>
    <row r="8" spans="1:25" x14ac:dyDescent="0.2">
      <c r="A8" s="5" t="s">
        <v>209</v>
      </c>
      <c r="B8" s="5" t="s">
        <v>210</v>
      </c>
      <c r="C8" s="27" t="s">
        <v>101</v>
      </c>
      <c r="D8" s="18">
        <v>1</v>
      </c>
      <c r="E8" s="7" t="s">
        <v>102</v>
      </c>
      <c r="F8" s="9">
        <v>0.45</v>
      </c>
      <c r="G8" s="15">
        <v>8.4595444444444432</v>
      </c>
      <c r="H8" s="12">
        <v>-12.846444444444446</v>
      </c>
      <c r="I8" s="15">
        <v>15.289694444444443</v>
      </c>
      <c r="J8" s="12">
        <v>42.7799388138965</v>
      </c>
      <c r="K8" s="36">
        <v>2.7979590415844262</v>
      </c>
    </row>
    <row r="9" spans="1:25" x14ac:dyDescent="0.2">
      <c r="A9" s="5" t="s">
        <v>209</v>
      </c>
      <c r="B9" s="5" t="s">
        <v>211</v>
      </c>
      <c r="C9" s="27" t="s">
        <v>133</v>
      </c>
      <c r="D9" s="18">
        <v>1</v>
      </c>
      <c r="E9" s="7" t="s">
        <v>134</v>
      </c>
      <c r="F9" s="9">
        <v>0.51800000000000002</v>
      </c>
      <c r="G9" s="15">
        <v>9.345644444444444</v>
      </c>
      <c r="H9" s="12">
        <v>-13.118444444444446</v>
      </c>
      <c r="I9" s="44">
        <v>14.220147816266984</v>
      </c>
      <c r="J9" s="45">
        <v>41.162106952732309</v>
      </c>
      <c r="K9" s="36">
        <v>2.8946328466181881</v>
      </c>
    </row>
    <row r="10" spans="1:25" x14ac:dyDescent="0.2">
      <c r="A10" s="5" t="s">
        <v>209</v>
      </c>
      <c r="B10" s="5" t="s">
        <v>211</v>
      </c>
      <c r="C10" s="27" t="s">
        <v>130</v>
      </c>
      <c r="D10" s="18">
        <v>1</v>
      </c>
      <c r="E10" s="7" t="s">
        <v>131</v>
      </c>
      <c r="F10" s="9">
        <v>0.56100000000000005</v>
      </c>
      <c r="G10" s="15">
        <v>10.664644444444445</v>
      </c>
      <c r="H10" s="12">
        <v>-12.394444444444446</v>
      </c>
      <c r="I10" s="44">
        <v>12.995515993494298</v>
      </c>
      <c r="J10" s="45">
        <v>37.23642297942007</v>
      </c>
      <c r="K10" s="36">
        <v>2.8653285485594449</v>
      </c>
    </row>
    <row r="11" spans="1:25" x14ac:dyDescent="0.2">
      <c r="A11" s="5" t="s">
        <v>209</v>
      </c>
      <c r="B11" s="5" t="s">
        <v>211</v>
      </c>
      <c r="C11" s="27" t="s">
        <v>151</v>
      </c>
      <c r="D11" s="18">
        <v>1</v>
      </c>
      <c r="E11" s="7" t="s">
        <v>152</v>
      </c>
      <c r="F11" s="9">
        <v>0.60499999999999998</v>
      </c>
      <c r="G11" s="15">
        <v>10.325644444444444</v>
      </c>
      <c r="H11" s="12">
        <v>-15.508444444444445</v>
      </c>
      <c r="I11" s="44">
        <v>10.590797917502814</v>
      </c>
      <c r="J11" s="45">
        <v>31.841556009417861</v>
      </c>
      <c r="K11" s="36">
        <v>3.006530410404217</v>
      </c>
    </row>
    <row r="12" spans="1:25" x14ac:dyDescent="0.2">
      <c r="A12" s="5" t="s">
        <v>209</v>
      </c>
      <c r="B12" s="5" t="s">
        <v>211</v>
      </c>
      <c r="C12" s="27" t="s">
        <v>104</v>
      </c>
      <c r="D12" s="18">
        <v>1</v>
      </c>
      <c r="E12" s="7" t="s">
        <v>105</v>
      </c>
      <c r="F12" s="9">
        <v>0.56100000000000005</v>
      </c>
      <c r="G12" s="37">
        <v>8.9222444444444449</v>
      </c>
      <c r="H12" s="12">
        <v>-16.534444444444446</v>
      </c>
      <c r="I12" s="44">
        <v>3.2535101604278074</v>
      </c>
      <c r="J12" s="45">
        <v>11.939412822859026</v>
      </c>
      <c r="K12" s="36">
        <v>3.6697020246247214</v>
      </c>
    </row>
    <row r="13" spans="1:25" x14ac:dyDescent="0.2">
      <c r="A13" s="5" t="s">
        <v>209</v>
      </c>
      <c r="B13" s="5" t="s">
        <v>211</v>
      </c>
      <c r="C13" s="27" t="s">
        <v>95</v>
      </c>
      <c r="D13" s="18">
        <v>1</v>
      </c>
      <c r="E13" s="7" t="s">
        <v>88</v>
      </c>
      <c r="F13" s="9">
        <v>0.57199999999999995</v>
      </c>
      <c r="G13" s="15">
        <v>9.8618444444444453</v>
      </c>
      <c r="H13" s="12">
        <v>-14.098444444444446</v>
      </c>
      <c r="I13" s="15">
        <v>11.080230069930069</v>
      </c>
      <c r="J13" s="12">
        <v>31.981847674239596</v>
      </c>
      <c r="K13" s="36">
        <v>2.8863884118284777</v>
      </c>
    </row>
    <row r="14" spans="1:25" x14ac:dyDescent="0.2">
      <c r="A14" s="5" t="s">
        <v>209</v>
      </c>
      <c r="B14" s="5" t="s">
        <v>211</v>
      </c>
      <c r="C14" s="27" t="s">
        <v>136</v>
      </c>
      <c r="D14" s="18">
        <v>1</v>
      </c>
      <c r="E14" s="7" t="s">
        <v>137</v>
      </c>
      <c r="F14" s="9">
        <v>0.56200000000000006</v>
      </c>
      <c r="G14" s="15">
        <v>8.7216444444444434</v>
      </c>
      <c r="H14" s="12">
        <v>-16.751444444444445</v>
      </c>
      <c r="I14" s="44">
        <v>14.709877924670915</v>
      </c>
      <c r="J14" s="45">
        <v>42.040977303625766</v>
      </c>
      <c r="K14" s="36">
        <v>2.8580099385540141</v>
      </c>
    </row>
    <row r="15" spans="1:25" x14ac:dyDescent="0.2">
      <c r="A15" s="5" t="s">
        <v>209</v>
      </c>
      <c r="B15" s="5" t="s">
        <v>211</v>
      </c>
      <c r="C15" s="27" t="s">
        <v>183</v>
      </c>
      <c r="D15" s="18">
        <v>1</v>
      </c>
      <c r="E15" s="7" t="s">
        <v>184</v>
      </c>
      <c r="F15" s="9">
        <v>0.55600000000000005</v>
      </c>
      <c r="G15" s="15">
        <v>9.9966444444444438</v>
      </c>
      <c r="H15" s="12">
        <v>-18.191444444444446</v>
      </c>
      <c r="I15" s="44">
        <v>14.455695554684649</v>
      </c>
      <c r="J15" s="45">
        <v>42.209541854224398</v>
      </c>
      <c r="K15" s="36">
        <v>2.9199246549257589</v>
      </c>
    </row>
    <row r="16" spans="1:25" x14ac:dyDescent="0.2">
      <c r="A16" s="5" t="s">
        <v>209</v>
      </c>
      <c r="B16" s="5" t="s">
        <v>212</v>
      </c>
      <c r="C16" s="27" t="s">
        <v>174</v>
      </c>
      <c r="D16" s="18">
        <v>1</v>
      </c>
      <c r="E16" s="7" t="s">
        <v>175</v>
      </c>
      <c r="F16" s="9">
        <v>0.59</v>
      </c>
      <c r="G16" s="15">
        <v>10.003644444444443</v>
      </c>
      <c r="H16" s="12">
        <v>-14.460444444444445</v>
      </c>
      <c r="I16" s="44">
        <v>14.543356686975267</v>
      </c>
      <c r="J16" s="45">
        <v>42.498086597070795</v>
      </c>
      <c r="K16" s="36">
        <v>2.9221649108786014</v>
      </c>
    </row>
    <row r="17" spans="1:11" x14ac:dyDescent="0.2">
      <c r="A17" s="5" t="s">
        <v>209</v>
      </c>
      <c r="B17" s="5" t="s">
        <v>212</v>
      </c>
      <c r="C17" s="27" t="s">
        <v>165</v>
      </c>
      <c r="D17" s="18">
        <v>1</v>
      </c>
      <c r="E17" s="7" t="s">
        <v>166</v>
      </c>
      <c r="F17" s="9">
        <v>0.58899999999999997</v>
      </c>
      <c r="G17" s="15">
        <v>9.2036444444444445</v>
      </c>
      <c r="H17" s="12">
        <v>-14.338444444444445</v>
      </c>
      <c r="I17" s="44">
        <v>14.927010493064342</v>
      </c>
      <c r="J17" s="45">
        <v>43.098818719102027</v>
      </c>
      <c r="K17" s="36">
        <v>2.8873041081553055</v>
      </c>
    </row>
    <row r="18" spans="1:11" x14ac:dyDescent="0.2">
      <c r="A18" s="5" t="s">
        <v>209</v>
      </c>
      <c r="B18" s="5" t="s">
        <v>212</v>
      </c>
      <c r="C18" s="27" t="s">
        <v>139</v>
      </c>
      <c r="D18" s="18">
        <v>1</v>
      </c>
      <c r="E18" s="7" t="s">
        <v>140</v>
      </c>
      <c r="F18" s="9">
        <v>0.53300000000000003</v>
      </c>
      <c r="G18" s="15">
        <v>11.089644444444444</v>
      </c>
      <c r="H18" s="12">
        <v>-17.823444444444444</v>
      </c>
      <c r="I18" s="44">
        <v>9.1977373002358771</v>
      </c>
      <c r="J18" s="45">
        <v>28.407180579206116</v>
      </c>
      <c r="K18" s="36">
        <v>3.0884966217156049</v>
      </c>
    </row>
    <row r="19" spans="1:11" x14ac:dyDescent="0.2">
      <c r="A19" s="5" t="s">
        <v>209</v>
      </c>
      <c r="B19" s="5" t="s">
        <v>212</v>
      </c>
      <c r="C19" s="27" t="s">
        <v>93</v>
      </c>
      <c r="D19" s="18">
        <v>1</v>
      </c>
      <c r="E19" s="7" t="s">
        <v>83</v>
      </c>
      <c r="F19" s="9">
        <v>0.56000000000000005</v>
      </c>
      <c r="G19" s="15">
        <v>9.1739444444444445</v>
      </c>
      <c r="H19" s="12">
        <v>-15.144444444444446</v>
      </c>
      <c r="I19" s="15">
        <v>8.6552003571428546</v>
      </c>
      <c r="J19" s="12">
        <v>26.347600217182869</v>
      </c>
      <c r="K19" s="36">
        <v>3.0441352169784324</v>
      </c>
    </row>
    <row r="20" spans="1:11" x14ac:dyDescent="0.2">
      <c r="A20" s="5" t="s">
        <v>209</v>
      </c>
      <c r="B20" s="5" t="s">
        <v>212</v>
      </c>
      <c r="C20" s="27" t="s">
        <v>189</v>
      </c>
      <c r="D20" s="18">
        <v>1</v>
      </c>
      <c r="E20" s="7" t="s">
        <v>190</v>
      </c>
      <c r="F20" s="9">
        <v>0.56100000000000005</v>
      </c>
      <c r="G20" s="15">
        <v>9.7135444444444445</v>
      </c>
      <c r="H20" s="12">
        <v>-17.706444444444447</v>
      </c>
      <c r="I20" s="44">
        <v>5.0594086908315994</v>
      </c>
      <c r="J20" s="45">
        <v>16.490270364680313</v>
      </c>
      <c r="K20" s="36">
        <v>3.2593275958439838</v>
      </c>
    </row>
    <row r="21" spans="1:11" x14ac:dyDescent="0.2">
      <c r="A21" s="5" t="s">
        <v>209</v>
      </c>
      <c r="B21" s="5" t="s">
        <v>212</v>
      </c>
      <c r="C21" s="27" t="s">
        <v>177</v>
      </c>
      <c r="D21" s="18">
        <v>1</v>
      </c>
      <c r="E21" s="7" t="s">
        <v>178</v>
      </c>
      <c r="F21" s="9">
        <v>0.56200000000000006</v>
      </c>
      <c r="G21" s="15">
        <v>10.299644444444445</v>
      </c>
      <c r="H21" s="12">
        <v>-15.353444444444445</v>
      </c>
      <c r="I21" s="44">
        <v>10.753965234350106</v>
      </c>
      <c r="J21" s="45">
        <v>32.341355881139215</v>
      </c>
      <c r="K21" s="36">
        <v>3.0073889190040419</v>
      </c>
    </row>
    <row r="22" spans="1:11" x14ac:dyDescent="0.2">
      <c r="A22" s="5" t="s">
        <v>209</v>
      </c>
      <c r="B22" s="5" t="s">
        <v>212</v>
      </c>
      <c r="C22" s="27" t="s">
        <v>142</v>
      </c>
      <c r="D22" s="18">
        <v>1</v>
      </c>
      <c r="E22" s="7" t="s">
        <v>143</v>
      </c>
      <c r="F22" s="9">
        <v>0.59099999999999997</v>
      </c>
      <c r="G22" s="42"/>
      <c r="H22" s="38">
        <v>-13.661444444444445</v>
      </c>
      <c r="I22" s="44">
        <v>2.3526105672164217</v>
      </c>
      <c r="J22" s="45">
        <v>8.5816806723053602</v>
      </c>
      <c r="K22" s="36">
        <v>3.6477268239337604</v>
      </c>
    </row>
    <row r="23" spans="1:11" x14ac:dyDescent="0.2">
      <c r="A23" s="5" t="s">
        <v>209</v>
      </c>
      <c r="B23" s="5" t="s">
        <v>212</v>
      </c>
      <c r="C23" s="27" t="s">
        <v>157</v>
      </c>
      <c r="D23" s="18">
        <v>1</v>
      </c>
      <c r="E23" s="7" t="s">
        <v>158</v>
      </c>
      <c r="F23" s="9">
        <v>0.60599999999999998</v>
      </c>
      <c r="G23" s="15">
        <v>8.2340444444444447</v>
      </c>
      <c r="H23" s="12">
        <v>-13.671444444444445</v>
      </c>
      <c r="I23" s="44">
        <v>4.623547848916024</v>
      </c>
      <c r="J23" s="45">
        <v>15.059096872565974</v>
      </c>
      <c r="K23" s="36">
        <v>3.2570435874469279</v>
      </c>
    </row>
    <row r="24" spans="1:11" x14ac:dyDescent="0.2">
      <c r="A24" s="5" t="s">
        <v>209</v>
      </c>
      <c r="B24" s="5" t="s">
        <v>212</v>
      </c>
      <c r="C24" s="27" t="s">
        <v>145</v>
      </c>
      <c r="D24" s="18">
        <v>1</v>
      </c>
      <c r="E24" s="7" t="s">
        <v>146</v>
      </c>
      <c r="F24" s="9">
        <v>0.59099999999999997</v>
      </c>
      <c r="G24" s="15">
        <v>10.221644444444443</v>
      </c>
      <c r="H24" s="12">
        <v>-13.162444444444445</v>
      </c>
      <c r="I24" s="44">
        <v>14.054965257872242</v>
      </c>
      <c r="J24" s="45">
        <v>40.027662818383732</v>
      </c>
      <c r="K24" s="36">
        <v>2.8479375141794874</v>
      </c>
    </row>
    <row r="25" spans="1:11" x14ac:dyDescent="0.2">
      <c r="A25" s="5" t="s">
        <v>209</v>
      </c>
      <c r="B25" s="5" t="s">
        <v>212</v>
      </c>
      <c r="C25" s="27" t="s">
        <v>168</v>
      </c>
      <c r="D25" s="18">
        <v>1</v>
      </c>
      <c r="E25" s="7" t="s">
        <v>169</v>
      </c>
      <c r="F25" s="9">
        <v>0.51600000000000001</v>
      </c>
      <c r="G25" s="15">
        <v>9.9816444444444432</v>
      </c>
      <c r="H25" s="12">
        <v>-17.012444444444444</v>
      </c>
      <c r="I25" s="44">
        <v>12.940470102800642</v>
      </c>
      <c r="J25" s="45">
        <v>37.385612722757649</v>
      </c>
      <c r="K25" s="36">
        <v>2.8890459485445175</v>
      </c>
    </row>
    <row r="26" spans="1:11" x14ac:dyDescent="0.2">
      <c r="A26" s="5" t="s">
        <v>209</v>
      </c>
      <c r="B26" s="5" t="s">
        <v>212</v>
      </c>
      <c r="C26" s="27" t="s">
        <v>171</v>
      </c>
      <c r="D26" s="18">
        <v>1</v>
      </c>
      <c r="E26" s="7" t="s">
        <v>172</v>
      </c>
      <c r="F26" s="9">
        <v>0.48699999999999999</v>
      </c>
      <c r="G26" s="15">
        <v>10.231644444444443</v>
      </c>
      <c r="H26" s="12">
        <v>-15.044444444444446</v>
      </c>
      <c r="I26" s="44">
        <v>12.423048192493688</v>
      </c>
      <c r="J26" s="45">
        <v>36.663381940758683</v>
      </c>
      <c r="K26" s="36">
        <v>2.9512388081140668</v>
      </c>
    </row>
    <row r="27" spans="1:11" x14ac:dyDescent="0.2">
      <c r="A27" s="5" t="s">
        <v>209</v>
      </c>
      <c r="B27" s="5" t="s">
        <v>212</v>
      </c>
      <c r="C27" s="27" t="s">
        <v>127</v>
      </c>
      <c r="D27" s="18">
        <v>1</v>
      </c>
      <c r="E27" s="7" t="s">
        <v>128</v>
      </c>
      <c r="F27" s="9">
        <v>0.52</v>
      </c>
      <c r="G27" s="15">
        <v>8.6856444444444438</v>
      </c>
      <c r="H27" s="12">
        <v>-20.562444444444445</v>
      </c>
      <c r="I27" s="44">
        <v>12.909913801907818</v>
      </c>
      <c r="J27" s="45">
        <v>37.772723185683475</v>
      </c>
      <c r="K27" s="36">
        <v>2.9258695112357334</v>
      </c>
    </row>
    <row r="28" spans="1:11" x14ac:dyDescent="0.2">
      <c r="A28" s="5" t="s">
        <v>209</v>
      </c>
      <c r="B28" s="5" t="s">
        <v>212</v>
      </c>
      <c r="C28" s="27" t="s">
        <v>90</v>
      </c>
      <c r="D28" s="18">
        <v>1</v>
      </c>
      <c r="E28" s="7" t="s">
        <v>91</v>
      </c>
      <c r="F28" s="9">
        <v>0.52300000000000002</v>
      </c>
      <c r="G28" s="15">
        <v>9.2860444444444425</v>
      </c>
      <c r="H28" s="12">
        <v>-18.185444444444446</v>
      </c>
      <c r="I28" s="15">
        <v>12.670347992351813</v>
      </c>
      <c r="J28" s="12">
        <v>36.661465986640025</v>
      </c>
      <c r="K28" s="36">
        <v>2.8934853256414064</v>
      </c>
    </row>
    <row r="29" spans="1:11" x14ac:dyDescent="0.2">
      <c r="A29" s="5" t="s">
        <v>209</v>
      </c>
      <c r="B29" s="5" t="s">
        <v>212</v>
      </c>
      <c r="C29" s="27" t="s">
        <v>186</v>
      </c>
      <c r="D29" s="18">
        <v>1</v>
      </c>
      <c r="E29" s="7" t="s">
        <v>187</v>
      </c>
      <c r="F29" s="9">
        <v>0.56399999999999995</v>
      </c>
      <c r="G29" s="42"/>
      <c r="H29" s="43"/>
      <c r="I29" s="44">
        <v>1.3421722565180036</v>
      </c>
      <c r="J29" s="45">
        <v>6.5545023248173155</v>
      </c>
      <c r="K29" s="36">
        <v>4.8835030622832685</v>
      </c>
    </row>
    <row r="30" spans="1:11" x14ac:dyDescent="0.2">
      <c r="A30" s="5" t="s">
        <v>209</v>
      </c>
      <c r="B30" s="5" t="s">
        <v>212</v>
      </c>
      <c r="C30" s="27" t="s">
        <v>110</v>
      </c>
      <c r="D30" s="18">
        <v>1</v>
      </c>
      <c r="E30" s="7" t="s">
        <v>111</v>
      </c>
      <c r="F30" s="9">
        <v>0.56000000000000005</v>
      </c>
      <c r="G30" s="15">
        <v>10.355244444444443</v>
      </c>
      <c r="H30" s="12">
        <v>-15.967444444444446</v>
      </c>
      <c r="I30" s="44">
        <v>11.642358214285712</v>
      </c>
      <c r="J30" s="45">
        <v>34.214787234307074</v>
      </c>
      <c r="K30" s="36">
        <v>2.9388193186088318</v>
      </c>
    </row>
    <row r="31" spans="1:11" x14ac:dyDescent="0.2">
      <c r="A31" s="5" t="s">
        <v>209</v>
      </c>
      <c r="B31" s="5" t="s">
        <v>213</v>
      </c>
      <c r="C31" s="27" t="s">
        <v>154</v>
      </c>
      <c r="D31" s="18">
        <v>1</v>
      </c>
      <c r="E31" s="7" t="s">
        <v>155</v>
      </c>
      <c r="F31" s="9">
        <v>0.60299999999999998</v>
      </c>
      <c r="G31" s="15">
        <v>12.029644444444443</v>
      </c>
      <c r="H31" s="12">
        <v>-16.894444444444446</v>
      </c>
      <c r="I31" s="44">
        <v>10.226976227955728</v>
      </c>
      <c r="J31" s="45">
        <v>29.78263273571363</v>
      </c>
      <c r="K31" s="36">
        <v>2.9121640719474797</v>
      </c>
    </row>
    <row r="32" spans="1:11" x14ac:dyDescent="0.2">
      <c r="A32" s="5" t="s">
        <v>203</v>
      </c>
      <c r="B32" s="5" t="s">
        <v>214</v>
      </c>
      <c r="C32" s="27" t="s">
        <v>122</v>
      </c>
      <c r="D32" s="18">
        <v>1</v>
      </c>
      <c r="E32" s="7" t="s">
        <v>123</v>
      </c>
      <c r="F32" s="9">
        <v>0.56699999999999995</v>
      </c>
      <c r="G32" s="15">
        <v>4.9838444444444443</v>
      </c>
      <c r="H32" s="12">
        <v>-20.551444444444446</v>
      </c>
      <c r="I32" s="44">
        <v>13.51263492063492</v>
      </c>
      <c r="J32" s="45">
        <v>40.14480521047291</v>
      </c>
      <c r="K32" s="36">
        <v>2.970908741800494</v>
      </c>
    </row>
    <row r="33" spans="1:11" x14ac:dyDescent="0.2">
      <c r="A33" s="5" t="s">
        <v>217</v>
      </c>
      <c r="B33" s="5" t="s">
        <v>215</v>
      </c>
      <c r="C33" s="27" t="s">
        <v>160</v>
      </c>
      <c r="D33" s="18">
        <v>1</v>
      </c>
      <c r="E33" s="7" t="s">
        <v>161</v>
      </c>
      <c r="F33" s="9">
        <v>0.54</v>
      </c>
      <c r="G33" s="15">
        <v>6.127644444444444</v>
      </c>
      <c r="H33" s="12">
        <v>-21.746444444444446</v>
      </c>
      <c r="I33" s="44">
        <v>11.506618999970609</v>
      </c>
      <c r="J33" s="45">
        <v>34.473396704827394</v>
      </c>
      <c r="K33" s="36">
        <v>2.99596229830113</v>
      </c>
    </row>
    <row r="34" spans="1:11" x14ac:dyDescent="0.2">
      <c r="A34" s="5" t="s">
        <v>202</v>
      </c>
      <c r="B34" s="5" t="s">
        <v>216</v>
      </c>
      <c r="C34" s="27" t="s">
        <v>113</v>
      </c>
      <c r="D34" s="18">
        <v>1</v>
      </c>
      <c r="E34" s="7" t="s">
        <v>114</v>
      </c>
      <c r="F34" s="9">
        <v>0.61399999999999999</v>
      </c>
      <c r="G34" s="15">
        <v>3.4461444444444442</v>
      </c>
      <c r="H34" s="12">
        <v>-18.651444444444447</v>
      </c>
      <c r="I34" s="44">
        <v>16.705182899022798</v>
      </c>
      <c r="J34" s="45">
        <v>46.403222139014439</v>
      </c>
      <c r="K34" s="36">
        <v>2.7777739650925275</v>
      </c>
    </row>
    <row r="35" spans="1:11" x14ac:dyDescent="0.2">
      <c r="A35" s="5" t="s">
        <v>217</v>
      </c>
      <c r="B35" s="5" t="s">
        <v>215</v>
      </c>
      <c r="C35" s="27" t="s">
        <v>192</v>
      </c>
      <c r="D35" s="18">
        <v>1</v>
      </c>
      <c r="E35" s="7" t="s">
        <v>193</v>
      </c>
      <c r="F35" s="9">
        <v>0.52700000000000002</v>
      </c>
      <c r="G35" s="15">
        <v>7.2276444444444436</v>
      </c>
      <c r="H35" s="12">
        <v>-19.672444444444444</v>
      </c>
      <c r="I35" s="15">
        <v>9.8828516825810375</v>
      </c>
      <c r="J35" s="12">
        <v>30.230852667430486</v>
      </c>
      <c r="K35" s="36">
        <v>3.0589199998532508</v>
      </c>
    </row>
  </sheetData>
  <autoFilter ref="C1:K35">
    <sortState ref="C2:K35">
      <sortCondition ref="C1:C35"/>
    </sortState>
  </autoFilter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opLeftCell="B1" workbookViewId="0">
      <selection activeCell="D27" sqref="D27"/>
    </sheetView>
  </sheetViews>
  <sheetFormatPr defaultRowHeight="12.75" x14ac:dyDescent="0.2"/>
  <cols>
    <col min="2" max="2" width="26.140625" customWidth="1"/>
    <col min="16" max="16" width="11.7109375" bestFit="1" customWidth="1"/>
    <col min="17" max="17" width="10" bestFit="1" customWidth="1"/>
    <col min="18" max="18" width="11.42578125" bestFit="1" customWidth="1"/>
    <col min="26" max="26" width="11.5703125" bestFit="1" customWidth="1"/>
    <col min="27" max="27" width="9.7109375" bestFit="1" customWidth="1"/>
    <col min="28" max="28" width="16.7109375" bestFit="1" customWidth="1"/>
  </cols>
  <sheetData>
    <row r="1" spans="1:29" s="13" customFormat="1" x14ac:dyDescent="0.2">
      <c r="A1" s="6" t="s">
        <v>10</v>
      </c>
      <c r="B1" s="7" t="s">
        <v>11</v>
      </c>
      <c r="C1" s="7" t="s">
        <v>12</v>
      </c>
      <c r="D1" s="7" t="s">
        <v>13</v>
      </c>
      <c r="E1" s="8" t="s">
        <v>14</v>
      </c>
      <c r="F1" s="7" t="s">
        <v>15</v>
      </c>
      <c r="G1" s="7" t="s">
        <v>16</v>
      </c>
      <c r="H1" s="7" t="s">
        <v>17</v>
      </c>
      <c r="I1" s="9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10" t="s">
        <v>24</v>
      </c>
      <c r="P1" s="11" t="s">
        <v>0</v>
      </c>
      <c r="Q1" s="9" t="s">
        <v>25</v>
      </c>
      <c r="R1" s="11" t="s">
        <v>26</v>
      </c>
      <c r="S1" s="7" t="s">
        <v>19</v>
      </c>
      <c r="T1" s="7" t="s">
        <v>20</v>
      </c>
      <c r="U1" s="7" t="s">
        <v>21</v>
      </c>
      <c r="V1" s="7" t="s">
        <v>27</v>
      </c>
      <c r="W1" s="7" t="s">
        <v>28</v>
      </c>
      <c r="X1" s="7" t="s">
        <v>29</v>
      </c>
      <c r="Y1" s="10" t="s">
        <v>24</v>
      </c>
      <c r="Z1" s="11" t="s">
        <v>1</v>
      </c>
      <c r="AA1" s="9" t="s">
        <v>30</v>
      </c>
      <c r="AB1" s="11" t="s">
        <v>31</v>
      </c>
      <c r="AC1" s="12" t="s">
        <v>2</v>
      </c>
    </row>
    <row r="2" spans="1:29" x14ac:dyDescent="0.2">
      <c r="A2" s="19">
        <v>2</v>
      </c>
      <c r="B2" s="19" t="s">
        <v>82</v>
      </c>
      <c r="C2" s="19" t="s">
        <v>83</v>
      </c>
      <c r="D2" s="19" t="s">
        <v>84</v>
      </c>
      <c r="E2" s="19">
        <v>1</v>
      </c>
      <c r="F2" s="19" t="s">
        <v>85</v>
      </c>
      <c r="G2" s="19" t="s">
        <v>86</v>
      </c>
      <c r="H2" s="19" t="s">
        <v>87</v>
      </c>
      <c r="I2" s="9">
        <v>0.50600000000000001</v>
      </c>
      <c r="J2" s="19">
        <v>4</v>
      </c>
      <c r="K2" s="19">
        <v>126.2</v>
      </c>
      <c r="L2" s="19">
        <v>94.9</v>
      </c>
      <c r="M2" s="19">
        <v>2614</v>
      </c>
      <c r="N2" s="19">
        <v>56.210999999999999</v>
      </c>
      <c r="O2" s="9">
        <v>0.1295358559712512</v>
      </c>
      <c r="P2" s="35">
        <v>14.574867984189721</v>
      </c>
      <c r="Q2" s="9">
        <v>6.0570000000000004</v>
      </c>
      <c r="R2" s="35">
        <v>6.398244444444444</v>
      </c>
      <c r="S2" s="19">
        <v>5</v>
      </c>
      <c r="T2" s="19">
        <v>256.2</v>
      </c>
      <c r="U2" s="19">
        <v>125.8</v>
      </c>
      <c r="V2" s="19">
        <v>79</v>
      </c>
      <c r="W2" s="19">
        <v>3998</v>
      </c>
      <c r="X2" s="19">
        <v>102.992</v>
      </c>
      <c r="Y2" s="9">
        <v>0.24152322510486249</v>
      </c>
      <c r="Z2" s="11">
        <v>50.573993266286195</v>
      </c>
      <c r="AA2" s="9">
        <v>-25.504000000000001</v>
      </c>
      <c r="AB2" s="11">
        <v>-26.485444444444447</v>
      </c>
      <c r="AC2" s="36">
        <v>3.4699452043851782</v>
      </c>
    </row>
    <row r="3" spans="1:29" x14ac:dyDescent="0.2">
      <c r="A3" s="19">
        <v>3</v>
      </c>
      <c r="B3" s="19" t="s">
        <v>82</v>
      </c>
      <c r="C3" s="19" t="s">
        <v>88</v>
      </c>
      <c r="D3" s="19" t="s">
        <v>84</v>
      </c>
      <c r="E3" s="19">
        <v>1</v>
      </c>
      <c r="F3" s="19" t="s">
        <v>85</v>
      </c>
      <c r="G3" s="19" t="s">
        <v>86</v>
      </c>
      <c r="H3" s="19" t="s">
        <v>89</v>
      </c>
      <c r="I3" s="9">
        <v>0.52</v>
      </c>
      <c r="J3" s="19">
        <v>4</v>
      </c>
      <c r="K3" s="19">
        <v>126.2</v>
      </c>
      <c r="L3" s="19">
        <v>96.3</v>
      </c>
      <c r="M3" s="19">
        <v>2590</v>
      </c>
      <c r="N3" s="19">
        <v>54.887</v>
      </c>
      <c r="O3" s="9">
        <v>0.13633100734235792</v>
      </c>
      <c r="P3" s="35">
        <v>13.943409038461539</v>
      </c>
      <c r="Q3" s="9">
        <v>6.0869999999999997</v>
      </c>
      <c r="R3" s="35">
        <v>6.448144444444444</v>
      </c>
      <c r="S3" s="19">
        <v>5</v>
      </c>
      <c r="T3" s="19">
        <v>256.39999999999998</v>
      </c>
      <c r="U3" s="19">
        <v>124.4</v>
      </c>
      <c r="V3" s="19">
        <v>79</v>
      </c>
      <c r="W3" s="19">
        <v>3925</v>
      </c>
      <c r="X3" s="19">
        <v>100.34399999999999</v>
      </c>
      <c r="Y3" s="9">
        <v>0.25475564059634859</v>
      </c>
      <c r="Z3" s="11">
        <v>47.947099155535305</v>
      </c>
      <c r="AA3" s="9">
        <v>-25.53</v>
      </c>
      <c r="AB3" s="11">
        <v>-26.511444444444447</v>
      </c>
      <c r="AC3" s="36">
        <v>3.4386927202148265</v>
      </c>
    </row>
    <row r="4" spans="1:29" x14ac:dyDescent="0.2">
      <c r="A4" s="19">
        <v>4</v>
      </c>
      <c r="B4" s="19" t="s">
        <v>90</v>
      </c>
      <c r="C4" s="19" t="s">
        <v>91</v>
      </c>
      <c r="D4" s="19" t="s">
        <v>84</v>
      </c>
      <c r="E4" s="19">
        <v>1</v>
      </c>
      <c r="F4" s="19" t="s">
        <v>85</v>
      </c>
      <c r="G4" s="19" t="s">
        <v>86</v>
      </c>
      <c r="H4" s="19" t="s">
        <v>92</v>
      </c>
      <c r="I4" s="9">
        <v>0.52300000000000002</v>
      </c>
      <c r="J4" s="19">
        <v>4</v>
      </c>
      <c r="K4" s="19">
        <v>126.2</v>
      </c>
      <c r="L4" s="19">
        <v>93.4</v>
      </c>
      <c r="M4" s="19">
        <v>2308</v>
      </c>
      <c r="N4" s="19">
        <v>49.823999999999998</v>
      </c>
      <c r="O4" s="9"/>
      <c r="P4" s="35">
        <v>12.670347992351813</v>
      </c>
      <c r="Q4" s="9">
        <v>8.9049999999999994</v>
      </c>
      <c r="R4" s="35">
        <v>9.2860444444444425</v>
      </c>
      <c r="S4" s="19">
        <v>5</v>
      </c>
      <c r="T4" s="19">
        <v>257.3</v>
      </c>
      <c r="U4" s="19">
        <v>117.2</v>
      </c>
      <c r="V4" s="19">
        <v>79</v>
      </c>
      <c r="W4" s="19">
        <v>2989</v>
      </c>
      <c r="X4" s="19">
        <v>77.168000000000006</v>
      </c>
      <c r="Y4" s="9"/>
      <c r="Z4" s="11">
        <v>36.661465986640025</v>
      </c>
      <c r="AA4" s="9">
        <v>-17.204000000000001</v>
      </c>
      <c r="AB4" s="11">
        <v>-18.185444444444446</v>
      </c>
      <c r="AC4" s="36">
        <v>2.8934853256414064</v>
      </c>
    </row>
    <row r="5" spans="1:29" x14ac:dyDescent="0.2">
      <c r="A5" s="19">
        <v>5</v>
      </c>
      <c r="B5" s="19" t="s">
        <v>93</v>
      </c>
      <c r="C5" s="19" t="s">
        <v>83</v>
      </c>
      <c r="D5" s="19" t="s">
        <v>84</v>
      </c>
      <c r="E5" s="19">
        <v>1</v>
      </c>
      <c r="F5" s="19" t="s">
        <v>85</v>
      </c>
      <c r="G5" s="19" t="s">
        <v>86</v>
      </c>
      <c r="H5" s="19" t="s">
        <v>94</v>
      </c>
      <c r="I5" s="9">
        <v>0.56000000000000005</v>
      </c>
      <c r="J5" s="19">
        <v>4</v>
      </c>
      <c r="K5" s="19">
        <v>126.7</v>
      </c>
      <c r="L5" s="19">
        <v>87.8</v>
      </c>
      <c r="M5" s="19">
        <v>1685</v>
      </c>
      <c r="N5" s="19">
        <v>36.198</v>
      </c>
      <c r="O5" s="9"/>
      <c r="P5" s="35">
        <v>8.6552003571428546</v>
      </c>
      <c r="Q5" s="9">
        <v>8.7729999999999997</v>
      </c>
      <c r="R5" s="35">
        <v>9.1739444444444445</v>
      </c>
      <c r="S5" s="19">
        <v>5</v>
      </c>
      <c r="T5" s="19">
        <v>257.7</v>
      </c>
      <c r="U5" s="19">
        <v>111</v>
      </c>
      <c r="V5" s="19">
        <v>79</v>
      </c>
      <c r="W5" s="19">
        <v>2304</v>
      </c>
      <c r="X5" s="19">
        <v>59.381999999999998</v>
      </c>
      <c r="Y5" s="9"/>
      <c r="Z5" s="11">
        <v>26.347600217182869</v>
      </c>
      <c r="AA5" s="9">
        <v>-14.163</v>
      </c>
      <c r="AB5" s="11">
        <v>-15.144444444444446</v>
      </c>
      <c r="AC5" s="36">
        <v>3.0441352169784324</v>
      </c>
    </row>
    <row r="6" spans="1:29" x14ac:dyDescent="0.2">
      <c r="A6" s="19">
        <v>6</v>
      </c>
      <c r="B6" s="19" t="s">
        <v>95</v>
      </c>
      <c r="C6" s="19" t="s">
        <v>88</v>
      </c>
      <c r="D6" s="19" t="s">
        <v>84</v>
      </c>
      <c r="E6" s="19">
        <v>1</v>
      </c>
      <c r="F6" s="19" t="s">
        <v>85</v>
      </c>
      <c r="G6" s="19" t="s">
        <v>86</v>
      </c>
      <c r="H6" s="19" t="s">
        <v>96</v>
      </c>
      <c r="I6" s="9">
        <v>0.57199999999999995</v>
      </c>
      <c r="J6" s="19">
        <v>4</v>
      </c>
      <c r="K6" s="19">
        <v>126.2</v>
      </c>
      <c r="L6" s="19">
        <v>92</v>
      </c>
      <c r="M6" s="19">
        <v>2197</v>
      </c>
      <c r="N6" s="19">
        <v>47.017000000000003</v>
      </c>
      <c r="O6" s="9"/>
      <c r="P6" s="35">
        <v>11.080230069930069</v>
      </c>
      <c r="Q6" s="9">
        <v>9.4410000000000007</v>
      </c>
      <c r="R6" s="35">
        <v>9.8618444444444453</v>
      </c>
      <c r="S6" s="19">
        <v>5</v>
      </c>
      <c r="T6" s="19">
        <v>257.3</v>
      </c>
      <c r="U6" s="19">
        <v>115.6</v>
      </c>
      <c r="V6" s="19">
        <v>79</v>
      </c>
      <c r="W6" s="19">
        <v>2873</v>
      </c>
      <c r="X6" s="19">
        <v>73.625</v>
      </c>
      <c r="Y6" s="9"/>
      <c r="Z6" s="11">
        <v>31.981847674239596</v>
      </c>
      <c r="AA6" s="9">
        <v>-13.117000000000001</v>
      </c>
      <c r="AB6" s="11">
        <v>-14.098444444444446</v>
      </c>
      <c r="AC6" s="36">
        <v>2.8863884118284777</v>
      </c>
    </row>
    <row r="7" spans="1:29" x14ac:dyDescent="0.2">
      <c r="A7" s="19">
        <v>7</v>
      </c>
      <c r="B7" s="19" t="s">
        <v>97</v>
      </c>
      <c r="C7" s="19" t="s">
        <v>98</v>
      </c>
      <c r="D7" s="19" t="s">
        <v>84</v>
      </c>
      <c r="E7" s="19">
        <v>1</v>
      </c>
      <c r="F7" s="19" t="s">
        <v>85</v>
      </c>
      <c r="G7" s="19" t="s">
        <v>86</v>
      </c>
      <c r="H7" s="19" t="s">
        <v>99</v>
      </c>
      <c r="I7" s="9">
        <v>0.57099999999999995</v>
      </c>
      <c r="J7" s="19">
        <v>4</v>
      </c>
      <c r="K7" s="19">
        <v>126</v>
      </c>
      <c r="L7" s="19">
        <v>95.1</v>
      </c>
      <c r="M7" s="19">
        <v>2497</v>
      </c>
      <c r="N7" s="19">
        <v>53.360999999999997</v>
      </c>
      <c r="O7" s="9"/>
      <c r="P7" s="35">
        <v>12.681414535901926</v>
      </c>
      <c r="Q7" s="9">
        <v>4.891</v>
      </c>
      <c r="R7" s="35">
        <v>5.3317444444444444</v>
      </c>
      <c r="S7" s="19">
        <v>5</v>
      </c>
      <c r="T7" s="19">
        <v>256.89999999999998</v>
      </c>
      <c r="U7" s="19">
        <v>118.9</v>
      </c>
      <c r="V7" s="19">
        <v>79</v>
      </c>
      <c r="W7" s="19">
        <v>3314</v>
      </c>
      <c r="X7" s="19">
        <v>84.747</v>
      </c>
      <c r="Y7" s="9"/>
      <c r="Z7" s="11">
        <v>36.877587025496716</v>
      </c>
      <c r="AA7" s="9">
        <v>-19.721</v>
      </c>
      <c r="AB7" s="11">
        <v>-20.702444444444446</v>
      </c>
      <c r="AC7" s="36">
        <v>2.908002646005603</v>
      </c>
    </row>
    <row r="8" spans="1:29" x14ac:dyDescent="0.2">
      <c r="A8" s="19">
        <v>8</v>
      </c>
      <c r="B8" s="19" t="s">
        <v>82</v>
      </c>
      <c r="C8" s="19" t="s">
        <v>98</v>
      </c>
      <c r="D8" s="19" t="s">
        <v>84</v>
      </c>
      <c r="E8" s="19">
        <v>1</v>
      </c>
      <c r="F8" s="19" t="s">
        <v>85</v>
      </c>
      <c r="G8" s="19" t="s">
        <v>86</v>
      </c>
      <c r="H8" s="19" t="s">
        <v>100</v>
      </c>
      <c r="I8" s="9">
        <v>0.58199999999999996</v>
      </c>
      <c r="J8" s="19">
        <v>4</v>
      </c>
      <c r="K8" s="19">
        <v>126</v>
      </c>
      <c r="L8" s="19">
        <v>97.4</v>
      </c>
      <c r="M8" s="19">
        <v>2981</v>
      </c>
      <c r="N8" s="19">
        <v>63.302</v>
      </c>
      <c r="O8" s="9">
        <v>0.13230198098006379</v>
      </c>
      <c r="P8" s="35">
        <v>14.857479725085913</v>
      </c>
      <c r="Q8" s="9">
        <v>6.1239999999999997</v>
      </c>
      <c r="R8" s="35">
        <v>6.5846444444444439</v>
      </c>
      <c r="S8" s="19">
        <v>5</v>
      </c>
      <c r="T8" s="19">
        <v>256.2</v>
      </c>
      <c r="U8" s="19">
        <v>127.9</v>
      </c>
      <c r="V8" s="19">
        <v>79</v>
      </c>
      <c r="W8" s="19">
        <v>4586</v>
      </c>
      <c r="X8" s="19">
        <v>117.468</v>
      </c>
      <c r="Y8" s="9">
        <v>0.24356522627438959</v>
      </c>
      <c r="Z8" s="11">
        <v>50.149991223888449</v>
      </c>
      <c r="AA8" s="9">
        <v>-25.533999999999999</v>
      </c>
      <c r="AB8" s="11">
        <v>-26.515444444444444</v>
      </c>
      <c r="AC8" s="36">
        <v>3.3754036452907532</v>
      </c>
    </row>
    <row r="9" spans="1:29" x14ac:dyDescent="0.2">
      <c r="A9" s="19">
        <v>9</v>
      </c>
      <c r="B9" s="19" t="s">
        <v>101</v>
      </c>
      <c r="C9" s="19" t="s">
        <v>102</v>
      </c>
      <c r="D9" s="19" t="s">
        <v>84</v>
      </c>
      <c r="E9" s="19">
        <v>1</v>
      </c>
      <c r="F9" s="19" t="s">
        <v>85</v>
      </c>
      <c r="G9" s="19" t="s">
        <v>86</v>
      </c>
      <c r="H9" s="19" t="s">
        <v>103</v>
      </c>
      <c r="I9" s="9">
        <v>0.45</v>
      </c>
      <c r="J9" s="19">
        <v>4</v>
      </c>
      <c r="K9" s="19">
        <v>126.2</v>
      </c>
      <c r="L9" s="19">
        <v>93.2</v>
      </c>
      <c r="M9" s="19">
        <v>2352</v>
      </c>
      <c r="N9" s="19">
        <v>50.039000000000001</v>
      </c>
      <c r="O9" s="9"/>
      <c r="P9" s="35">
        <v>15.289694444444443</v>
      </c>
      <c r="Q9" s="9">
        <v>7.9790000000000001</v>
      </c>
      <c r="R9" s="35">
        <v>8.4595444444444432</v>
      </c>
      <c r="S9" s="19">
        <v>5</v>
      </c>
      <c r="T9" s="19">
        <v>256.89999999999998</v>
      </c>
      <c r="U9" s="19">
        <v>115</v>
      </c>
      <c r="V9" s="19">
        <v>79</v>
      </c>
      <c r="W9" s="19">
        <v>3041</v>
      </c>
      <c r="X9" s="19">
        <v>77.477999999999994</v>
      </c>
      <c r="Y9" s="9"/>
      <c r="Z9" s="11">
        <v>42.7799388138965</v>
      </c>
      <c r="AA9" s="9">
        <v>-11.865</v>
      </c>
      <c r="AB9" s="11">
        <v>-12.846444444444446</v>
      </c>
      <c r="AC9" s="36">
        <v>2.7979590415844262</v>
      </c>
    </row>
    <row r="10" spans="1:29" x14ac:dyDescent="0.2">
      <c r="A10" s="19">
        <v>10</v>
      </c>
      <c r="B10" s="19" t="s">
        <v>104</v>
      </c>
      <c r="C10" s="19" t="s">
        <v>105</v>
      </c>
      <c r="D10" s="19" t="s">
        <v>84</v>
      </c>
      <c r="E10" s="19">
        <v>1</v>
      </c>
      <c r="F10" s="19" t="s">
        <v>85</v>
      </c>
      <c r="G10" s="19" t="s">
        <v>86</v>
      </c>
      <c r="H10" s="19" t="s">
        <v>106</v>
      </c>
      <c r="I10" s="9">
        <v>0.56100000000000005</v>
      </c>
      <c r="J10" s="19">
        <v>4</v>
      </c>
      <c r="K10" s="19">
        <v>127.7</v>
      </c>
      <c r="L10" s="19">
        <v>74.400000000000006</v>
      </c>
      <c r="M10" s="19">
        <v>614</v>
      </c>
      <c r="N10" s="19">
        <v>13.188000000000001</v>
      </c>
      <c r="O10" s="9"/>
      <c r="P10" s="35">
        <v>3.2535101604278074</v>
      </c>
      <c r="Q10" s="9">
        <v>7.9340000000000002</v>
      </c>
      <c r="R10" s="35">
        <v>8.9222444444444449</v>
      </c>
      <c r="S10" s="19">
        <v>5</v>
      </c>
      <c r="T10" s="19">
        <v>259.60000000000002</v>
      </c>
      <c r="U10" s="19">
        <v>97</v>
      </c>
      <c r="V10" s="19">
        <v>79</v>
      </c>
      <c r="W10" s="19">
        <v>1015</v>
      </c>
      <c r="X10" s="19">
        <v>26.957000000000001</v>
      </c>
      <c r="Y10" s="9"/>
      <c r="Z10" s="11">
        <v>11.939412822859026</v>
      </c>
      <c r="AA10" s="9">
        <v>-15.553000000000001</v>
      </c>
      <c r="AB10" s="11">
        <v>-16.534444444444446</v>
      </c>
      <c r="AC10" s="36">
        <v>3.6697020246247214</v>
      </c>
    </row>
    <row r="11" spans="1:29" x14ac:dyDescent="0.2">
      <c r="A11" s="19">
        <v>11</v>
      </c>
      <c r="B11" s="19" t="s">
        <v>107</v>
      </c>
      <c r="C11" s="19" t="s">
        <v>108</v>
      </c>
      <c r="D11" s="19" t="s">
        <v>84</v>
      </c>
      <c r="E11" s="19">
        <v>1</v>
      </c>
      <c r="F11" s="19" t="s">
        <v>85</v>
      </c>
      <c r="G11" s="19" t="s">
        <v>86</v>
      </c>
      <c r="H11" s="19" t="s">
        <v>109</v>
      </c>
      <c r="I11" s="9">
        <v>0.57499999999999996</v>
      </c>
      <c r="J11" s="19">
        <v>4</v>
      </c>
      <c r="K11" s="19">
        <v>126.9</v>
      </c>
      <c r="L11" s="19">
        <v>83</v>
      </c>
      <c r="M11" s="19">
        <v>1302</v>
      </c>
      <c r="N11" s="19">
        <v>27.86</v>
      </c>
      <c r="O11" s="9"/>
      <c r="P11" s="35">
        <v>6.7493878260869558</v>
      </c>
      <c r="Q11" s="9">
        <v>9.6210000000000004</v>
      </c>
      <c r="R11" s="35">
        <v>10.151144444444444</v>
      </c>
      <c r="S11" s="19">
        <v>5</v>
      </c>
      <c r="T11" s="19">
        <v>258.3</v>
      </c>
      <c r="U11" s="19">
        <v>105.3</v>
      </c>
      <c r="V11" s="19">
        <v>79</v>
      </c>
      <c r="W11" s="19">
        <v>1847</v>
      </c>
      <c r="X11" s="19">
        <v>47.725999999999999</v>
      </c>
      <c r="Y11" s="9"/>
      <c r="Z11" s="11">
        <v>20.62345691229962</v>
      </c>
      <c r="AA11" s="9">
        <v>-15.634</v>
      </c>
      <c r="AB11" s="11">
        <v>-16.615444444444446</v>
      </c>
      <c r="AC11" s="36">
        <v>3.0556040701333256</v>
      </c>
    </row>
    <row r="12" spans="1:29" x14ac:dyDescent="0.2">
      <c r="A12" s="19">
        <v>12</v>
      </c>
      <c r="B12" s="19" t="s">
        <v>110</v>
      </c>
      <c r="C12" s="19" t="s">
        <v>111</v>
      </c>
      <c r="D12" s="19" t="s">
        <v>84</v>
      </c>
      <c r="E12" s="19">
        <v>1</v>
      </c>
      <c r="F12" s="19" t="s">
        <v>85</v>
      </c>
      <c r="G12" s="19" t="s">
        <v>86</v>
      </c>
      <c r="H12" s="19" t="s">
        <v>112</v>
      </c>
      <c r="I12" s="9">
        <v>0.56000000000000005</v>
      </c>
      <c r="J12" s="19">
        <v>4</v>
      </c>
      <c r="K12" s="19">
        <v>126.4</v>
      </c>
      <c r="L12" s="19">
        <v>92.8</v>
      </c>
      <c r="M12" s="19">
        <v>2182</v>
      </c>
      <c r="N12" s="19">
        <v>46.503</v>
      </c>
      <c r="O12" s="9"/>
      <c r="P12" s="35">
        <v>11.642358214285712</v>
      </c>
      <c r="Q12" s="9">
        <v>9.8149999999999995</v>
      </c>
      <c r="R12" s="35">
        <v>10.355244444444443</v>
      </c>
      <c r="S12" s="19">
        <v>5</v>
      </c>
      <c r="T12" s="19">
        <v>257.3</v>
      </c>
      <c r="U12" s="19">
        <v>114.7</v>
      </c>
      <c r="V12" s="19">
        <v>79</v>
      </c>
      <c r="W12" s="19">
        <v>3027</v>
      </c>
      <c r="X12" s="19">
        <v>77.113</v>
      </c>
      <c r="Y12" s="9"/>
      <c r="Z12" s="11">
        <v>34.214787234307074</v>
      </c>
      <c r="AA12" s="9">
        <v>-14.986000000000001</v>
      </c>
      <c r="AB12" s="11">
        <v>-15.967444444444446</v>
      </c>
      <c r="AC12" s="36">
        <v>2.9388193186088318</v>
      </c>
    </row>
    <row r="13" spans="1:29" x14ac:dyDescent="0.2">
      <c r="A13" s="19">
        <v>13</v>
      </c>
      <c r="B13" s="19" t="s">
        <v>113</v>
      </c>
      <c r="C13" s="19" t="s">
        <v>114</v>
      </c>
      <c r="D13" s="19" t="s">
        <v>84</v>
      </c>
      <c r="E13" s="19">
        <v>1</v>
      </c>
      <c r="F13" s="19" t="s">
        <v>85</v>
      </c>
      <c r="G13" s="19" t="s">
        <v>86</v>
      </c>
      <c r="H13" s="19" t="s">
        <v>115</v>
      </c>
      <c r="I13" s="9">
        <v>0.61399999999999999</v>
      </c>
      <c r="J13" s="19">
        <v>4</v>
      </c>
      <c r="K13" s="19">
        <v>126.2</v>
      </c>
      <c r="L13" s="19">
        <v>97.2</v>
      </c>
      <c r="M13" s="19">
        <v>3422</v>
      </c>
      <c r="N13" s="19">
        <v>72.692999999999998</v>
      </c>
      <c r="O13" s="9"/>
      <c r="P13" s="35">
        <v>16.705182899022798</v>
      </c>
      <c r="Q13" s="9">
        <v>2.8860000000000001</v>
      </c>
      <c r="R13" s="35">
        <v>3.4461444444444442</v>
      </c>
      <c r="S13" s="19">
        <v>5</v>
      </c>
      <c r="T13" s="19">
        <v>256.7</v>
      </c>
      <c r="U13" s="19">
        <v>124.4</v>
      </c>
      <c r="V13" s="19">
        <v>79</v>
      </c>
      <c r="W13" s="19">
        <v>4475</v>
      </c>
      <c r="X13" s="19">
        <v>114.66800000000001</v>
      </c>
      <c r="Y13" s="9"/>
      <c r="Z13" s="11">
        <v>46.403222139014439</v>
      </c>
      <c r="AA13" s="9">
        <v>-17.670000000000002</v>
      </c>
      <c r="AB13" s="11">
        <v>-18.651444444444447</v>
      </c>
      <c r="AC13" s="36">
        <v>2.7777739650925275</v>
      </c>
    </row>
    <row r="14" spans="1:29" x14ac:dyDescent="0.2">
      <c r="A14" s="19">
        <v>14</v>
      </c>
      <c r="B14" s="19" t="s">
        <v>116</v>
      </c>
      <c r="C14" s="19" t="s">
        <v>117</v>
      </c>
      <c r="D14" s="19" t="s">
        <v>84</v>
      </c>
      <c r="E14" s="19">
        <v>1</v>
      </c>
      <c r="F14" s="19" t="s">
        <v>85</v>
      </c>
      <c r="G14" s="19" t="s">
        <v>86</v>
      </c>
      <c r="H14" s="19" t="s">
        <v>118</v>
      </c>
      <c r="I14" s="9">
        <v>0.58399999999999996</v>
      </c>
      <c r="J14" s="19">
        <v>4</v>
      </c>
      <c r="K14" s="19">
        <v>126.2</v>
      </c>
      <c r="L14" s="19">
        <v>95.1</v>
      </c>
      <c r="M14" s="19">
        <v>3124</v>
      </c>
      <c r="N14" s="19">
        <v>66.341999999999999</v>
      </c>
      <c r="O14" s="9"/>
      <c r="P14" s="35">
        <v>16.131102739726025</v>
      </c>
      <c r="Q14" s="9">
        <v>3.5059999999999998</v>
      </c>
      <c r="R14" s="35">
        <v>4.0860444444444433</v>
      </c>
      <c r="S14" s="19">
        <v>5</v>
      </c>
      <c r="T14" s="19">
        <v>256.7</v>
      </c>
      <c r="U14" s="19">
        <v>121.2</v>
      </c>
      <c r="V14" s="19">
        <v>79</v>
      </c>
      <c r="W14" s="19">
        <v>4178</v>
      </c>
      <c r="X14" s="19">
        <v>106.75</v>
      </c>
      <c r="Y14" s="9"/>
      <c r="Z14" s="11">
        <v>45.418136168494172</v>
      </c>
      <c r="AA14" s="9">
        <v>-18.922000000000001</v>
      </c>
      <c r="AB14" s="11">
        <v>-19.903444444444446</v>
      </c>
      <c r="AC14" s="36">
        <v>2.8155630090088661</v>
      </c>
    </row>
    <row r="15" spans="1:29" x14ac:dyDescent="0.2">
      <c r="A15" s="19">
        <v>15</v>
      </c>
      <c r="B15" s="19" t="s">
        <v>119</v>
      </c>
      <c r="C15" s="19" t="s">
        <v>120</v>
      </c>
      <c r="D15" s="19" t="s">
        <v>84</v>
      </c>
      <c r="E15" s="19">
        <v>1</v>
      </c>
      <c r="F15" s="19" t="s">
        <v>85</v>
      </c>
      <c r="G15" s="19" t="s">
        <v>86</v>
      </c>
      <c r="H15" s="19" t="s">
        <v>121</v>
      </c>
      <c r="I15" s="9">
        <v>0.55900000000000005</v>
      </c>
      <c r="J15" s="19">
        <v>4</v>
      </c>
      <c r="K15" s="19">
        <v>126.2</v>
      </c>
      <c r="L15" s="19">
        <v>92</v>
      </c>
      <c r="M15" s="19">
        <v>2889</v>
      </c>
      <c r="N15" s="19">
        <v>61.298999999999999</v>
      </c>
      <c r="O15" s="9"/>
      <c r="P15" s="35">
        <v>15.670173703041142</v>
      </c>
      <c r="Q15" s="9">
        <v>9.0649999999999995</v>
      </c>
      <c r="R15" s="35">
        <v>9.6649444444444441</v>
      </c>
      <c r="S15" s="19">
        <v>5</v>
      </c>
      <c r="T15" s="19">
        <v>256.89999999999998</v>
      </c>
      <c r="U15" s="19">
        <v>120.2</v>
      </c>
      <c r="V15" s="19">
        <v>79</v>
      </c>
      <c r="W15" s="19">
        <v>3884</v>
      </c>
      <c r="X15" s="19">
        <v>99.153999999999996</v>
      </c>
      <c r="Y15" s="9"/>
      <c r="Z15" s="11">
        <v>44.073009031887963</v>
      </c>
      <c r="AA15" s="9">
        <v>-16.495000000000001</v>
      </c>
      <c r="AB15" s="11">
        <v>-17.476444444444446</v>
      </c>
      <c r="AC15" s="36">
        <v>2.8125411924013726</v>
      </c>
    </row>
    <row r="16" spans="1:29" x14ac:dyDescent="0.2">
      <c r="A16" s="19">
        <v>16</v>
      </c>
      <c r="B16" s="19" t="s">
        <v>122</v>
      </c>
      <c r="C16" s="19" t="s">
        <v>123</v>
      </c>
      <c r="D16" s="19" t="s">
        <v>84</v>
      </c>
      <c r="E16" s="19">
        <v>1</v>
      </c>
      <c r="F16" s="19" t="s">
        <v>85</v>
      </c>
      <c r="G16" s="19" t="s">
        <v>86</v>
      </c>
      <c r="H16" s="19" t="s">
        <v>124</v>
      </c>
      <c r="I16" s="9">
        <v>0.56699999999999995</v>
      </c>
      <c r="J16" s="19">
        <v>4</v>
      </c>
      <c r="K16" s="19">
        <v>126.2</v>
      </c>
      <c r="L16" s="19">
        <v>91.3</v>
      </c>
      <c r="M16" s="19">
        <v>2521</v>
      </c>
      <c r="N16" s="19">
        <v>53.28</v>
      </c>
      <c r="O16" s="9"/>
      <c r="P16" s="35">
        <v>13.51263492063492</v>
      </c>
      <c r="Q16" s="9">
        <v>4.3639999999999999</v>
      </c>
      <c r="R16" s="35">
        <v>4.9838444444444443</v>
      </c>
      <c r="S16" s="19">
        <v>5</v>
      </c>
      <c r="T16" s="19">
        <v>257.10000000000002</v>
      </c>
      <c r="U16" s="19">
        <v>117.2</v>
      </c>
      <c r="V16" s="19">
        <v>79</v>
      </c>
      <c r="W16" s="19">
        <v>3596</v>
      </c>
      <c r="X16" s="19">
        <v>91.608999999999995</v>
      </c>
      <c r="Y16" s="9"/>
      <c r="Z16" s="11">
        <v>40.14480521047291</v>
      </c>
      <c r="AA16" s="9">
        <v>-19.57</v>
      </c>
      <c r="AB16" s="11">
        <v>-20.551444444444446</v>
      </c>
      <c r="AC16" s="36">
        <v>2.970908741800494</v>
      </c>
    </row>
    <row r="17" spans="1:29" x14ac:dyDescent="0.2">
      <c r="A17" s="19">
        <v>17</v>
      </c>
      <c r="B17" s="19" t="s">
        <v>82</v>
      </c>
      <c r="C17" s="19" t="s">
        <v>102</v>
      </c>
      <c r="D17" s="19" t="s">
        <v>84</v>
      </c>
      <c r="E17" s="19">
        <v>1</v>
      </c>
      <c r="F17" s="19" t="s">
        <v>85</v>
      </c>
      <c r="G17" s="19" t="s">
        <v>86</v>
      </c>
      <c r="H17" s="19" t="s">
        <v>125</v>
      </c>
      <c r="I17" s="9">
        <v>0.58899999999999997</v>
      </c>
      <c r="J17" s="19">
        <v>4</v>
      </c>
      <c r="K17" s="19">
        <v>126.2</v>
      </c>
      <c r="L17" s="19">
        <v>90.3</v>
      </c>
      <c r="M17" s="19">
        <v>2789</v>
      </c>
      <c r="N17" s="19">
        <v>59.043999999999997</v>
      </c>
      <c r="O17" s="9">
        <v>0.14354904816746833</v>
      </c>
      <c r="P17" s="35">
        <v>14.505376570458402</v>
      </c>
      <c r="Q17" s="9">
        <v>5.8380000000000001</v>
      </c>
      <c r="R17" s="35">
        <v>6.4777444444444443</v>
      </c>
      <c r="S17" s="19">
        <v>5</v>
      </c>
      <c r="T17" s="19">
        <v>256.39999999999998</v>
      </c>
      <c r="U17" s="19">
        <v>123.1</v>
      </c>
      <c r="V17" s="19">
        <v>79</v>
      </c>
      <c r="W17" s="19">
        <v>4576</v>
      </c>
      <c r="X17" s="19">
        <v>117.03700000000001</v>
      </c>
      <c r="Y17" s="9">
        <v>0.24740244538052064</v>
      </c>
      <c r="Z17" s="11">
        <v>49.37216340492477</v>
      </c>
      <c r="AA17" s="9">
        <v>-25.536999999999999</v>
      </c>
      <c r="AB17" s="11">
        <v>-26.518444444444444</v>
      </c>
      <c r="AC17" s="36">
        <v>3.4037146960717957</v>
      </c>
    </row>
    <row r="18" spans="1:29" x14ac:dyDescent="0.2">
      <c r="A18" s="19">
        <v>18</v>
      </c>
      <c r="B18" s="19" t="s">
        <v>82</v>
      </c>
      <c r="C18" s="19" t="s">
        <v>105</v>
      </c>
      <c r="D18" s="19" t="s">
        <v>84</v>
      </c>
      <c r="E18" s="19">
        <v>1</v>
      </c>
      <c r="F18" s="19" t="s">
        <v>85</v>
      </c>
      <c r="G18" s="19" t="s">
        <v>86</v>
      </c>
      <c r="H18" s="19" t="s">
        <v>126</v>
      </c>
      <c r="I18" s="9">
        <v>0.54600000000000004</v>
      </c>
      <c r="J18" s="19">
        <v>4</v>
      </c>
      <c r="K18" s="19">
        <v>126.7</v>
      </c>
      <c r="L18" s="19">
        <v>86.5</v>
      </c>
      <c r="M18" s="19">
        <v>2541</v>
      </c>
      <c r="N18" s="19">
        <v>53.707999999999998</v>
      </c>
      <c r="O18" s="9">
        <v>0.14628993818425562</v>
      </c>
      <c r="P18" s="35">
        <v>14.402674835778006</v>
      </c>
      <c r="Q18" s="9">
        <v>5.7430000000000003</v>
      </c>
      <c r="R18" s="35">
        <v>6.4026444444444444</v>
      </c>
      <c r="S18" s="19">
        <v>5</v>
      </c>
      <c r="T18" s="19">
        <v>256.7</v>
      </c>
      <c r="U18" s="19">
        <v>121</v>
      </c>
      <c r="V18" s="19">
        <v>79</v>
      </c>
      <c r="W18" s="19">
        <v>4196</v>
      </c>
      <c r="X18" s="19">
        <v>107.143</v>
      </c>
      <c r="Y18" s="9">
        <v>0.25051902597463205</v>
      </c>
      <c r="Z18" s="11">
        <v>48.757949271852631</v>
      </c>
      <c r="AA18" s="9">
        <v>-25.547000000000001</v>
      </c>
      <c r="AB18" s="11">
        <v>-26.528444444444446</v>
      </c>
      <c r="AC18" s="36">
        <v>3.3853398641432855</v>
      </c>
    </row>
    <row r="19" spans="1:29" x14ac:dyDescent="0.2">
      <c r="A19" s="19">
        <v>19</v>
      </c>
      <c r="B19" s="19" t="s">
        <v>127</v>
      </c>
      <c r="C19" s="19" t="s">
        <v>128</v>
      </c>
      <c r="D19" s="19" t="s">
        <v>84</v>
      </c>
      <c r="E19" s="19">
        <v>1</v>
      </c>
      <c r="F19" s="19" t="s">
        <v>85</v>
      </c>
      <c r="G19" s="19" t="s">
        <v>86</v>
      </c>
      <c r="H19" s="19" t="s">
        <v>129</v>
      </c>
      <c r="I19" s="9">
        <v>0.52</v>
      </c>
      <c r="J19" s="19">
        <v>4</v>
      </c>
      <c r="K19" s="19">
        <v>126.7</v>
      </c>
      <c r="L19" s="19">
        <v>86.1</v>
      </c>
      <c r="M19" s="19">
        <v>2176</v>
      </c>
      <c r="N19" s="19">
        <v>45.848999999999997</v>
      </c>
      <c r="O19" s="9"/>
      <c r="P19" s="35">
        <v>12.909913801907818</v>
      </c>
      <c r="Q19" s="9">
        <v>8.0259999999999998</v>
      </c>
      <c r="R19" s="35">
        <v>8.6856444444444438</v>
      </c>
      <c r="S19" s="19">
        <v>5</v>
      </c>
      <c r="T19" s="19">
        <v>257.3</v>
      </c>
      <c r="U19" s="19">
        <v>112</v>
      </c>
      <c r="V19" s="19">
        <v>79</v>
      </c>
      <c r="W19" s="19">
        <v>3120</v>
      </c>
      <c r="X19" s="19">
        <v>79.051000000000002</v>
      </c>
      <c r="Y19" s="9"/>
      <c r="Z19" s="11">
        <v>37.772723185683475</v>
      </c>
      <c r="AA19" s="9">
        <v>-19.581</v>
      </c>
      <c r="AB19" s="11">
        <v>-20.562444444444445</v>
      </c>
      <c r="AC19" s="36">
        <v>2.9258695112357334</v>
      </c>
    </row>
    <row r="20" spans="1:29" x14ac:dyDescent="0.2">
      <c r="A20" s="19">
        <v>20</v>
      </c>
      <c r="B20" s="19" t="s">
        <v>130</v>
      </c>
      <c r="C20" s="19" t="s">
        <v>131</v>
      </c>
      <c r="D20" s="19" t="s">
        <v>84</v>
      </c>
      <c r="E20" s="19">
        <v>1</v>
      </c>
      <c r="F20" s="19" t="s">
        <v>85</v>
      </c>
      <c r="G20" s="19" t="s">
        <v>86</v>
      </c>
      <c r="H20" s="19" t="s">
        <v>132</v>
      </c>
      <c r="I20" s="9">
        <v>0.56100000000000005</v>
      </c>
      <c r="J20" s="19">
        <v>4</v>
      </c>
      <c r="K20" s="19">
        <v>126.4</v>
      </c>
      <c r="L20" s="19">
        <v>86.5</v>
      </c>
      <c r="M20" s="19">
        <v>2367</v>
      </c>
      <c r="N20" s="19">
        <v>49.792000000000002</v>
      </c>
      <c r="O20" s="9"/>
      <c r="P20" s="35">
        <v>12.995515993494298</v>
      </c>
      <c r="Q20" s="9">
        <v>10.005000000000001</v>
      </c>
      <c r="R20" s="35">
        <v>10.664644444444445</v>
      </c>
      <c r="S20" s="19">
        <v>5</v>
      </c>
      <c r="T20" s="19">
        <v>257.3</v>
      </c>
      <c r="U20" s="19">
        <v>113.3</v>
      </c>
      <c r="V20" s="19">
        <v>79</v>
      </c>
      <c r="W20" s="19">
        <v>3316</v>
      </c>
      <c r="X20" s="19">
        <v>84.072999999999993</v>
      </c>
      <c r="Y20" s="9"/>
      <c r="Z20" s="11">
        <v>37.23642297942007</v>
      </c>
      <c r="AA20" s="9">
        <v>-11.413</v>
      </c>
      <c r="AB20" s="11">
        <v>-12.394444444444446</v>
      </c>
      <c r="AC20" s="36">
        <v>2.8653285485594449</v>
      </c>
    </row>
    <row r="21" spans="1:29" x14ac:dyDescent="0.2">
      <c r="A21" s="19">
        <v>21</v>
      </c>
      <c r="B21" s="19" t="s">
        <v>133</v>
      </c>
      <c r="C21" s="19" t="s">
        <v>134</v>
      </c>
      <c r="D21" s="19" t="s">
        <v>84</v>
      </c>
      <c r="E21" s="19">
        <v>1</v>
      </c>
      <c r="F21" s="19" t="s">
        <v>85</v>
      </c>
      <c r="G21" s="19" t="s">
        <v>86</v>
      </c>
      <c r="H21" s="19" t="s">
        <v>135</v>
      </c>
      <c r="I21" s="9">
        <v>0.51800000000000002</v>
      </c>
      <c r="J21" s="19">
        <v>4</v>
      </c>
      <c r="K21" s="19">
        <v>126.7</v>
      </c>
      <c r="L21" s="19">
        <v>86.7</v>
      </c>
      <c r="M21" s="19">
        <v>2382</v>
      </c>
      <c r="N21" s="19">
        <v>50.308</v>
      </c>
      <c r="O21" s="9"/>
      <c r="P21" s="35">
        <v>14.220147816266984</v>
      </c>
      <c r="Q21" s="9">
        <v>8.6859999999999999</v>
      </c>
      <c r="R21" s="35">
        <v>9.345644444444444</v>
      </c>
      <c r="S21" s="19">
        <v>5</v>
      </c>
      <c r="T21" s="19">
        <v>257.3</v>
      </c>
      <c r="U21" s="19">
        <v>115</v>
      </c>
      <c r="V21" s="19">
        <v>79</v>
      </c>
      <c r="W21" s="19">
        <v>3372</v>
      </c>
      <c r="X21" s="19">
        <v>85.813000000000002</v>
      </c>
      <c r="Y21" s="9"/>
      <c r="Z21" s="11">
        <v>41.162106952732309</v>
      </c>
      <c r="AA21" s="9">
        <v>-12.137</v>
      </c>
      <c r="AB21" s="11">
        <v>-13.118444444444446</v>
      </c>
      <c r="AC21" s="36">
        <v>2.8946328466181881</v>
      </c>
    </row>
    <row r="22" spans="1:29" x14ac:dyDescent="0.2">
      <c r="A22" s="19">
        <v>22</v>
      </c>
      <c r="B22" s="19" t="s">
        <v>136</v>
      </c>
      <c r="C22" s="19" t="s">
        <v>137</v>
      </c>
      <c r="D22" s="19" t="s">
        <v>84</v>
      </c>
      <c r="E22" s="19">
        <v>1</v>
      </c>
      <c r="F22" s="19" t="s">
        <v>85</v>
      </c>
      <c r="G22" s="19" t="s">
        <v>86</v>
      </c>
      <c r="H22" s="19" t="s">
        <v>138</v>
      </c>
      <c r="I22" s="9">
        <v>0.56200000000000006</v>
      </c>
      <c r="J22" s="19">
        <v>4</v>
      </c>
      <c r="K22" s="19">
        <v>126.4</v>
      </c>
      <c r="L22" s="19">
        <v>87.4</v>
      </c>
      <c r="M22" s="19">
        <v>2675</v>
      </c>
      <c r="N22" s="19">
        <v>56.460999999999999</v>
      </c>
      <c r="O22" s="9"/>
      <c r="P22" s="35">
        <v>14.709877924670915</v>
      </c>
      <c r="Q22" s="9">
        <v>8.0619999999999994</v>
      </c>
      <c r="R22" s="35">
        <v>8.7216444444444434</v>
      </c>
      <c r="S22" s="19">
        <v>5</v>
      </c>
      <c r="T22" s="19">
        <v>257.10000000000002</v>
      </c>
      <c r="U22" s="19">
        <v>116.4</v>
      </c>
      <c r="V22" s="19">
        <v>79</v>
      </c>
      <c r="W22" s="19">
        <v>3738</v>
      </c>
      <c r="X22" s="19">
        <v>95.09</v>
      </c>
      <c r="Y22" s="9"/>
      <c r="Z22" s="11">
        <v>42.040977303625766</v>
      </c>
      <c r="AA22" s="9">
        <v>-15.77</v>
      </c>
      <c r="AB22" s="11">
        <v>-16.751444444444445</v>
      </c>
      <c r="AC22" s="36">
        <v>2.8580099385540141</v>
      </c>
    </row>
    <row r="23" spans="1:29" x14ac:dyDescent="0.2">
      <c r="A23" s="19">
        <v>23</v>
      </c>
      <c r="B23" s="19" t="s">
        <v>139</v>
      </c>
      <c r="C23" s="19" t="s">
        <v>140</v>
      </c>
      <c r="D23" s="19" t="s">
        <v>84</v>
      </c>
      <c r="E23" s="19">
        <v>1</v>
      </c>
      <c r="F23" s="19" t="s">
        <v>85</v>
      </c>
      <c r="G23" s="19" t="s">
        <v>86</v>
      </c>
      <c r="H23" s="19" t="s">
        <v>141</v>
      </c>
      <c r="I23" s="9">
        <v>0.53300000000000003</v>
      </c>
      <c r="J23" s="19">
        <v>4</v>
      </c>
      <c r="K23" s="19">
        <v>126.9</v>
      </c>
      <c r="L23" s="19">
        <v>83</v>
      </c>
      <c r="M23" s="19">
        <v>1586</v>
      </c>
      <c r="N23" s="19">
        <v>33.481999999999999</v>
      </c>
      <c r="O23" s="9"/>
      <c r="P23" s="35">
        <v>9.1977373002358771</v>
      </c>
      <c r="Q23" s="9">
        <v>10.43</v>
      </c>
      <c r="R23" s="35">
        <v>11.089644444444444</v>
      </c>
      <c r="S23" s="19">
        <v>5</v>
      </c>
      <c r="T23" s="19">
        <v>257.5</v>
      </c>
      <c r="U23" s="19">
        <v>107</v>
      </c>
      <c r="V23" s="19">
        <v>79</v>
      </c>
      <c r="W23" s="19">
        <v>2392</v>
      </c>
      <c r="X23" s="19">
        <v>60.936999999999998</v>
      </c>
      <c r="Y23" s="9"/>
      <c r="Z23" s="11">
        <v>28.407180579206116</v>
      </c>
      <c r="AA23" s="9">
        <v>-16.841999999999999</v>
      </c>
      <c r="AB23" s="11">
        <v>-17.823444444444444</v>
      </c>
      <c r="AC23" s="36">
        <v>3.0884966217156049</v>
      </c>
    </row>
    <row r="24" spans="1:29" x14ac:dyDescent="0.2">
      <c r="A24" s="19">
        <v>24</v>
      </c>
      <c r="B24" s="19" t="s">
        <v>142</v>
      </c>
      <c r="C24" s="19" t="s">
        <v>143</v>
      </c>
      <c r="D24" s="19" t="s">
        <v>84</v>
      </c>
      <c r="E24" s="19">
        <v>1</v>
      </c>
      <c r="F24" s="19" t="s">
        <v>85</v>
      </c>
      <c r="G24" s="19" t="s">
        <v>86</v>
      </c>
      <c r="H24" s="19" t="s">
        <v>144</v>
      </c>
      <c r="I24" s="9">
        <v>0.59099999999999997</v>
      </c>
      <c r="J24" s="19">
        <v>4</v>
      </c>
      <c r="K24" s="19">
        <v>128.30000000000001</v>
      </c>
      <c r="L24" s="19">
        <v>71.3</v>
      </c>
      <c r="M24" s="19">
        <v>456</v>
      </c>
      <c r="N24" s="19">
        <v>9.4960000000000004</v>
      </c>
      <c r="O24" s="9"/>
      <c r="P24" s="35">
        <v>2.3526105672164217</v>
      </c>
      <c r="Q24" s="9">
        <v>10.429</v>
      </c>
      <c r="R24" s="35"/>
      <c r="S24" s="19">
        <v>5</v>
      </c>
      <c r="T24" s="19">
        <v>260.60000000000002</v>
      </c>
      <c r="U24" s="19">
        <v>92.4</v>
      </c>
      <c r="V24" s="19">
        <v>79</v>
      </c>
      <c r="W24" s="19">
        <v>762</v>
      </c>
      <c r="X24" s="19">
        <v>20.411999999999999</v>
      </c>
      <c r="Y24" s="9"/>
      <c r="Z24" s="11">
        <v>8.5816806723053602</v>
      </c>
      <c r="AA24" s="9">
        <v>-12.68</v>
      </c>
      <c r="AB24" s="11">
        <v>-13.661444444444445</v>
      </c>
      <c r="AC24" s="36">
        <v>3.6477268239337604</v>
      </c>
    </row>
    <row r="25" spans="1:29" x14ac:dyDescent="0.2">
      <c r="A25" s="19">
        <v>25</v>
      </c>
      <c r="B25" s="19" t="s">
        <v>145</v>
      </c>
      <c r="C25" s="19" t="s">
        <v>146</v>
      </c>
      <c r="D25" s="19" t="s">
        <v>84</v>
      </c>
      <c r="E25" s="19">
        <v>1</v>
      </c>
      <c r="F25" s="19" t="s">
        <v>85</v>
      </c>
      <c r="G25" s="19" t="s">
        <v>86</v>
      </c>
      <c r="H25" s="19" t="s">
        <v>147</v>
      </c>
      <c r="I25" s="9">
        <v>0.59099999999999997</v>
      </c>
      <c r="J25" s="19">
        <v>4</v>
      </c>
      <c r="K25" s="19">
        <v>126.2</v>
      </c>
      <c r="L25" s="19">
        <v>92.4</v>
      </c>
      <c r="M25" s="19">
        <v>2679</v>
      </c>
      <c r="N25" s="19">
        <v>56.731000000000002</v>
      </c>
      <c r="O25" s="9"/>
      <c r="P25" s="35">
        <v>14.054965257872242</v>
      </c>
      <c r="Q25" s="9">
        <v>9.5619999999999994</v>
      </c>
      <c r="R25" s="35">
        <v>10.221644444444443</v>
      </c>
      <c r="S25" s="19">
        <v>5</v>
      </c>
      <c r="T25" s="19">
        <v>256.7</v>
      </c>
      <c r="U25" s="19">
        <v>118.3</v>
      </c>
      <c r="V25" s="19">
        <v>79</v>
      </c>
      <c r="W25" s="19">
        <v>3729</v>
      </c>
      <c r="X25" s="19">
        <v>95.207999999999998</v>
      </c>
      <c r="Y25" s="9"/>
      <c r="Z25" s="11">
        <v>40.027662818383732</v>
      </c>
      <c r="AA25" s="9">
        <v>-12.180999999999999</v>
      </c>
      <c r="AB25" s="11">
        <v>-13.162444444444445</v>
      </c>
      <c r="AC25" s="36">
        <v>2.8479375141794874</v>
      </c>
    </row>
    <row r="26" spans="1:29" x14ac:dyDescent="0.2">
      <c r="A26" s="19">
        <v>26</v>
      </c>
      <c r="B26" s="19" t="s">
        <v>148</v>
      </c>
      <c r="C26" s="19" t="s">
        <v>149</v>
      </c>
      <c r="D26" s="19" t="s">
        <v>84</v>
      </c>
      <c r="E26" s="19">
        <v>1</v>
      </c>
      <c r="F26" s="19" t="s">
        <v>85</v>
      </c>
      <c r="G26" s="19" t="s">
        <v>86</v>
      </c>
      <c r="H26" s="19" t="s">
        <v>150</v>
      </c>
      <c r="I26" s="9">
        <v>0.61099999999999999</v>
      </c>
      <c r="J26" s="19">
        <v>4</v>
      </c>
      <c r="K26" s="19">
        <v>126.7</v>
      </c>
      <c r="L26" s="19">
        <v>87.2</v>
      </c>
      <c r="M26" s="19">
        <v>2201</v>
      </c>
      <c r="N26" s="19">
        <v>46.764000000000003</v>
      </c>
      <c r="O26" s="9"/>
      <c r="P26" s="35">
        <v>11.206429412969722</v>
      </c>
      <c r="Q26" s="9">
        <v>4.5730000000000004</v>
      </c>
      <c r="R26" s="35">
        <v>5.2326444444444444</v>
      </c>
      <c r="S26" s="19">
        <v>5</v>
      </c>
      <c r="T26" s="19">
        <v>257.3</v>
      </c>
      <c r="U26" s="19">
        <v>113.1</v>
      </c>
      <c r="V26" s="19">
        <v>79</v>
      </c>
      <c r="W26" s="19">
        <v>3189</v>
      </c>
      <c r="X26" s="19">
        <v>81.363</v>
      </c>
      <c r="Y26" s="9"/>
      <c r="Z26" s="11">
        <v>33.087199850317631</v>
      </c>
      <c r="AA26" s="9">
        <v>-17.48</v>
      </c>
      <c r="AB26" s="11">
        <v>-18.461444444444446</v>
      </c>
      <c r="AC26" s="36">
        <v>2.9525193646447523</v>
      </c>
    </row>
    <row r="27" spans="1:29" x14ac:dyDescent="0.2">
      <c r="A27" s="19">
        <v>27</v>
      </c>
      <c r="B27" s="19" t="s">
        <v>151</v>
      </c>
      <c r="C27" s="19" t="s">
        <v>152</v>
      </c>
      <c r="D27" s="19" t="s">
        <v>84</v>
      </c>
      <c r="E27" s="19">
        <v>1</v>
      </c>
      <c r="F27" s="19" t="s">
        <v>85</v>
      </c>
      <c r="G27" s="19" t="s">
        <v>86</v>
      </c>
      <c r="H27" s="19" t="s">
        <v>153</v>
      </c>
      <c r="I27" s="9">
        <v>0.60499999999999998</v>
      </c>
      <c r="J27" s="19">
        <v>4</v>
      </c>
      <c r="K27" s="19">
        <v>126.7</v>
      </c>
      <c r="L27" s="19">
        <v>85.7</v>
      </c>
      <c r="M27" s="19">
        <v>2077</v>
      </c>
      <c r="N27" s="19">
        <v>43.761000000000003</v>
      </c>
      <c r="O27" s="9"/>
      <c r="P27" s="35">
        <v>10.590797917502814</v>
      </c>
      <c r="Q27" s="9">
        <v>9.6660000000000004</v>
      </c>
      <c r="R27" s="35">
        <v>10.325644444444444</v>
      </c>
      <c r="S27" s="19">
        <v>5</v>
      </c>
      <c r="T27" s="19">
        <v>257.3</v>
      </c>
      <c r="U27" s="19">
        <v>112</v>
      </c>
      <c r="V27" s="19">
        <v>79</v>
      </c>
      <c r="W27" s="19">
        <v>3056</v>
      </c>
      <c r="X27" s="19">
        <v>77.531000000000006</v>
      </c>
      <c r="Y27" s="9"/>
      <c r="Z27" s="11">
        <v>31.841556009417861</v>
      </c>
      <c r="AA27" s="9">
        <v>-14.526999999999999</v>
      </c>
      <c r="AB27" s="11">
        <v>-15.508444444444445</v>
      </c>
      <c r="AC27" s="36">
        <v>3.006530410404217</v>
      </c>
    </row>
    <row r="28" spans="1:29" x14ac:dyDescent="0.2">
      <c r="A28" s="19">
        <v>28</v>
      </c>
      <c r="B28" s="19" t="s">
        <v>154</v>
      </c>
      <c r="C28" s="19" t="s">
        <v>155</v>
      </c>
      <c r="D28" s="19" t="s">
        <v>84</v>
      </c>
      <c r="E28" s="19">
        <v>1</v>
      </c>
      <c r="F28" s="19" t="s">
        <v>85</v>
      </c>
      <c r="G28" s="19" t="s">
        <v>86</v>
      </c>
      <c r="H28" s="19" t="s">
        <v>156</v>
      </c>
      <c r="I28" s="9">
        <v>0.60299999999999998</v>
      </c>
      <c r="J28" s="19">
        <v>4</v>
      </c>
      <c r="K28" s="19">
        <v>126.7</v>
      </c>
      <c r="L28" s="19">
        <v>84.9</v>
      </c>
      <c r="M28" s="19">
        <v>1990</v>
      </c>
      <c r="N28" s="19">
        <v>42.118000000000002</v>
      </c>
      <c r="O28" s="9"/>
      <c r="P28" s="35">
        <v>10.226976227955728</v>
      </c>
      <c r="Q28" s="9">
        <v>11.37</v>
      </c>
      <c r="R28" s="35">
        <v>12.029644444444443</v>
      </c>
      <c r="S28" s="19">
        <v>5</v>
      </c>
      <c r="T28" s="19">
        <v>257.3</v>
      </c>
      <c r="U28" s="19">
        <v>110.6</v>
      </c>
      <c r="V28" s="19">
        <v>79</v>
      </c>
      <c r="W28" s="19">
        <v>2833</v>
      </c>
      <c r="X28" s="19">
        <v>72.278000000000006</v>
      </c>
      <c r="Y28" s="9"/>
      <c r="Z28" s="11">
        <v>29.78263273571363</v>
      </c>
      <c r="AA28" s="9">
        <v>-15.913</v>
      </c>
      <c r="AB28" s="11">
        <v>-16.894444444444446</v>
      </c>
      <c r="AC28" s="36">
        <v>2.9121640719474797</v>
      </c>
    </row>
    <row r="29" spans="1:29" x14ac:dyDescent="0.2">
      <c r="A29" s="19">
        <v>29</v>
      </c>
      <c r="B29" s="19" t="s">
        <v>157</v>
      </c>
      <c r="C29" s="19" t="s">
        <v>158</v>
      </c>
      <c r="D29" s="19" t="s">
        <v>84</v>
      </c>
      <c r="E29" s="19">
        <v>1</v>
      </c>
      <c r="F29" s="19" t="s">
        <v>85</v>
      </c>
      <c r="G29" s="19" t="s">
        <v>86</v>
      </c>
      <c r="H29" s="19" t="s">
        <v>159</v>
      </c>
      <c r="I29" s="9">
        <v>0.60599999999999998</v>
      </c>
      <c r="J29" s="19">
        <v>4</v>
      </c>
      <c r="K29" s="19">
        <v>127.5</v>
      </c>
      <c r="L29" s="19">
        <v>78.2</v>
      </c>
      <c r="M29" s="19">
        <v>906</v>
      </c>
      <c r="N29" s="19">
        <v>19.135999999999999</v>
      </c>
      <c r="O29" s="9"/>
      <c r="P29" s="35">
        <v>4.623547848916024</v>
      </c>
      <c r="Q29" s="9">
        <v>7.5250000000000004</v>
      </c>
      <c r="R29" s="35">
        <v>8.2340444444444447</v>
      </c>
      <c r="S29" s="19">
        <v>5</v>
      </c>
      <c r="T29" s="19">
        <v>258.7</v>
      </c>
      <c r="U29" s="19">
        <v>99.1</v>
      </c>
      <c r="V29" s="19">
        <v>79</v>
      </c>
      <c r="W29" s="19">
        <v>1412</v>
      </c>
      <c r="X29" s="19">
        <v>36.728000000000002</v>
      </c>
      <c r="Y29" s="9"/>
      <c r="Z29" s="11">
        <v>15.059096872565974</v>
      </c>
      <c r="AA29" s="9">
        <v>-12.69</v>
      </c>
      <c r="AB29" s="11">
        <v>-13.671444444444445</v>
      </c>
      <c r="AC29" s="36">
        <v>3.2570435874469279</v>
      </c>
    </row>
    <row r="30" spans="1:29" x14ac:dyDescent="0.2">
      <c r="A30" s="19">
        <v>30</v>
      </c>
      <c r="B30" s="19" t="s">
        <v>160</v>
      </c>
      <c r="C30" s="19" t="s">
        <v>161</v>
      </c>
      <c r="D30" s="19" t="s">
        <v>84</v>
      </c>
      <c r="E30" s="19">
        <v>1</v>
      </c>
      <c r="F30" s="19" t="s">
        <v>85</v>
      </c>
      <c r="G30" s="19" t="s">
        <v>86</v>
      </c>
      <c r="H30" s="19" t="s">
        <v>162</v>
      </c>
      <c r="I30" s="9">
        <v>0.54</v>
      </c>
      <c r="J30" s="19">
        <v>4</v>
      </c>
      <c r="K30" s="19">
        <v>126.9</v>
      </c>
      <c r="L30" s="19">
        <v>87.4</v>
      </c>
      <c r="M30" s="19">
        <v>1994</v>
      </c>
      <c r="N30" s="19">
        <v>42.436999999999998</v>
      </c>
      <c r="O30" s="9"/>
      <c r="P30" s="35">
        <v>11.506618999970609</v>
      </c>
      <c r="Q30" s="9">
        <v>5.468</v>
      </c>
      <c r="R30" s="35">
        <v>6.127644444444444</v>
      </c>
      <c r="S30" s="19">
        <v>5</v>
      </c>
      <c r="T30" s="19">
        <v>257.5</v>
      </c>
      <c r="U30" s="19">
        <v>111.8</v>
      </c>
      <c r="V30" s="19">
        <v>79</v>
      </c>
      <c r="W30" s="19">
        <v>2937</v>
      </c>
      <c r="X30" s="19">
        <v>74.921000000000006</v>
      </c>
      <c r="Y30" s="9"/>
      <c r="Z30" s="11">
        <v>34.473396704827394</v>
      </c>
      <c r="AA30" s="9">
        <v>-20.765000000000001</v>
      </c>
      <c r="AB30" s="11">
        <v>-21.746444444444446</v>
      </c>
      <c r="AC30" s="36">
        <v>2.99596229830113</v>
      </c>
    </row>
    <row r="31" spans="1:29" x14ac:dyDescent="0.2">
      <c r="A31" s="19">
        <v>31</v>
      </c>
      <c r="B31" s="19" t="s">
        <v>82</v>
      </c>
      <c r="C31" s="19" t="s">
        <v>108</v>
      </c>
      <c r="D31" s="19" t="s">
        <v>84</v>
      </c>
      <c r="E31" s="19">
        <v>1</v>
      </c>
      <c r="F31" s="19" t="s">
        <v>85</v>
      </c>
      <c r="G31" s="19" t="s">
        <v>86</v>
      </c>
      <c r="H31" s="19" t="s">
        <v>163</v>
      </c>
      <c r="I31" s="9">
        <v>0.51700000000000002</v>
      </c>
      <c r="J31" s="19">
        <v>4</v>
      </c>
      <c r="K31" s="19">
        <v>126.7</v>
      </c>
      <c r="L31" s="19">
        <v>87.2</v>
      </c>
      <c r="M31" s="19">
        <v>2383</v>
      </c>
      <c r="N31" s="19">
        <v>50.21</v>
      </c>
      <c r="O31" s="9">
        <v>0.14817028480382394</v>
      </c>
      <c r="P31" s="35">
        <v>14.219898505314358</v>
      </c>
      <c r="Q31" s="9">
        <v>5.5830000000000002</v>
      </c>
      <c r="R31" s="35">
        <v>6.2426444444444442</v>
      </c>
      <c r="S31" s="19">
        <v>5</v>
      </c>
      <c r="T31" s="19">
        <v>256.89999999999998</v>
      </c>
      <c r="U31" s="19">
        <v>119.3</v>
      </c>
      <c r="V31" s="19">
        <v>79</v>
      </c>
      <c r="W31" s="19">
        <v>4040</v>
      </c>
      <c r="X31" s="19">
        <v>102.86199999999999</v>
      </c>
      <c r="Y31" s="9">
        <v>0.24708560984620173</v>
      </c>
      <c r="Z31" s="11">
        <v>49.435472861847892</v>
      </c>
      <c r="AA31" s="9">
        <v>-25.530999999999999</v>
      </c>
      <c r="AB31" s="11">
        <v>-26.512444444444444</v>
      </c>
      <c r="AC31" s="36">
        <v>3.4764996981780514</v>
      </c>
    </row>
    <row r="32" spans="1:29" x14ac:dyDescent="0.2">
      <c r="A32" s="19">
        <v>32</v>
      </c>
      <c r="B32" s="19" t="s">
        <v>82</v>
      </c>
      <c r="C32" s="19" t="s">
        <v>111</v>
      </c>
      <c r="D32" s="19" t="s">
        <v>84</v>
      </c>
      <c r="E32" s="19">
        <v>1</v>
      </c>
      <c r="F32" s="19" t="s">
        <v>85</v>
      </c>
      <c r="G32" s="19" t="s">
        <v>86</v>
      </c>
      <c r="H32" s="19" t="s">
        <v>164</v>
      </c>
      <c r="I32" s="9">
        <v>0.58199999999999996</v>
      </c>
      <c r="J32" s="19">
        <v>4</v>
      </c>
      <c r="K32" s="19">
        <v>126.7</v>
      </c>
      <c r="L32" s="19">
        <v>86.7</v>
      </c>
      <c r="M32" s="19">
        <v>2651</v>
      </c>
      <c r="N32" s="19">
        <v>56.021999999999998</v>
      </c>
      <c r="O32" s="9">
        <v>0.14949448430973544</v>
      </c>
      <c r="P32" s="35">
        <v>14.093940797497956</v>
      </c>
      <c r="Q32" s="9">
        <v>5.6790000000000003</v>
      </c>
      <c r="R32" s="35">
        <v>6.3386444444444443</v>
      </c>
      <c r="S32" s="19">
        <v>5</v>
      </c>
      <c r="T32" s="19">
        <v>256.7</v>
      </c>
      <c r="U32" s="19">
        <v>122.9</v>
      </c>
      <c r="V32" s="19">
        <v>79</v>
      </c>
      <c r="W32" s="19">
        <v>4493</v>
      </c>
      <c r="X32" s="19">
        <v>114.95</v>
      </c>
      <c r="Y32" s="9">
        <v>0.24890056546324485</v>
      </c>
      <c r="Z32" s="11">
        <v>49.074994817192568</v>
      </c>
      <c r="AA32" s="9">
        <v>-25.530999999999999</v>
      </c>
      <c r="AB32" s="11">
        <v>-26.512444444444444</v>
      </c>
      <c r="AC32" s="36">
        <v>3.4819924052685582</v>
      </c>
    </row>
    <row r="33" spans="1:29" x14ac:dyDescent="0.2">
      <c r="A33" s="19">
        <v>33</v>
      </c>
      <c r="B33" s="19" t="s">
        <v>165</v>
      </c>
      <c r="C33" s="19" t="s">
        <v>166</v>
      </c>
      <c r="D33" s="19" t="s">
        <v>84</v>
      </c>
      <c r="E33" s="19">
        <v>1</v>
      </c>
      <c r="F33" s="19" t="s">
        <v>85</v>
      </c>
      <c r="G33" s="19" t="s">
        <v>86</v>
      </c>
      <c r="H33" s="19" t="s">
        <v>167</v>
      </c>
      <c r="I33" s="9">
        <v>0.58899999999999997</v>
      </c>
      <c r="J33" s="19">
        <v>4</v>
      </c>
      <c r="K33" s="19">
        <v>126.9</v>
      </c>
      <c r="L33" s="19">
        <v>86.9</v>
      </c>
      <c r="M33" s="19">
        <v>2853</v>
      </c>
      <c r="N33" s="19">
        <v>60.046999999999997</v>
      </c>
      <c r="O33" s="9"/>
      <c r="P33" s="35">
        <v>14.927010493064342</v>
      </c>
      <c r="Q33" s="9">
        <v>8.5440000000000005</v>
      </c>
      <c r="R33" s="35">
        <v>9.2036444444444445</v>
      </c>
      <c r="S33" s="19">
        <v>5</v>
      </c>
      <c r="T33" s="19">
        <v>257.10000000000002</v>
      </c>
      <c r="U33" s="19">
        <v>119.5</v>
      </c>
      <c r="V33" s="19">
        <v>79</v>
      </c>
      <c r="W33" s="19">
        <v>4010</v>
      </c>
      <c r="X33" s="19">
        <v>102.166</v>
      </c>
      <c r="Y33" s="9"/>
      <c r="Z33" s="11">
        <v>43.098818719102027</v>
      </c>
      <c r="AA33" s="9">
        <v>-13.356999999999999</v>
      </c>
      <c r="AB33" s="11">
        <v>-14.338444444444445</v>
      </c>
      <c r="AC33" s="36">
        <v>2.8873041081553055</v>
      </c>
    </row>
    <row r="34" spans="1:29" x14ac:dyDescent="0.2">
      <c r="A34" s="19">
        <v>34</v>
      </c>
      <c r="B34" s="19" t="s">
        <v>168</v>
      </c>
      <c r="C34" s="19" t="s">
        <v>169</v>
      </c>
      <c r="D34" s="19" t="s">
        <v>84</v>
      </c>
      <c r="E34" s="19">
        <v>1</v>
      </c>
      <c r="F34" s="19" t="s">
        <v>85</v>
      </c>
      <c r="G34" s="19" t="s">
        <v>86</v>
      </c>
      <c r="H34" s="19" t="s">
        <v>170</v>
      </c>
      <c r="I34" s="9">
        <v>0.51600000000000001</v>
      </c>
      <c r="J34" s="19">
        <v>4</v>
      </c>
      <c r="K34" s="19">
        <v>127.1</v>
      </c>
      <c r="L34" s="19">
        <v>83.4</v>
      </c>
      <c r="M34" s="19">
        <v>2168</v>
      </c>
      <c r="N34" s="19">
        <v>45.603999999999999</v>
      </c>
      <c r="O34" s="9"/>
      <c r="P34" s="35">
        <v>12.940470102800642</v>
      </c>
      <c r="Q34" s="9">
        <v>9.3219999999999992</v>
      </c>
      <c r="R34" s="35">
        <v>9.9816444444444432</v>
      </c>
      <c r="S34" s="19">
        <v>5</v>
      </c>
      <c r="T34" s="19">
        <v>257.7</v>
      </c>
      <c r="U34" s="19">
        <v>111.4</v>
      </c>
      <c r="V34" s="19">
        <v>79</v>
      </c>
      <c r="W34" s="19">
        <v>3051</v>
      </c>
      <c r="X34" s="19">
        <v>77.638999999999996</v>
      </c>
      <c r="Y34" s="9"/>
      <c r="Z34" s="11">
        <v>37.385612722757649</v>
      </c>
      <c r="AA34" s="9">
        <v>-16.030999999999999</v>
      </c>
      <c r="AB34" s="11">
        <v>-17.012444444444444</v>
      </c>
      <c r="AC34" s="36">
        <v>2.8890459485445175</v>
      </c>
    </row>
    <row r="35" spans="1:29" x14ac:dyDescent="0.2">
      <c r="A35" s="19">
        <v>35</v>
      </c>
      <c r="B35" s="19" t="s">
        <v>171</v>
      </c>
      <c r="C35" s="19" t="s">
        <v>172</v>
      </c>
      <c r="D35" s="19" t="s">
        <v>84</v>
      </c>
      <c r="E35" s="19">
        <v>1</v>
      </c>
      <c r="F35" s="19" t="s">
        <v>85</v>
      </c>
      <c r="G35" s="19" t="s">
        <v>86</v>
      </c>
      <c r="H35" s="19" t="s">
        <v>173</v>
      </c>
      <c r="I35" s="9">
        <v>0.48699999999999999</v>
      </c>
      <c r="J35" s="19">
        <v>4</v>
      </c>
      <c r="K35" s="19">
        <v>126.9</v>
      </c>
      <c r="L35" s="19">
        <v>84</v>
      </c>
      <c r="M35" s="19">
        <v>1950</v>
      </c>
      <c r="N35" s="19">
        <v>41.32</v>
      </c>
      <c r="O35" s="9"/>
      <c r="P35" s="35">
        <v>12.423048192493688</v>
      </c>
      <c r="Q35" s="9">
        <v>9.5719999999999992</v>
      </c>
      <c r="R35" s="35">
        <v>10.231644444444443</v>
      </c>
      <c r="S35" s="19">
        <v>5</v>
      </c>
      <c r="T35" s="19">
        <v>257.5</v>
      </c>
      <c r="U35" s="19">
        <v>111.2</v>
      </c>
      <c r="V35" s="19">
        <v>79</v>
      </c>
      <c r="W35" s="19">
        <v>2809</v>
      </c>
      <c r="X35" s="19">
        <v>71.86</v>
      </c>
      <c r="Y35" s="9"/>
      <c r="Z35" s="11">
        <v>36.663381940758683</v>
      </c>
      <c r="AA35" s="9">
        <v>-14.063000000000001</v>
      </c>
      <c r="AB35" s="11">
        <v>-15.044444444444446</v>
      </c>
      <c r="AC35" s="36">
        <v>2.9512388081140668</v>
      </c>
    </row>
    <row r="36" spans="1:29" x14ac:dyDescent="0.2">
      <c r="A36" s="19">
        <v>36</v>
      </c>
      <c r="B36" s="19" t="s">
        <v>174</v>
      </c>
      <c r="C36" s="19" t="s">
        <v>175</v>
      </c>
      <c r="D36" s="19" t="s">
        <v>84</v>
      </c>
      <c r="E36" s="19">
        <v>1</v>
      </c>
      <c r="F36" s="19" t="s">
        <v>85</v>
      </c>
      <c r="G36" s="19" t="s">
        <v>86</v>
      </c>
      <c r="H36" s="19" t="s">
        <v>176</v>
      </c>
      <c r="I36" s="9">
        <v>0.59</v>
      </c>
      <c r="J36" s="19">
        <v>4</v>
      </c>
      <c r="K36" s="19">
        <v>126.7</v>
      </c>
      <c r="L36" s="19">
        <v>88.2</v>
      </c>
      <c r="M36" s="19">
        <v>2775</v>
      </c>
      <c r="N36" s="19">
        <v>58.603000000000002</v>
      </c>
      <c r="O36" s="9"/>
      <c r="P36" s="35">
        <v>14.543356686975267</v>
      </c>
      <c r="Q36" s="9">
        <v>9.3439999999999994</v>
      </c>
      <c r="R36" s="35">
        <v>10.003644444444443</v>
      </c>
      <c r="S36" s="19">
        <v>5</v>
      </c>
      <c r="T36" s="19">
        <v>257.3</v>
      </c>
      <c r="U36" s="19">
        <v>120.2</v>
      </c>
      <c r="V36" s="19">
        <v>79</v>
      </c>
      <c r="W36" s="19">
        <v>3961</v>
      </c>
      <c r="X36" s="19">
        <v>100.913</v>
      </c>
      <c r="Y36" s="9"/>
      <c r="Z36" s="11">
        <v>42.498086597070795</v>
      </c>
      <c r="AA36" s="9">
        <v>-13.478999999999999</v>
      </c>
      <c r="AB36" s="11">
        <v>-14.460444444444445</v>
      </c>
      <c r="AC36" s="36">
        <v>2.9221649108786014</v>
      </c>
    </row>
    <row r="37" spans="1:29" x14ac:dyDescent="0.2">
      <c r="A37" s="19">
        <v>37</v>
      </c>
      <c r="B37" s="19" t="s">
        <v>177</v>
      </c>
      <c r="C37" s="19" t="s">
        <v>178</v>
      </c>
      <c r="D37" s="19" t="s">
        <v>84</v>
      </c>
      <c r="E37" s="19">
        <v>1</v>
      </c>
      <c r="F37" s="19" t="s">
        <v>85</v>
      </c>
      <c r="G37" s="19" t="s">
        <v>86</v>
      </c>
      <c r="H37" s="19" t="s">
        <v>179</v>
      </c>
      <c r="I37" s="9">
        <v>0.56200000000000006</v>
      </c>
      <c r="J37" s="19">
        <v>4</v>
      </c>
      <c r="K37" s="19">
        <v>127.1</v>
      </c>
      <c r="L37" s="19">
        <v>83.4</v>
      </c>
      <c r="M37" s="19">
        <v>1970</v>
      </c>
      <c r="N37" s="19">
        <v>41.277000000000001</v>
      </c>
      <c r="O37" s="9"/>
      <c r="P37" s="35">
        <v>10.753965234350106</v>
      </c>
      <c r="Q37" s="9">
        <v>9.64</v>
      </c>
      <c r="R37" s="35">
        <v>10.299644444444445</v>
      </c>
      <c r="S37" s="19">
        <v>5</v>
      </c>
      <c r="T37" s="19">
        <v>257.5</v>
      </c>
      <c r="U37" s="19">
        <v>110.4</v>
      </c>
      <c r="V37" s="19">
        <v>79</v>
      </c>
      <c r="W37" s="19">
        <v>2884</v>
      </c>
      <c r="X37" s="19">
        <v>73.150999999999996</v>
      </c>
      <c r="Y37" s="9"/>
      <c r="Z37" s="11">
        <v>32.341355881139215</v>
      </c>
      <c r="AA37" s="9">
        <v>-14.372</v>
      </c>
      <c r="AB37" s="11">
        <v>-15.353444444444445</v>
      </c>
      <c r="AC37" s="36">
        <v>3.0073889190040419</v>
      </c>
    </row>
    <row r="38" spans="1:29" x14ac:dyDescent="0.2">
      <c r="A38" s="19">
        <v>38</v>
      </c>
      <c r="B38" s="19" t="s">
        <v>180</v>
      </c>
      <c r="C38" s="19" t="s">
        <v>181</v>
      </c>
      <c r="D38" s="19" t="s">
        <v>84</v>
      </c>
      <c r="E38" s="19">
        <v>1</v>
      </c>
      <c r="F38" s="19" t="s">
        <v>85</v>
      </c>
      <c r="G38" s="19" t="s">
        <v>86</v>
      </c>
      <c r="H38" s="19" t="s">
        <v>182</v>
      </c>
      <c r="I38" s="9">
        <v>0.57599999999999996</v>
      </c>
      <c r="J38" s="19">
        <v>4</v>
      </c>
      <c r="K38" s="19">
        <v>126.9</v>
      </c>
      <c r="L38" s="19">
        <v>87.2</v>
      </c>
      <c r="M38" s="19">
        <v>2944</v>
      </c>
      <c r="N38" s="19">
        <v>62.354999999999997</v>
      </c>
      <c r="O38" s="9"/>
      <c r="P38" s="35">
        <v>15.85059679075381</v>
      </c>
      <c r="Q38" s="9">
        <v>4.6790000000000003</v>
      </c>
      <c r="R38" s="35">
        <v>5.3386444444444443</v>
      </c>
      <c r="S38" s="19">
        <v>5</v>
      </c>
      <c r="T38" s="19">
        <v>257.3</v>
      </c>
      <c r="U38" s="19">
        <v>120.6</v>
      </c>
      <c r="V38" s="19">
        <v>79</v>
      </c>
      <c r="W38" s="19">
        <v>4113</v>
      </c>
      <c r="X38" s="19">
        <v>105.41200000000001</v>
      </c>
      <c r="Y38" s="9"/>
      <c r="Z38" s="11">
        <v>45.471768097178185</v>
      </c>
      <c r="AA38" s="9">
        <v>-18.417999999999999</v>
      </c>
      <c r="AB38" s="11">
        <v>-19.399444444444445</v>
      </c>
      <c r="AC38" s="36">
        <v>2.8687732517240869</v>
      </c>
    </row>
    <row r="39" spans="1:29" x14ac:dyDescent="0.2">
      <c r="A39" s="19">
        <v>39</v>
      </c>
      <c r="B39" s="19" t="s">
        <v>183</v>
      </c>
      <c r="C39" s="19" t="s">
        <v>184</v>
      </c>
      <c r="D39" s="19" t="s">
        <v>84</v>
      </c>
      <c r="E39" s="19">
        <v>1</v>
      </c>
      <c r="F39" s="19" t="s">
        <v>85</v>
      </c>
      <c r="G39" s="19" t="s">
        <v>86</v>
      </c>
      <c r="H39" s="19" t="s">
        <v>185</v>
      </c>
      <c r="I39" s="9">
        <v>0.55600000000000005</v>
      </c>
      <c r="J39" s="19">
        <v>4</v>
      </c>
      <c r="K39" s="19">
        <v>126.9</v>
      </c>
      <c r="L39" s="19">
        <v>86.7</v>
      </c>
      <c r="M39" s="19">
        <v>2618</v>
      </c>
      <c r="N39" s="19">
        <v>54.893000000000001</v>
      </c>
      <c r="O39" s="9"/>
      <c r="P39" s="35">
        <v>14.455695554684649</v>
      </c>
      <c r="Q39" s="9">
        <v>9.3369999999999997</v>
      </c>
      <c r="R39" s="35">
        <v>9.9966444444444438</v>
      </c>
      <c r="S39" s="19">
        <v>5</v>
      </c>
      <c r="T39" s="19">
        <v>257.5</v>
      </c>
      <c r="U39" s="19">
        <v>118.7</v>
      </c>
      <c r="V39" s="19">
        <v>79</v>
      </c>
      <c r="W39" s="19">
        <v>3716</v>
      </c>
      <c r="X39" s="19">
        <v>94.451999999999998</v>
      </c>
      <c r="Y39" s="9"/>
      <c r="Z39" s="11">
        <v>42.209541854224398</v>
      </c>
      <c r="AA39" s="9">
        <v>-17.21</v>
      </c>
      <c r="AB39" s="11">
        <v>-18.191444444444446</v>
      </c>
      <c r="AC39" s="36">
        <v>2.9199246549257589</v>
      </c>
    </row>
    <row r="40" spans="1:29" x14ac:dyDescent="0.2">
      <c r="A40" s="19">
        <v>40</v>
      </c>
      <c r="B40" s="19" t="s">
        <v>186</v>
      </c>
      <c r="C40" s="19" t="s">
        <v>187</v>
      </c>
      <c r="D40" s="19" t="s">
        <v>84</v>
      </c>
      <c r="E40" s="19">
        <v>1</v>
      </c>
      <c r="F40" s="19" t="s">
        <v>85</v>
      </c>
      <c r="G40" s="19" t="s">
        <v>86</v>
      </c>
      <c r="H40" s="19" t="s">
        <v>188</v>
      </c>
      <c r="I40" s="9">
        <v>0.56399999999999995</v>
      </c>
      <c r="J40" s="19">
        <v>4</v>
      </c>
      <c r="K40" s="19">
        <v>129.4</v>
      </c>
      <c r="L40" s="19">
        <v>66.3</v>
      </c>
      <c r="M40" s="19">
        <v>251</v>
      </c>
      <c r="N40" s="19">
        <v>5.17</v>
      </c>
      <c r="O40" s="9"/>
      <c r="P40" s="35">
        <v>1.3421722565180036</v>
      </c>
      <c r="Q40" s="9">
        <v>7.6589999999999998</v>
      </c>
      <c r="R40" s="35"/>
      <c r="S40" s="19">
        <v>5</v>
      </c>
      <c r="T40" s="19">
        <v>262.10000000000002</v>
      </c>
      <c r="U40" s="19">
        <v>90.7</v>
      </c>
      <c r="V40" s="19">
        <v>79</v>
      </c>
      <c r="W40" s="19">
        <v>539</v>
      </c>
      <c r="X40" s="19">
        <v>14.878</v>
      </c>
      <c r="Y40" s="9"/>
      <c r="Z40" s="11">
        <v>6.5545023248173155</v>
      </c>
      <c r="AA40" s="9">
        <v>-13.362</v>
      </c>
      <c r="AB40" s="11"/>
      <c r="AC40" s="36">
        <v>4.8835030622832685</v>
      </c>
    </row>
    <row r="41" spans="1:29" x14ac:dyDescent="0.2">
      <c r="A41" s="19">
        <v>41</v>
      </c>
      <c r="B41" s="19" t="s">
        <v>189</v>
      </c>
      <c r="C41" s="19" t="s">
        <v>190</v>
      </c>
      <c r="D41" s="19" t="s">
        <v>84</v>
      </c>
      <c r="E41" s="19">
        <v>1</v>
      </c>
      <c r="F41" s="19" t="s">
        <v>85</v>
      </c>
      <c r="G41" s="19" t="s">
        <v>86</v>
      </c>
      <c r="H41" s="19" t="s">
        <v>191</v>
      </c>
      <c r="I41" s="9">
        <v>0.56100000000000005</v>
      </c>
      <c r="J41" s="19">
        <v>4</v>
      </c>
      <c r="K41" s="19">
        <v>127.5</v>
      </c>
      <c r="L41" s="19">
        <v>78.599999999999994</v>
      </c>
      <c r="M41" s="19">
        <v>911</v>
      </c>
      <c r="N41" s="19">
        <v>19.385000000000002</v>
      </c>
      <c r="O41" s="9"/>
      <c r="P41" s="35">
        <v>5.0594086908315994</v>
      </c>
      <c r="Q41" s="9">
        <v>9.0050000000000008</v>
      </c>
      <c r="R41" s="35">
        <v>9.7135444444444445</v>
      </c>
      <c r="S41" s="19">
        <v>5</v>
      </c>
      <c r="T41" s="19">
        <v>259.39999999999998</v>
      </c>
      <c r="U41" s="19">
        <v>101.8</v>
      </c>
      <c r="V41" s="19">
        <v>79</v>
      </c>
      <c r="W41" s="19">
        <v>1421</v>
      </c>
      <c r="X41" s="19">
        <v>37.231999999999999</v>
      </c>
      <c r="Y41" s="9"/>
      <c r="Z41" s="11">
        <v>16.490270364680313</v>
      </c>
      <c r="AA41" s="9">
        <v>-16.725000000000001</v>
      </c>
      <c r="AB41" s="11">
        <v>-17.706444444444447</v>
      </c>
      <c r="AC41" s="36">
        <v>3.2593275958439838</v>
      </c>
    </row>
    <row r="42" spans="1:29" x14ac:dyDescent="0.2">
      <c r="A42" s="19">
        <v>42</v>
      </c>
      <c r="B42" s="19" t="s">
        <v>192</v>
      </c>
      <c r="C42" s="19" t="s">
        <v>193</v>
      </c>
      <c r="D42" s="19" t="s">
        <v>84</v>
      </c>
      <c r="E42" s="19">
        <v>1</v>
      </c>
      <c r="F42" s="19" t="s">
        <v>85</v>
      </c>
      <c r="G42" s="19" t="s">
        <v>86</v>
      </c>
      <c r="H42" s="19" t="s">
        <v>194</v>
      </c>
      <c r="I42" s="9">
        <v>0.52700000000000002</v>
      </c>
      <c r="J42" s="19">
        <v>4</v>
      </c>
      <c r="K42" s="19">
        <v>126.9</v>
      </c>
      <c r="L42" s="19">
        <v>87.8</v>
      </c>
      <c r="M42" s="19">
        <v>1671</v>
      </c>
      <c r="N42" s="19">
        <v>35.570999999999998</v>
      </c>
      <c r="O42" s="9"/>
      <c r="P42" s="35">
        <v>9.8828516825810375</v>
      </c>
      <c r="Q42" s="9">
        <v>6.5679999999999996</v>
      </c>
      <c r="R42" s="35">
        <v>7.2276444444444436</v>
      </c>
      <c r="S42" s="19">
        <v>5</v>
      </c>
      <c r="T42" s="19">
        <v>258.10000000000002</v>
      </c>
      <c r="U42" s="19">
        <v>111</v>
      </c>
      <c r="V42" s="19">
        <v>79</v>
      </c>
      <c r="W42" s="19">
        <v>2499</v>
      </c>
      <c r="X42" s="19">
        <v>64.119</v>
      </c>
      <c r="Y42" s="9"/>
      <c r="Z42" s="11">
        <v>30.230852667430486</v>
      </c>
      <c r="AA42" s="9">
        <v>-18.690999999999999</v>
      </c>
      <c r="AB42" s="11">
        <v>-19.672444444444444</v>
      </c>
      <c r="AC42" s="36">
        <v>3.0589199998532508</v>
      </c>
    </row>
    <row r="43" spans="1:29" x14ac:dyDescent="0.2">
      <c r="A43" s="19">
        <v>48</v>
      </c>
      <c r="B43" s="19" t="s">
        <v>82</v>
      </c>
      <c r="C43" s="19" t="s">
        <v>114</v>
      </c>
      <c r="D43" s="19" t="s">
        <v>195</v>
      </c>
      <c r="E43" s="19">
        <v>1</v>
      </c>
      <c r="F43" s="19" t="s">
        <v>196</v>
      </c>
      <c r="G43" s="19" t="s">
        <v>86</v>
      </c>
      <c r="H43" s="19" t="s">
        <v>197</v>
      </c>
      <c r="I43" s="9">
        <v>0.55700000000000005</v>
      </c>
      <c r="J43" s="19">
        <v>4</v>
      </c>
      <c r="K43" s="19">
        <v>126.7</v>
      </c>
      <c r="L43" s="19">
        <v>86.5</v>
      </c>
      <c r="M43" s="19">
        <v>2522</v>
      </c>
      <c r="N43" s="19">
        <v>54.238999999999997</v>
      </c>
      <c r="O43" s="9">
        <v>0.1477761389406147</v>
      </c>
      <c r="P43" s="35">
        <v>14.257825563168922</v>
      </c>
      <c r="Q43" s="9">
        <v>5.8239999999999998</v>
      </c>
      <c r="R43" s="35">
        <v>6.4836444444444439</v>
      </c>
      <c r="S43" s="19">
        <v>5</v>
      </c>
      <c r="T43" s="19">
        <v>256.89999999999998</v>
      </c>
      <c r="U43" s="19">
        <v>123.5</v>
      </c>
      <c r="V43" s="19">
        <v>79</v>
      </c>
      <c r="W43" s="19">
        <v>4151</v>
      </c>
      <c r="X43" s="19">
        <v>107.508</v>
      </c>
      <c r="Y43" s="9">
        <v>0.25469844104624773</v>
      </c>
      <c r="Z43" s="11">
        <v>47.957866997258535</v>
      </c>
      <c r="AA43" s="9">
        <v>-25.582000000000001</v>
      </c>
      <c r="AB43" s="11">
        <v>-26.563444444444446</v>
      </c>
      <c r="AC43" s="36">
        <v>3.3636171788455727</v>
      </c>
    </row>
    <row r="44" spans="1:29" x14ac:dyDescent="0.2">
      <c r="A44" s="19">
        <v>49</v>
      </c>
      <c r="B44" s="19" t="s">
        <v>82</v>
      </c>
      <c r="C44" s="19" t="s">
        <v>117</v>
      </c>
      <c r="D44" s="19" t="s">
        <v>195</v>
      </c>
      <c r="E44" s="19">
        <v>1</v>
      </c>
      <c r="F44" s="19" t="s">
        <v>196</v>
      </c>
      <c r="G44" s="19" t="s">
        <v>86</v>
      </c>
      <c r="H44" s="19" t="s">
        <v>198</v>
      </c>
      <c r="I44" s="9">
        <v>0.59899999999999998</v>
      </c>
      <c r="J44" s="19">
        <v>4</v>
      </c>
      <c r="K44" s="19">
        <v>126.7</v>
      </c>
      <c r="L44" s="19">
        <v>89</v>
      </c>
      <c r="M44" s="19">
        <v>2835</v>
      </c>
      <c r="N44" s="19">
        <v>60.179000000000002</v>
      </c>
      <c r="O44" s="9">
        <v>0.14323285531497698</v>
      </c>
      <c r="P44" s="35">
        <v>14.710077564121464</v>
      </c>
      <c r="Q44" s="9">
        <v>5.8339999999999996</v>
      </c>
      <c r="R44" s="35">
        <v>6.4936444444444437</v>
      </c>
      <c r="S44" s="19">
        <v>5</v>
      </c>
      <c r="T44" s="19">
        <v>256.89999999999998</v>
      </c>
      <c r="U44" s="19">
        <v>126.7</v>
      </c>
      <c r="V44" s="19">
        <v>79</v>
      </c>
      <c r="W44" s="19">
        <v>4617</v>
      </c>
      <c r="X44" s="19">
        <v>118.842</v>
      </c>
      <c r="Y44" s="9">
        <v>0.24778142407566348</v>
      </c>
      <c r="Z44" s="11">
        <v>49.296649277369099</v>
      </c>
      <c r="AA44" s="9">
        <v>-25.550999999999998</v>
      </c>
      <c r="AB44" s="11">
        <v>-26.532444444444444</v>
      </c>
      <c r="AC44" s="36">
        <v>3.3512161348221459</v>
      </c>
    </row>
    <row r="45" spans="1:29" x14ac:dyDescent="0.2">
      <c r="A45" s="19"/>
      <c r="B45" s="19"/>
      <c r="C45" s="19"/>
      <c r="D45" s="19"/>
      <c r="E45" s="19"/>
      <c r="F45" s="19"/>
      <c r="G45" s="19"/>
      <c r="H45" s="19"/>
      <c r="I45" s="9"/>
      <c r="J45" s="19"/>
      <c r="K45" s="19"/>
      <c r="L45" s="19"/>
      <c r="M45" s="22"/>
      <c r="N45" s="19"/>
      <c r="O45" s="9"/>
      <c r="P45" s="20"/>
      <c r="Q45" s="9"/>
      <c r="R45" s="20"/>
      <c r="S45" s="19"/>
      <c r="T45" s="19"/>
      <c r="U45" s="19"/>
      <c r="V45" s="19"/>
      <c r="W45" s="19"/>
      <c r="X45" s="19"/>
      <c r="Y45" s="9"/>
      <c r="Z45" s="20"/>
      <c r="AA45" s="9"/>
      <c r="AB45" s="21"/>
      <c r="AC45" s="12"/>
    </row>
    <row r="46" spans="1:29" x14ac:dyDescent="0.2">
      <c r="A46" s="19"/>
      <c r="B46" s="19"/>
      <c r="C46" s="19"/>
      <c r="D46" s="19"/>
      <c r="E46" s="19"/>
      <c r="F46" s="19"/>
      <c r="G46" s="19"/>
      <c r="H46" s="19"/>
      <c r="I46" s="9"/>
      <c r="J46" s="19"/>
      <c r="K46" s="19"/>
      <c r="L46" s="19"/>
      <c r="M46" s="22"/>
      <c r="N46" s="19"/>
      <c r="O46" s="9"/>
      <c r="P46" s="20"/>
      <c r="Q46" s="9"/>
      <c r="R46" s="20"/>
      <c r="S46" s="19"/>
      <c r="T46" s="19"/>
      <c r="U46" s="19"/>
      <c r="V46" s="19"/>
      <c r="W46" s="19"/>
      <c r="X46" s="19"/>
      <c r="Y46" s="9"/>
      <c r="Z46" s="20"/>
      <c r="AA46" s="9"/>
      <c r="AB46" s="21"/>
      <c r="AC46" s="12"/>
    </row>
    <row r="47" spans="1:29" x14ac:dyDescent="0.2">
      <c r="A47" s="19"/>
      <c r="B47" s="19"/>
      <c r="C47" s="19"/>
      <c r="D47" s="19"/>
      <c r="E47" s="19"/>
      <c r="F47" s="19"/>
      <c r="G47" s="19"/>
      <c r="H47" s="19"/>
      <c r="I47" s="9"/>
      <c r="J47" s="19"/>
      <c r="K47" s="19"/>
      <c r="L47" s="19"/>
      <c r="M47" s="22"/>
      <c r="N47" s="19"/>
      <c r="O47" s="9"/>
      <c r="P47" s="20"/>
      <c r="Q47" s="9"/>
      <c r="R47" s="20"/>
      <c r="S47" s="19"/>
      <c r="T47" s="19"/>
      <c r="U47" s="19"/>
      <c r="V47" s="19"/>
      <c r="W47" s="19"/>
      <c r="X47" s="19"/>
      <c r="Y47" s="9"/>
      <c r="Z47" s="20"/>
      <c r="AA47" s="9"/>
      <c r="AB47" s="21"/>
      <c r="AC47" s="12"/>
    </row>
    <row r="48" spans="1:29" x14ac:dyDescent="0.2">
      <c r="A48" s="19"/>
      <c r="B48" s="19"/>
      <c r="C48" s="19"/>
      <c r="D48" s="19"/>
      <c r="E48" s="19"/>
      <c r="F48" s="19"/>
      <c r="G48" s="19"/>
      <c r="H48" s="19"/>
      <c r="I48" s="9"/>
      <c r="J48" s="19"/>
      <c r="K48" s="19"/>
      <c r="L48" s="19"/>
      <c r="M48" s="22"/>
      <c r="N48" s="19"/>
      <c r="O48" s="9"/>
      <c r="P48" s="20"/>
      <c r="Q48" s="9"/>
      <c r="R48" s="20"/>
      <c r="S48" s="19"/>
      <c r="T48" s="19"/>
      <c r="U48" s="19"/>
      <c r="V48" s="19"/>
      <c r="W48" s="19"/>
      <c r="X48" s="19"/>
      <c r="Y48" s="9"/>
      <c r="Z48" s="20"/>
      <c r="AA48" s="9"/>
      <c r="AB48" s="21"/>
      <c r="AC48" s="12"/>
    </row>
    <row r="49" spans="1:29" x14ac:dyDescent="0.2">
      <c r="A49" s="19"/>
      <c r="B49" s="19"/>
      <c r="C49" s="19"/>
      <c r="D49" s="19"/>
      <c r="E49" s="19"/>
      <c r="F49" s="19"/>
      <c r="G49" s="19"/>
      <c r="H49" s="19"/>
      <c r="I49" s="9"/>
      <c r="J49" s="19"/>
      <c r="K49" s="19"/>
      <c r="L49" s="19"/>
      <c r="M49" s="22"/>
      <c r="N49" s="19"/>
      <c r="O49" s="9"/>
      <c r="P49" s="20"/>
      <c r="Q49" s="9"/>
      <c r="R49" s="20"/>
      <c r="S49" s="19"/>
      <c r="T49" s="19"/>
      <c r="U49" s="19"/>
      <c r="V49" s="19"/>
      <c r="W49" s="19"/>
      <c r="X49" s="19"/>
      <c r="Y49" s="9"/>
      <c r="Z49" s="20"/>
      <c r="AA49" s="9"/>
      <c r="AB49" s="21"/>
      <c r="AC49" s="12"/>
    </row>
    <row r="50" spans="1:29" x14ac:dyDescent="0.2">
      <c r="A50" s="19"/>
      <c r="B50" s="19"/>
      <c r="C50" s="19"/>
      <c r="D50" s="19"/>
      <c r="E50" s="19"/>
      <c r="F50" s="19"/>
      <c r="G50" s="19"/>
      <c r="H50" s="19"/>
      <c r="I50" s="9"/>
      <c r="J50" s="19"/>
      <c r="K50" s="19"/>
      <c r="L50" s="19"/>
      <c r="M50" s="22"/>
      <c r="N50" s="19"/>
      <c r="O50" s="9"/>
      <c r="P50" s="20"/>
      <c r="Q50" s="9"/>
      <c r="R50" s="20"/>
      <c r="S50" s="19"/>
      <c r="T50" s="19"/>
      <c r="U50" s="19"/>
      <c r="V50" s="19"/>
      <c r="W50" s="19"/>
      <c r="X50" s="19"/>
      <c r="Y50" s="9"/>
      <c r="Z50" s="20"/>
      <c r="AA50" s="9"/>
      <c r="AB50" s="21"/>
      <c r="AC50" s="12"/>
    </row>
    <row r="51" spans="1:29" x14ac:dyDescent="0.2">
      <c r="A51" s="19"/>
      <c r="B51" s="19"/>
      <c r="C51" s="19"/>
      <c r="D51" s="19"/>
      <c r="E51" s="19"/>
      <c r="F51" s="19"/>
      <c r="G51" s="19"/>
      <c r="H51" s="19"/>
      <c r="I51" s="9"/>
      <c r="J51" s="19"/>
      <c r="K51" s="19"/>
      <c r="L51" s="19"/>
      <c r="M51" s="22"/>
      <c r="N51" s="19"/>
      <c r="O51" s="9"/>
      <c r="P51" s="20"/>
      <c r="Q51" s="9"/>
      <c r="R51" s="20"/>
      <c r="S51" s="19"/>
      <c r="T51" s="19"/>
      <c r="U51" s="19"/>
      <c r="V51" s="19"/>
      <c r="W51" s="19"/>
      <c r="X51" s="19"/>
      <c r="Y51" s="9"/>
      <c r="Z51" s="20"/>
      <c r="AA51" s="9"/>
      <c r="AB51" s="21"/>
      <c r="AC51" s="12"/>
    </row>
    <row r="52" spans="1:29" x14ac:dyDescent="0.2">
      <c r="A52" s="19"/>
      <c r="B52" s="19"/>
      <c r="C52" s="19"/>
      <c r="D52" s="19"/>
      <c r="E52" s="19"/>
      <c r="F52" s="19"/>
      <c r="G52" s="19"/>
      <c r="H52" s="19"/>
      <c r="I52" s="9"/>
      <c r="J52" s="19"/>
      <c r="K52" s="19"/>
      <c r="L52" s="19"/>
      <c r="M52" s="22"/>
      <c r="N52" s="19"/>
      <c r="O52" s="9"/>
      <c r="P52" s="20"/>
      <c r="Q52" s="9"/>
      <c r="R52" s="20"/>
      <c r="S52" s="19"/>
      <c r="T52" s="19"/>
      <c r="U52" s="19"/>
      <c r="V52" s="19"/>
      <c r="W52" s="19"/>
      <c r="X52" s="19"/>
      <c r="Y52" s="9"/>
      <c r="Z52" s="20"/>
      <c r="AA52" s="9"/>
      <c r="AB52" s="21"/>
      <c r="AC52" s="12"/>
    </row>
    <row r="53" spans="1:29" x14ac:dyDescent="0.2">
      <c r="A53" s="19"/>
      <c r="B53" s="19"/>
      <c r="C53" s="19"/>
      <c r="D53" s="19"/>
      <c r="E53" s="19"/>
      <c r="F53" s="19"/>
      <c r="G53" s="19"/>
      <c r="H53" s="19"/>
      <c r="I53" s="9"/>
      <c r="J53" s="19"/>
      <c r="K53" s="19"/>
      <c r="L53" s="19"/>
      <c r="M53" s="22"/>
      <c r="N53" s="19"/>
      <c r="O53" s="9"/>
      <c r="P53" s="20"/>
      <c r="Q53" s="9"/>
      <c r="R53" s="20"/>
      <c r="S53" s="19"/>
      <c r="T53" s="19"/>
      <c r="U53" s="19"/>
      <c r="V53" s="19"/>
      <c r="W53" s="19"/>
      <c r="X53" s="19"/>
      <c r="Y53" s="9"/>
      <c r="Z53" s="20"/>
      <c r="AA53" s="9"/>
      <c r="AB53" s="21"/>
      <c r="AC53" s="12"/>
    </row>
    <row r="54" spans="1:29" x14ac:dyDescent="0.2">
      <c r="A54" s="19"/>
      <c r="B54" s="19"/>
      <c r="C54" s="19"/>
      <c r="D54" s="19"/>
      <c r="E54" s="19"/>
      <c r="F54" s="19"/>
      <c r="G54" s="19"/>
      <c r="H54" s="19"/>
      <c r="I54" s="9"/>
      <c r="J54" s="19"/>
      <c r="K54" s="19"/>
      <c r="L54" s="19"/>
      <c r="M54" s="22"/>
      <c r="N54" s="19"/>
      <c r="O54" s="9"/>
      <c r="P54" s="20"/>
      <c r="Q54" s="9"/>
      <c r="R54" s="20"/>
      <c r="S54" s="19"/>
      <c r="T54" s="19"/>
      <c r="U54" s="19"/>
      <c r="V54" s="19"/>
      <c r="W54" s="19"/>
      <c r="X54" s="19"/>
      <c r="Y54" s="9"/>
      <c r="Z54" s="20"/>
      <c r="AA54" s="9"/>
      <c r="AB54" s="21"/>
      <c r="AC54" s="12"/>
    </row>
    <row r="55" spans="1:29" x14ac:dyDescent="0.2">
      <c r="A55" s="19"/>
      <c r="B55" s="19"/>
      <c r="C55" s="19"/>
      <c r="D55" s="19"/>
      <c r="E55" s="19"/>
      <c r="F55" s="19"/>
      <c r="G55" s="19"/>
      <c r="H55" s="19"/>
      <c r="I55" s="9"/>
      <c r="J55" s="19"/>
      <c r="K55" s="19"/>
      <c r="L55" s="19"/>
      <c r="M55" s="22"/>
      <c r="N55" s="19"/>
      <c r="O55" s="9"/>
      <c r="P55" s="20"/>
      <c r="Q55" s="9"/>
      <c r="R55" s="20"/>
      <c r="S55" s="19"/>
      <c r="T55" s="19"/>
      <c r="U55" s="19"/>
      <c r="V55" s="19"/>
      <c r="W55" s="19"/>
      <c r="X55" s="19"/>
      <c r="Y55" s="9"/>
      <c r="Z55" s="20"/>
      <c r="AA55" s="9"/>
      <c r="AB55" s="21"/>
      <c r="AC55" s="12"/>
    </row>
    <row r="56" spans="1:29" x14ac:dyDescent="0.2">
      <c r="A56" s="19"/>
      <c r="B56" s="19"/>
      <c r="C56" s="19"/>
      <c r="D56" s="19"/>
      <c r="E56" s="19"/>
      <c r="F56" s="19"/>
      <c r="G56" s="19"/>
      <c r="H56" s="19"/>
      <c r="I56" s="9"/>
      <c r="J56" s="19"/>
      <c r="K56" s="19"/>
      <c r="L56" s="19"/>
      <c r="M56" s="22"/>
      <c r="N56" s="19"/>
      <c r="O56" s="9"/>
      <c r="P56" s="20"/>
      <c r="Q56" s="9"/>
      <c r="R56" s="20"/>
      <c r="S56" s="19"/>
      <c r="T56" s="19"/>
      <c r="U56" s="19"/>
      <c r="V56" s="19"/>
      <c r="W56" s="19"/>
      <c r="X56" s="19"/>
      <c r="Y56" s="9"/>
      <c r="Z56" s="20"/>
      <c r="AA56" s="9"/>
      <c r="AB56" s="21"/>
      <c r="AC56" s="12"/>
    </row>
    <row r="57" spans="1:29" x14ac:dyDescent="0.2">
      <c r="A57" s="19"/>
      <c r="B57" s="19"/>
      <c r="C57" s="19"/>
      <c r="D57" s="19"/>
      <c r="E57" s="19"/>
      <c r="F57" s="19"/>
      <c r="G57" s="19"/>
      <c r="H57" s="19"/>
      <c r="I57" s="9"/>
      <c r="J57" s="19"/>
      <c r="K57" s="19"/>
      <c r="L57" s="19"/>
      <c r="M57" s="22"/>
      <c r="N57" s="19"/>
      <c r="O57" s="9"/>
      <c r="P57" s="20"/>
      <c r="Q57" s="9"/>
      <c r="R57" s="20"/>
      <c r="S57" s="19"/>
      <c r="T57" s="19"/>
      <c r="U57" s="19"/>
      <c r="V57" s="19"/>
      <c r="W57" s="19"/>
      <c r="X57" s="19"/>
      <c r="Y57" s="9"/>
      <c r="Z57" s="20"/>
      <c r="AA57" s="9"/>
      <c r="AB57" s="21"/>
      <c r="AC57" s="12"/>
    </row>
    <row r="58" spans="1:29" x14ac:dyDescent="0.2">
      <c r="A58" s="19"/>
      <c r="B58" s="19"/>
      <c r="C58" s="19"/>
      <c r="D58" s="19"/>
      <c r="E58" s="19"/>
      <c r="F58" s="19"/>
      <c r="G58" s="19"/>
      <c r="H58" s="19"/>
      <c r="I58" s="9"/>
      <c r="J58" s="19"/>
      <c r="K58" s="19"/>
      <c r="L58" s="19"/>
      <c r="M58" s="22"/>
      <c r="N58" s="19"/>
      <c r="O58" s="9"/>
      <c r="P58" s="20"/>
      <c r="Q58" s="9"/>
      <c r="R58" s="20"/>
      <c r="S58" s="19"/>
      <c r="T58" s="19"/>
      <c r="U58" s="19"/>
      <c r="V58" s="19"/>
      <c r="W58" s="19"/>
      <c r="X58" s="19"/>
      <c r="Y58" s="9"/>
      <c r="Z58" s="20"/>
      <c r="AA58" s="9"/>
      <c r="AB58" s="21"/>
      <c r="AC58" s="12"/>
    </row>
    <row r="59" spans="1:29" x14ac:dyDescent="0.2">
      <c r="A59" s="19"/>
      <c r="B59" s="19"/>
      <c r="C59" s="19"/>
      <c r="D59" s="19"/>
      <c r="E59" s="19"/>
      <c r="F59" s="19"/>
      <c r="G59" s="19"/>
      <c r="H59" s="19"/>
      <c r="I59" s="9"/>
      <c r="J59" s="19"/>
      <c r="K59" s="19"/>
      <c r="L59" s="19"/>
      <c r="M59" s="22"/>
      <c r="N59" s="19"/>
      <c r="O59" s="9"/>
      <c r="P59" s="20"/>
      <c r="Q59" s="9"/>
      <c r="R59" s="20"/>
      <c r="S59" s="19"/>
      <c r="T59" s="19"/>
      <c r="U59" s="19"/>
      <c r="V59" s="19"/>
      <c r="W59" s="19"/>
      <c r="X59" s="19"/>
      <c r="Y59" s="9"/>
      <c r="Z59" s="20"/>
      <c r="AA59" s="9"/>
      <c r="AB59" s="21"/>
      <c r="AC59" s="12"/>
    </row>
    <row r="60" spans="1:29" x14ac:dyDescent="0.2">
      <c r="A60" s="19"/>
      <c r="B60" s="19"/>
      <c r="C60" s="19"/>
      <c r="D60" s="19"/>
      <c r="E60" s="19"/>
      <c r="F60" s="19"/>
      <c r="G60" s="19"/>
      <c r="H60" s="19"/>
      <c r="I60" s="9"/>
      <c r="J60" s="19"/>
      <c r="K60" s="19"/>
      <c r="L60" s="19"/>
      <c r="M60" s="22"/>
      <c r="N60" s="19"/>
      <c r="O60" s="9"/>
      <c r="P60" s="20"/>
      <c r="Q60" s="9"/>
      <c r="R60" s="20"/>
      <c r="S60" s="19"/>
      <c r="T60" s="19"/>
      <c r="U60" s="19"/>
      <c r="V60" s="19"/>
      <c r="W60" s="19"/>
      <c r="X60" s="19"/>
      <c r="Y60" s="9"/>
      <c r="Z60" s="20"/>
      <c r="AA60" s="9"/>
      <c r="AB60" s="21"/>
      <c r="AC60" s="12"/>
    </row>
    <row r="61" spans="1:29" x14ac:dyDescent="0.2">
      <c r="A61" s="19"/>
      <c r="B61" s="19"/>
      <c r="C61" s="19"/>
      <c r="D61" s="19"/>
      <c r="E61" s="19"/>
      <c r="F61" s="19"/>
      <c r="G61" s="19"/>
      <c r="H61" s="19"/>
      <c r="I61" s="9"/>
      <c r="J61" s="19"/>
      <c r="K61" s="19"/>
      <c r="L61" s="19"/>
      <c r="M61" s="22"/>
      <c r="N61" s="19"/>
      <c r="O61" s="9"/>
      <c r="P61" s="20"/>
      <c r="Q61" s="9"/>
      <c r="R61" s="20"/>
      <c r="S61" s="19"/>
      <c r="T61" s="19"/>
      <c r="U61" s="19"/>
      <c r="V61" s="19"/>
      <c r="W61" s="19"/>
      <c r="X61" s="19"/>
      <c r="Y61" s="9"/>
      <c r="Z61" s="20"/>
      <c r="AA61" s="9"/>
      <c r="AB61" s="21"/>
      <c r="AC61" s="12"/>
    </row>
    <row r="62" spans="1:29" x14ac:dyDescent="0.2">
      <c r="A62" s="19"/>
      <c r="B62" s="19"/>
      <c r="C62" s="19"/>
      <c r="D62" s="19"/>
      <c r="E62" s="19"/>
      <c r="F62" s="19"/>
      <c r="G62" s="19"/>
      <c r="H62" s="19"/>
      <c r="I62" s="9"/>
      <c r="J62" s="19"/>
      <c r="K62" s="19"/>
      <c r="L62" s="19"/>
      <c r="M62" s="22"/>
      <c r="N62" s="19"/>
      <c r="O62" s="9"/>
      <c r="P62" s="20"/>
      <c r="Q62" s="9"/>
      <c r="R62" s="20"/>
      <c r="S62" s="19"/>
      <c r="T62" s="19"/>
      <c r="U62" s="19"/>
      <c r="V62" s="19"/>
      <c r="W62" s="19"/>
      <c r="X62" s="19"/>
      <c r="Y62" s="9"/>
      <c r="Z62" s="20"/>
      <c r="AA62" s="9"/>
      <c r="AB62" s="21"/>
      <c r="AC62" s="12"/>
    </row>
    <row r="63" spans="1:29" x14ac:dyDescent="0.2">
      <c r="A63" s="19"/>
      <c r="B63" s="19"/>
      <c r="C63" s="19"/>
      <c r="D63" s="19"/>
      <c r="E63" s="19"/>
      <c r="F63" s="19"/>
      <c r="G63" s="19"/>
      <c r="H63" s="19"/>
      <c r="I63" s="9"/>
      <c r="J63" s="19"/>
      <c r="K63" s="19"/>
      <c r="L63" s="19"/>
      <c r="M63" s="22"/>
      <c r="N63" s="19"/>
      <c r="O63" s="9"/>
      <c r="P63" s="20"/>
      <c r="Q63" s="9"/>
      <c r="R63" s="20"/>
      <c r="S63" s="19"/>
      <c r="T63" s="19"/>
      <c r="U63" s="19"/>
      <c r="V63" s="19"/>
      <c r="W63" s="19"/>
      <c r="X63" s="19"/>
      <c r="Y63" s="9"/>
      <c r="Z63" s="20"/>
      <c r="AA63" s="9"/>
      <c r="AB63" s="21"/>
      <c r="AC63" s="12"/>
    </row>
    <row r="64" spans="1:29" x14ac:dyDescent="0.2">
      <c r="A64" s="19"/>
      <c r="B64" s="19"/>
      <c r="C64" s="19"/>
      <c r="D64" s="19"/>
      <c r="E64" s="19"/>
      <c r="F64" s="19"/>
      <c r="G64" s="19"/>
      <c r="H64" s="19"/>
      <c r="I64" s="9"/>
      <c r="J64" s="19"/>
      <c r="K64" s="19"/>
      <c r="L64" s="19"/>
      <c r="M64" s="22"/>
      <c r="N64" s="19"/>
      <c r="O64" s="9"/>
      <c r="P64" s="20"/>
      <c r="Q64" s="9"/>
      <c r="R64" s="20"/>
      <c r="S64" s="19"/>
      <c r="T64" s="19"/>
      <c r="U64" s="19"/>
      <c r="V64" s="19"/>
      <c r="W64" s="19"/>
      <c r="X64" s="19"/>
      <c r="Y64" s="9"/>
      <c r="Z64" s="20"/>
      <c r="AA64" s="9"/>
      <c r="AB64" s="21"/>
      <c r="AC64" s="12"/>
    </row>
    <row r="65" spans="1:29" x14ac:dyDescent="0.2">
      <c r="A65" s="19"/>
      <c r="B65" s="19"/>
      <c r="C65" s="19"/>
      <c r="D65" s="19"/>
      <c r="E65" s="19"/>
      <c r="F65" s="19"/>
      <c r="G65" s="19"/>
      <c r="H65" s="19"/>
      <c r="I65" s="9"/>
      <c r="J65" s="19"/>
      <c r="K65" s="19"/>
      <c r="L65" s="19"/>
      <c r="M65" s="22"/>
      <c r="N65" s="19"/>
      <c r="O65" s="9"/>
      <c r="P65" s="20"/>
      <c r="Q65" s="9"/>
      <c r="R65" s="20"/>
      <c r="S65" s="19"/>
      <c r="T65" s="19"/>
      <c r="U65" s="19"/>
      <c r="V65" s="19"/>
      <c r="W65" s="19"/>
      <c r="X65" s="19"/>
      <c r="Y65" s="9"/>
      <c r="Z65" s="20"/>
      <c r="AA65" s="9"/>
      <c r="AB65" s="21"/>
      <c r="AC65" s="12"/>
    </row>
    <row r="66" spans="1:29" x14ac:dyDescent="0.2">
      <c r="A66" s="19"/>
      <c r="B66" s="19"/>
      <c r="C66" s="19"/>
      <c r="D66" s="19"/>
      <c r="E66" s="19"/>
      <c r="F66" s="19"/>
      <c r="G66" s="19"/>
      <c r="H66" s="19"/>
      <c r="I66" s="9"/>
      <c r="J66" s="19"/>
      <c r="K66" s="19"/>
      <c r="L66" s="19"/>
      <c r="M66" s="22"/>
      <c r="N66" s="19"/>
      <c r="O66" s="9"/>
      <c r="P66" s="20"/>
      <c r="Q66" s="9"/>
      <c r="R66" s="20"/>
      <c r="S66" s="19"/>
      <c r="T66" s="19"/>
      <c r="U66" s="19"/>
      <c r="V66" s="19"/>
      <c r="W66" s="19"/>
      <c r="X66" s="19"/>
      <c r="Y66" s="9"/>
      <c r="Z66" s="20"/>
      <c r="AA66" s="9"/>
      <c r="AB66" s="21"/>
      <c r="AC66" s="12"/>
    </row>
    <row r="67" spans="1:29" x14ac:dyDescent="0.2">
      <c r="A67" s="19"/>
      <c r="B67" s="19"/>
      <c r="C67" s="19"/>
      <c r="D67" s="19"/>
      <c r="E67" s="19"/>
      <c r="F67" s="19"/>
      <c r="G67" s="19"/>
      <c r="H67" s="19"/>
      <c r="I67" s="9"/>
      <c r="J67" s="19"/>
      <c r="K67" s="19"/>
      <c r="L67" s="19"/>
      <c r="M67" s="22"/>
      <c r="N67" s="19"/>
      <c r="O67" s="9"/>
      <c r="P67" s="20"/>
      <c r="Q67" s="9"/>
      <c r="R67" s="20"/>
      <c r="S67" s="19"/>
      <c r="T67" s="19"/>
      <c r="U67" s="19"/>
      <c r="V67" s="19"/>
      <c r="W67" s="19"/>
      <c r="X67" s="19"/>
      <c r="Y67" s="9"/>
      <c r="Z67" s="20"/>
      <c r="AA67" s="9"/>
      <c r="AB67" s="21"/>
      <c r="AC67" s="12"/>
    </row>
    <row r="68" spans="1:29" x14ac:dyDescent="0.2">
      <c r="A68" s="19"/>
      <c r="B68" s="19"/>
      <c r="C68" s="19"/>
      <c r="D68" s="19"/>
      <c r="E68" s="19"/>
      <c r="F68" s="19"/>
      <c r="G68" s="19"/>
      <c r="H68" s="19"/>
      <c r="I68" s="9"/>
      <c r="J68" s="19"/>
      <c r="K68" s="19"/>
      <c r="L68" s="19"/>
      <c r="M68" s="22"/>
      <c r="N68" s="19"/>
      <c r="O68" s="9"/>
      <c r="P68" s="20"/>
      <c r="Q68" s="9"/>
      <c r="R68" s="20"/>
      <c r="S68" s="19"/>
      <c r="T68" s="19"/>
      <c r="U68" s="19"/>
      <c r="V68" s="19"/>
      <c r="W68" s="19"/>
      <c r="X68" s="19"/>
      <c r="Y68" s="9"/>
      <c r="Z68" s="20"/>
      <c r="AA68" s="9"/>
      <c r="AB68" s="21"/>
      <c r="AC68" s="12"/>
    </row>
    <row r="69" spans="1:29" x14ac:dyDescent="0.2">
      <c r="A69" s="19"/>
      <c r="B69" s="19"/>
      <c r="C69" s="19"/>
      <c r="D69" s="19"/>
      <c r="E69" s="19"/>
      <c r="F69" s="19"/>
      <c r="G69" s="19"/>
      <c r="H69" s="19"/>
      <c r="I69" s="9"/>
      <c r="J69" s="19"/>
      <c r="K69" s="19"/>
      <c r="L69" s="19"/>
      <c r="M69" s="22"/>
      <c r="N69" s="19"/>
      <c r="O69" s="9"/>
      <c r="P69" s="20"/>
      <c r="Q69" s="9"/>
      <c r="R69" s="20"/>
      <c r="S69" s="19"/>
      <c r="T69" s="19"/>
      <c r="U69" s="19"/>
      <c r="V69" s="19"/>
      <c r="W69" s="19"/>
      <c r="X69" s="19"/>
      <c r="Y69" s="9"/>
      <c r="Z69" s="20"/>
      <c r="AA69" s="9"/>
      <c r="AB69" s="21"/>
      <c r="AC69" s="12"/>
    </row>
    <row r="70" spans="1:29" x14ac:dyDescent="0.2">
      <c r="A70" s="19"/>
      <c r="B70" s="19"/>
      <c r="C70" s="19"/>
      <c r="D70" s="19"/>
      <c r="E70" s="19"/>
      <c r="F70" s="19"/>
      <c r="G70" s="19"/>
      <c r="H70" s="19"/>
      <c r="I70" s="9"/>
      <c r="J70" s="19"/>
      <c r="K70" s="19"/>
      <c r="L70" s="19"/>
      <c r="M70" s="22"/>
      <c r="N70" s="19"/>
      <c r="O70" s="9"/>
      <c r="P70" s="20"/>
      <c r="Q70" s="9"/>
      <c r="R70" s="20"/>
      <c r="S70" s="19"/>
      <c r="T70" s="19"/>
      <c r="U70" s="19"/>
      <c r="V70" s="19"/>
      <c r="W70" s="19"/>
      <c r="X70" s="19"/>
      <c r="Y70" s="9"/>
      <c r="Z70" s="20"/>
      <c r="AA70" s="9"/>
      <c r="AB70" s="21"/>
      <c r="AC70" s="12"/>
    </row>
    <row r="71" spans="1:29" x14ac:dyDescent="0.2">
      <c r="A71" s="19"/>
      <c r="B71" s="19"/>
      <c r="C71" s="19"/>
      <c r="D71" s="19"/>
      <c r="E71" s="19"/>
      <c r="F71" s="19"/>
      <c r="G71" s="19"/>
      <c r="H71" s="19"/>
      <c r="I71" s="9"/>
      <c r="J71" s="19"/>
      <c r="K71" s="19"/>
      <c r="L71" s="19"/>
      <c r="M71" s="22"/>
      <c r="N71" s="19"/>
      <c r="O71" s="9"/>
      <c r="P71" s="20"/>
      <c r="Q71" s="9"/>
      <c r="R71" s="20"/>
      <c r="S71" s="19"/>
      <c r="T71" s="19"/>
      <c r="U71" s="19"/>
      <c r="V71" s="19"/>
      <c r="W71" s="19"/>
      <c r="X71" s="19"/>
      <c r="Y71" s="9"/>
      <c r="Z71" s="20"/>
      <c r="AA71" s="9"/>
      <c r="AB71" s="21"/>
      <c r="AC71" s="12"/>
    </row>
    <row r="72" spans="1:29" x14ac:dyDescent="0.2">
      <c r="A72" s="19"/>
      <c r="B72" s="19"/>
      <c r="C72" s="19"/>
      <c r="D72" s="19"/>
      <c r="E72" s="19"/>
      <c r="F72" s="19"/>
      <c r="G72" s="19"/>
      <c r="H72" s="19"/>
      <c r="I72" s="9"/>
      <c r="J72" s="19"/>
      <c r="K72" s="19"/>
      <c r="L72" s="19"/>
      <c r="M72" s="22"/>
      <c r="N72" s="19"/>
      <c r="O72" s="9"/>
      <c r="P72" s="20"/>
      <c r="Q72" s="9"/>
      <c r="R72" s="20"/>
      <c r="S72" s="19"/>
      <c r="T72" s="19"/>
      <c r="U72" s="19"/>
      <c r="V72" s="19"/>
      <c r="W72" s="19"/>
      <c r="X72" s="19"/>
      <c r="Y72" s="9"/>
      <c r="Z72" s="20"/>
      <c r="AA72" s="9"/>
      <c r="AB72" s="21"/>
      <c r="AC72" s="12"/>
    </row>
    <row r="73" spans="1:29" x14ac:dyDescent="0.2">
      <c r="A73" s="19"/>
      <c r="B73" s="19"/>
      <c r="C73" s="19"/>
      <c r="D73" s="19"/>
      <c r="E73" s="19"/>
      <c r="F73" s="19"/>
      <c r="G73" s="19"/>
      <c r="H73" s="19"/>
      <c r="I73" s="9"/>
      <c r="J73" s="19"/>
      <c r="K73" s="19"/>
      <c r="L73" s="19"/>
      <c r="M73" s="22"/>
      <c r="N73" s="19"/>
      <c r="O73" s="9"/>
      <c r="P73" s="20"/>
      <c r="Q73" s="9"/>
      <c r="R73" s="20"/>
      <c r="S73" s="19"/>
      <c r="T73" s="19"/>
      <c r="U73" s="19"/>
      <c r="V73" s="19"/>
      <c r="W73" s="19"/>
      <c r="X73" s="19"/>
      <c r="Y73" s="9"/>
      <c r="Z73" s="20"/>
      <c r="AA73" s="9"/>
      <c r="AB73" s="21"/>
      <c r="AC73" s="12"/>
    </row>
    <row r="74" spans="1:29" x14ac:dyDescent="0.2">
      <c r="A74" s="19"/>
      <c r="B74" s="19"/>
      <c r="C74" s="19"/>
      <c r="D74" s="19"/>
      <c r="E74" s="19"/>
      <c r="F74" s="19"/>
      <c r="G74" s="19"/>
      <c r="H74" s="19"/>
      <c r="I74" s="9"/>
      <c r="J74" s="19"/>
      <c r="K74" s="19"/>
      <c r="L74" s="19"/>
      <c r="M74" s="22"/>
      <c r="N74" s="19"/>
      <c r="O74" s="9"/>
      <c r="P74" s="20"/>
      <c r="Q74" s="9"/>
      <c r="R74" s="20"/>
      <c r="S74" s="19"/>
      <c r="T74" s="19"/>
      <c r="U74" s="19"/>
      <c r="V74" s="19"/>
      <c r="W74" s="19"/>
      <c r="X74" s="19"/>
      <c r="Y74" s="9"/>
      <c r="Z74" s="20"/>
      <c r="AA74" s="9"/>
      <c r="AB74" s="21"/>
      <c r="AC74" s="12"/>
    </row>
    <row r="75" spans="1:29" x14ac:dyDescent="0.2">
      <c r="A75" s="19"/>
      <c r="B75" s="19"/>
      <c r="C75" s="19"/>
      <c r="D75" s="19"/>
      <c r="E75" s="19"/>
      <c r="F75" s="19"/>
      <c r="G75" s="19"/>
      <c r="H75" s="19"/>
      <c r="I75" s="9"/>
      <c r="J75" s="19"/>
      <c r="K75" s="19"/>
      <c r="L75" s="19"/>
      <c r="M75" s="22"/>
      <c r="N75" s="19"/>
      <c r="O75" s="9"/>
      <c r="P75" s="20"/>
      <c r="Q75" s="9"/>
      <c r="R75" s="20"/>
      <c r="S75" s="19"/>
      <c r="T75" s="19"/>
      <c r="U75" s="19"/>
      <c r="V75" s="19"/>
      <c r="W75" s="19"/>
      <c r="X75" s="19"/>
      <c r="Y75" s="9"/>
      <c r="Z75" s="20"/>
      <c r="AA75" s="9"/>
      <c r="AB75" s="21"/>
      <c r="AC75" s="12"/>
    </row>
    <row r="76" spans="1:29" x14ac:dyDescent="0.2">
      <c r="A76" s="19"/>
      <c r="B76" s="19"/>
      <c r="C76" s="19"/>
      <c r="D76" s="19"/>
      <c r="E76" s="19"/>
      <c r="F76" s="19"/>
      <c r="G76" s="19"/>
      <c r="H76" s="19"/>
      <c r="I76" s="9"/>
      <c r="J76" s="19"/>
      <c r="K76" s="19"/>
      <c r="L76" s="19"/>
      <c r="M76" s="22"/>
      <c r="N76" s="19"/>
      <c r="O76" s="9"/>
      <c r="P76" s="20"/>
      <c r="Q76" s="9"/>
      <c r="R76" s="20"/>
      <c r="S76" s="19"/>
      <c r="T76" s="19"/>
      <c r="U76" s="19"/>
      <c r="V76" s="19"/>
      <c r="W76" s="19"/>
      <c r="X76" s="19"/>
      <c r="Y76" s="9"/>
      <c r="Z76" s="20"/>
      <c r="AA76" s="9"/>
      <c r="AB76" s="21"/>
      <c r="AC76" s="12"/>
    </row>
    <row r="77" spans="1:29" x14ac:dyDescent="0.2">
      <c r="A77" s="19"/>
      <c r="B77" s="19"/>
      <c r="C77" s="19"/>
      <c r="D77" s="19"/>
      <c r="E77" s="19"/>
      <c r="F77" s="19"/>
      <c r="G77" s="19"/>
      <c r="H77" s="19"/>
      <c r="I77" s="9"/>
      <c r="J77" s="19"/>
      <c r="K77" s="19"/>
      <c r="L77" s="19"/>
      <c r="M77" s="22"/>
      <c r="N77" s="19"/>
      <c r="O77" s="9"/>
      <c r="P77" s="20"/>
      <c r="Q77" s="9"/>
      <c r="R77" s="20"/>
      <c r="S77" s="19"/>
      <c r="T77" s="19"/>
      <c r="U77" s="19"/>
      <c r="V77" s="19"/>
      <c r="W77" s="19"/>
      <c r="X77" s="19"/>
      <c r="Y77" s="9"/>
      <c r="Z77" s="20"/>
      <c r="AA77" s="9"/>
      <c r="AB77" s="21"/>
      <c r="AC77" s="12"/>
    </row>
    <row r="78" spans="1:29" x14ac:dyDescent="0.2">
      <c r="A78" s="19"/>
      <c r="B78" s="19"/>
      <c r="C78" s="19"/>
      <c r="D78" s="19"/>
      <c r="E78" s="19"/>
      <c r="F78" s="19"/>
      <c r="G78" s="19"/>
      <c r="H78" s="19"/>
      <c r="I78" s="9"/>
      <c r="J78" s="19"/>
      <c r="K78" s="19"/>
      <c r="L78" s="19"/>
      <c r="M78" s="22"/>
      <c r="N78" s="19"/>
      <c r="O78" s="9"/>
      <c r="P78" s="20"/>
      <c r="Q78" s="9"/>
      <c r="R78" s="20"/>
      <c r="S78" s="19"/>
      <c r="T78" s="19"/>
      <c r="U78" s="19"/>
      <c r="V78" s="19"/>
      <c r="W78" s="19"/>
      <c r="X78" s="19"/>
      <c r="Y78" s="9"/>
      <c r="Z78" s="20"/>
      <c r="AA78" s="9"/>
      <c r="AB78" s="21"/>
      <c r="AC78" s="12"/>
    </row>
    <row r="79" spans="1:29" x14ac:dyDescent="0.2">
      <c r="A79" s="19"/>
      <c r="B79" s="19"/>
      <c r="C79" s="19"/>
      <c r="D79" s="19"/>
      <c r="E79" s="19"/>
      <c r="F79" s="19"/>
      <c r="G79" s="19"/>
      <c r="H79" s="19"/>
      <c r="I79" s="9"/>
      <c r="J79" s="19"/>
      <c r="K79" s="19"/>
      <c r="L79" s="19"/>
      <c r="M79" s="22"/>
      <c r="N79" s="19"/>
      <c r="O79" s="9"/>
      <c r="P79" s="20"/>
      <c r="Q79" s="9"/>
      <c r="R79" s="20"/>
      <c r="S79" s="19"/>
      <c r="T79" s="19"/>
      <c r="U79" s="19"/>
      <c r="V79" s="19"/>
      <c r="W79" s="19"/>
      <c r="X79" s="19"/>
      <c r="Y79" s="9"/>
      <c r="Z79" s="20"/>
      <c r="AA79" s="9"/>
      <c r="AB79" s="21"/>
      <c r="AC79" s="12"/>
    </row>
    <row r="80" spans="1:29" x14ac:dyDescent="0.2">
      <c r="A80" s="19"/>
      <c r="B80" s="19"/>
      <c r="C80" s="19"/>
      <c r="D80" s="19"/>
      <c r="E80" s="19"/>
      <c r="F80" s="19"/>
      <c r="G80" s="19"/>
      <c r="H80" s="19"/>
      <c r="I80" s="9"/>
      <c r="J80" s="19"/>
      <c r="K80" s="19"/>
      <c r="L80" s="19"/>
      <c r="M80" s="22"/>
      <c r="N80" s="19"/>
      <c r="O80" s="9"/>
      <c r="P80" s="20"/>
      <c r="Q80" s="9"/>
      <c r="R80" s="20"/>
      <c r="S80" s="19"/>
      <c r="T80" s="19"/>
      <c r="U80" s="19"/>
      <c r="V80" s="19"/>
      <c r="W80" s="19"/>
      <c r="X80" s="19"/>
      <c r="Y80" s="9"/>
      <c r="Z80" s="20"/>
      <c r="AA80" s="9"/>
      <c r="AB80" s="21"/>
      <c r="AC80" s="12"/>
    </row>
    <row r="81" spans="1:29" x14ac:dyDescent="0.2">
      <c r="A81" s="19"/>
      <c r="B81" s="19"/>
      <c r="C81" s="19"/>
      <c r="D81" s="19"/>
      <c r="E81" s="19"/>
      <c r="F81" s="19"/>
      <c r="G81" s="19"/>
      <c r="H81" s="19"/>
      <c r="I81" s="9"/>
      <c r="J81" s="19"/>
      <c r="K81" s="19"/>
      <c r="L81" s="19"/>
      <c r="M81" s="22"/>
      <c r="N81" s="19"/>
      <c r="O81" s="9"/>
      <c r="P81" s="20"/>
      <c r="Q81" s="9"/>
      <c r="R81" s="20"/>
      <c r="S81" s="19"/>
      <c r="T81" s="19"/>
      <c r="U81" s="19"/>
      <c r="V81" s="19"/>
      <c r="W81" s="19"/>
      <c r="X81" s="19"/>
      <c r="Y81" s="9"/>
      <c r="Z81" s="20"/>
      <c r="AA81" s="9"/>
      <c r="AB81" s="21"/>
      <c r="AC81" s="12"/>
    </row>
    <row r="82" spans="1:29" x14ac:dyDescent="0.2">
      <c r="A82" s="19"/>
      <c r="B82" s="19"/>
      <c r="C82" s="19"/>
      <c r="D82" s="19"/>
      <c r="E82" s="19"/>
      <c r="F82" s="19"/>
      <c r="G82" s="19"/>
      <c r="H82" s="19"/>
      <c r="I82" s="9"/>
      <c r="J82" s="19"/>
      <c r="K82" s="19"/>
      <c r="L82" s="19"/>
      <c r="M82" s="22"/>
      <c r="N82" s="19"/>
      <c r="O82" s="9"/>
      <c r="P82" s="20"/>
      <c r="Q82" s="9"/>
      <c r="R82" s="20"/>
      <c r="S82" s="19"/>
      <c r="T82" s="19"/>
      <c r="U82" s="19"/>
      <c r="V82" s="19"/>
      <c r="W82" s="19"/>
      <c r="X82" s="19"/>
      <c r="Y82" s="9"/>
      <c r="Z82" s="20"/>
      <c r="AA82" s="9"/>
      <c r="AB82" s="21"/>
      <c r="AC82" s="12"/>
    </row>
    <row r="83" spans="1:29" x14ac:dyDescent="0.2">
      <c r="A83" s="19"/>
      <c r="B83" s="19"/>
      <c r="C83" s="19"/>
      <c r="D83" s="19"/>
      <c r="E83" s="19"/>
      <c r="F83" s="19"/>
      <c r="G83" s="19"/>
      <c r="H83" s="19"/>
      <c r="I83" s="9"/>
      <c r="J83" s="19"/>
      <c r="K83" s="19"/>
      <c r="L83" s="19"/>
      <c r="M83" s="22"/>
      <c r="N83" s="19"/>
      <c r="O83" s="9"/>
      <c r="P83" s="20"/>
      <c r="Q83" s="9"/>
      <c r="R83" s="20"/>
      <c r="S83" s="19"/>
      <c r="T83" s="19"/>
      <c r="U83" s="19"/>
      <c r="V83" s="19"/>
      <c r="W83" s="19"/>
      <c r="X83" s="19"/>
      <c r="Y83" s="9"/>
      <c r="Z83" s="20"/>
      <c r="AA83" s="9"/>
      <c r="AB83" s="21"/>
      <c r="AC83" s="12"/>
    </row>
    <row r="84" spans="1:29" x14ac:dyDescent="0.2">
      <c r="A84" s="19"/>
      <c r="B84" s="19"/>
      <c r="C84" s="19"/>
      <c r="D84" s="19"/>
      <c r="E84" s="19"/>
      <c r="F84" s="19"/>
      <c r="G84" s="19"/>
      <c r="H84" s="19"/>
      <c r="I84" s="9"/>
      <c r="J84" s="19"/>
      <c r="K84" s="19"/>
      <c r="L84" s="19"/>
      <c r="M84" s="22"/>
      <c r="N84" s="19"/>
      <c r="O84" s="9"/>
      <c r="P84" s="20"/>
      <c r="Q84" s="9"/>
      <c r="R84" s="20"/>
      <c r="S84" s="19"/>
      <c r="T84" s="19"/>
      <c r="U84" s="19"/>
      <c r="V84" s="19"/>
      <c r="W84" s="19"/>
      <c r="X84" s="19"/>
      <c r="Y84" s="9"/>
      <c r="Z84" s="20"/>
      <c r="AA84" s="9"/>
      <c r="AB84" s="21"/>
      <c r="AC84" s="12"/>
    </row>
    <row r="85" spans="1:29" x14ac:dyDescent="0.2">
      <c r="A85" s="19"/>
      <c r="B85" s="19"/>
      <c r="C85" s="19"/>
      <c r="D85" s="19"/>
      <c r="E85" s="19"/>
      <c r="F85" s="19"/>
      <c r="G85" s="19"/>
      <c r="H85" s="19"/>
      <c r="I85" s="9"/>
      <c r="J85" s="19"/>
      <c r="K85" s="19"/>
      <c r="L85" s="19"/>
      <c r="M85" s="22"/>
      <c r="N85" s="19"/>
      <c r="O85" s="9"/>
      <c r="P85" s="20"/>
      <c r="Q85" s="9"/>
      <c r="R85" s="20"/>
      <c r="S85" s="19"/>
      <c r="T85" s="19"/>
      <c r="U85" s="19"/>
      <c r="V85" s="19"/>
      <c r="W85" s="19"/>
      <c r="X85" s="19"/>
      <c r="Y85" s="9"/>
      <c r="Z85" s="20"/>
      <c r="AA85" s="9"/>
      <c r="AB85" s="21"/>
      <c r="AC85" s="12"/>
    </row>
    <row r="86" spans="1:29" x14ac:dyDescent="0.2">
      <c r="A86" s="19"/>
      <c r="B86" s="19"/>
      <c r="C86" s="19"/>
      <c r="D86" s="19"/>
      <c r="E86" s="19"/>
      <c r="F86" s="19"/>
      <c r="G86" s="19"/>
      <c r="H86" s="19"/>
      <c r="I86" s="9"/>
      <c r="J86" s="19"/>
      <c r="K86" s="19"/>
      <c r="L86" s="19"/>
      <c r="M86" s="22"/>
      <c r="N86" s="19"/>
      <c r="O86" s="9"/>
      <c r="P86" s="20"/>
      <c r="Q86" s="9"/>
      <c r="R86" s="20"/>
      <c r="S86" s="19"/>
      <c r="T86" s="19"/>
      <c r="U86" s="19"/>
      <c r="V86" s="19"/>
      <c r="W86" s="19"/>
      <c r="X86" s="19"/>
      <c r="Y86" s="9"/>
      <c r="Z86" s="20"/>
      <c r="AA86" s="9"/>
      <c r="AB86" s="21"/>
      <c r="AC86" s="12"/>
    </row>
    <row r="87" spans="1:29" x14ac:dyDescent="0.2">
      <c r="A87" s="19"/>
      <c r="B87" s="19"/>
      <c r="C87" s="19"/>
      <c r="D87" s="19"/>
      <c r="E87" s="19"/>
      <c r="F87" s="19"/>
      <c r="G87" s="19"/>
      <c r="H87" s="19"/>
      <c r="I87" s="9"/>
      <c r="J87" s="19"/>
      <c r="K87" s="19"/>
      <c r="L87" s="19"/>
      <c r="M87" s="22"/>
      <c r="N87" s="19"/>
      <c r="O87" s="9"/>
      <c r="P87" s="20"/>
      <c r="Q87" s="9"/>
      <c r="R87" s="20"/>
      <c r="S87" s="19"/>
      <c r="T87" s="19"/>
      <c r="U87" s="19"/>
      <c r="V87" s="19"/>
      <c r="W87" s="19"/>
      <c r="X87" s="19"/>
      <c r="Y87" s="9"/>
      <c r="Z87" s="20"/>
      <c r="AA87" s="9"/>
      <c r="AB87" s="21"/>
      <c r="AC87" s="12"/>
    </row>
    <row r="88" spans="1:29" x14ac:dyDescent="0.2">
      <c r="A88" s="19"/>
      <c r="B88" s="19"/>
      <c r="C88" s="19"/>
      <c r="D88" s="19"/>
      <c r="E88" s="19"/>
      <c r="F88" s="19"/>
      <c r="G88" s="19"/>
      <c r="H88" s="19"/>
      <c r="I88" s="9"/>
      <c r="J88" s="19"/>
      <c r="K88" s="19"/>
      <c r="L88" s="19"/>
      <c r="M88" s="22"/>
      <c r="N88" s="19"/>
      <c r="O88" s="9"/>
      <c r="P88" s="20"/>
      <c r="Q88" s="9"/>
      <c r="R88" s="20"/>
      <c r="S88" s="19"/>
      <c r="T88" s="19"/>
      <c r="U88" s="19"/>
      <c r="V88" s="19"/>
      <c r="W88" s="19"/>
      <c r="X88" s="19"/>
      <c r="Y88" s="9"/>
      <c r="Z88" s="20"/>
      <c r="AA88" s="9"/>
      <c r="AB88" s="21"/>
      <c r="AC88" s="12"/>
    </row>
    <row r="89" spans="1:29" x14ac:dyDescent="0.2">
      <c r="A89" s="19"/>
      <c r="B89" s="19"/>
      <c r="C89" s="19"/>
      <c r="D89" s="19"/>
      <c r="E89" s="19"/>
      <c r="F89" s="19"/>
      <c r="G89" s="19"/>
      <c r="H89" s="19"/>
      <c r="I89" s="9"/>
      <c r="J89" s="19"/>
      <c r="K89" s="19"/>
      <c r="L89" s="19"/>
      <c r="M89" s="22"/>
      <c r="N89" s="19"/>
      <c r="O89" s="9"/>
      <c r="P89" s="20"/>
      <c r="Q89" s="9"/>
      <c r="R89" s="20"/>
      <c r="S89" s="19"/>
      <c r="T89" s="19"/>
      <c r="U89" s="19"/>
      <c r="V89" s="19"/>
      <c r="W89" s="19"/>
      <c r="X89" s="19"/>
      <c r="Y89" s="9"/>
      <c r="Z89" s="20"/>
      <c r="AA89" s="9"/>
      <c r="AB89" s="21"/>
      <c r="AC89" s="12"/>
    </row>
    <row r="90" spans="1:29" x14ac:dyDescent="0.2">
      <c r="A90" s="19"/>
      <c r="B90" s="19"/>
      <c r="C90" s="19"/>
      <c r="D90" s="19"/>
      <c r="E90" s="19"/>
      <c r="F90" s="19"/>
      <c r="G90" s="19"/>
      <c r="H90" s="19"/>
      <c r="I90" s="9"/>
      <c r="J90" s="19"/>
      <c r="K90" s="19"/>
      <c r="L90" s="19"/>
      <c r="M90" s="22"/>
      <c r="N90" s="19"/>
      <c r="O90" s="9"/>
      <c r="P90" s="20"/>
      <c r="Q90" s="9"/>
      <c r="R90" s="20"/>
      <c r="S90" s="19"/>
      <c r="T90" s="19"/>
      <c r="U90" s="19"/>
      <c r="V90" s="19"/>
      <c r="W90" s="19"/>
      <c r="X90" s="19"/>
      <c r="Y90" s="9"/>
      <c r="Z90" s="20"/>
      <c r="AA90" s="9"/>
      <c r="AB90" s="21"/>
      <c r="AC90" s="12"/>
    </row>
    <row r="91" spans="1:29" x14ac:dyDescent="0.2">
      <c r="A91" s="19"/>
      <c r="B91" s="19"/>
      <c r="C91" s="19"/>
      <c r="D91" s="19"/>
      <c r="E91" s="19"/>
      <c r="F91" s="19"/>
      <c r="G91" s="19"/>
      <c r="H91" s="19"/>
      <c r="I91" s="9"/>
      <c r="J91" s="19"/>
      <c r="K91" s="19"/>
      <c r="L91" s="19"/>
      <c r="M91" s="22"/>
      <c r="N91" s="19"/>
      <c r="O91" s="9"/>
      <c r="P91" s="20"/>
      <c r="Q91" s="9"/>
      <c r="R91" s="20"/>
      <c r="S91" s="19"/>
      <c r="T91" s="19"/>
      <c r="U91" s="19"/>
      <c r="V91" s="19"/>
      <c r="W91" s="19"/>
      <c r="X91" s="19"/>
      <c r="Y91" s="9"/>
      <c r="Z91" s="20"/>
      <c r="AA91" s="9"/>
      <c r="AB91" s="21"/>
      <c r="AC91" s="12"/>
    </row>
    <row r="92" spans="1:29" x14ac:dyDescent="0.2">
      <c r="A92" s="19"/>
      <c r="B92" s="19"/>
      <c r="C92" s="19"/>
      <c r="D92" s="19"/>
      <c r="E92" s="19"/>
      <c r="F92" s="19"/>
      <c r="G92" s="19"/>
      <c r="H92" s="19"/>
      <c r="I92" s="9"/>
      <c r="J92" s="19"/>
      <c r="K92" s="19"/>
      <c r="L92" s="19"/>
      <c r="M92" s="22"/>
      <c r="N92" s="19"/>
      <c r="O92" s="9"/>
      <c r="P92" s="20"/>
      <c r="Q92" s="9"/>
      <c r="R92" s="20"/>
      <c r="S92" s="19"/>
      <c r="T92" s="19"/>
      <c r="U92" s="19"/>
      <c r="V92" s="19"/>
      <c r="W92" s="19"/>
      <c r="X92" s="19"/>
      <c r="Y92" s="9"/>
      <c r="Z92" s="20"/>
      <c r="AA92" s="9"/>
      <c r="AB92" s="21"/>
      <c r="AC92" s="12"/>
    </row>
    <row r="93" spans="1:29" x14ac:dyDescent="0.2">
      <c r="A93" s="19"/>
      <c r="B93" s="19"/>
      <c r="C93" s="19"/>
      <c r="D93" s="19"/>
      <c r="E93" s="19"/>
      <c r="F93" s="19"/>
      <c r="G93" s="19"/>
      <c r="H93" s="19"/>
      <c r="I93" s="9"/>
      <c r="J93" s="19"/>
      <c r="K93" s="19"/>
      <c r="L93" s="19"/>
      <c r="M93" s="22"/>
      <c r="N93" s="19"/>
      <c r="O93" s="9"/>
      <c r="P93" s="20"/>
      <c r="Q93" s="9"/>
      <c r="R93" s="20"/>
      <c r="S93" s="19"/>
      <c r="T93" s="19"/>
      <c r="U93" s="19"/>
      <c r="V93" s="19"/>
      <c r="W93" s="19"/>
      <c r="X93" s="19"/>
      <c r="Y93" s="9"/>
      <c r="Z93" s="20"/>
      <c r="AA93" s="9"/>
      <c r="AB93" s="21"/>
      <c r="AC93" s="12"/>
    </row>
    <row r="94" spans="1:29" x14ac:dyDescent="0.2">
      <c r="A94" s="19"/>
      <c r="B94" s="19"/>
      <c r="C94" s="19"/>
      <c r="D94" s="19"/>
      <c r="E94" s="19"/>
      <c r="F94" s="19"/>
      <c r="G94" s="19"/>
      <c r="H94" s="19"/>
      <c r="I94" s="9"/>
      <c r="J94" s="19"/>
      <c r="K94" s="19"/>
      <c r="L94" s="19"/>
      <c r="M94" s="22"/>
      <c r="N94" s="19"/>
      <c r="O94" s="9"/>
      <c r="P94" s="20"/>
      <c r="Q94" s="9"/>
      <c r="R94" s="20"/>
      <c r="S94" s="19"/>
      <c r="T94" s="19"/>
      <c r="U94" s="19"/>
      <c r="V94" s="19"/>
      <c r="W94" s="19"/>
      <c r="X94" s="19"/>
      <c r="Y94" s="9"/>
      <c r="Z94" s="20"/>
      <c r="AA94" s="9"/>
      <c r="AB94" s="21"/>
      <c r="AC94" s="12"/>
    </row>
    <row r="95" spans="1:29" x14ac:dyDescent="0.2">
      <c r="A95" s="19"/>
      <c r="B95" s="19"/>
      <c r="C95" s="19"/>
      <c r="D95" s="19"/>
      <c r="E95" s="19"/>
      <c r="F95" s="19"/>
      <c r="G95" s="19"/>
      <c r="H95" s="19"/>
      <c r="I95" s="9"/>
      <c r="J95" s="19"/>
      <c r="K95" s="19"/>
      <c r="L95" s="19"/>
      <c r="M95" s="22"/>
      <c r="N95" s="19"/>
      <c r="O95" s="9"/>
      <c r="P95" s="20"/>
      <c r="Q95" s="9"/>
      <c r="R95" s="20"/>
      <c r="S95" s="19"/>
      <c r="T95" s="19"/>
      <c r="U95" s="19"/>
      <c r="V95" s="19"/>
      <c r="W95" s="19"/>
      <c r="X95" s="19"/>
      <c r="Y95" s="9"/>
      <c r="Z95" s="20"/>
      <c r="AA95" s="9"/>
      <c r="AB95" s="21"/>
      <c r="AC95" s="12"/>
    </row>
    <row r="96" spans="1:29" x14ac:dyDescent="0.2">
      <c r="A96" s="19"/>
      <c r="B96" s="19"/>
      <c r="C96" s="19"/>
      <c r="D96" s="19"/>
      <c r="E96" s="19"/>
      <c r="F96" s="19"/>
      <c r="G96" s="19"/>
      <c r="H96" s="19"/>
      <c r="I96" s="9"/>
      <c r="J96" s="19"/>
      <c r="K96" s="19"/>
      <c r="L96" s="19"/>
      <c r="M96" s="22"/>
      <c r="N96" s="19"/>
      <c r="O96" s="9"/>
      <c r="P96" s="20"/>
      <c r="Q96" s="9"/>
      <c r="R96" s="20"/>
      <c r="S96" s="19"/>
      <c r="T96" s="19"/>
      <c r="U96" s="19"/>
      <c r="V96" s="19"/>
      <c r="W96" s="19"/>
      <c r="X96" s="19"/>
      <c r="Y96" s="9"/>
      <c r="Z96" s="20"/>
      <c r="AA96" s="9"/>
      <c r="AB96" s="21"/>
      <c r="AC96" s="12"/>
    </row>
    <row r="97" spans="1:29" x14ac:dyDescent="0.2">
      <c r="A97" s="19"/>
      <c r="B97" s="19"/>
      <c r="C97" s="19"/>
      <c r="D97" s="19"/>
      <c r="E97" s="19"/>
      <c r="F97" s="19"/>
      <c r="G97" s="19"/>
      <c r="H97" s="19"/>
      <c r="I97" s="9"/>
      <c r="J97" s="19"/>
      <c r="K97" s="19"/>
      <c r="L97" s="19"/>
      <c r="M97" s="22"/>
      <c r="N97" s="19"/>
      <c r="O97" s="9"/>
      <c r="P97" s="20"/>
      <c r="Q97" s="9"/>
      <c r="R97" s="20"/>
      <c r="S97" s="19"/>
      <c r="T97" s="19"/>
      <c r="U97" s="19"/>
      <c r="V97" s="19"/>
      <c r="W97" s="19"/>
      <c r="X97" s="19"/>
      <c r="Y97" s="9"/>
      <c r="Z97" s="20"/>
      <c r="AA97" s="9"/>
      <c r="AB97" s="21"/>
      <c r="AC97" s="12"/>
    </row>
    <row r="98" spans="1:29" x14ac:dyDescent="0.2">
      <c r="A98" s="19"/>
      <c r="B98" s="19"/>
      <c r="C98" s="19"/>
      <c r="D98" s="19"/>
      <c r="E98" s="19"/>
      <c r="F98" s="19"/>
      <c r="G98" s="19"/>
      <c r="H98" s="19"/>
      <c r="I98" s="9"/>
      <c r="J98" s="19"/>
      <c r="K98" s="19"/>
      <c r="L98" s="19"/>
      <c r="M98" s="22"/>
      <c r="N98" s="19"/>
      <c r="O98" s="9"/>
      <c r="P98" s="20"/>
      <c r="Q98" s="9"/>
      <c r="R98" s="20"/>
      <c r="S98" s="19"/>
      <c r="T98" s="19"/>
      <c r="U98" s="19"/>
      <c r="V98" s="19"/>
      <c r="W98" s="19"/>
      <c r="X98" s="19"/>
      <c r="Y98" s="9"/>
      <c r="Z98" s="20"/>
      <c r="AA98" s="9"/>
      <c r="AB98" s="21"/>
      <c r="AC98" s="12"/>
    </row>
  </sheetData>
  <conditionalFormatting sqref="M2:M44">
    <cfRule type="cellIs" dxfId="3" priority="2" operator="lessThan">
      <formula>800</formula>
    </cfRule>
    <cfRule type="cellIs" dxfId="2" priority="4" operator="lessThan">
      <formula>500</formula>
    </cfRule>
  </conditionalFormatting>
  <conditionalFormatting sqref="W2:W23 W25:W44">
    <cfRule type="cellIs" dxfId="1" priority="3" operator="lessThan">
      <formula>1000</formula>
    </cfRule>
  </conditionalFormatting>
  <conditionalFormatting sqref="W2:W44">
    <cfRule type="cellIs" dxfId="0" priority="1" operator="lessThan">
      <formula>1000</formula>
    </cfRule>
  </conditionalFormatting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J16" sqref="J16"/>
    </sheetView>
  </sheetViews>
  <sheetFormatPr defaultRowHeight="12.75" x14ac:dyDescent="0.2"/>
  <cols>
    <col min="1" max="1" width="33.28515625" bestFit="1" customWidth="1"/>
    <col min="2" max="2" width="9.140625" style="24"/>
    <col min="3" max="3" width="9.140625" style="13"/>
    <col min="4" max="4" width="9.140625" style="24"/>
    <col min="5" max="5" width="10" style="25" bestFit="1" customWidth="1"/>
    <col min="6" max="6" width="18.140625" style="25" bestFit="1" customWidth="1"/>
    <col min="7" max="7" width="13.85546875" style="26" customWidth="1"/>
    <col min="8" max="8" width="9.140625" style="26"/>
    <col min="10" max="10" width="18.42578125" customWidth="1"/>
    <col min="11" max="11" width="27.5703125" bestFit="1" customWidth="1"/>
    <col min="12" max="12" width="29" bestFit="1" customWidth="1"/>
    <col min="13" max="13" width="23" bestFit="1" customWidth="1"/>
    <col min="14" max="14" width="20.42578125" bestFit="1" customWidth="1"/>
    <col min="15" max="15" width="9.42578125" bestFit="1" customWidth="1"/>
    <col min="16" max="16" width="10.28515625" customWidth="1"/>
    <col min="17" max="17" width="13.42578125" bestFit="1" customWidth="1"/>
    <col min="18" max="18" width="10.140625" customWidth="1"/>
    <col min="19" max="19" width="10.7109375" customWidth="1"/>
    <col min="23" max="23" width="13.7109375" customWidth="1"/>
  </cols>
  <sheetData>
    <row r="1" spans="1:26" x14ac:dyDescent="0.2">
      <c r="A1" s="23" t="s">
        <v>32</v>
      </c>
    </row>
    <row r="2" spans="1:26" x14ac:dyDescent="0.2">
      <c r="A2" s="19" t="s">
        <v>33</v>
      </c>
      <c r="B2" s="9" t="s">
        <v>18</v>
      </c>
      <c r="C2" s="7" t="s">
        <v>22</v>
      </c>
      <c r="D2" s="9" t="s">
        <v>23</v>
      </c>
      <c r="E2" s="27" t="s">
        <v>25</v>
      </c>
      <c r="F2" s="28" t="s">
        <v>34</v>
      </c>
      <c r="G2" s="29" t="s">
        <v>35</v>
      </c>
      <c r="H2" s="29" t="s">
        <v>36</v>
      </c>
      <c r="K2" s="13"/>
      <c r="L2" s="13"/>
      <c r="M2" s="13"/>
      <c r="N2" s="13"/>
      <c r="O2" s="13"/>
      <c r="P2" s="13"/>
      <c r="Q2" s="13"/>
      <c r="R2" s="13"/>
      <c r="S2" s="13"/>
    </row>
    <row r="3" spans="1:26" x14ac:dyDescent="0.2">
      <c r="A3" s="30" t="s">
        <v>37</v>
      </c>
      <c r="B3" s="9">
        <v>0.53700000000000003</v>
      </c>
      <c r="C3" s="7">
        <v>3578</v>
      </c>
      <c r="D3" s="9">
        <v>77.817999999999998</v>
      </c>
      <c r="E3" s="27">
        <v>1.0609999999999999</v>
      </c>
      <c r="F3" s="25">
        <f t="shared" ref="F3:F41" si="0">((4000-C3)*0.0002+E3)</f>
        <v>1.1454</v>
      </c>
      <c r="G3" s="31"/>
      <c r="H3" s="31"/>
      <c r="K3" s="26" t="s">
        <v>38</v>
      </c>
      <c r="L3" s="26" t="s">
        <v>39</v>
      </c>
      <c r="M3" s="26" t="s">
        <v>40</v>
      </c>
      <c r="N3" s="26" t="s">
        <v>41</v>
      </c>
      <c r="O3" s="26" t="s">
        <v>42</v>
      </c>
      <c r="P3" s="26" t="s">
        <v>43</v>
      </c>
      <c r="Q3" s="26" t="s">
        <v>44</v>
      </c>
      <c r="R3" s="26" t="s">
        <v>45</v>
      </c>
    </row>
    <row r="4" spans="1:26" x14ac:dyDescent="0.2">
      <c r="A4" s="30" t="s">
        <v>37</v>
      </c>
      <c r="B4" s="9">
        <v>0.53200000000000003</v>
      </c>
      <c r="C4" s="7">
        <v>3401</v>
      </c>
      <c r="D4" s="9">
        <v>73.814999999999998</v>
      </c>
      <c r="E4" s="27">
        <v>1.0129999999999999</v>
      </c>
      <c r="F4" s="25">
        <f t="shared" si="0"/>
        <v>1.1327999999999998</v>
      </c>
      <c r="G4" s="31"/>
      <c r="H4" s="31"/>
      <c r="K4" s="13"/>
      <c r="L4" s="13"/>
      <c r="M4" s="13"/>
      <c r="N4" s="13"/>
      <c r="O4" s="13"/>
      <c r="P4" s="13"/>
      <c r="Q4" s="13"/>
      <c r="R4" s="13"/>
      <c r="V4" t="s">
        <v>46</v>
      </c>
      <c r="W4" t="s">
        <v>47</v>
      </c>
      <c r="X4" t="s">
        <v>48</v>
      </c>
      <c r="Y4" t="s">
        <v>49</v>
      </c>
    </row>
    <row r="5" spans="1:26" x14ac:dyDescent="0.2">
      <c r="A5" s="30" t="s">
        <v>37</v>
      </c>
      <c r="B5" s="9">
        <v>0.54</v>
      </c>
      <c r="C5" s="7">
        <v>3417</v>
      </c>
      <c r="D5" s="9">
        <v>74.228999999999999</v>
      </c>
      <c r="E5" s="27">
        <v>0.93700000000000006</v>
      </c>
      <c r="F5" s="25">
        <f t="shared" si="0"/>
        <v>1.0536000000000001</v>
      </c>
      <c r="G5" s="31"/>
      <c r="H5" s="31"/>
      <c r="J5" s="32" t="s">
        <v>50</v>
      </c>
      <c r="K5" s="25">
        <v>0.98</v>
      </c>
      <c r="L5" s="25">
        <v>5.9</v>
      </c>
      <c r="M5" s="25">
        <v>6.43</v>
      </c>
      <c r="N5" s="25">
        <v>13.32</v>
      </c>
      <c r="O5" s="25">
        <v>0.4</v>
      </c>
      <c r="P5" s="25">
        <v>20.3</v>
      </c>
      <c r="Q5" s="25">
        <v>8.0500000000000007</v>
      </c>
      <c r="R5" s="25">
        <v>8.44</v>
      </c>
      <c r="V5" t="s">
        <v>51</v>
      </c>
      <c r="W5">
        <v>6.6395</v>
      </c>
      <c r="Y5">
        <v>6.4926175500000003</v>
      </c>
    </row>
    <row r="6" spans="1:26" x14ac:dyDescent="0.2">
      <c r="A6" s="30" t="s">
        <v>37</v>
      </c>
      <c r="B6" s="9">
        <v>0.53100000000000003</v>
      </c>
      <c r="C6" s="7">
        <v>3503</v>
      </c>
      <c r="D6" s="9">
        <v>76.194000000000003</v>
      </c>
      <c r="E6" s="27">
        <v>0.92900000000000005</v>
      </c>
      <c r="F6" s="25">
        <f t="shared" si="0"/>
        <v>1.0284</v>
      </c>
      <c r="G6" s="31"/>
      <c r="H6" s="31"/>
      <c r="J6" s="32"/>
      <c r="K6" s="25"/>
      <c r="L6" s="25"/>
      <c r="M6" s="25"/>
      <c r="N6" s="25"/>
      <c r="O6" s="25"/>
      <c r="P6" s="25"/>
      <c r="Q6" s="25"/>
      <c r="R6" s="25"/>
      <c r="V6" t="s">
        <v>52</v>
      </c>
      <c r="W6">
        <v>6.2437500000000004</v>
      </c>
      <c r="X6">
        <v>5.94</v>
      </c>
      <c r="Y6">
        <v>6.0980943750000005</v>
      </c>
    </row>
    <row r="7" spans="1:26" x14ac:dyDescent="0.2">
      <c r="A7" s="30" t="s">
        <v>37</v>
      </c>
      <c r="B7" s="9">
        <v>0.52500000000000002</v>
      </c>
      <c r="C7" s="7">
        <v>3385</v>
      </c>
      <c r="D7" s="9">
        <v>73.477000000000004</v>
      </c>
      <c r="E7" s="27">
        <v>0.92</v>
      </c>
      <c r="F7" s="25">
        <f t="shared" si="0"/>
        <v>1.0430000000000001</v>
      </c>
      <c r="G7" s="31">
        <f>AVERAGE(F3:F7)</f>
        <v>1.0806400000000003</v>
      </c>
      <c r="H7" s="31">
        <f>STDEV(F3:F7)</f>
        <v>5.4294272257762059E-2</v>
      </c>
      <c r="J7" s="32" t="s">
        <v>53</v>
      </c>
      <c r="K7" s="25">
        <v>1.08</v>
      </c>
      <c r="L7" s="25">
        <v>5.86</v>
      </c>
      <c r="M7" s="25">
        <v>6.49</v>
      </c>
      <c r="N7" s="25">
        <v>13.24</v>
      </c>
      <c r="O7" s="25">
        <v>0.52</v>
      </c>
      <c r="P7" s="25">
        <v>20.190000000000001</v>
      </c>
      <c r="Q7" s="25">
        <v>7.94</v>
      </c>
      <c r="R7" s="25">
        <v>8.34</v>
      </c>
      <c r="V7" t="s">
        <v>54</v>
      </c>
      <c r="W7">
        <v>5.0352499999999996</v>
      </c>
      <c r="X7">
        <v>4.9000000000000004</v>
      </c>
      <c r="Y7">
        <v>4.8933407249999998</v>
      </c>
    </row>
    <row r="8" spans="1:26" x14ac:dyDescent="0.2">
      <c r="A8" s="30" t="s">
        <v>55</v>
      </c>
      <c r="B8" s="9">
        <v>0.52700000000000002</v>
      </c>
      <c r="C8" s="7">
        <v>3310</v>
      </c>
      <c r="D8" s="9">
        <v>71.837999999999994</v>
      </c>
      <c r="E8" s="27">
        <v>5.72</v>
      </c>
      <c r="F8" s="25">
        <f t="shared" si="0"/>
        <v>5.8579999999999997</v>
      </c>
      <c r="G8" s="31"/>
      <c r="H8" s="31"/>
      <c r="W8" t="s">
        <v>56</v>
      </c>
      <c r="X8">
        <v>5.5715000000000003</v>
      </c>
      <c r="Y8">
        <v>5.3</v>
      </c>
      <c r="Z8">
        <v>5.4279283500000011</v>
      </c>
    </row>
    <row r="9" spans="1:26" x14ac:dyDescent="0.2">
      <c r="A9" s="30" t="s">
        <v>55</v>
      </c>
      <c r="B9" s="9">
        <v>0.53800000000000003</v>
      </c>
      <c r="C9" s="7">
        <v>3387</v>
      </c>
      <c r="D9" s="9">
        <v>73.540000000000006</v>
      </c>
      <c r="E9" s="27">
        <v>5.7389999999999999</v>
      </c>
      <c r="F9" s="25">
        <f t="shared" si="0"/>
        <v>5.8616000000000001</v>
      </c>
      <c r="G9" s="31"/>
      <c r="H9" s="31"/>
      <c r="W9" t="s">
        <v>57</v>
      </c>
      <c r="X9">
        <v>-0.74775000000000003</v>
      </c>
      <c r="Y9">
        <v>-0.8</v>
      </c>
      <c r="Z9">
        <v>-0.87173197499999999</v>
      </c>
    </row>
    <row r="10" spans="1:26" x14ac:dyDescent="0.2">
      <c r="A10" s="30" t="s">
        <v>55</v>
      </c>
      <c r="B10" s="9">
        <v>0.53</v>
      </c>
      <c r="C10" s="7">
        <v>3328</v>
      </c>
      <c r="D10" s="9">
        <v>72.23</v>
      </c>
      <c r="E10" s="27">
        <v>5.7279999999999998</v>
      </c>
      <c r="F10" s="25">
        <f t="shared" si="0"/>
        <v>5.8624000000000001</v>
      </c>
      <c r="G10" s="31"/>
      <c r="H10" s="31"/>
      <c r="W10" t="s">
        <v>58</v>
      </c>
      <c r="X10">
        <v>3.2735000000000003</v>
      </c>
      <c r="Y10">
        <v>3.6</v>
      </c>
      <c r="Z10">
        <v>3.1370521500000002</v>
      </c>
    </row>
    <row r="11" spans="1:26" x14ac:dyDescent="0.2">
      <c r="A11" s="30" t="s">
        <v>55</v>
      </c>
      <c r="B11" s="9">
        <v>0.53300000000000003</v>
      </c>
      <c r="C11" s="7">
        <v>3286</v>
      </c>
      <c r="D11" s="9">
        <v>71.408000000000001</v>
      </c>
      <c r="E11" s="27">
        <v>5.766</v>
      </c>
      <c r="F11" s="25">
        <f t="shared" si="0"/>
        <v>5.9088000000000003</v>
      </c>
      <c r="G11" s="31"/>
      <c r="H11" s="31"/>
      <c r="W11" t="s">
        <v>59</v>
      </c>
      <c r="X11">
        <v>4.1442499999999995</v>
      </c>
      <c r="Y11">
        <v>4.6900000000000004</v>
      </c>
      <c r="Z11">
        <v>4.0051028249999998</v>
      </c>
    </row>
    <row r="12" spans="1:26" x14ac:dyDescent="0.2">
      <c r="A12" s="30" t="s">
        <v>55</v>
      </c>
      <c r="B12" s="9">
        <v>0.54</v>
      </c>
      <c r="C12" s="7">
        <v>3266</v>
      </c>
      <c r="D12" s="9">
        <v>70.661000000000001</v>
      </c>
      <c r="E12" s="27">
        <v>5.6840000000000002</v>
      </c>
      <c r="F12" s="25">
        <f t="shared" si="0"/>
        <v>5.8308</v>
      </c>
      <c r="G12" s="31">
        <f>AVERAGE(F8:F12)</f>
        <v>5.8643200000000002</v>
      </c>
      <c r="H12" s="31">
        <f>STDEV(F8:F12)</f>
        <v>2.8076182076628708E-2</v>
      </c>
      <c r="W12" t="s">
        <v>44</v>
      </c>
      <c r="X12">
        <v>8.0883333333333329</v>
      </c>
      <c r="Y12">
        <v>8.0500000000000007</v>
      </c>
      <c r="Z12">
        <v>7.9369594999999995</v>
      </c>
    </row>
    <row r="13" spans="1:26" x14ac:dyDescent="0.2">
      <c r="A13" s="19" t="s">
        <v>60</v>
      </c>
      <c r="B13" s="9">
        <v>0.43099999999999999</v>
      </c>
      <c r="C13" s="7">
        <v>4336</v>
      </c>
      <c r="D13" s="9">
        <v>94.373999999999995</v>
      </c>
      <c r="E13" s="27">
        <v>0.33200000000000002</v>
      </c>
      <c r="F13" s="25">
        <f t="shared" si="0"/>
        <v>0.26480000000000004</v>
      </c>
      <c r="G13" s="31"/>
      <c r="H13" s="31"/>
      <c r="W13" t="s">
        <v>61</v>
      </c>
      <c r="X13">
        <v>8.4969999999999999</v>
      </c>
      <c r="Y13">
        <v>8.44</v>
      </c>
      <c r="Z13">
        <v>8.3443592999999989</v>
      </c>
    </row>
    <row r="14" spans="1:26" x14ac:dyDescent="0.2">
      <c r="A14" s="19" t="s">
        <v>60</v>
      </c>
      <c r="B14" s="9">
        <v>0.44700000000000001</v>
      </c>
      <c r="C14" s="7">
        <v>4531</v>
      </c>
      <c r="D14" s="9">
        <v>98.497</v>
      </c>
      <c r="E14" s="27">
        <v>0.70799999999999996</v>
      </c>
      <c r="F14" s="25">
        <f t="shared" si="0"/>
        <v>0.6018</v>
      </c>
      <c r="G14" s="31"/>
      <c r="H14" s="31"/>
      <c r="Z14">
        <v>-0.1263</v>
      </c>
    </row>
    <row r="15" spans="1:26" x14ac:dyDescent="0.2">
      <c r="A15" s="19" t="s">
        <v>60</v>
      </c>
      <c r="B15" s="9">
        <v>0.42699999999999999</v>
      </c>
      <c r="C15" s="7">
        <v>4341</v>
      </c>
      <c r="D15" s="9">
        <v>94.602000000000004</v>
      </c>
      <c r="E15" s="27">
        <v>0.72899999999999998</v>
      </c>
      <c r="F15" s="25">
        <f t="shared" si="0"/>
        <v>0.66079999999999994</v>
      </c>
      <c r="G15" s="31"/>
      <c r="H15" s="31"/>
      <c r="W15" t="s">
        <v>62</v>
      </c>
      <c r="X15">
        <v>-20.074999999999999</v>
      </c>
      <c r="Z15">
        <v>-20.139067499999999</v>
      </c>
    </row>
    <row r="16" spans="1:26" x14ac:dyDescent="0.2">
      <c r="A16" s="19" t="s">
        <v>60</v>
      </c>
      <c r="B16" s="9">
        <v>0.46200000000000002</v>
      </c>
      <c r="C16" s="7">
        <v>4661</v>
      </c>
      <c r="D16" s="9">
        <v>101.489</v>
      </c>
      <c r="E16" s="27">
        <v>0.69899999999999995</v>
      </c>
      <c r="F16" s="25">
        <f t="shared" si="0"/>
        <v>0.56679999999999997</v>
      </c>
      <c r="G16" s="31">
        <f>AVERAGE(F13:F16)</f>
        <v>0.52354999999999996</v>
      </c>
      <c r="H16" s="31">
        <f>STDEV(F13:F16)</f>
        <v>0.17680756959662874</v>
      </c>
      <c r="W16" t="s">
        <v>63</v>
      </c>
      <c r="X16">
        <v>3.7999999999999999E-2</v>
      </c>
      <c r="Z16">
        <v>-8.8417799999999991E-2</v>
      </c>
    </row>
    <row r="17" spans="1:26" x14ac:dyDescent="0.2">
      <c r="A17" s="30" t="s">
        <v>64</v>
      </c>
      <c r="B17" s="9">
        <v>0.53800000000000003</v>
      </c>
      <c r="C17" s="7">
        <v>3717</v>
      </c>
      <c r="D17" s="9">
        <v>80.59</v>
      </c>
      <c r="E17" s="27">
        <v>6.5350000000000001</v>
      </c>
      <c r="F17" s="25">
        <f t="shared" si="0"/>
        <v>6.5916000000000006</v>
      </c>
      <c r="G17" s="31"/>
      <c r="H17" s="31"/>
      <c r="W17" t="s">
        <v>65</v>
      </c>
      <c r="X17">
        <v>5.9610000000000003</v>
      </c>
      <c r="Z17">
        <v>5.8162209000000011</v>
      </c>
    </row>
    <row r="18" spans="1:26" x14ac:dyDescent="0.2">
      <c r="A18" s="30" t="s">
        <v>64</v>
      </c>
      <c r="B18" s="9">
        <v>0.53100000000000003</v>
      </c>
      <c r="C18" s="7">
        <v>3506</v>
      </c>
      <c r="D18" s="9">
        <v>76.046000000000006</v>
      </c>
      <c r="E18" s="27">
        <v>6.3769999999999998</v>
      </c>
      <c r="F18" s="25">
        <f t="shared" si="0"/>
        <v>6.4757999999999996</v>
      </c>
      <c r="G18" s="31"/>
      <c r="H18" s="31"/>
      <c r="W18" t="s">
        <v>66</v>
      </c>
      <c r="X18">
        <v>0.96033333333333337</v>
      </c>
      <c r="Z18">
        <v>0.83105630000000008</v>
      </c>
    </row>
    <row r="19" spans="1:26" x14ac:dyDescent="0.2">
      <c r="A19" s="30" t="s">
        <v>64</v>
      </c>
      <c r="B19" s="9">
        <v>0.53200000000000003</v>
      </c>
      <c r="C19" s="7">
        <v>3635</v>
      </c>
      <c r="D19" s="9">
        <v>78.591999999999999</v>
      </c>
      <c r="E19" s="27">
        <v>6.4189999999999996</v>
      </c>
      <c r="F19" s="25">
        <f t="shared" si="0"/>
        <v>6.492</v>
      </c>
      <c r="G19" s="31"/>
      <c r="H19" s="31"/>
    </row>
    <row r="20" spans="1:26" x14ac:dyDescent="0.2">
      <c r="A20" s="30" t="s">
        <v>64</v>
      </c>
      <c r="B20" s="9">
        <v>0.52900000000000003</v>
      </c>
      <c r="C20" s="7">
        <v>3603</v>
      </c>
      <c r="D20" s="9">
        <v>77.954999999999998</v>
      </c>
      <c r="E20" s="27">
        <v>6.3479999999999999</v>
      </c>
      <c r="F20" s="25">
        <f t="shared" si="0"/>
        <v>6.4273999999999996</v>
      </c>
      <c r="G20" s="31"/>
      <c r="H20" s="31"/>
    </row>
    <row r="21" spans="1:26" x14ac:dyDescent="0.2">
      <c r="A21" s="30" t="s">
        <v>64</v>
      </c>
      <c r="B21" s="9">
        <v>0.53400000000000003</v>
      </c>
      <c r="C21" s="7">
        <v>3416</v>
      </c>
      <c r="D21" s="9">
        <v>73.951999999999998</v>
      </c>
      <c r="E21" s="27">
        <v>6.3630000000000004</v>
      </c>
      <c r="F21" s="25">
        <f t="shared" si="0"/>
        <v>6.4798</v>
      </c>
      <c r="G21" s="31">
        <f>AVERAGE(F17:F21)</f>
        <v>6.4933199999999998</v>
      </c>
      <c r="H21" s="31">
        <f>STDEV(F17:F21)</f>
        <v>6.0199435213297861E-2</v>
      </c>
      <c r="X21" s="30" t="s">
        <v>67</v>
      </c>
      <c r="Y21" s="30" t="s">
        <v>68</v>
      </c>
    </row>
    <row r="22" spans="1:26" x14ac:dyDescent="0.2">
      <c r="A22" s="19" t="s">
        <v>44</v>
      </c>
      <c r="B22" s="9">
        <v>0.51300000000000001</v>
      </c>
      <c r="C22" s="7">
        <v>3727</v>
      </c>
      <c r="D22" s="9">
        <v>80.745000000000005</v>
      </c>
      <c r="E22" s="27">
        <v>7.8579999999999997</v>
      </c>
      <c r="F22" s="25">
        <f>((4000-C22)*0.0002+E22)</f>
        <v>7.9125999999999994</v>
      </c>
      <c r="G22" s="31"/>
      <c r="H22" s="31"/>
      <c r="W22" s="30" t="s">
        <v>51</v>
      </c>
      <c r="X22">
        <v>6.335</v>
      </c>
      <c r="Y22">
        <v>6.43</v>
      </c>
    </row>
    <row r="23" spans="1:26" x14ac:dyDescent="0.2">
      <c r="A23" s="19" t="s">
        <v>44</v>
      </c>
      <c r="B23" s="9">
        <v>0.50900000000000001</v>
      </c>
      <c r="C23" s="7">
        <v>3616</v>
      </c>
      <c r="D23" s="9">
        <v>78.311999999999998</v>
      </c>
      <c r="E23" s="27">
        <v>7.9420000000000002</v>
      </c>
      <c r="F23" s="25">
        <f t="shared" si="0"/>
        <v>8.0188000000000006</v>
      </c>
      <c r="G23" s="31"/>
      <c r="H23" s="31"/>
      <c r="W23" s="30" t="s">
        <v>69</v>
      </c>
      <c r="X23">
        <v>5.8574999999999999</v>
      </c>
      <c r="Y23">
        <v>5.94</v>
      </c>
    </row>
    <row r="24" spans="1:26" x14ac:dyDescent="0.2">
      <c r="A24" s="19" t="s">
        <v>44</v>
      </c>
      <c r="B24" s="9">
        <v>0.52100000000000002</v>
      </c>
      <c r="C24" s="7">
        <v>3732</v>
      </c>
      <c r="D24" s="9">
        <v>80.635000000000005</v>
      </c>
      <c r="E24" s="27">
        <v>7.8319999999999999</v>
      </c>
      <c r="F24" s="25">
        <f t="shared" si="0"/>
        <v>7.8856000000000002</v>
      </c>
      <c r="G24" s="31">
        <f>AVERAGE(F22:F24)</f>
        <v>7.9390000000000001</v>
      </c>
      <c r="H24" s="31">
        <f>STDEV(F22:F24)</f>
        <v>7.0415055208386049E-2</v>
      </c>
      <c r="W24" s="30" t="s">
        <v>70</v>
      </c>
      <c r="X24">
        <v>5.5380000000000003</v>
      </c>
      <c r="Y24">
        <v>5.9</v>
      </c>
    </row>
    <row r="25" spans="1:26" x14ac:dyDescent="0.2">
      <c r="A25" s="19" t="s">
        <v>71</v>
      </c>
      <c r="B25" s="9">
        <v>0.56000000000000005</v>
      </c>
      <c r="C25" s="7">
        <v>3946</v>
      </c>
      <c r="D25" s="9">
        <v>85.203999999999994</v>
      </c>
      <c r="E25" s="27">
        <v>8.36</v>
      </c>
      <c r="F25" s="25">
        <f t="shared" si="0"/>
        <v>8.3707999999999991</v>
      </c>
      <c r="G25" s="31"/>
      <c r="H25" s="31"/>
      <c r="W25" s="30" t="s">
        <v>72</v>
      </c>
      <c r="X25">
        <v>0.69600000000000006</v>
      </c>
      <c r="Y25">
        <v>0.98</v>
      </c>
    </row>
    <row r="26" spans="1:26" x14ac:dyDescent="0.2">
      <c r="A26" s="19" t="s">
        <v>71</v>
      </c>
      <c r="B26" s="9">
        <v>0.58399999999999996</v>
      </c>
      <c r="C26" s="7">
        <v>4155</v>
      </c>
      <c r="D26" s="9">
        <v>89.936999999999998</v>
      </c>
      <c r="E26" s="27">
        <v>8.3070000000000004</v>
      </c>
      <c r="F26" s="25">
        <f t="shared" si="0"/>
        <v>8.2759999999999998</v>
      </c>
      <c r="G26" s="31"/>
      <c r="H26" s="31"/>
    </row>
    <row r="27" spans="1:26" x14ac:dyDescent="0.2">
      <c r="A27" s="19" t="s">
        <v>71</v>
      </c>
      <c r="B27" s="9">
        <v>0.51800000000000002</v>
      </c>
      <c r="C27" s="7">
        <v>3664</v>
      </c>
      <c r="D27" s="9">
        <v>79.28</v>
      </c>
      <c r="E27" s="27">
        <v>8.3070000000000004</v>
      </c>
      <c r="F27" s="25">
        <f t="shared" si="0"/>
        <v>8.3742000000000001</v>
      </c>
      <c r="G27" s="31">
        <f>AVERAGE(F25:F27)</f>
        <v>8.3403333333333336</v>
      </c>
      <c r="H27" s="31">
        <f>STDEV(F25:F27)</f>
        <v>5.5740230833154276E-2</v>
      </c>
    </row>
    <row r="28" spans="1:26" x14ac:dyDescent="0.2">
      <c r="A28" s="30" t="s">
        <v>73</v>
      </c>
      <c r="B28" s="9">
        <v>0.52300000000000002</v>
      </c>
      <c r="C28" s="7">
        <v>3679</v>
      </c>
      <c r="D28" s="9">
        <v>79.569000000000003</v>
      </c>
      <c r="E28" s="27">
        <v>13.172000000000001</v>
      </c>
      <c r="F28" s="25">
        <f t="shared" si="0"/>
        <v>13.2362</v>
      </c>
      <c r="G28" s="31"/>
      <c r="H28" s="31"/>
    </row>
    <row r="29" spans="1:26" x14ac:dyDescent="0.2">
      <c r="A29" s="30" t="s">
        <v>73</v>
      </c>
      <c r="B29" s="9">
        <v>0.53900000000000003</v>
      </c>
      <c r="C29" s="7">
        <v>3838</v>
      </c>
      <c r="D29" s="9">
        <v>82.317999999999998</v>
      </c>
      <c r="E29" s="27">
        <v>13.2</v>
      </c>
      <c r="F29" s="25">
        <f t="shared" si="0"/>
        <v>13.2324</v>
      </c>
      <c r="G29" s="31"/>
      <c r="H29" s="31"/>
    </row>
    <row r="30" spans="1:26" x14ac:dyDescent="0.2">
      <c r="A30" s="30" t="s">
        <v>73</v>
      </c>
      <c r="B30" s="9">
        <v>0.53700000000000003</v>
      </c>
      <c r="C30" s="7">
        <v>3965</v>
      </c>
      <c r="D30" s="9">
        <v>85.661000000000001</v>
      </c>
      <c r="E30" s="27">
        <v>13.241</v>
      </c>
      <c r="F30" s="25">
        <f t="shared" si="0"/>
        <v>13.247999999999999</v>
      </c>
      <c r="G30" s="31"/>
      <c r="H30" s="31"/>
    </row>
    <row r="31" spans="1:26" x14ac:dyDescent="0.2">
      <c r="A31" s="30" t="s">
        <v>73</v>
      </c>
      <c r="B31" s="9">
        <v>0.54</v>
      </c>
      <c r="C31" s="7">
        <v>3914</v>
      </c>
      <c r="D31" s="9">
        <v>84.641999999999996</v>
      </c>
      <c r="E31" s="27">
        <v>13.198</v>
      </c>
      <c r="F31" s="25">
        <f t="shared" si="0"/>
        <v>13.215200000000001</v>
      </c>
      <c r="G31" s="31"/>
      <c r="H31" s="31"/>
    </row>
    <row r="32" spans="1:26" x14ac:dyDescent="0.2">
      <c r="A32" s="30" t="s">
        <v>73</v>
      </c>
      <c r="B32" s="9">
        <v>0.52400000000000002</v>
      </c>
      <c r="C32" s="7">
        <v>3712</v>
      </c>
      <c r="D32" s="9">
        <v>80.394999999999996</v>
      </c>
      <c r="E32" s="27">
        <v>13.205</v>
      </c>
      <c r="F32" s="25">
        <f t="shared" si="0"/>
        <v>13.262600000000001</v>
      </c>
      <c r="G32" s="31">
        <f>AVERAGE(F28:F32)</f>
        <v>13.23888</v>
      </c>
      <c r="H32" s="31">
        <f>STDEV(F28:F32)</f>
        <v>1.7718126311774399E-2</v>
      </c>
    </row>
    <row r="33" spans="1:8" x14ac:dyDescent="0.2">
      <c r="A33" s="19" t="s">
        <v>74</v>
      </c>
      <c r="B33" s="9">
        <v>0.40799999999999997</v>
      </c>
      <c r="C33" s="7">
        <v>4169</v>
      </c>
      <c r="D33" s="9">
        <v>90.590999999999994</v>
      </c>
      <c r="E33" s="27">
        <v>20.454000000000001</v>
      </c>
      <c r="F33" s="25">
        <f t="shared" si="0"/>
        <v>20.420200000000001</v>
      </c>
      <c r="G33" s="31"/>
      <c r="H33" s="31"/>
    </row>
    <row r="34" spans="1:8" x14ac:dyDescent="0.2">
      <c r="A34" s="19" t="s">
        <v>74</v>
      </c>
      <c r="B34" s="9">
        <v>0.42199999999999999</v>
      </c>
      <c r="C34" s="7">
        <v>4154</v>
      </c>
      <c r="D34" s="9">
        <v>90.188999999999993</v>
      </c>
      <c r="E34" s="27">
        <v>20.169</v>
      </c>
      <c r="F34" s="25">
        <f t="shared" si="0"/>
        <v>20.138200000000001</v>
      </c>
      <c r="G34" s="31"/>
      <c r="H34" s="31"/>
    </row>
    <row r="35" spans="1:8" x14ac:dyDescent="0.2">
      <c r="A35" s="19" t="s">
        <v>74</v>
      </c>
      <c r="B35" s="9">
        <v>0.40899999999999997</v>
      </c>
      <c r="C35" s="7">
        <v>3941</v>
      </c>
      <c r="D35" s="9">
        <v>85.623999999999995</v>
      </c>
      <c r="E35" s="27">
        <v>19.995000000000001</v>
      </c>
      <c r="F35" s="25">
        <f t="shared" si="0"/>
        <v>20.006800000000002</v>
      </c>
      <c r="G35" s="31">
        <f>AVERAGE(F33:F35)</f>
        <v>20.188400000000001</v>
      </c>
      <c r="H35" s="31">
        <f>STDEV(F33:F35)</f>
        <v>0.21122244198948151</v>
      </c>
    </row>
    <row r="36" spans="1:8" x14ac:dyDescent="0.2">
      <c r="A36" s="30" t="s">
        <v>64</v>
      </c>
      <c r="B36" s="9">
        <v>0.317</v>
      </c>
      <c r="C36" s="7">
        <v>2021</v>
      </c>
      <c r="D36" s="9">
        <v>43.966000000000001</v>
      </c>
      <c r="E36" s="27">
        <v>6</v>
      </c>
      <c r="F36" s="25">
        <f t="shared" si="0"/>
        <v>6.3958000000000004</v>
      </c>
      <c r="G36" s="31"/>
      <c r="H36" s="31"/>
    </row>
    <row r="37" spans="1:8" x14ac:dyDescent="0.2">
      <c r="A37" s="30" t="s">
        <v>64</v>
      </c>
      <c r="B37" s="9">
        <v>0.307</v>
      </c>
      <c r="C37" s="7">
        <v>1810</v>
      </c>
      <c r="D37" s="9">
        <v>39.424999999999997</v>
      </c>
      <c r="E37" s="27">
        <v>5.907</v>
      </c>
      <c r="F37" s="25">
        <f t="shared" si="0"/>
        <v>6.3449999999999998</v>
      </c>
      <c r="G37" s="31"/>
      <c r="H37" s="31"/>
    </row>
    <row r="38" spans="1:8" x14ac:dyDescent="0.2">
      <c r="A38" s="30" t="s">
        <v>64</v>
      </c>
      <c r="B38" s="9">
        <v>0.314</v>
      </c>
      <c r="C38" s="7">
        <v>2742</v>
      </c>
      <c r="D38" s="9">
        <v>59.128</v>
      </c>
      <c r="E38" s="27">
        <v>6.226</v>
      </c>
      <c r="F38" s="25">
        <f t="shared" si="0"/>
        <v>6.4775999999999998</v>
      </c>
      <c r="G38" s="31"/>
      <c r="H38" s="31"/>
    </row>
    <row r="39" spans="1:8" x14ac:dyDescent="0.2">
      <c r="A39" s="30" t="s">
        <v>64</v>
      </c>
      <c r="B39" s="9">
        <v>0.26200000000000001</v>
      </c>
      <c r="C39" s="7">
        <v>1694</v>
      </c>
      <c r="D39" s="9">
        <v>36.945</v>
      </c>
      <c r="E39" s="27">
        <v>6.0869999999999997</v>
      </c>
      <c r="F39" s="25">
        <f t="shared" si="0"/>
        <v>6.5481999999999996</v>
      </c>
      <c r="G39" s="31"/>
      <c r="H39" s="31"/>
    </row>
    <row r="40" spans="1:8" x14ac:dyDescent="0.2">
      <c r="A40" s="30" t="s">
        <v>64</v>
      </c>
      <c r="B40" s="9">
        <v>0.48499999999999999</v>
      </c>
      <c r="C40" s="7">
        <v>3251</v>
      </c>
      <c r="D40" s="9">
        <v>70.405000000000001</v>
      </c>
      <c r="E40" s="27">
        <v>6.3739999999999997</v>
      </c>
      <c r="F40" s="25">
        <f t="shared" si="0"/>
        <v>6.5237999999999996</v>
      </c>
      <c r="G40" s="31"/>
      <c r="H40" s="31"/>
    </row>
    <row r="41" spans="1:8" x14ac:dyDescent="0.2">
      <c r="A41" s="30" t="s">
        <v>64</v>
      </c>
      <c r="B41" s="9">
        <v>0.40899999999999997</v>
      </c>
      <c r="C41" s="7">
        <v>2577</v>
      </c>
      <c r="D41" s="9">
        <v>55.828000000000003</v>
      </c>
      <c r="E41" s="27">
        <v>6.194</v>
      </c>
      <c r="F41" s="25">
        <f t="shared" si="0"/>
        <v>6.4786000000000001</v>
      </c>
      <c r="G41" s="31"/>
      <c r="H41" s="31"/>
    </row>
    <row r="42" spans="1:8" x14ac:dyDescent="0.2">
      <c r="A42" s="30" t="s">
        <v>64</v>
      </c>
      <c r="B42" s="9">
        <v>0.41</v>
      </c>
      <c r="C42" s="7">
        <v>2651</v>
      </c>
      <c r="D42" s="9">
        <v>57.445</v>
      </c>
      <c r="E42" s="27">
        <v>6.2</v>
      </c>
      <c r="F42" s="25">
        <f>((4000-C42)*0.0002+E42)</f>
        <v>6.4698000000000002</v>
      </c>
      <c r="G42" s="31"/>
      <c r="H42" s="31"/>
    </row>
    <row r="43" spans="1:8" x14ac:dyDescent="0.2">
      <c r="A43" s="30" t="s">
        <v>64</v>
      </c>
      <c r="B43" s="9">
        <v>0.45500000000000002</v>
      </c>
      <c r="C43" s="7">
        <v>3072</v>
      </c>
      <c r="D43" s="9">
        <v>66.475999999999999</v>
      </c>
      <c r="E43" s="27">
        <v>6.3150000000000004</v>
      </c>
      <c r="F43" s="25">
        <f t="shared" ref="F43:F63" si="1">((4000-C43)*0.0002+E43)</f>
        <v>6.5006000000000004</v>
      </c>
      <c r="G43" s="31"/>
      <c r="H43" s="31"/>
    </row>
    <row r="44" spans="1:8" x14ac:dyDescent="0.2">
      <c r="A44" s="30" t="s">
        <v>64</v>
      </c>
      <c r="B44" s="9">
        <v>0.56399999999999995</v>
      </c>
      <c r="C44" s="7">
        <v>3857</v>
      </c>
      <c r="D44" s="9">
        <v>83.206999999999994</v>
      </c>
      <c r="E44" s="27">
        <v>6.5019999999999998</v>
      </c>
      <c r="F44" s="25">
        <f t="shared" si="1"/>
        <v>6.5305999999999997</v>
      </c>
      <c r="G44" s="31"/>
      <c r="H44" s="31"/>
    </row>
    <row r="45" spans="1:8" x14ac:dyDescent="0.2">
      <c r="A45" s="30" t="s">
        <v>64</v>
      </c>
      <c r="B45" s="9">
        <v>0.51700000000000002</v>
      </c>
      <c r="C45" s="7">
        <v>3520</v>
      </c>
      <c r="D45" s="9">
        <v>75.935000000000002</v>
      </c>
      <c r="E45" s="27">
        <v>6.3680000000000003</v>
      </c>
      <c r="F45" s="25">
        <f t="shared" si="1"/>
        <v>6.4640000000000004</v>
      </c>
      <c r="G45" s="31"/>
      <c r="H45" s="31"/>
    </row>
    <row r="46" spans="1:8" x14ac:dyDescent="0.2">
      <c r="A46" s="30" t="s">
        <v>64</v>
      </c>
      <c r="B46" s="9">
        <v>0.51300000000000001</v>
      </c>
      <c r="C46" s="7">
        <v>3474</v>
      </c>
      <c r="D46" s="9">
        <v>75.194999999999993</v>
      </c>
      <c r="E46" s="27">
        <v>6.4139999999999997</v>
      </c>
      <c r="F46" s="25">
        <f t="shared" si="1"/>
        <v>6.5191999999999997</v>
      </c>
      <c r="G46" s="31"/>
      <c r="H46" s="31"/>
    </row>
    <row r="47" spans="1:8" x14ac:dyDescent="0.2">
      <c r="A47" s="30" t="s">
        <v>64</v>
      </c>
      <c r="B47" s="9">
        <v>0.503</v>
      </c>
      <c r="C47" s="7">
        <v>3396</v>
      </c>
      <c r="D47" s="9">
        <v>73.38</v>
      </c>
      <c r="E47" s="27">
        <v>6.4059999999999997</v>
      </c>
      <c r="F47" s="25">
        <f t="shared" si="1"/>
        <v>6.5267999999999997</v>
      </c>
      <c r="G47" s="31"/>
      <c r="H47" s="31"/>
    </row>
    <row r="48" spans="1:8" x14ac:dyDescent="0.2">
      <c r="A48" s="30" t="s">
        <v>64</v>
      </c>
      <c r="B48" s="9">
        <v>0.63100000000000001</v>
      </c>
      <c r="C48" s="7">
        <v>4363</v>
      </c>
      <c r="D48" s="9">
        <v>93.94</v>
      </c>
      <c r="E48" s="27">
        <v>6.5519999999999996</v>
      </c>
      <c r="F48" s="25">
        <f t="shared" si="1"/>
        <v>6.4794</v>
      </c>
      <c r="G48" s="31"/>
      <c r="H48" s="31"/>
    </row>
    <row r="49" spans="1:8" x14ac:dyDescent="0.2">
      <c r="A49" s="30" t="s">
        <v>64</v>
      </c>
      <c r="B49" s="9">
        <v>0.623</v>
      </c>
      <c r="C49" s="7">
        <v>4324</v>
      </c>
      <c r="D49" s="9">
        <v>93.034999999999997</v>
      </c>
      <c r="E49" s="27">
        <v>6.5039999999999996</v>
      </c>
      <c r="F49" s="25">
        <f t="shared" si="1"/>
        <v>6.4391999999999996</v>
      </c>
      <c r="G49" s="31"/>
      <c r="H49" s="31"/>
    </row>
    <row r="50" spans="1:8" x14ac:dyDescent="0.2">
      <c r="A50" s="30" t="s">
        <v>64</v>
      </c>
      <c r="B50" s="9">
        <v>0.68600000000000005</v>
      </c>
      <c r="C50" s="7">
        <v>4735</v>
      </c>
      <c r="D50" s="9">
        <v>101.84099999999999</v>
      </c>
      <c r="E50" s="27">
        <v>6.5309999999999997</v>
      </c>
      <c r="F50" s="25">
        <f t="shared" si="1"/>
        <v>6.3839999999999995</v>
      </c>
      <c r="G50" s="31"/>
      <c r="H50" s="31"/>
    </row>
    <row r="51" spans="1:8" x14ac:dyDescent="0.2">
      <c r="A51" s="30" t="s">
        <v>64</v>
      </c>
      <c r="B51" s="9">
        <v>0.66900000000000004</v>
      </c>
      <c r="C51" s="7">
        <v>4654</v>
      </c>
      <c r="D51" s="9">
        <v>100.20399999999999</v>
      </c>
      <c r="E51" s="27">
        <v>6.577</v>
      </c>
      <c r="F51" s="25">
        <f t="shared" si="1"/>
        <v>6.4462000000000002</v>
      </c>
      <c r="G51" s="31"/>
      <c r="H51" s="31"/>
    </row>
    <row r="52" spans="1:8" x14ac:dyDescent="0.2">
      <c r="A52" s="30" t="s">
        <v>64</v>
      </c>
      <c r="B52" s="9">
        <v>0.83299999999999996</v>
      </c>
      <c r="C52" s="7">
        <v>5871</v>
      </c>
      <c r="D52" s="9">
        <v>126.027</v>
      </c>
      <c r="E52" s="27">
        <v>6.593</v>
      </c>
      <c r="F52" s="25">
        <f>E52</f>
        <v>6.593</v>
      </c>
      <c r="G52" s="31"/>
      <c r="H52" s="31"/>
    </row>
    <row r="53" spans="1:8" x14ac:dyDescent="0.2">
      <c r="A53" s="30" t="s">
        <v>64</v>
      </c>
      <c r="B53" s="9">
        <v>0.80200000000000005</v>
      </c>
      <c r="C53" s="7">
        <v>5518</v>
      </c>
      <c r="D53" s="9">
        <v>118.086</v>
      </c>
      <c r="E53" s="27">
        <v>6.5170000000000003</v>
      </c>
      <c r="F53" s="25">
        <f t="shared" ref="F53:F59" si="2">E53</f>
        <v>6.5170000000000003</v>
      </c>
      <c r="G53" s="31"/>
      <c r="H53" s="31"/>
    </row>
    <row r="54" spans="1:8" x14ac:dyDescent="0.2">
      <c r="A54" s="30" t="s">
        <v>64</v>
      </c>
      <c r="B54" s="9">
        <v>0.78400000000000003</v>
      </c>
      <c r="C54" s="7">
        <v>5481</v>
      </c>
      <c r="D54" s="9">
        <v>117.651</v>
      </c>
      <c r="E54" s="27">
        <v>6.6189999999999998</v>
      </c>
      <c r="F54" s="25">
        <f t="shared" si="2"/>
        <v>6.6189999999999998</v>
      </c>
      <c r="G54" s="31"/>
      <c r="H54" s="31"/>
    </row>
    <row r="55" spans="1:8" x14ac:dyDescent="0.2">
      <c r="A55" s="30" t="s">
        <v>64</v>
      </c>
      <c r="B55" s="9">
        <v>0.83599999999999997</v>
      </c>
      <c r="C55" s="7">
        <v>5808</v>
      </c>
      <c r="D55" s="9">
        <v>124.807</v>
      </c>
      <c r="E55" s="27">
        <v>6.649</v>
      </c>
      <c r="F55" s="25">
        <f t="shared" si="2"/>
        <v>6.649</v>
      </c>
      <c r="G55" s="31"/>
      <c r="H55" s="31"/>
    </row>
    <row r="56" spans="1:8" x14ac:dyDescent="0.2">
      <c r="A56" s="30" t="s">
        <v>64</v>
      </c>
      <c r="B56" s="9">
        <v>1.022</v>
      </c>
      <c r="C56" s="7">
        <v>6891</v>
      </c>
      <c r="D56" s="9">
        <v>147.738</v>
      </c>
      <c r="E56" s="27">
        <v>6.6159999999999997</v>
      </c>
      <c r="F56" s="25">
        <f t="shared" si="2"/>
        <v>6.6159999999999997</v>
      </c>
      <c r="G56" s="31"/>
      <c r="H56" s="31"/>
    </row>
    <row r="57" spans="1:8" x14ac:dyDescent="0.2">
      <c r="A57" s="30" t="s">
        <v>64</v>
      </c>
      <c r="B57" s="9">
        <v>1.085</v>
      </c>
      <c r="C57" s="7">
        <v>7659</v>
      </c>
      <c r="D57" s="9">
        <v>163.25800000000001</v>
      </c>
      <c r="E57" s="27">
        <v>6.5810000000000004</v>
      </c>
      <c r="F57" s="25">
        <f t="shared" si="2"/>
        <v>6.5810000000000004</v>
      </c>
      <c r="G57" s="31"/>
      <c r="H57" s="31"/>
    </row>
    <row r="58" spans="1:8" x14ac:dyDescent="0.2">
      <c r="A58" s="30" t="s">
        <v>64</v>
      </c>
      <c r="B58" s="9">
        <v>1.0449999999999999</v>
      </c>
      <c r="C58" s="7">
        <v>7420</v>
      </c>
      <c r="D58" s="9">
        <v>158.24600000000001</v>
      </c>
      <c r="E58" s="27">
        <v>6.6210000000000004</v>
      </c>
      <c r="F58" s="25">
        <f t="shared" si="2"/>
        <v>6.6210000000000004</v>
      </c>
      <c r="G58" s="31"/>
      <c r="H58" s="31"/>
    </row>
    <row r="59" spans="1:8" x14ac:dyDescent="0.2">
      <c r="A59" s="30" t="s">
        <v>64</v>
      </c>
      <c r="B59" s="9">
        <v>1.091</v>
      </c>
      <c r="C59" s="7">
        <v>7603</v>
      </c>
      <c r="D59" s="9">
        <v>162.006</v>
      </c>
      <c r="E59" s="27">
        <v>6.6390000000000002</v>
      </c>
      <c r="F59" s="25">
        <f t="shared" si="2"/>
        <v>6.6390000000000002</v>
      </c>
      <c r="G59" s="31"/>
      <c r="H59" s="31"/>
    </row>
    <row r="60" spans="1:8" x14ac:dyDescent="0.2">
      <c r="A60" s="30" t="s">
        <v>64</v>
      </c>
      <c r="B60" s="9">
        <v>0.25</v>
      </c>
      <c r="C60" s="7">
        <v>1681</v>
      </c>
      <c r="D60" s="9">
        <v>36.563000000000002</v>
      </c>
      <c r="E60" s="27">
        <v>5.944</v>
      </c>
      <c r="F60" s="25">
        <f t="shared" si="1"/>
        <v>6.4077999999999999</v>
      </c>
      <c r="G60" s="31"/>
      <c r="H60" s="31"/>
    </row>
    <row r="61" spans="1:8" x14ac:dyDescent="0.2">
      <c r="A61" s="30" t="s">
        <v>64</v>
      </c>
      <c r="B61" s="9">
        <v>0.22700000000000001</v>
      </c>
      <c r="C61" s="7">
        <v>1470</v>
      </c>
      <c r="D61" s="9">
        <v>32.161000000000001</v>
      </c>
      <c r="E61" s="27">
        <v>5.8650000000000002</v>
      </c>
      <c r="F61" s="25">
        <f t="shared" si="1"/>
        <v>6.3710000000000004</v>
      </c>
      <c r="G61" s="31"/>
      <c r="H61" s="31"/>
    </row>
    <row r="62" spans="1:8" x14ac:dyDescent="0.2">
      <c r="A62" s="30" t="s">
        <v>64</v>
      </c>
      <c r="B62" s="9">
        <v>0.217</v>
      </c>
      <c r="C62" s="7">
        <v>1421</v>
      </c>
      <c r="D62" s="9">
        <v>31.170999999999999</v>
      </c>
      <c r="E62" s="27">
        <v>5.8929999999999998</v>
      </c>
      <c r="F62" s="25">
        <f t="shared" si="1"/>
        <v>6.4087999999999994</v>
      </c>
      <c r="G62" s="31"/>
      <c r="H62" s="31"/>
    </row>
    <row r="63" spans="1:8" x14ac:dyDescent="0.2">
      <c r="A63" s="30" t="s">
        <v>64</v>
      </c>
      <c r="B63" s="9">
        <v>0.192</v>
      </c>
      <c r="C63" s="7">
        <v>1267</v>
      </c>
      <c r="D63" s="9">
        <v>27.89</v>
      </c>
      <c r="E63" s="27">
        <v>5.8979999999999997</v>
      </c>
      <c r="F63" s="25">
        <f t="shared" si="1"/>
        <v>6.4445999999999994</v>
      </c>
      <c r="G63" s="31"/>
      <c r="H63" s="31"/>
    </row>
    <row r="64" spans="1:8" x14ac:dyDescent="0.2">
      <c r="A64" s="30"/>
    </row>
    <row r="66" spans="1:17" x14ac:dyDescent="0.2">
      <c r="A66" s="23" t="s">
        <v>75</v>
      </c>
    </row>
    <row r="67" spans="1:17" x14ac:dyDescent="0.2">
      <c r="A67" s="19" t="s">
        <v>33</v>
      </c>
      <c r="B67" s="7" t="s">
        <v>18</v>
      </c>
      <c r="C67" s="7" t="s">
        <v>28</v>
      </c>
      <c r="D67" s="7" t="s">
        <v>29</v>
      </c>
      <c r="E67" s="7" t="s">
        <v>30</v>
      </c>
      <c r="F67"/>
      <c r="G67" s="29" t="s">
        <v>76</v>
      </c>
      <c r="H67" s="33" t="s">
        <v>36</v>
      </c>
      <c r="K67" s="26" t="s">
        <v>38</v>
      </c>
      <c r="L67" s="26" t="s">
        <v>39</v>
      </c>
      <c r="M67" s="26" t="s">
        <v>40</v>
      </c>
      <c r="N67" s="26" t="s">
        <v>41</v>
      </c>
      <c r="O67" s="26" t="s">
        <v>44</v>
      </c>
      <c r="P67" s="26" t="s">
        <v>45</v>
      </c>
      <c r="Q67" s="26" t="s">
        <v>77</v>
      </c>
    </row>
    <row r="68" spans="1:17" x14ac:dyDescent="0.2">
      <c r="A68" s="19" t="s">
        <v>78</v>
      </c>
      <c r="B68" s="9">
        <v>0.52600000000000002</v>
      </c>
      <c r="C68" s="7">
        <v>4288</v>
      </c>
      <c r="D68" s="9">
        <v>107.755</v>
      </c>
      <c r="E68" s="27">
        <v>-25.934999999999999</v>
      </c>
      <c r="F68" s="13"/>
      <c r="G68" s="25"/>
      <c r="H68" s="25"/>
    </row>
    <row r="69" spans="1:17" x14ac:dyDescent="0.2">
      <c r="A69" s="19" t="s">
        <v>78</v>
      </c>
      <c r="B69" s="9">
        <v>0.53400000000000003</v>
      </c>
      <c r="C69" s="7">
        <v>4251</v>
      </c>
      <c r="D69" s="9">
        <v>106.464</v>
      </c>
      <c r="E69" s="27">
        <v>-25.913</v>
      </c>
      <c r="F69" s="13"/>
      <c r="G69" s="25"/>
      <c r="H69" s="25"/>
      <c r="J69" s="32" t="s">
        <v>79</v>
      </c>
      <c r="K69" s="13">
        <v>-25.78</v>
      </c>
      <c r="L69" s="13">
        <v>-16.05</v>
      </c>
      <c r="M69" s="13">
        <v>-26.52</v>
      </c>
      <c r="N69" s="25">
        <v>-16.7</v>
      </c>
      <c r="O69" s="13">
        <v>-21.09</v>
      </c>
      <c r="P69" s="13">
        <v>-21.28</v>
      </c>
      <c r="Q69" s="13">
        <v>-26.98</v>
      </c>
    </row>
    <row r="70" spans="1:17" x14ac:dyDescent="0.2">
      <c r="A70" s="19" t="s">
        <v>78</v>
      </c>
      <c r="B70" s="9">
        <v>0.53600000000000003</v>
      </c>
      <c r="C70" s="7">
        <v>4285</v>
      </c>
      <c r="D70" s="9">
        <v>107.56399999999999</v>
      </c>
      <c r="E70" s="27">
        <v>-25.913</v>
      </c>
      <c r="F70" s="13"/>
      <c r="G70" s="25"/>
      <c r="H70" s="25"/>
      <c r="J70" s="32"/>
      <c r="K70" s="13"/>
      <c r="L70" s="13"/>
      <c r="M70" s="13"/>
      <c r="O70" s="13"/>
      <c r="P70" s="13"/>
      <c r="Q70" s="13"/>
    </row>
    <row r="71" spans="1:17" x14ac:dyDescent="0.2">
      <c r="A71" s="19" t="s">
        <v>78</v>
      </c>
      <c r="B71" s="9">
        <v>0.53500000000000003</v>
      </c>
      <c r="C71" s="7">
        <v>4296</v>
      </c>
      <c r="D71" s="9">
        <v>107.56100000000001</v>
      </c>
      <c r="E71" s="27">
        <v>-25.89</v>
      </c>
      <c r="F71" s="13"/>
      <c r="G71" s="25"/>
      <c r="H71" s="25"/>
      <c r="J71" s="32" t="s">
        <v>80</v>
      </c>
      <c r="K71" s="13">
        <v>-24.51</v>
      </c>
      <c r="L71" s="13">
        <v>-14.67</v>
      </c>
      <c r="M71" s="13">
        <v>-25.42</v>
      </c>
      <c r="N71" s="13">
        <v>-15.33</v>
      </c>
      <c r="O71" s="13">
        <v>-19.87</v>
      </c>
      <c r="P71" s="13">
        <v>-19.989999999999998</v>
      </c>
      <c r="Q71" s="13">
        <v>-25.92</v>
      </c>
    </row>
    <row r="72" spans="1:17" x14ac:dyDescent="0.2">
      <c r="A72" s="19" t="s">
        <v>78</v>
      </c>
      <c r="B72" s="9">
        <v>0.53700000000000003</v>
      </c>
      <c r="C72" s="7">
        <v>4235</v>
      </c>
      <c r="D72" s="9">
        <v>105.877</v>
      </c>
      <c r="E72" s="27">
        <v>-25.965</v>
      </c>
      <c r="F72" s="13"/>
      <c r="G72" s="34">
        <f>AVERAGE(E69:E72)</f>
        <v>-25.920250000000003</v>
      </c>
      <c r="H72" s="34">
        <f>STDEV(E69:E72)</f>
        <v>3.1742453171317984E-2</v>
      </c>
    </row>
    <row r="73" spans="1:17" x14ac:dyDescent="0.2">
      <c r="A73" s="30" t="s">
        <v>37</v>
      </c>
      <c r="B73" s="9">
        <v>0.53700000000000003</v>
      </c>
      <c r="C73" s="7">
        <v>4518</v>
      </c>
      <c r="D73" s="9">
        <v>113.271</v>
      </c>
      <c r="E73" s="27">
        <v>-24.512</v>
      </c>
      <c r="F73" s="13"/>
      <c r="G73" s="34"/>
      <c r="H73" s="34"/>
    </row>
    <row r="74" spans="1:17" x14ac:dyDescent="0.2">
      <c r="A74" s="30" t="s">
        <v>37</v>
      </c>
      <c r="B74" s="9">
        <v>0.53200000000000003</v>
      </c>
      <c r="C74" s="7">
        <v>4343</v>
      </c>
      <c r="D74" s="9">
        <v>108.483</v>
      </c>
      <c r="E74" s="27">
        <v>-24.465</v>
      </c>
      <c r="F74" s="13"/>
      <c r="G74" s="34"/>
      <c r="H74" s="34"/>
    </row>
    <row r="75" spans="1:17" x14ac:dyDescent="0.2">
      <c r="A75" s="30" t="s">
        <v>37</v>
      </c>
      <c r="B75" s="9">
        <v>0.54</v>
      </c>
      <c r="C75" s="7">
        <v>4351</v>
      </c>
      <c r="D75" s="9">
        <v>108.932</v>
      </c>
      <c r="E75" s="27">
        <v>-24.545999999999999</v>
      </c>
      <c r="F75" s="13"/>
      <c r="G75" s="34"/>
      <c r="H75" s="34"/>
    </row>
    <row r="76" spans="1:17" x14ac:dyDescent="0.2">
      <c r="A76" s="30" t="s">
        <v>37</v>
      </c>
      <c r="B76" s="9">
        <v>0.53100000000000003</v>
      </c>
      <c r="C76" s="7">
        <v>4463</v>
      </c>
      <c r="D76" s="9">
        <v>112.15</v>
      </c>
      <c r="E76" s="27">
        <v>-24.530999999999999</v>
      </c>
      <c r="F76" s="13"/>
      <c r="G76" s="34"/>
      <c r="H76" s="34"/>
    </row>
    <row r="77" spans="1:17" x14ac:dyDescent="0.2">
      <c r="A77" s="30" t="s">
        <v>37</v>
      </c>
      <c r="B77" s="9">
        <v>0.52500000000000002</v>
      </c>
      <c r="C77" s="7">
        <v>4341</v>
      </c>
      <c r="D77" s="9">
        <v>108.703</v>
      </c>
      <c r="E77" s="27">
        <v>-24.48</v>
      </c>
      <c r="F77" s="13"/>
      <c r="G77" s="34">
        <f>AVERAGE(E73:E77)</f>
        <v>-24.506800000000002</v>
      </c>
      <c r="H77" s="34">
        <f>STDEV(E73:E77)</f>
        <v>3.3966159629842931E-2</v>
      </c>
    </row>
    <row r="78" spans="1:17" x14ac:dyDescent="0.2">
      <c r="A78" s="30" t="s">
        <v>55</v>
      </c>
      <c r="B78" s="9">
        <v>0.52700000000000002</v>
      </c>
      <c r="C78" s="7">
        <v>4321</v>
      </c>
      <c r="D78" s="9">
        <v>107.797</v>
      </c>
      <c r="E78" s="27">
        <v>-14.654999999999999</v>
      </c>
      <c r="F78" s="13"/>
      <c r="G78" s="34"/>
      <c r="H78" s="34"/>
    </row>
    <row r="79" spans="1:17" x14ac:dyDescent="0.2">
      <c r="A79" s="30" t="s">
        <v>55</v>
      </c>
      <c r="B79" s="9">
        <v>0.53800000000000003</v>
      </c>
      <c r="C79" s="7">
        <v>4426</v>
      </c>
      <c r="D79" s="9">
        <v>110.70699999999999</v>
      </c>
      <c r="E79" s="27">
        <v>-14.680999999999999</v>
      </c>
      <c r="F79" s="13"/>
      <c r="G79" s="34"/>
      <c r="H79" s="34"/>
    </row>
    <row r="80" spans="1:17" x14ac:dyDescent="0.2">
      <c r="A80" s="30" t="s">
        <v>55</v>
      </c>
      <c r="B80" s="9">
        <v>0.53</v>
      </c>
      <c r="C80" s="7">
        <v>4356</v>
      </c>
      <c r="D80" s="9">
        <v>108.79900000000001</v>
      </c>
      <c r="E80" s="27">
        <v>-14.676</v>
      </c>
      <c r="F80" s="13"/>
      <c r="G80" s="34"/>
      <c r="H80" s="34"/>
    </row>
    <row r="81" spans="1:8" x14ac:dyDescent="0.2">
      <c r="A81" s="30" t="s">
        <v>55</v>
      </c>
      <c r="B81" s="9">
        <v>0.53300000000000003</v>
      </c>
      <c r="C81" s="7">
        <v>4313</v>
      </c>
      <c r="D81" s="9">
        <v>108.133</v>
      </c>
      <c r="E81" s="27">
        <v>-14.662000000000001</v>
      </c>
      <c r="F81" s="13"/>
      <c r="G81" s="34"/>
      <c r="H81" s="34"/>
    </row>
    <row r="82" spans="1:8" x14ac:dyDescent="0.2">
      <c r="A82" s="30" t="s">
        <v>55</v>
      </c>
      <c r="B82" s="9">
        <v>0.54</v>
      </c>
      <c r="C82" s="7">
        <v>4281</v>
      </c>
      <c r="D82" s="9">
        <v>106.836</v>
      </c>
      <c r="E82" s="27">
        <v>-14.679</v>
      </c>
      <c r="F82" s="13"/>
      <c r="G82" s="34">
        <f>AVERAGE(E78:E82)</f>
        <v>-14.670599999999999</v>
      </c>
      <c r="H82" s="34">
        <f>STDEV(E78:E82)</f>
        <v>1.1458621208504917E-2</v>
      </c>
    </row>
    <row r="83" spans="1:8" x14ac:dyDescent="0.2">
      <c r="A83" s="30" t="s">
        <v>64</v>
      </c>
      <c r="B83" s="9">
        <v>0.53800000000000003</v>
      </c>
      <c r="C83" s="7">
        <v>4659</v>
      </c>
      <c r="D83" s="9">
        <v>117.23</v>
      </c>
      <c r="E83" s="27">
        <v>-25.425999999999998</v>
      </c>
      <c r="F83" s="13"/>
      <c r="G83" s="34"/>
      <c r="H83" s="34"/>
    </row>
    <row r="84" spans="1:8" x14ac:dyDescent="0.2">
      <c r="A84" s="30" t="s">
        <v>64</v>
      </c>
      <c r="B84" s="9">
        <v>0.53100000000000003</v>
      </c>
      <c r="C84" s="7">
        <v>4418</v>
      </c>
      <c r="D84" s="9">
        <v>111.044</v>
      </c>
      <c r="E84" s="27">
        <v>-25.422999999999998</v>
      </c>
      <c r="F84" s="13"/>
      <c r="G84" s="34"/>
      <c r="H84" s="34"/>
    </row>
    <row r="85" spans="1:8" x14ac:dyDescent="0.2">
      <c r="A85" s="30" t="s">
        <v>64</v>
      </c>
      <c r="B85" s="9">
        <v>0.53200000000000003</v>
      </c>
      <c r="C85" s="7">
        <v>4590</v>
      </c>
      <c r="D85" s="9">
        <v>115.145</v>
      </c>
      <c r="E85" s="27">
        <v>-25.417000000000002</v>
      </c>
      <c r="F85" s="13"/>
      <c r="G85" s="34"/>
      <c r="H85" s="34"/>
    </row>
    <row r="86" spans="1:8" x14ac:dyDescent="0.2">
      <c r="A86" s="30" t="s">
        <v>64</v>
      </c>
      <c r="B86" s="9">
        <v>0.52900000000000003</v>
      </c>
      <c r="C86" s="7">
        <v>4538</v>
      </c>
      <c r="D86" s="9">
        <v>113.708</v>
      </c>
      <c r="E86" s="27">
        <v>-25.4</v>
      </c>
      <c r="F86" s="13"/>
      <c r="G86" s="34"/>
      <c r="H86" s="34"/>
    </row>
    <row r="87" spans="1:8" x14ac:dyDescent="0.2">
      <c r="A87" s="30" t="s">
        <v>64</v>
      </c>
      <c r="B87" s="9">
        <v>0.53400000000000003</v>
      </c>
      <c r="C87" s="7">
        <v>4316</v>
      </c>
      <c r="D87" s="9">
        <v>108.363</v>
      </c>
      <c r="E87" s="27">
        <v>-25.428000000000001</v>
      </c>
      <c r="F87" s="13"/>
      <c r="G87" s="34">
        <f>AVERAGE(E83:E87)</f>
        <v>-25.418799999999997</v>
      </c>
      <c r="H87" s="34">
        <f>STDEV(E83:E87)</f>
        <v>1.1300442469213594E-2</v>
      </c>
    </row>
    <row r="88" spans="1:8" x14ac:dyDescent="0.2">
      <c r="A88" s="19" t="s">
        <v>44</v>
      </c>
      <c r="B88" s="9">
        <v>0.51300000000000001</v>
      </c>
      <c r="C88" s="7">
        <v>4109</v>
      </c>
      <c r="D88" s="9">
        <v>103.045</v>
      </c>
      <c r="E88" s="27">
        <v>-19.835999999999999</v>
      </c>
      <c r="F88" s="13"/>
      <c r="G88" s="34"/>
      <c r="H88" s="34"/>
    </row>
    <row r="89" spans="1:8" x14ac:dyDescent="0.2">
      <c r="A89" s="19" t="s">
        <v>44</v>
      </c>
      <c r="B89" s="9">
        <v>0.50900000000000001</v>
      </c>
      <c r="C89" s="7">
        <v>3987</v>
      </c>
      <c r="D89" s="9">
        <v>99.700999999999993</v>
      </c>
      <c r="E89" s="27">
        <v>-19.885000000000002</v>
      </c>
      <c r="F89" s="13"/>
      <c r="G89" s="34"/>
      <c r="H89" s="34"/>
    </row>
    <row r="90" spans="1:8" x14ac:dyDescent="0.2">
      <c r="A90" s="19" t="s">
        <v>44</v>
      </c>
      <c r="B90" s="9">
        <v>0.52100000000000002</v>
      </c>
      <c r="C90" s="7">
        <v>4125</v>
      </c>
      <c r="D90" s="9">
        <v>103.084</v>
      </c>
      <c r="E90" s="27">
        <v>-19.891999999999999</v>
      </c>
      <c r="F90" s="13"/>
      <c r="G90" s="34">
        <f>AVERAGE(E88:E90)</f>
        <v>-19.870999999999999</v>
      </c>
      <c r="H90" s="34">
        <f>STDEV(E88:E90)</f>
        <v>3.0512292604785735E-2</v>
      </c>
    </row>
    <row r="91" spans="1:8" x14ac:dyDescent="0.2">
      <c r="A91" s="19" t="s">
        <v>71</v>
      </c>
      <c r="B91" s="9">
        <v>0.56000000000000005</v>
      </c>
      <c r="C91" s="7">
        <v>4353</v>
      </c>
      <c r="D91" s="9">
        <v>108.884</v>
      </c>
      <c r="E91" s="27">
        <v>-20.033999999999999</v>
      </c>
      <c r="F91" s="13"/>
      <c r="G91" s="34"/>
      <c r="H91" s="34"/>
    </row>
    <row r="92" spans="1:8" x14ac:dyDescent="0.2">
      <c r="A92" s="19" t="s">
        <v>71</v>
      </c>
      <c r="B92" s="9">
        <v>0.58399999999999996</v>
      </c>
      <c r="C92" s="7">
        <v>4536</v>
      </c>
      <c r="D92" s="9">
        <v>114.011</v>
      </c>
      <c r="E92" s="27">
        <v>-19.971</v>
      </c>
      <c r="F92" s="13"/>
      <c r="G92" s="34"/>
      <c r="H92" s="34"/>
    </row>
    <row r="93" spans="1:8" x14ac:dyDescent="0.2">
      <c r="A93" s="19" t="s">
        <v>71</v>
      </c>
      <c r="B93" s="9">
        <v>0.51800000000000002</v>
      </c>
      <c r="C93" s="7">
        <v>4042</v>
      </c>
      <c r="D93" s="9">
        <v>101.20399999999999</v>
      </c>
      <c r="E93" s="27">
        <v>-19.963999999999999</v>
      </c>
      <c r="F93" s="13"/>
      <c r="G93" s="34">
        <f>AVERAGE(E91:E93)</f>
        <v>-19.989666666666665</v>
      </c>
      <c r="H93" s="34">
        <f>STDEV(E91:E93)</f>
        <v>3.8552993831002531E-2</v>
      </c>
    </row>
    <row r="94" spans="1:8" x14ac:dyDescent="0.2">
      <c r="A94" s="30" t="s">
        <v>73</v>
      </c>
      <c r="B94" s="9">
        <v>0.52300000000000002</v>
      </c>
      <c r="C94" s="7">
        <v>4217</v>
      </c>
      <c r="D94" s="9">
        <v>105.667</v>
      </c>
      <c r="E94" s="27">
        <v>-15.343999999999999</v>
      </c>
      <c r="F94" s="13"/>
      <c r="G94" s="34"/>
      <c r="H94" s="34"/>
    </row>
    <row r="95" spans="1:8" x14ac:dyDescent="0.2">
      <c r="A95" s="30" t="s">
        <v>73</v>
      </c>
      <c r="B95" s="9">
        <v>0.53900000000000003</v>
      </c>
      <c r="C95" s="7">
        <v>4374</v>
      </c>
      <c r="D95" s="9">
        <v>109.10599999999999</v>
      </c>
      <c r="E95" s="27">
        <v>-15.369</v>
      </c>
      <c r="F95" s="13"/>
      <c r="G95" s="34"/>
      <c r="H95" s="34"/>
    </row>
    <row r="96" spans="1:8" x14ac:dyDescent="0.2">
      <c r="A96" s="30" t="s">
        <v>73</v>
      </c>
      <c r="B96" s="9">
        <v>0.53700000000000003</v>
      </c>
      <c r="C96" s="7">
        <v>4538</v>
      </c>
      <c r="D96" s="9">
        <v>113.73099999999999</v>
      </c>
      <c r="E96" s="27">
        <v>-15.346</v>
      </c>
      <c r="F96" s="13"/>
      <c r="G96" s="34"/>
      <c r="H96" s="34"/>
    </row>
    <row r="97" spans="1:8" x14ac:dyDescent="0.2">
      <c r="A97" s="30" t="s">
        <v>73</v>
      </c>
      <c r="B97" s="9">
        <v>0.54</v>
      </c>
      <c r="C97" s="7">
        <v>4448</v>
      </c>
      <c r="D97" s="9">
        <v>111.733</v>
      </c>
      <c r="E97" s="27">
        <v>-15.287000000000001</v>
      </c>
      <c r="F97" s="13"/>
      <c r="G97" s="34"/>
      <c r="H97" s="34"/>
    </row>
    <row r="98" spans="1:8" x14ac:dyDescent="0.2">
      <c r="A98" s="30" t="s">
        <v>73</v>
      </c>
      <c r="B98" s="9">
        <v>0.52400000000000002</v>
      </c>
      <c r="C98" s="7">
        <v>4245</v>
      </c>
      <c r="D98" s="9">
        <v>106.429</v>
      </c>
      <c r="E98" s="27">
        <v>-15.301</v>
      </c>
      <c r="F98" s="13"/>
      <c r="G98" s="34">
        <f>AVERAGE(E94:E98)</f>
        <v>-15.329399999999998</v>
      </c>
      <c r="H98" s="34">
        <f>STDEV(E94:E98)</f>
        <v>3.4136490739382873E-2</v>
      </c>
    </row>
    <row r="99" spans="1:8" x14ac:dyDescent="0.2">
      <c r="A99" s="30" t="s">
        <v>64</v>
      </c>
      <c r="B99" s="9">
        <v>0.317</v>
      </c>
      <c r="C99" s="7">
        <v>2660</v>
      </c>
      <c r="D99" s="9">
        <v>66.063999999999993</v>
      </c>
      <c r="E99" s="27">
        <v>-25.446000000000002</v>
      </c>
      <c r="F99" s="13"/>
      <c r="G99" s="25"/>
      <c r="H99" s="25"/>
    </row>
    <row r="100" spans="1:8" x14ac:dyDescent="0.2">
      <c r="A100" s="30" t="s">
        <v>64</v>
      </c>
      <c r="B100" s="9">
        <v>0.307</v>
      </c>
      <c r="C100" s="7">
        <v>2357</v>
      </c>
      <c r="D100" s="9">
        <v>58.517000000000003</v>
      </c>
      <c r="E100" s="27">
        <v>-25.442</v>
      </c>
      <c r="F100" s="13"/>
      <c r="G100" s="25"/>
      <c r="H100" s="25"/>
    </row>
    <row r="101" spans="1:8" x14ac:dyDescent="0.2">
      <c r="A101" s="30" t="s">
        <v>64</v>
      </c>
      <c r="B101" s="9">
        <v>0.314</v>
      </c>
      <c r="C101" s="7">
        <v>3507</v>
      </c>
      <c r="D101" s="9">
        <v>87.474999999999994</v>
      </c>
      <c r="E101" s="27">
        <v>-25.423999999999999</v>
      </c>
      <c r="F101" s="13"/>
      <c r="G101" s="25"/>
      <c r="H101" s="25"/>
    </row>
    <row r="102" spans="1:8" x14ac:dyDescent="0.2">
      <c r="A102" s="30" t="s">
        <v>64</v>
      </c>
      <c r="B102" s="9">
        <v>0.26200000000000001</v>
      </c>
      <c r="C102" s="7">
        <v>2208</v>
      </c>
      <c r="D102" s="9">
        <v>54.765999999999998</v>
      </c>
      <c r="E102" s="27">
        <v>-25.419</v>
      </c>
      <c r="F102" s="13"/>
      <c r="G102" s="25"/>
      <c r="H102" s="25"/>
    </row>
    <row r="103" spans="1:8" x14ac:dyDescent="0.2">
      <c r="A103" s="30" t="s">
        <v>64</v>
      </c>
      <c r="B103" s="9">
        <v>0.48499999999999999</v>
      </c>
      <c r="C103" s="7">
        <v>4120</v>
      </c>
      <c r="D103" s="9">
        <v>103.398</v>
      </c>
      <c r="E103" s="27">
        <v>-25.414999999999999</v>
      </c>
      <c r="F103" s="13"/>
      <c r="G103" s="25"/>
      <c r="H103" s="25"/>
    </row>
    <row r="104" spans="1:8" x14ac:dyDescent="0.2">
      <c r="A104" s="30" t="s">
        <v>64</v>
      </c>
      <c r="B104" s="9">
        <v>0.40899999999999997</v>
      </c>
      <c r="C104" s="7">
        <v>3320</v>
      </c>
      <c r="D104" s="9">
        <v>82.658000000000001</v>
      </c>
      <c r="E104" s="27">
        <v>-25.442</v>
      </c>
      <c r="F104" s="13"/>
      <c r="G104" s="25"/>
      <c r="H104" s="25"/>
    </row>
    <row r="105" spans="1:8" x14ac:dyDescent="0.2">
      <c r="A105" s="30" t="s">
        <v>64</v>
      </c>
      <c r="B105" s="9">
        <v>0.41</v>
      </c>
      <c r="C105" s="7">
        <v>3422</v>
      </c>
      <c r="D105" s="9">
        <v>85.43</v>
      </c>
      <c r="E105" s="27">
        <v>-25.405000000000001</v>
      </c>
      <c r="F105" s="13"/>
      <c r="G105" s="25"/>
      <c r="H105" s="25"/>
    </row>
    <row r="106" spans="1:8" x14ac:dyDescent="0.2">
      <c r="A106" s="30" t="s">
        <v>64</v>
      </c>
      <c r="B106" s="9">
        <v>0.45500000000000002</v>
      </c>
      <c r="C106" s="7">
        <v>3947</v>
      </c>
      <c r="D106" s="9">
        <v>98.813000000000002</v>
      </c>
      <c r="E106" s="27">
        <v>-25.443000000000001</v>
      </c>
      <c r="F106" s="13"/>
      <c r="G106" s="25"/>
      <c r="H106" s="25"/>
    </row>
    <row r="107" spans="1:8" x14ac:dyDescent="0.2">
      <c r="A107" s="30" t="s">
        <v>64</v>
      </c>
      <c r="B107" s="9">
        <v>0.56399999999999995</v>
      </c>
      <c r="C107" s="7">
        <v>4852</v>
      </c>
      <c r="D107" s="9">
        <v>122.03700000000001</v>
      </c>
      <c r="E107" s="27">
        <v>-25.4</v>
      </c>
      <c r="F107" s="13"/>
      <c r="G107" s="25"/>
      <c r="H107" s="25"/>
    </row>
    <row r="108" spans="1:8" x14ac:dyDescent="0.2">
      <c r="A108" s="30" t="s">
        <v>64</v>
      </c>
      <c r="B108" s="9">
        <v>0.51700000000000002</v>
      </c>
      <c r="C108" s="7">
        <v>4475</v>
      </c>
      <c r="D108" s="9">
        <v>112.127</v>
      </c>
      <c r="E108" s="27">
        <v>-25.393000000000001</v>
      </c>
      <c r="F108" s="13"/>
      <c r="G108" s="25"/>
      <c r="H108" s="25"/>
    </row>
    <row r="109" spans="1:8" x14ac:dyDescent="0.2">
      <c r="A109" s="30" t="s">
        <v>64</v>
      </c>
      <c r="B109" s="9">
        <v>0.51300000000000001</v>
      </c>
      <c r="C109" s="7">
        <v>4400</v>
      </c>
      <c r="D109" s="9">
        <v>110.511</v>
      </c>
      <c r="E109" s="27">
        <v>-25.456</v>
      </c>
      <c r="F109" s="13"/>
      <c r="G109" s="25"/>
      <c r="H109" s="25"/>
    </row>
    <row r="110" spans="1:8" x14ac:dyDescent="0.2">
      <c r="A110" s="30" t="s">
        <v>64</v>
      </c>
      <c r="B110" s="9">
        <v>0.503</v>
      </c>
      <c r="C110" s="7">
        <v>4326</v>
      </c>
      <c r="D110" s="9">
        <v>108.535</v>
      </c>
      <c r="E110" s="27">
        <v>-25.439</v>
      </c>
      <c r="F110" s="13"/>
      <c r="G110" s="25"/>
      <c r="H110" s="25"/>
    </row>
    <row r="111" spans="1:8" x14ac:dyDescent="0.2">
      <c r="A111" s="30" t="s">
        <v>64</v>
      </c>
      <c r="B111" s="9">
        <v>0.63100000000000001</v>
      </c>
      <c r="C111" s="7">
        <v>5498</v>
      </c>
      <c r="D111" s="9">
        <v>138.541</v>
      </c>
      <c r="E111" s="27">
        <v>-25.465</v>
      </c>
      <c r="F111" s="13"/>
      <c r="G111"/>
      <c r="H111"/>
    </row>
    <row r="112" spans="1:8" x14ac:dyDescent="0.2">
      <c r="A112" s="30" t="s">
        <v>64</v>
      </c>
      <c r="B112" s="9">
        <v>0.623</v>
      </c>
      <c r="C112" s="7">
        <v>5424</v>
      </c>
      <c r="D112" s="9">
        <v>136.876</v>
      </c>
      <c r="E112" s="27">
        <v>-25.382999999999999</v>
      </c>
      <c r="F112" s="13"/>
      <c r="G112"/>
      <c r="H112"/>
    </row>
    <row r="113" spans="1:8" x14ac:dyDescent="0.2">
      <c r="A113" s="30" t="s">
        <v>64</v>
      </c>
      <c r="B113" s="9">
        <v>0.68600000000000005</v>
      </c>
      <c r="C113" s="7">
        <v>5931</v>
      </c>
      <c r="D113" s="9">
        <v>150.137</v>
      </c>
      <c r="E113" s="27">
        <v>-25.382000000000001</v>
      </c>
      <c r="F113" s="13"/>
      <c r="G113"/>
      <c r="H113"/>
    </row>
    <row r="114" spans="1:8" x14ac:dyDescent="0.2">
      <c r="A114" s="30" t="s">
        <v>64</v>
      </c>
      <c r="B114" s="9">
        <v>0.66900000000000004</v>
      </c>
      <c r="C114" s="7">
        <v>5819</v>
      </c>
      <c r="D114" s="9">
        <v>147.209</v>
      </c>
      <c r="E114" s="27">
        <v>-25.462</v>
      </c>
      <c r="F114" s="13"/>
      <c r="G114"/>
      <c r="H114"/>
    </row>
    <row r="115" spans="1:8" x14ac:dyDescent="0.2">
      <c r="A115" s="30" t="s">
        <v>64</v>
      </c>
      <c r="B115" s="9">
        <v>0.83299999999999996</v>
      </c>
      <c r="C115" s="7">
        <v>7227</v>
      </c>
      <c r="D115" s="9">
        <v>184.28700000000001</v>
      </c>
      <c r="E115" s="27">
        <v>-25.343</v>
      </c>
      <c r="F115" s="13"/>
      <c r="G115"/>
      <c r="H115"/>
    </row>
    <row r="116" spans="1:8" x14ac:dyDescent="0.2">
      <c r="A116" s="30" t="s">
        <v>64</v>
      </c>
      <c r="B116" s="9">
        <v>0.80200000000000005</v>
      </c>
      <c r="C116" s="7">
        <v>6819</v>
      </c>
      <c r="D116" s="9">
        <v>173.523</v>
      </c>
      <c r="E116" s="27">
        <v>-25.356999999999999</v>
      </c>
      <c r="F116" s="13"/>
      <c r="G116"/>
      <c r="H116"/>
    </row>
    <row r="117" spans="1:8" x14ac:dyDescent="0.2">
      <c r="A117" s="30" t="s">
        <v>64</v>
      </c>
      <c r="B117" s="9">
        <v>0.78400000000000003</v>
      </c>
      <c r="C117" s="7">
        <v>6768</v>
      </c>
      <c r="D117" s="9">
        <v>172.38</v>
      </c>
      <c r="E117" s="27">
        <v>-25.347000000000001</v>
      </c>
      <c r="F117" s="13"/>
      <c r="G117"/>
      <c r="H117"/>
    </row>
    <row r="118" spans="1:8" x14ac:dyDescent="0.2">
      <c r="A118" s="30" t="s">
        <v>64</v>
      </c>
      <c r="B118" s="9">
        <v>0.83599999999999997</v>
      </c>
      <c r="C118" s="7">
        <v>7131</v>
      </c>
      <c r="D118" s="9">
        <v>182.54599999999999</v>
      </c>
      <c r="E118" s="27">
        <v>-25.327999999999999</v>
      </c>
      <c r="F118" s="13"/>
      <c r="G118"/>
      <c r="H118"/>
    </row>
    <row r="119" spans="1:8" x14ac:dyDescent="0.2">
      <c r="A119" s="30" t="s">
        <v>64</v>
      </c>
      <c r="B119" s="9">
        <v>1.022</v>
      </c>
      <c r="C119" s="7">
        <v>8388</v>
      </c>
      <c r="D119" s="9">
        <v>216.267</v>
      </c>
      <c r="E119" s="27">
        <v>-25.321000000000002</v>
      </c>
      <c r="F119" s="13"/>
      <c r="G119"/>
      <c r="H119"/>
    </row>
    <row r="120" spans="1:8" x14ac:dyDescent="0.2">
      <c r="A120" s="30" t="s">
        <v>64</v>
      </c>
      <c r="B120" s="9">
        <v>1.085</v>
      </c>
      <c r="C120" s="7">
        <v>9178</v>
      </c>
      <c r="D120" s="9">
        <v>237.68199999999999</v>
      </c>
      <c r="E120" s="27">
        <v>-25.306999999999999</v>
      </c>
      <c r="F120" s="13"/>
      <c r="G120"/>
      <c r="H120"/>
    </row>
    <row r="121" spans="1:8" x14ac:dyDescent="0.2">
      <c r="A121" s="30" t="s">
        <v>64</v>
      </c>
      <c r="B121" s="9">
        <v>1.0449999999999999</v>
      </c>
      <c r="C121" s="7">
        <v>8933</v>
      </c>
      <c r="D121" s="9">
        <v>230.87899999999999</v>
      </c>
      <c r="E121" s="27">
        <v>-25.321999999999999</v>
      </c>
      <c r="F121" s="13"/>
      <c r="G121"/>
      <c r="H121"/>
    </row>
    <row r="122" spans="1:8" x14ac:dyDescent="0.2">
      <c r="A122" s="30" t="s">
        <v>64</v>
      </c>
      <c r="B122" s="9">
        <v>1.091</v>
      </c>
      <c r="C122" s="7">
        <v>9177</v>
      </c>
      <c r="D122" s="9">
        <v>237.64500000000001</v>
      </c>
      <c r="E122" s="27">
        <v>-25.260999999999999</v>
      </c>
      <c r="F122" s="13"/>
      <c r="G122"/>
      <c r="H122"/>
    </row>
    <row r="123" spans="1:8" x14ac:dyDescent="0.2">
      <c r="A123" s="30" t="s">
        <v>64</v>
      </c>
      <c r="B123" s="9">
        <v>0.25</v>
      </c>
      <c r="C123" s="7">
        <v>2160</v>
      </c>
      <c r="D123" s="9">
        <v>53.613</v>
      </c>
      <c r="E123" s="27">
        <v>-25.382999999999999</v>
      </c>
      <c r="F123" s="13"/>
      <c r="G123"/>
      <c r="H123"/>
    </row>
    <row r="124" spans="1:8" x14ac:dyDescent="0.2">
      <c r="A124" s="30" t="s">
        <v>64</v>
      </c>
      <c r="B124" s="9">
        <v>0.22700000000000001</v>
      </c>
      <c r="C124" s="7">
        <v>1928</v>
      </c>
      <c r="D124" s="9">
        <v>47.816000000000003</v>
      </c>
      <c r="E124" s="27">
        <v>-25.390999999999998</v>
      </c>
      <c r="F124" s="13"/>
      <c r="G124"/>
      <c r="H124"/>
    </row>
    <row r="125" spans="1:8" x14ac:dyDescent="0.2">
      <c r="A125" s="30" t="s">
        <v>64</v>
      </c>
      <c r="B125" s="9">
        <v>0.217</v>
      </c>
      <c r="C125" s="7">
        <v>1850</v>
      </c>
      <c r="D125" s="9">
        <v>45.966999999999999</v>
      </c>
      <c r="E125" s="27">
        <v>-25.413</v>
      </c>
      <c r="F125" s="13"/>
      <c r="G125"/>
      <c r="H125"/>
    </row>
    <row r="126" spans="1:8" x14ac:dyDescent="0.2">
      <c r="A126" s="30" t="s">
        <v>64</v>
      </c>
      <c r="B126" s="9">
        <v>0.192</v>
      </c>
      <c r="C126" s="7">
        <v>1644</v>
      </c>
      <c r="D126" s="9">
        <v>40.86</v>
      </c>
      <c r="E126" s="27">
        <v>-25.425000000000001</v>
      </c>
      <c r="F126" s="13"/>
      <c r="G126"/>
      <c r="H126"/>
    </row>
    <row r="131" spans="1:1" x14ac:dyDescent="0.2">
      <c r="A131" t="s">
        <v>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CN_Corrected</vt:lpstr>
      <vt:lpstr>Lab Standard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Jonathan Keller</cp:lastModifiedBy>
  <dcterms:created xsi:type="dcterms:W3CDTF">2014-07-29T03:45:36Z</dcterms:created>
  <dcterms:modified xsi:type="dcterms:W3CDTF">2017-11-30T15:21:12Z</dcterms:modified>
</cp:coreProperties>
</file>