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2.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3.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nathan\Dropbox\Hall's Cave\HC-Project Data\Master Inventory and data summaries\"/>
    </mc:Choice>
  </mc:AlternateContent>
  <bookViews>
    <workbookView xWindow="-105" yWindow="-105" windowWidth="38625" windowHeight="21225" firstSheet="2" activeTab="4"/>
  </bookViews>
  <sheets>
    <sheet name="Time bins" sheetId="5" r:id="rId1"/>
    <sheet name="MI-updated 11-7" sheetId="7" state="hidden" r:id="rId2"/>
    <sheet name="By time bin" sheetId="1" r:id="rId3"/>
    <sheet name="By taxon" sheetId="9" r:id="rId4"/>
    <sheet name="SIA done and in-hand" sheetId="11" r:id="rId5"/>
  </sheets>
  <definedNames>
    <definedName name="_xlnm._FilterDatabase" localSheetId="2" hidden="1">'By time bin'!$A$1:$A$260</definedName>
    <definedName name="_xlnm._FilterDatabase" localSheetId="4" hidden="1">'SIA done and in-hand'!$A$1:$G$60</definedName>
  </definedNames>
  <calcPr calcId="171027"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1" i="11" l="1"/>
  <c r="D11" i="11"/>
  <c r="C11" i="11"/>
  <c r="D11" i="9"/>
  <c r="C11" i="9"/>
  <c r="B11" i="9"/>
  <c r="B10" i="9"/>
  <c r="C10" i="9"/>
  <c r="D10" i="11"/>
  <c r="I169" i="11"/>
  <c r="I168" i="11"/>
  <c r="I149" i="11"/>
  <c r="I106" i="11"/>
  <c r="I105" i="11"/>
  <c r="I87" i="11"/>
  <c r="I68" i="11"/>
  <c r="I67" i="11"/>
  <c r="I44" i="11"/>
  <c r="I43" i="11"/>
  <c r="I218" i="11"/>
  <c r="I217" i="11"/>
  <c r="I216" i="11"/>
  <c r="I215" i="11"/>
  <c r="I214" i="11"/>
  <c r="I199" i="11"/>
  <c r="I198" i="11"/>
  <c r="I197" i="11"/>
  <c r="I196" i="11"/>
  <c r="I178" i="11"/>
  <c r="I177" i="11"/>
  <c r="I175" i="11"/>
  <c r="I174" i="11"/>
  <c r="I173" i="11"/>
  <c r="I172" i="11"/>
  <c r="I171" i="11"/>
  <c r="I170" i="11"/>
  <c r="I156" i="11"/>
  <c r="I155" i="11"/>
  <c r="I154" i="11"/>
  <c r="I153" i="11"/>
  <c r="I152" i="11"/>
  <c r="I151" i="11"/>
  <c r="I141" i="11"/>
  <c r="I140" i="11"/>
  <c r="I139" i="11"/>
  <c r="I138" i="11"/>
  <c r="I137" i="11"/>
  <c r="I136" i="11"/>
  <c r="I135" i="11"/>
  <c r="I114" i="11"/>
  <c r="I113" i="11"/>
  <c r="I112" i="11"/>
  <c r="I111" i="11"/>
  <c r="I110" i="11"/>
  <c r="I109" i="11"/>
  <c r="I108" i="11"/>
  <c r="I107" i="11"/>
  <c r="I97" i="11"/>
  <c r="I96" i="11"/>
  <c r="I94" i="11"/>
  <c r="I93" i="11"/>
  <c r="I92" i="11"/>
  <c r="I90" i="11"/>
  <c r="I89" i="11"/>
  <c r="I78" i="11"/>
  <c r="I77" i="11"/>
  <c r="I76" i="11"/>
  <c r="I74" i="11"/>
  <c r="I73" i="11"/>
  <c r="I72" i="11"/>
  <c r="I71" i="11"/>
  <c r="I70" i="11"/>
  <c r="I69" i="11"/>
  <c r="I58" i="11"/>
  <c r="I56" i="11"/>
  <c r="I55" i="11"/>
  <c r="I54" i="11"/>
  <c r="I53" i="11"/>
  <c r="I52" i="11"/>
  <c r="I50" i="11"/>
  <c r="I49" i="11"/>
  <c r="I48" i="11"/>
  <c r="I47" i="11"/>
  <c r="I46" i="11"/>
  <c r="I45" i="11"/>
  <c r="J22" i="11"/>
  <c r="I38" i="11"/>
  <c r="I37" i="11"/>
  <c r="I36" i="11"/>
  <c r="I35" i="11"/>
  <c r="I34" i="11"/>
  <c r="I33" i="11"/>
  <c r="I32" i="11"/>
  <c r="I30" i="11"/>
  <c r="I29" i="11"/>
  <c r="I22" i="11"/>
  <c r="I14" i="11"/>
  <c r="I15" i="11"/>
  <c r="I5" i="11"/>
  <c r="I6" i="11"/>
  <c r="I7" i="11"/>
  <c r="I8" i="11"/>
  <c r="I9" i="11"/>
  <c r="I10" i="11"/>
  <c r="I12" i="11"/>
  <c r="I13" i="11"/>
  <c r="G206" i="11"/>
  <c r="G225" i="11"/>
  <c r="G163" i="11"/>
  <c r="G18" i="11"/>
  <c r="G182" i="11"/>
  <c r="G81" i="11"/>
  <c r="G100" i="11"/>
  <c r="G38" i="11"/>
  <c r="G58" i="11"/>
  <c r="C172" i="9"/>
  <c r="C15" i="9"/>
  <c r="B227" i="11"/>
  <c r="B208" i="11"/>
  <c r="B184" i="11"/>
  <c r="C140" i="9"/>
  <c r="C139" i="9"/>
  <c r="B165" i="11"/>
  <c r="B146" i="11"/>
  <c r="C86" i="9"/>
  <c r="C88" i="9"/>
  <c r="C89" i="9"/>
  <c r="B102" i="11"/>
  <c r="B83" i="11"/>
  <c r="B60" i="11"/>
  <c r="B20" i="11"/>
  <c r="B40" i="11"/>
  <c r="B121" i="11"/>
  <c r="C59" i="11"/>
  <c r="C164" i="9"/>
  <c r="D164" i="9"/>
  <c r="C165" i="9"/>
  <c r="D165" i="9"/>
  <c r="C166" i="9"/>
  <c r="D166" i="9"/>
  <c r="C167" i="9"/>
  <c r="D167" i="9"/>
  <c r="C168" i="9"/>
  <c r="D168" i="9"/>
  <c r="C169" i="9"/>
  <c r="D169" i="9"/>
  <c r="C170" i="9"/>
  <c r="D170" i="9"/>
  <c r="C171" i="9"/>
  <c r="D171" i="9"/>
  <c r="D172" i="9"/>
  <c r="C173" i="9"/>
  <c r="D173" i="9"/>
  <c r="C174" i="9"/>
  <c r="D174" i="9"/>
  <c r="C175" i="9"/>
  <c r="D175" i="9"/>
  <c r="C176" i="9"/>
  <c r="D176" i="9"/>
  <c r="C177" i="9"/>
  <c r="D177" i="9"/>
  <c r="C178" i="9"/>
  <c r="D178" i="9"/>
  <c r="C179" i="9"/>
  <c r="D179" i="9"/>
  <c r="B179" i="9"/>
  <c r="B178" i="9"/>
  <c r="B177" i="9"/>
  <c r="B176" i="9"/>
  <c r="B175" i="9"/>
  <c r="B174" i="9"/>
  <c r="B173" i="9"/>
  <c r="B172" i="9"/>
  <c r="B171" i="9"/>
  <c r="B170" i="9"/>
  <c r="B169" i="9"/>
  <c r="B168" i="9"/>
  <c r="B167" i="9"/>
  <c r="B166" i="9"/>
  <c r="B165" i="9"/>
  <c r="B164" i="9"/>
  <c r="C145" i="9"/>
  <c r="D145" i="9"/>
  <c r="C146" i="9"/>
  <c r="D146" i="9"/>
  <c r="C147" i="9"/>
  <c r="D147" i="9"/>
  <c r="C148" i="9"/>
  <c r="D148" i="9"/>
  <c r="C149" i="9"/>
  <c r="D149" i="9"/>
  <c r="C150" i="9"/>
  <c r="D150" i="9"/>
  <c r="C151" i="9"/>
  <c r="D151" i="9"/>
  <c r="C152" i="9"/>
  <c r="D152" i="9"/>
  <c r="C153" i="9"/>
  <c r="D153" i="9"/>
  <c r="C154" i="9"/>
  <c r="D154" i="9"/>
  <c r="C155" i="9"/>
  <c r="D155" i="9"/>
  <c r="C156" i="9"/>
  <c r="D156" i="9"/>
  <c r="C157" i="9"/>
  <c r="D157" i="9"/>
  <c r="C158" i="9"/>
  <c r="D158" i="9"/>
  <c r="C159" i="9"/>
  <c r="D159" i="9"/>
  <c r="C160" i="9"/>
  <c r="D160" i="9"/>
  <c r="B160" i="9"/>
  <c r="B159" i="9"/>
  <c r="B158" i="9"/>
  <c r="B157" i="9"/>
  <c r="B156" i="9"/>
  <c r="D160" i="11"/>
  <c r="B155" i="9"/>
  <c r="B154" i="9"/>
  <c r="B153" i="9"/>
  <c r="B152" i="9"/>
  <c r="B151" i="9"/>
  <c r="B150" i="9"/>
  <c r="B149" i="9"/>
  <c r="B148" i="9"/>
  <c r="B147" i="9"/>
  <c r="B146" i="9"/>
  <c r="B145" i="9"/>
  <c r="C206" i="9"/>
  <c r="D206" i="9"/>
  <c r="C207" i="9"/>
  <c r="D207" i="9"/>
  <c r="C208" i="9"/>
  <c r="D208" i="9"/>
  <c r="C209" i="9"/>
  <c r="D209" i="9"/>
  <c r="C210" i="9"/>
  <c r="D210" i="9"/>
  <c r="C211" i="9"/>
  <c r="D211" i="9"/>
  <c r="C212" i="9"/>
  <c r="D212" i="9"/>
  <c r="C213" i="9"/>
  <c r="D213" i="9"/>
  <c r="C214" i="9"/>
  <c r="D214" i="9"/>
  <c r="C215" i="9"/>
  <c r="D215" i="9"/>
  <c r="C216" i="9"/>
  <c r="D216" i="9"/>
  <c r="C217" i="9"/>
  <c r="D217" i="9"/>
  <c r="C218" i="9"/>
  <c r="D218" i="9"/>
  <c r="C219" i="9"/>
  <c r="D219" i="9"/>
  <c r="C220" i="9"/>
  <c r="D220" i="9"/>
  <c r="C221" i="9"/>
  <c r="D221" i="9"/>
  <c r="B221" i="9"/>
  <c r="B220" i="9"/>
  <c r="B219" i="9"/>
  <c r="B218" i="9"/>
  <c r="B217" i="9"/>
  <c r="D222" i="11"/>
  <c r="B216" i="9"/>
  <c r="B215" i="9"/>
  <c r="B214" i="9"/>
  <c r="B213" i="9"/>
  <c r="B212" i="9"/>
  <c r="B211" i="9"/>
  <c r="D216" i="11"/>
  <c r="J216" i="11"/>
  <c r="B210" i="9"/>
  <c r="B209" i="9"/>
  <c r="B208" i="9"/>
  <c r="B207" i="9"/>
  <c r="B206" i="9"/>
  <c r="C187" i="9"/>
  <c r="D187" i="9"/>
  <c r="C188" i="9"/>
  <c r="D188" i="9"/>
  <c r="C189" i="9"/>
  <c r="D189" i="9"/>
  <c r="C190" i="9"/>
  <c r="D190" i="9"/>
  <c r="C191" i="9"/>
  <c r="D191" i="9"/>
  <c r="C192" i="9"/>
  <c r="D192" i="9"/>
  <c r="C193" i="9"/>
  <c r="D193" i="9"/>
  <c r="C194" i="9"/>
  <c r="D194" i="9"/>
  <c r="C195" i="9"/>
  <c r="D195" i="9"/>
  <c r="C196" i="9"/>
  <c r="D196" i="9"/>
  <c r="C197" i="9"/>
  <c r="D197" i="9"/>
  <c r="C198" i="9"/>
  <c r="D198" i="9"/>
  <c r="C199" i="9"/>
  <c r="D199" i="9"/>
  <c r="C200" i="9"/>
  <c r="D200" i="9"/>
  <c r="C201" i="9"/>
  <c r="D201" i="9"/>
  <c r="C202" i="9"/>
  <c r="D202" i="9"/>
  <c r="B202" i="9"/>
  <c r="B201" i="9"/>
  <c r="B200" i="9"/>
  <c r="B199" i="9"/>
  <c r="B198" i="9"/>
  <c r="B197" i="9"/>
  <c r="B196" i="9"/>
  <c r="B195" i="9"/>
  <c r="B194" i="9"/>
  <c r="B193" i="9"/>
  <c r="B192" i="9"/>
  <c r="D197" i="11"/>
  <c r="B191" i="9"/>
  <c r="B190" i="9"/>
  <c r="B189" i="9"/>
  <c r="B188" i="9"/>
  <c r="B187" i="9"/>
  <c r="C126" i="9"/>
  <c r="D126" i="9"/>
  <c r="C127" i="9"/>
  <c r="D127" i="9"/>
  <c r="C128" i="9"/>
  <c r="D128" i="9"/>
  <c r="C129" i="9"/>
  <c r="D129" i="9"/>
  <c r="C130" i="9"/>
  <c r="D130" i="9"/>
  <c r="C131" i="9"/>
  <c r="D131" i="9"/>
  <c r="C132" i="9"/>
  <c r="D132" i="9"/>
  <c r="C133" i="9"/>
  <c r="D133" i="9"/>
  <c r="C134" i="9"/>
  <c r="D134" i="9"/>
  <c r="C135" i="9"/>
  <c r="D135" i="9"/>
  <c r="C136" i="9"/>
  <c r="D136" i="9"/>
  <c r="C137" i="9"/>
  <c r="D137" i="9"/>
  <c r="C138" i="9"/>
  <c r="D138" i="9"/>
  <c r="D139" i="9"/>
  <c r="D140" i="9"/>
  <c r="C141" i="9"/>
  <c r="D141" i="9"/>
  <c r="B141" i="9"/>
  <c r="B140" i="9"/>
  <c r="B139" i="9"/>
  <c r="B138" i="9"/>
  <c r="B137" i="9"/>
  <c r="B136" i="9"/>
  <c r="B135" i="9"/>
  <c r="B134" i="9"/>
  <c r="B133" i="9"/>
  <c r="B132" i="9"/>
  <c r="B131" i="9"/>
  <c r="B130" i="9"/>
  <c r="D134" i="11"/>
  <c r="B129" i="9"/>
  <c r="B128" i="9"/>
  <c r="B127" i="9"/>
  <c r="B126" i="9"/>
  <c r="C103" i="9"/>
  <c r="D103" i="9"/>
  <c r="C104" i="9"/>
  <c r="D104" i="9"/>
  <c r="C105" i="9"/>
  <c r="D105" i="9"/>
  <c r="C106" i="9"/>
  <c r="D106" i="9"/>
  <c r="C107" i="9"/>
  <c r="D107" i="9"/>
  <c r="C108" i="9"/>
  <c r="D108" i="9"/>
  <c r="C109" i="9"/>
  <c r="D109" i="9"/>
  <c r="C110" i="9"/>
  <c r="D110" i="9"/>
  <c r="C111" i="9"/>
  <c r="D111" i="9"/>
  <c r="C112" i="9"/>
  <c r="D112" i="9"/>
  <c r="C113" i="9"/>
  <c r="D113" i="9"/>
  <c r="C114" i="9"/>
  <c r="D114" i="9"/>
  <c r="C115" i="9"/>
  <c r="D115" i="9"/>
  <c r="C116" i="9"/>
  <c r="D116" i="9"/>
  <c r="C117" i="9"/>
  <c r="D117" i="9"/>
  <c r="C118" i="9"/>
  <c r="D118" i="9"/>
  <c r="B118" i="9"/>
  <c r="B117" i="9"/>
  <c r="B116" i="9"/>
  <c r="B115" i="9"/>
  <c r="B114" i="9"/>
  <c r="B113" i="9"/>
  <c r="B112" i="9"/>
  <c r="D114" i="11"/>
  <c r="J114" i="11"/>
  <c r="B111" i="9"/>
  <c r="B110" i="9"/>
  <c r="B109" i="9"/>
  <c r="B108" i="9"/>
  <c r="D110" i="11"/>
  <c r="J110" i="11"/>
  <c r="B107" i="9"/>
  <c r="B106" i="9"/>
  <c r="B105" i="9"/>
  <c r="B104" i="9"/>
  <c r="B103" i="9"/>
  <c r="C84" i="9"/>
  <c r="D84" i="9"/>
  <c r="C85" i="9"/>
  <c r="D85" i="9"/>
  <c r="D86" i="9"/>
  <c r="C87" i="9"/>
  <c r="D87" i="9"/>
  <c r="D88" i="9"/>
  <c r="D89" i="9"/>
  <c r="C90" i="9"/>
  <c r="D90" i="9"/>
  <c r="C91" i="9"/>
  <c r="D91" i="9"/>
  <c r="C92" i="9"/>
  <c r="D92" i="9"/>
  <c r="C93" i="9"/>
  <c r="D93" i="9"/>
  <c r="C94" i="9"/>
  <c r="D94" i="9"/>
  <c r="C95" i="9"/>
  <c r="D95" i="9"/>
  <c r="C96" i="9"/>
  <c r="D96" i="9"/>
  <c r="C97" i="9"/>
  <c r="D97" i="9"/>
  <c r="C98" i="9"/>
  <c r="D98" i="9"/>
  <c r="C99" i="9"/>
  <c r="D99" i="9"/>
  <c r="B99" i="9"/>
  <c r="B98" i="9"/>
  <c r="B97" i="9"/>
  <c r="B96" i="9"/>
  <c r="B95" i="9"/>
  <c r="B94" i="9"/>
  <c r="B93" i="9"/>
  <c r="B92" i="9"/>
  <c r="B91" i="9"/>
  <c r="B90" i="9"/>
  <c r="B89" i="9"/>
  <c r="B88" i="9"/>
  <c r="B87" i="9"/>
  <c r="B86" i="9"/>
  <c r="B85" i="9"/>
  <c r="B84" i="9"/>
  <c r="C65" i="9"/>
  <c r="D65" i="9"/>
  <c r="C66" i="9"/>
  <c r="D66" i="9"/>
  <c r="C67" i="9"/>
  <c r="D67" i="9"/>
  <c r="C68" i="9"/>
  <c r="D68" i="9"/>
  <c r="C69" i="9"/>
  <c r="D69" i="9"/>
  <c r="C70" i="9"/>
  <c r="D70" i="9"/>
  <c r="C71" i="9"/>
  <c r="D71" i="9"/>
  <c r="C72" i="9"/>
  <c r="D72" i="9"/>
  <c r="C73" i="9"/>
  <c r="D73" i="9"/>
  <c r="C74" i="9"/>
  <c r="D74" i="9"/>
  <c r="C75" i="9"/>
  <c r="D75" i="9"/>
  <c r="C76" i="9"/>
  <c r="D76" i="9"/>
  <c r="C77" i="9"/>
  <c r="D77" i="9"/>
  <c r="C78" i="9"/>
  <c r="D78" i="9"/>
  <c r="C79" i="9"/>
  <c r="D79" i="9"/>
  <c r="C80" i="9"/>
  <c r="D80" i="9"/>
  <c r="B80" i="9"/>
  <c r="B79" i="9"/>
  <c r="B78" i="9"/>
  <c r="B77" i="9"/>
  <c r="B76" i="9"/>
  <c r="B75" i="9"/>
  <c r="B74" i="9"/>
  <c r="B73" i="9"/>
  <c r="B72" i="9"/>
  <c r="B71" i="9"/>
  <c r="B70" i="9"/>
  <c r="D72" i="11"/>
  <c r="J72" i="11"/>
  <c r="B69" i="9"/>
  <c r="B68" i="9"/>
  <c r="B67" i="9"/>
  <c r="B66" i="9"/>
  <c r="B65" i="9"/>
  <c r="C42" i="9"/>
  <c r="D42" i="9"/>
  <c r="C43" i="9"/>
  <c r="D43" i="9"/>
  <c r="C44" i="9"/>
  <c r="D44" i="9"/>
  <c r="C45" i="9"/>
  <c r="D45" i="9"/>
  <c r="C46" i="9"/>
  <c r="D46" i="9"/>
  <c r="C47" i="9"/>
  <c r="D47" i="9"/>
  <c r="C48" i="9"/>
  <c r="D48" i="9"/>
  <c r="C49" i="9"/>
  <c r="D49" i="9"/>
  <c r="C50" i="9"/>
  <c r="D50" i="9"/>
  <c r="C51" i="9"/>
  <c r="D51" i="9"/>
  <c r="C52" i="9"/>
  <c r="D52" i="9"/>
  <c r="C53" i="9"/>
  <c r="D53" i="9"/>
  <c r="C54" i="9"/>
  <c r="D54" i="9"/>
  <c r="C55" i="9"/>
  <c r="D55" i="9"/>
  <c r="C56" i="9"/>
  <c r="D56" i="9"/>
  <c r="C57" i="9"/>
  <c r="D57" i="9"/>
  <c r="B57" i="9"/>
  <c r="B56" i="9"/>
  <c r="B55" i="9"/>
  <c r="B54" i="9"/>
  <c r="B53" i="9"/>
  <c r="B52" i="9"/>
  <c r="B51" i="9"/>
  <c r="B50" i="9"/>
  <c r="B49" i="9"/>
  <c r="B48" i="9"/>
  <c r="B47" i="9"/>
  <c r="B46" i="9"/>
  <c r="B45" i="9"/>
  <c r="B43" i="9"/>
  <c r="B44" i="9"/>
  <c r="B42" i="9"/>
  <c r="C23" i="9"/>
  <c r="D23" i="9"/>
  <c r="C24" i="9"/>
  <c r="D24" i="9"/>
  <c r="C25" i="9"/>
  <c r="D25" i="9"/>
  <c r="C26" i="9"/>
  <c r="D26" i="9"/>
  <c r="C27" i="9"/>
  <c r="D27" i="9"/>
  <c r="C28" i="9"/>
  <c r="D28" i="9"/>
  <c r="C29" i="9"/>
  <c r="D29" i="9"/>
  <c r="C30" i="9"/>
  <c r="D30" i="9"/>
  <c r="C31" i="9"/>
  <c r="D31" i="9"/>
  <c r="C32" i="9"/>
  <c r="D32" i="9"/>
  <c r="C33" i="9"/>
  <c r="D33" i="9"/>
  <c r="C34" i="9"/>
  <c r="D34" i="9"/>
  <c r="C35" i="9"/>
  <c r="D35" i="9"/>
  <c r="C36" i="9"/>
  <c r="D36" i="9"/>
  <c r="C37" i="9"/>
  <c r="D37" i="9"/>
  <c r="C38" i="9"/>
  <c r="D38" i="9"/>
  <c r="B38" i="9"/>
  <c r="B37" i="9"/>
  <c r="B36" i="9"/>
  <c r="B35" i="9"/>
  <c r="B34" i="9"/>
  <c r="B33" i="9"/>
  <c r="B32" i="9"/>
  <c r="B31" i="9"/>
  <c r="B30" i="9"/>
  <c r="B29" i="9"/>
  <c r="B28" i="9"/>
  <c r="B27" i="9"/>
  <c r="B26" i="9"/>
  <c r="B25" i="9"/>
  <c r="B24" i="9"/>
  <c r="B23" i="9"/>
  <c r="C5" i="9"/>
  <c r="D5" i="9"/>
  <c r="C6" i="9"/>
  <c r="D6" i="9"/>
  <c r="C7" i="9"/>
  <c r="D7" i="9"/>
  <c r="C8" i="9"/>
  <c r="D8" i="9"/>
  <c r="C9" i="9"/>
  <c r="D9" i="9"/>
  <c r="D10" i="9"/>
  <c r="C12" i="9"/>
  <c r="D12" i="9"/>
  <c r="C13" i="9"/>
  <c r="D13" i="9"/>
  <c r="C14" i="9"/>
  <c r="D14" i="9"/>
  <c r="D15" i="9"/>
  <c r="C16" i="9"/>
  <c r="D16" i="9"/>
  <c r="C17" i="9"/>
  <c r="D17" i="9"/>
  <c r="C18" i="9"/>
  <c r="D18" i="9"/>
  <c r="C19" i="9"/>
  <c r="D19" i="9"/>
  <c r="B19" i="9"/>
  <c r="B18" i="9"/>
  <c r="B17" i="9"/>
  <c r="B16" i="9"/>
  <c r="B15" i="9"/>
  <c r="D15" i="11"/>
  <c r="J15" i="11"/>
  <c r="B14" i="9"/>
  <c r="B13" i="9"/>
  <c r="B12" i="9"/>
  <c r="B9" i="9"/>
  <c r="B8" i="9"/>
  <c r="B7" i="9"/>
  <c r="B6" i="9"/>
  <c r="B5" i="9"/>
  <c r="D4" i="9"/>
  <c r="C4" i="9"/>
  <c r="B4" i="9"/>
  <c r="D3" i="9"/>
  <c r="C3" i="9"/>
  <c r="B3" i="9"/>
  <c r="D3" i="11"/>
  <c r="J3" i="11"/>
  <c r="L18" i="1"/>
  <c r="L4" i="1"/>
  <c r="K4" i="1"/>
  <c r="K5" i="1"/>
  <c r="L5" i="1"/>
  <c r="K6" i="1"/>
  <c r="L6" i="1"/>
  <c r="K7" i="1"/>
  <c r="L7" i="1"/>
  <c r="K8" i="1"/>
  <c r="L8" i="1"/>
  <c r="K9" i="1"/>
  <c r="L9" i="1"/>
  <c r="K10" i="1"/>
  <c r="L10" i="1"/>
  <c r="K11" i="1"/>
  <c r="L11" i="1"/>
  <c r="K12" i="1"/>
  <c r="L12" i="1"/>
  <c r="K13" i="1"/>
  <c r="L13" i="1"/>
  <c r="K14" i="1"/>
  <c r="L14" i="1"/>
  <c r="J5" i="1"/>
  <c r="J6" i="1"/>
  <c r="J7" i="1"/>
  <c r="J8" i="1"/>
  <c r="J9" i="1"/>
  <c r="J10" i="1"/>
  <c r="J11" i="1"/>
  <c r="J12" i="1"/>
  <c r="J13" i="1"/>
  <c r="J14" i="1"/>
  <c r="J4" i="1"/>
  <c r="M14" i="7"/>
  <c r="L14" i="7"/>
  <c r="K14" i="7"/>
  <c r="J14" i="7"/>
  <c r="I14" i="7"/>
  <c r="H14" i="7"/>
  <c r="G14" i="7"/>
  <c r="F14" i="7"/>
  <c r="E14" i="7"/>
  <c r="D14" i="7"/>
  <c r="C14" i="7"/>
  <c r="D29" i="11"/>
  <c r="D34" i="11"/>
  <c r="D58" i="11"/>
  <c r="C58" i="11"/>
  <c r="D100" i="11"/>
  <c r="D87" i="11"/>
  <c r="D175" i="11"/>
  <c r="J175" i="11"/>
  <c r="D192" i="11"/>
  <c r="C192" i="11"/>
  <c r="D32" i="11"/>
  <c r="J32" i="11"/>
  <c r="D195" i="11"/>
  <c r="J195" i="11"/>
  <c r="D9" i="11"/>
  <c r="J9" i="11"/>
  <c r="D144" i="11"/>
  <c r="D168" i="11"/>
  <c r="J168" i="11"/>
  <c r="D36" i="11"/>
  <c r="C36" i="11"/>
  <c r="D120" i="11"/>
  <c r="C120" i="11"/>
  <c r="D193" i="11"/>
  <c r="C193" i="11"/>
  <c r="D169" i="11"/>
  <c r="J169" i="11"/>
  <c r="D27" i="11"/>
  <c r="C27" i="11"/>
  <c r="D139" i="11"/>
  <c r="J139" i="11"/>
  <c r="D224" i="11"/>
  <c r="D143" i="11"/>
  <c r="D86" i="11"/>
  <c r="C86" i="11"/>
  <c r="D13" i="11"/>
  <c r="C13" i="11"/>
  <c r="D198" i="11"/>
  <c r="C198" i="11"/>
  <c r="D155" i="11"/>
  <c r="J155" i="11"/>
  <c r="D174" i="11"/>
  <c r="J174" i="11"/>
  <c r="D30" i="11"/>
  <c r="J30" i="11"/>
  <c r="D223" i="11"/>
  <c r="C223" i="11"/>
  <c r="D161" i="11"/>
  <c r="D7" i="11"/>
  <c r="C7" i="11"/>
  <c r="D206" i="11"/>
  <c r="C206" i="11"/>
  <c r="D118" i="11"/>
  <c r="C118" i="11"/>
  <c r="D207" i="11"/>
  <c r="C207" i="11"/>
  <c r="D164" i="11"/>
  <c r="C164" i="11"/>
  <c r="D157" i="11"/>
  <c r="C157" i="11"/>
  <c r="D37" i="11"/>
  <c r="J37" i="11"/>
  <c r="D119" i="11"/>
  <c r="C119" i="11"/>
  <c r="D196" i="11"/>
  <c r="J196" i="11"/>
  <c r="D215" i="11"/>
  <c r="J215" i="11"/>
  <c r="D176" i="11"/>
  <c r="C176" i="11"/>
  <c r="D135" i="11"/>
  <c r="J135" i="11"/>
  <c r="D90" i="11"/>
  <c r="J90" i="11"/>
  <c r="D220" i="11"/>
  <c r="C220" i="11"/>
  <c r="D226" i="11"/>
  <c r="C226" i="11"/>
  <c r="D136" i="11"/>
  <c r="J136" i="11"/>
  <c r="D183" i="11"/>
  <c r="C183" i="11"/>
  <c r="D82" i="11"/>
  <c r="C82" i="11"/>
  <c r="D111" i="11"/>
  <c r="J111" i="11"/>
  <c r="D68" i="11"/>
  <c r="J68" i="11"/>
  <c r="D130" i="11"/>
  <c r="C130" i="11"/>
  <c r="D132" i="11"/>
  <c r="C132" i="11"/>
  <c r="D204" i="11"/>
  <c r="D178" i="11"/>
  <c r="J178" i="11"/>
  <c r="D153" i="11"/>
  <c r="J153" i="11"/>
  <c r="D180" i="11"/>
  <c r="D137" i="11"/>
  <c r="J137" i="11"/>
  <c r="D45" i="11"/>
  <c r="J45" i="11"/>
  <c r="D105" i="11"/>
  <c r="J105" i="11"/>
  <c r="D46" i="11"/>
  <c r="J46" i="11"/>
  <c r="D140" i="11"/>
  <c r="J140" i="11"/>
  <c r="D212" i="11"/>
  <c r="C212" i="11"/>
  <c r="D158" i="11"/>
  <c r="C158" i="11"/>
  <c r="D80" i="11"/>
  <c r="C80" i="11"/>
  <c r="D109" i="11"/>
  <c r="J109" i="11"/>
  <c r="D213" i="11"/>
  <c r="C213" i="11"/>
  <c r="D159" i="11"/>
  <c r="C159" i="11"/>
  <c r="D17" i="11"/>
  <c r="C17" i="11"/>
  <c r="D81" i="11"/>
  <c r="C81" i="11"/>
  <c r="D50" i="11"/>
  <c r="J50" i="11"/>
  <c r="D69" i="11"/>
  <c r="C69" i="11"/>
  <c r="D18" i="11"/>
  <c r="C18" i="11"/>
  <c r="D19" i="11"/>
  <c r="C19" i="11"/>
  <c r="D52" i="11"/>
  <c r="J52" i="11"/>
  <c r="D112" i="11"/>
  <c r="J112" i="11"/>
  <c r="D145" i="11"/>
  <c r="C145" i="11"/>
  <c r="D131" i="11"/>
  <c r="C131" i="11"/>
  <c r="D162" i="11"/>
  <c r="C162" i="11"/>
  <c r="D53" i="11"/>
  <c r="J53" i="11"/>
  <c r="D113" i="11"/>
  <c r="J113" i="11"/>
  <c r="D217" i="11"/>
  <c r="C217" i="11"/>
  <c r="D26" i="11"/>
  <c r="C26" i="11"/>
  <c r="D115" i="11"/>
  <c r="C115" i="11"/>
  <c r="D116" i="11"/>
  <c r="C116" i="11"/>
  <c r="D28" i="11"/>
  <c r="C28" i="11"/>
  <c r="D57" i="11"/>
  <c r="C57" i="11"/>
  <c r="D225" i="11"/>
  <c r="C225" i="11"/>
  <c r="D93" i="11"/>
  <c r="J93" i="11"/>
  <c r="D70" i="11"/>
  <c r="J70" i="11"/>
  <c r="D39" i="11"/>
  <c r="C39" i="11"/>
  <c r="D71" i="11"/>
  <c r="J71" i="11"/>
  <c r="D99" i="11"/>
  <c r="C99" i="11"/>
  <c r="D101" i="11"/>
  <c r="C101" i="11"/>
  <c r="D141" i="11"/>
  <c r="J141" i="11"/>
  <c r="D214" i="11"/>
  <c r="C214" i="11"/>
  <c r="D201" i="11"/>
  <c r="C201" i="11"/>
  <c r="D76" i="11"/>
  <c r="J76" i="11"/>
  <c r="D182" i="11"/>
  <c r="C182" i="11"/>
  <c r="D179" i="11"/>
  <c r="C179" i="11"/>
  <c r="D97" i="11"/>
  <c r="J97" i="11"/>
  <c r="D78" i="11"/>
  <c r="J78" i="11"/>
  <c r="J29" i="11"/>
  <c r="C29" i="11"/>
  <c r="J58" i="11"/>
  <c r="D6" i="11"/>
  <c r="J6" i="11"/>
  <c r="D98" i="11"/>
  <c r="C98" i="11"/>
  <c r="D133" i="11"/>
  <c r="D205" i="11"/>
  <c r="C205" i="11"/>
  <c r="D177" i="11"/>
  <c r="J177" i="11"/>
  <c r="D8" i="11"/>
  <c r="J8" i="11"/>
  <c r="D73" i="11"/>
  <c r="J73" i="11"/>
  <c r="D152" i="11"/>
  <c r="J152" i="11"/>
  <c r="J10" i="11"/>
  <c r="D43" i="11"/>
  <c r="J43" i="11"/>
  <c r="D154" i="11"/>
  <c r="J154" i="11"/>
  <c r="D181" i="11"/>
  <c r="D138" i="11"/>
  <c r="J138" i="11"/>
  <c r="D44" i="11"/>
  <c r="J44" i="11"/>
  <c r="D77" i="11"/>
  <c r="J77" i="11"/>
  <c r="D106" i="11"/>
  <c r="J106" i="11"/>
  <c r="D156" i="11"/>
  <c r="J156" i="11"/>
  <c r="D211" i="11"/>
  <c r="C211" i="11"/>
  <c r="D47" i="11"/>
  <c r="J47" i="11"/>
  <c r="D79" i="11"/>
  <c r="D108" i="11"/>
  <c r="J108" i="11"/>
  <c r="D16" i="11"/>
  <c r="D48" i="11"/>
  <c r="J48" i="11"/>
  <c r="D142" i="11"/>
  <c r="C142" i="11"/>
  <c r="D49" i="11"/>
  <c r="J49" i="11"/>
  <c r="D23" i="11"/>
  <c r="C23" i="11"/>
  <c r="D24" i="11"/>
  <c r="C24" i="11"/>
  <c r="D163" i="11"/>
  <c r="C163" i="11"/>
  <c r="D25" i="11"/>
  <c r="C25" i="11"/>
  <c r="D54" i="11"/>
  <c r="J54" i="11"/>
  <c r="D202" i="11"/>
  <c r="C202" i="11"/>
  <c r="D218" i="11"/>
  <c r="J218" i="11"/>
  <c r="D151" i="11"/>
  <c r="C151" i="11"/>
  <c r="D55" i="11"/>
  <c r="J55" i="11"/>
  <c r="D96" i="11"/>
  <c r="D219" i="11"/>
  <c r="C219" i="11"/>
  <c r="D56" i="11"/>
  <c r="J56" i="11"/>
  <c r="J87" i="11"/>
  <c r="D117" i="11"/>
  <c r="C117" i="11"/>
  <c r="D194" i="11"/>
  <c r="C194" i="11"/>
  <c r="D149" i="11"/>
  <c r="J149" i="11"/>
  <c r="D89" i="11"/>
  <c r="J89" i="11"/>
  <c r="D33" i="11"/>
  <c r="C33" i="11"/>
  <c r="D170" i="11"/>
  <c r="J170" i="11"/>
  <c r="J92" i="11"/>
  <c r="D199" i="11"/>
  <c r="J199" i="11"/>
  <c r="D171" i="11"/>
  <c r="J171" i="11"/>
  <c r="D74" i="11"/>
  <c r="J74" i="11"/>
  <c r="D35" i="11"/>
  <c r="J35" i="11"/>
  <c r="D200" i="11"/>
  <c r="C200" i="11"/>
  <c r="D172" i="11"/>
  <c r="J172" i="11"/>
  <c r="D4" i="11"/>
  <c r="J4" i="11"/>
  <c r="D67" i="11"/>
  <c r="J67" i="11"/>
  <c r="D94" i="11"/>
  <c r="J94" i="11"/>
  <c r="D173" i="11"/>
  <c r="J173" i="11"/>
  <c r="D38" i="11"/>
  <c r="J38" i="11"/>
  <c r="D203" i="11"/>
  <c r="C203" i="11"/>
  <c r="C195" i="11"/>
  <c r="C204" i="11"/>
  <c r="J36" i="11"/>
  <c r="D12" i="11"/>
  <c r="J12" i="11"/>
  <c r="D221" i="11"/>
  <c r="D150" i="11"/>
  <c r="C150" i="11"/>
  <c r="D14" i="11"/>
  <c r="C14" i="11"/>
  <c r="D5" i="11"/>
  <c r="C5" i="11"/>
  <c r="D75" i="11"/>
  <c r="C75" i="11"/>
  <c r="C222" i="11"/>
  <c r="C168" i="11"/>
  <c r="C113" i="11"/>
  <c r="C216" i="11"/>
  <c r="C95" i="11"/>
  <c r="C100" i="11"/>
  <c r="C134" i="11"/>
  <c r="I134" i="11"/>
  <c r="G144" i="11"/>
  <c r="C144" i="11"/>
  <c r="C178" i="11"/>
  <c r="C9" i="11"/>
  <c r="C161" i="11"/>
  <c r="C197" i="11"/>
  <c r="C72" i="11"/>
  <c r="C160" i="11"/>
  <c r="C110" i="11"/>
  <c r="C114" i="11"/>
  <c r="C136" i="11"/>
  <c r="C175" i="11"/>
  <c r="C180" i="11"/>
  <c r="C224" i="11"/>
  <c r="C15" i="11"/>
  <c r="C143" i="11"/>
  <c r="D107" i="11"/>
  <c r="J107" i="11"/>
  <c r="C88" i="11"/>
  <c r="J34" i="11"/>
  <c r="C34" i="11"/>
  <c r="C3" i="11"/>
  <c r="C153" i="11"/>
  <c r="C67" i="11"/>
  <c r="C152" i="11"/>
  <c r="C111" i="11"/>
  <c r="J7" i="11"/>
  <c r="C196" i="11"/>
  <c r="C53" i="11"/>
  <c r="J13" i="11"/>
  <c r="C177" i="11"/>
  <c r="C38" i="11"/>
  <c r="C32" i="11"/>
  <c r="C169" i="11"/>
  <c r="C94" i="11"/>
  <c r="C68" i="11"/>
  <c r="C155" i="11"/>
  <c r="C215" i="11"/>
  <c r="C218" i="11"/>
  <c r="C45" i="11"/>
  <c r="C135" i="11"/>
  <c r="C139" i="11"/>
  <c r="C174" i="11"/>
  <c r="C30" i="11"/>
  <c r="C46" i="11"/>
  <c r="G145" i="11"/>
  <c r="C140" i="11"/>
  <c r="C105" i="11"/>
  <c r="C54" i="11"/>
  <c r="C37" i="11"/>
  <c r="C137" i="11"/>
  <c r="G183" i="11"/>
  <c r="C112" i="11"/>
  <c r="C10" i="11"/>
  <c r="C78" i="11"/>
  <c r="C76" i="11"/>
  <c r="J14" i="11"/>
  <c r="J69" i="11"/>
  <c r="G82" i="11"/>
  <c r="C154" i="11"/>
  <c r="C50" i="11"/>
  <c r="C109" i="11"/>
  <c r="C55" i="11"/>
  <c r="C97" i="11"/>
  <c r="C4" i="11"/>
  <c r="C52" i="11"/>
  <c r="C49" i="11"/>
  <c r="J217" i="11"/>
  <c r="G226" i="11"/>
  <c r="C172" i="11"/>
  <c r="C71" i="11"/>
  <c r="C141" i="11"/>
  <c r="D227" i="11"/>
  <c r="C93" i="11"/>
  <c r="C149" i="11"/>
  <c r="C73" i="11"/>
  <c r="G207" i="11"/>
  <c r="J96" i="11"/>
  <c r="G101" i="11"/>
  <c r="C6" i="11"/>
  <c r="C70" i="11"/>
  <c r="C173" i="11"/>
  <c r="C8" i="11"/>
  <c r="D146" i="11"/>
  <c r="C133" i="11"/>
  <c r="G59" i="11"/>
  <c r="C108" i="11"/>
  <c r="D184" i="11"/>
  <c r="C79" i="11"/>
  <c r="C171" i="11"/>
  <c r="C170" i="11"/>
  <c r="C181" i="11"/>
  <c r="C106" i="11"/>
  <c r="C92" i="11"/>
  <c r="C199" i="11"/>
  <c r="C208" i="11"/>
  <c r="D60" i="11"/>
  <c r="J33" i="11"/>
  <c r="G39" i="11"/>
  <c r="C221" i="11"/>
  <c r="C77" i="11"/>
  <c r="D208" i="11"/>
  <c r="D40" i="11"/>
  <c r="C35" i="11"/>
  <c r="G120" i="11"/>
  <c r="C156" i="11"/>
  <c r="C87" i="11"/>
  <c r="C47" i="11"/>
  <c r="C56" i="11"/>
  <c r="C74" i="11"/>
  <c r="C44" i="11"/>
  <c r="C48" i="11"/>
  <c r="C138" i="11"/>
  <c r="C43" i="11"/>
  <c r="C16" i="11"/>
  <c r="D20" i="11"/>
  <c r="D83" i="11"/>
  <c r="J5" i="11"/>
  <c r="C12" i="11"/>
  <c r="D102" i="11"/>
  <c r="D165" i="11"/>
  <c r="G164" i="11"/>
  <c r="C184" i="11"/>
  <c r="C165" i="11"/>
  <c r="D121" i="11"/>
  <c r="C107" i="11"/>
  <c r="C227" i="11"/>
  <c r="C40" i="11"/>
  <c r="G19" i="11"/>
  <c r="C146" i="11"/>
  <c r="C83" i="11"/>
  <c r="C20" i="11"/>
  <c r="C121" i="11"/>
  <c r="C102" i="11"/>
  <c r="C60" i="11"/>
  <c r="G119" i="11"/>
</calcChain>
</file>

<file path=xl/sharedStrings.xml><?xml version="1.0" encoding="utf-8"?>
<sst xmlns="http://schemas.openxmlformats.org/spreadsheetml/2006/main" count="868" uniqueCount="123">
  <si>
    <t>Perognathus</t>
  </si>
  <si>
    <t>Reithrodontomys</t>
  </si>
  <si>
    <t>CT+SIA+BS</t>
  </si>
  <si>
    <t>SIA+BS</t>
  </si>
  <si>
    <t>BS</t>
  </si>
  <si>
    <t>Blarina</t>
  </si>
  <si>
    <t>Peromyscus sp 2</t>
  </si>
  <si>
    <t>Peromyscus sp 1</t>
  </si>
  <si>
    <t>Onychomys</t>
  </si>
  <si>
    <t xml:space="preserve">Chaetodipus </t>
  </si>
  <si>
    <t>Microtus</t>
  </si>
  <si>
    <t>Sigmodon</t>
  </si>
  <si>
    <t>Neotoma</t>
  </si>
  <si>
    <t>Thomomys</t>
  </si>
  <si>
    <t>Geomys</t>
  </si>
  <si>
    <t>Remember we're shooting for a total of 16 for SIA per bin, including CT+SIA+BS specimens, so some SIA+BS specimens will become BS-only</t>
  </si>
  <si>
    <t>Time bin</t>
  </si>
  <si>
    <t>Strata</t>
  </si>
  <si>
    <t>CAL ybp (Keller summer 2019)</t>
  </si>
  <si>
    <t>000-015</t>
  </si>
  <si>
    <t>0-1787</t>
  </si>
  <si>
    <t>015-030</t>
  </si>
  <si>
    <t>1787-2775</t>
  </si>
  <si>
    <t>030-060</t>
  </si>
  <si>
    <t>3104-4422</t>
  </si>
  <si>
    <t>060-085</t>
  </si>
  <si>
    <t>4751-6398</t>
  </si>
  <si>
    <t>085-105</t>
  </si>
  <si>
    <t>6398-7716</t>
  </si>
  <si>
    <t>105-120</t>
  </si>
  <si>
    <t>7716-8704</t>
  </si>
  <si>
    <t>120-135</t>
  </si>
  <si>
    <t>8704-9692</t>
  </si>
  <si>
    <t>135-165</t>
  </si>
  <si>
    <t>9692-11010</t>
  </si>
  <si>
    <t>165-180</t>
  </si>
  <si>
    <t>11010-12656</t>
  </si>
  <si>
    <t>180-205</t>
  </si>
  <si>
    <t>12656-14623</t>
  </si>
  <si>
    <t>205-230</t>
  </si>
  <si>
    <t>14623-15802</t>
  </si>
  <si>
    <t>230-255</t>
  </si>
  <si>
    <t>15802-16980</t>
  </si>
  <si>
    <t>255-280</t>
  </si>
  <si>
    <t>16980-18159</t>
  </si>
  <si>
    <t>280-305</t>
  </si>
  <si>
    <t>18159-19338</t>
  </si>
  <si>
    <t>305-330</t>
  </si>
  <si>
    <t>19338-20517</t>
  </si>
  <si>
    <t>330-360</t>
  </si>
  <si>
    <t>20517-21931</t>
  </si>
  <si>
    <t>Overall Progress: # earmarked for…</t>
  </si>
  <si>
    <t>Genus</t>
  </si>
  <si>
    <t>Species</t>
  </si>
  <si>
    <t>Total # specimens examined</t>
  </si>
  <si>
    <t>Pleistocene</t>
  </si>
  <si>
    <t>Holocene</t>
  </si>
  <si>
    <t>Accessioned at UNM</t>
  </si>
  <si>
    <t>Pre-Photo'd</t>
  </si>
  <si>
    <t>Post-Photo'd</t>
  </si>
  <si>
    <t>Morphology</t>
  </si>
  <si>
    <t>SIA sampled</t>
  </si>
  <si>
    <t>SIA worked</t>
  </si>
  <si>
    <t>BOTH morphology and SIA</t>
  </si>
  <si>
    <t>Compound specific SIA</t>
  </si>
  <si>
    <t>sp.</t>
  </si>
  <si>
    <t>Chaetodipus</t>
  </si>
  <si>
    <t>Peromyscus</t>
  </si>
  <si>
    <t>sp.1</t>
  </si>
  <si>
    <t>sp.2</t>
  </si>
  <si>
    <t>TOTALS:</t>
  </si>
  <si>
    <t>ALL</t>
  </si>
  <si>
    <t>Time Bin #1 (000-015cm)</t>
  </si>
  <si>
    <t>Time Bin #2 (015-030cm)</t>
  </si>
  <si>
    <t>Time Bin #3 (030-060)</t>
  </si>
  <si>
    <t>Time Bin #4 (060-085)</t>
  </si>
  <si>
    <t>Time Bin #5 (085-105)</t>
  </si>
  <si>
    <t>Time Bin #6 (105-120)</t>
  </si>
  <si>
    <t>Time Bin #7 (120-135)</t>
  </si>
  <si>
    <t>Time Bin #9 (165-180)</t>
  </si>
  <si>
    <t>Time Bin #10 (180-205)</t>
  </si>
  <si>
    <t>Time Bin #11 (205-230)</t>
  </si>
  <si>
    <t>Time Bin #12 (230-255)</t>
  </si>
  <si>
    <t>Time Bin #13 (255-280)</t>
  </si>
  <si>
    <t>Time Bin #14 (280-285)</t>
  </si>
  <si>
    <t>Time Bin #15 (305-330)</t>
  </si>
  <si>
    <t>Time Bin #16 (330-360)</t>
  </si>
  <si>
    <t>#1 (000-015cm)</t>
  </si>
  <si>
    <t>#2 (015-030cm)</t>
  </si>
  <si>
    <t>#3 (030-060cm)</t>
  </si>
  <si>
    <t>#4 (060-085cm)</t>
  </si>
  <si>
    <t>#5 (085-105cm)</t>
  </si>
  <si>
    <t>#6 (105-120cm)</t>
  </si>
  <si>
    <t>#7 (120-135cm)</t>
  </si>
  <si>
    <t>#8 (135-165cm)</t>
  </si>
  <si>
    <t>#9 (165-180cm)</t>
  </si>
  <si>
    <t>#10 (180-205cm)</t>
  </si>
  <si>
    <t>#11 (205-230cm)</t>
  </si>
  <si>
    <t>#12 (230-255cm)</t>
  </si>
  <si>
    <t>#13 (255-280cm)</t>
  </si>
  <si>
    <t>#14 (280-285cm)</t>
  </si>
  <si>
    <t>#15 (305-330cm)</t>
  </si>
  <si>
    <t>#16 (330-360cm)</t>
  </si>
  <si>
    <t>SIA done</t>
  </si>
  <si>
    <t>#14 (280-305cm)</t>
  </si>
  <si>
    <t>All in-hand</t>
  </si>
  <si>
    <t>In-hand not done</t>
  </si>
  <si>
    <t>Sum</t>
  </si>
  <si>
    <t>Sums</t>
  </si>
  <si>
    <t>Isotopes for 15/bin</t>
  </si>
  <si>
    <t>IDs for 15/bin</t>
  </si>
  <si>
    <t xml:space="preserve">Blarina are undersampled because we didn't pull them last time. The only Blarina we have are those we identified ourselves. Older time bins are also undersampled relative to younger bins because I completed IDing all specimens for bins one and  two this summer. I plan to use those for my second chapter comparing methods, but it looks like I should supplement with moderns. </t>
  </si>
  <si>
    <t>Isotopes needed to reach 15/bin</t>
  </si>
  <si>
    <t>IDs needed to reach 15/bin</t>
  </si>
  <si>
    <t>Max numbers per taxon per time bin:</t>
  </si>
  <si>
    <t>These are goal numbers and cannot be reached for most taxa in any given time bin.  All time bins except 4-8 are already exhausted.</t>
  </si>
  <si>
    <t>Time Bin #8 (135-150)</t>
  </si>
  <si>
    <t>Time Bin 8.5 (155-165)</t>
  </si>
  <si>
    <t>#8.5 (155-165)</t>
  </si>
  <si>
    <t>#8 (135-155cm)</t>
  </si>
  <si>
    <t>#8.5 (155-165cm)</t>
  </si>
  <si>
    <t>#8 (155-165cm)</t>
  </si>
  <si>
    <t>#8 (135-150cm)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</si>
</sst>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b/>
      <sz val="11"/>
      <color theme="1"/>
      <name val="Calibri"/>
      <family val="2"/>
      <scheme val="minor"/>
    </font>
    <font>
      <b/>
      <sz val="10"/>
      <color theme="1"/>
      <name val="Calibri (Body)_x0000_"/>
    </font>
    <font>
      <b/>
      <sz val="10"/>
      <color theme="1"/>
      <name val="Calibri"/>
      <family val="2"/>
      <scheme val="minor"/>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s>
  <cellStyleXfs count="1">
    <xf numFmtId="0" fontId="0" fillId="0" borderId="0"/>
  </cellStyleXfs>
  <cellXfs count="35">
    <xf numFmtId="0" fontId="0" fillId="0" borderId="0" xfId="0"/>
    <xf numFmtId="0" fontId="1" fillId="0" borderId="0" xfId="0" applyFont="1"/>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 fillId="2" borderId="7" xfId="0" applyFont="1"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0" borderId="10" xfId="0" applyFont="1" applyFill="1" applyBorder="1" applyAlignment="1">
      <alignment horizontal="center" vertical="center" wrapText="1"/>
    </xf>
    <xf numFmtId="0" fontId="2" fillId="0" borderId="10"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center" vertical="center" textRotation="90" wrapText="1"/>
    </xf>
    <xf numFmtId="0" fontId="0" fillId="0" borderId="10" xfId="0" applyFont="1" applyFill="1" applyBorder="1" applyAlignment="1">
      <alignment horizontal="center" vertical="center"/>
    </xf>
    <xf numFmtId="0" fontId="4" fillId="0" borderId="10" xfId="0" applyFont="1" applyFill="1" applyBorder="1" applyAlignment="1">
      <alignment horizontal="center" vertical="center"/>
    </xf>
    <xf numFmtId="0" fontId="0" fillId="0" borderId="10" xfId="0" applyBorder="1"/>
    <xf numFmtId="0" fontId="1" fillId="0" borderId="8" xfId="0" applyFont="1" applyFill="1" applyBorder="1" applyAlignment="1">
      <alignment horizontal="right" vertical="center"/>
    </xf>
    <xf numFmtId="0" fontId="1" fillId="0" borderId="0" xfId="0" applyFont="1" applyAlignment="1">
      <alignment horizontal="right"/>
    </xf>
    <xf numFmtId="0" fontId="0" fillId="0" borderId="0" xfId="0" applyAlignment="1">
      <alignment horizontal="right"/>
    </xf>
    <xf numFmtId="0" fontId="0" fillId="0" borderId="0" xfId="0" applyFill="1" applyAlignment="1">
      <alignment horizontal="right"/>
    </xf>
    <xf numFmtId="0" fontId="0" fillId="0" borderId="16" xfId="0" applyBorder="1"/>
    <xf numFmtId="0" fontId="0" fillId="0" borderId="11" xfId="0" applyBorder="1"/>
    <xf numFmtId="0" fontId="0" fillId="0" borderId="0" xfId="0" applyAlignment="1"/>
    <xf numFmtId="0" fontId="1" fillId="0" borderId="0" xfId="0" applyFont="1" applyAlignment="1"/>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3" borderId="0" xfId="0" applyFill="1"/>
    <xf numFmtId="0" fontId="0" fillId="3" borderId="0" xfId="0"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EXHAUSTED Time</a:t>
            </a:r>
            <a:r>
              <a:rPr lang="en-US" baseline="0"/>
              <a:t> Bin #1</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bin'!$A$3:$A$14</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bin'!$B$3:$B$14</c:f>
              <c:numCache>
                <c:formatCode>General</c:formatCode>
                <c:ptCount val="12"/>
                <c:pt idx="0">
                  <c:v>2</c:v>
                </c:pt>
                <c:pt idx="1">
                  <c:v>5</c:v>
                </c:pt>
                <c:pt idx="2">
                  <c:v>0</c:v>
                </c:pt>
                <c:pt idx="3">
                  <c:v>5</c:v>
                </c:pt>
                <c:pt idx="4">
                  <c:v>6</c:v>
                </c:pt>
                <c:pt idx="5">
                  <c:v>1</c:v>
                </c:pt>
                <c:pt idx="6">
                  <c:v>4</c:v>
                </c:pt>
                <c:pt idx="7">
                  <c:v>0</c:v>
                </c:pt>
                <c:pt idx="8">
                  <c:v>6</c:v>
                </c:pt>
                <c:pt idx="9">
                  <c:v>1</c:v>
                </c:pt>
                <c:pt idx="10">
                  <c:v>1</c:v>
                </c:pt>
                <c:pt idx="11">
                  <c:v>0</c:v>
                </c:pt>
              </c:numCache>
            </c:numRef>
          </c:val>
          <c:extLst>
            <c:ext xmlns:c16="http://schemas.microsoft.com/office/drawing/2014/chart" uri="{C3380CC4-5D6E-409C-BE32-E72D297353CC}">
              <c16:uniqueId val="{00000000-C9B2-47AC-8072-D3C104E61CC4}"/>
            </c:ext>
          </c:extLst>
        </c:ser>
        <c:ser>
          <c:idx val="1"/>
          <c:order val="1"/>
          <c:tx>
            <c:strRef>
              <c:f>'By time bin'!$C$2</c:f>
              <c:strCache>
                <c:ptCount val="1"/>
                <c:pt idx="0">
                  <c:v>SIA+BS</c:v>
                </c:pt>
              </c:strCache>
            </c:strRef>
          </c:tx>
          <c:spPr>
            <a:solidFill>
              <a:schemeClr val="accent2"/>
            </a:solidFill>
            <a:ln>
              <a:noFill/>
            </a:ln>
            <a:effectLst/>
          </c:spPr>
          <c:invertIfNegative val="0"/>
          <c:cat>
            <c:strRef>
              <c:f>'By time bin'!$A$3:$A$14</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bin'!$C$3:$C$14</c:f>
              <c:numCache>
                <c:formatCode>General</c:formatCode>
                <c:ptCount val="12"/>
                <c:pt idx="1">
                  <c:v>15</c:v>
                </c:pt>
                <c:pt idx="2">
                  <c:v>0</c:v>
                </c:pt>
                <c:pt idx="3">
                  <c:v>15</c:v>
                </c:pt>
                <c:pt idx="4">
                  <c:v>15</c:v>
                </c:pt>
                <c:pt idx="5">
                  <c:v>9</c:v>
                </c:pt>
                <c:pt idx="6">
                  <c:v>15</c:v>
                </c:pt>
                <c:pt idx="7">
                  <c:v>4</c:v>
                </c:pt>
                <c:pt idx="8">
                  <c:v>15</c:v>
                </c:pt>
                <c:pt idx="9">
                  <c:v>15</c:v>
                </c:pt>
                <c:pt idx="10">
                  <c:v>0</c:v>
                </c:pt>
                <c:pt idx="11">
                  <c:v>0</c:v>
                </c:pt>
              </c:numCache>
            </c:numRef>
          </c:val>
          <c:extLst>
            <c:ext xmlns:c16="http://schemas.microsoft.com/office/drawing/2014/chart" uri="{C3380CC4-5D6E-409C-BE32-E72D297353CC}">
              <c16:uniqueId val="{00000001-C9B2-47AC-8072-D3C104E61CC4}"/>
            </c:ext>
          </c:extLst>
        </c:ser>
        <c:ser>
          <c:idx val="2"/>
          <c:order val="2"/>
          <c:tx>
            <c:strRef>
              <c:f>'By time bin'!$D$2</c:f>
              <c:strCache>
                <c:ptCount val="1"/>
                <c:pt idx="0">
                  <c:v>BS</c:v>
                </c:pt>
              </c:strCache>
            </c:strRef>
          </c:tx>
          <c:spPr>
            <a:solidFill>
              <a:schemeClr val="accent3"/>
            </a:solidFill>
            <a:ln>
              <a:noFill/>
            </a:ln>
            <a:effectLst/>
          </c:spPr>
          <c:invertIfNegative val="0"/>
          <c:cat>
            <c:strRef>
              <c:f>'By time bin'!$A$3:$A$14</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bin'!$D$3:$D$14</c:f>
              <c:numCache>
                <c:formatCode>General</c:formatCode>
                <c:ptCount val="12"/>
                <c:pt idx="1">
                  <c:v>15</c:v>
                </c:pt>
                <c:pt idx="2">
                  <c:v>0</c:v>
                </c:pt>
                <c:pt idx="3">
                  <c:v>1</c:v>
                </c:pt>
                <c:pt idx="4">
                  <c:v>2</c:v>
                </c:pt>
                <c:pt idx="5">
                  <c:v>0</c:v>
                </c:pt>
                <c:pt idx="6">
                  <c:v>18</c:v>
                </c:pt>
                <c:pt idx="7">
                  <c:v>0</c:v>
                </c:pt>
                <c:pt idx="8">
                  <c:v>13</c:v>
                </c:pt>
                <c:pt idx="9">
                  <c:v>9</c:v>
                </c:pt>
                <c:pt idx="10">
                  <c:v>0</c:v>
                </c:pt>
                <c:pt idx="11">
                  <c:v>0</c:v>
                </c:pt>
              </c:numCache>
            </c:numRef>
          </c:val>
          <c:extLst>
            <c:ext xmlns:c16="http://schemas.microsoft.com/office/drawing/2014/chart" uri="{C3380CC4-5D6E-409C-BE32-E72D297353CC}">
              <c16:uniqueId val="{00000002-C9B2-47AC-8072-D3C104E61CC4}"/>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EXHAUSTED Time</a:t>
            </a:r>
            <a:r>
              <a:rPr lang="en-US" baseline="0"/>
              <a:t> Bin #2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bin'!$A$18:$A$29</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bin'!$B$18:$B$29</c:f>
              <c:numCache>
                <c:formatCode>General</c:formatCode>
                <c:ptCount val="12"/>
                <c:pt idx="0">
                  <c:v>4</c:v>
                </c:pt>
                <c:pt idx="1">
                  <c:v>5</c:v>
                </c:pt>
                <c:pt idx="2">
                  <c:v>0</c:v>
                </c:pt>
                <c:pt idx="3">
                  <c:v>5</c:v>
                </c:pt>
                <c:pt idx="4">
                  <c:v>1</c:v>
                </c:pt>
                <c:pt idx="5">
                  <c:v>0</c:v>
                </c:pt>
                <c:pt idx="6">
                  <c:v>3</c:v>
                </c:pt>
                <c:pt idx="7">
                  <c:v>1</c:v>
                </c:pt>
                <c:pt idx="8">
                  <c:v>0</c:v>
                </c:pt>
                <c:pt idx="9">
                  <c:v>1</c:v>
                </c:pt>
                <c:pt idx="10">
                  <c:v>0</c:v>
                </c:pt>
                <c:pt idx="11">
                  <c:v>0</c:v>
                </c:pt>
              </c:numCache>
            </c:numRef>
          </c:val>
          <c:extLst>
            <c:ext xmlns:c16="http://schemas.microsoft.com/office/drawing/2014/chart" uri="{C3380CC4-5D6E-409C-BE32-E72D297353CC}">
              <c16:uniqueId val="{00000000-3ECF-4D7A-92B9-3834A07E90B3}"/>
            </c:ext>
          </c:extLst>
        </c:ser>
        <c:ser>
          <c:idx val="1"/>
          <c:order val="1"/>
          <c:tx>
            <c:strRef>
              <c:f>'By time bin'!$C$2</c:f>
              <c:strCache>
                <c:ptCount val="1"/>
                <c:pt idx="0">
                  <c:v>SIA+BS</c:v>
                </c:pt>
              </c:strCache>
            </c:strRef>
          </c:tx>
          <c:spPr>
            <a:solidFill>
              <a:schemeClr val="accent2"/>
            </a:solidFill>
            <a:ln>
              <a:noFill/>
            </a:ln>
            <a:effectLst/>
          </c:spPr>
          <c:invertIfNegative val="0"/>
          <c:cat>
            <c:strRef>
              <c:f>'By time bin'!$A$18:$A$29</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bin'!$C$18:$C$29</c:f>
              <c:numCache>
                <c:formatCode>General</c:formatCode>
                <c:ptCount val="12"/>
                <c:pt idx="1">
                  <c:v>15</c:v>
                </c:pt>
                <c:pt idx="2">
                  <c:v>0</c:v>
                </c:pt>
                <c:pt idx="3">
                  <c:v>15</c:v>
                </c:pt>
                <c:pt idx="4">
                  <c:v>15</c:v>
                </c:pt>
                <c:pt idx="5">
                  <c:v>15</c:v>
                </c:pt>
                <c:pt idx="6">
                  <c:v>14</c:v>
                </c:pt>
                <c:pt idx="7">
                  <c:v>3</c:v>
                </c:pt>
                <c:pt idx="8">
                  <c:v>6</c:v>
                </c:pt>
                <c:pt idx="9">
                  <c:v>15</c:v>
                </c:pt>
                <c:pt idx="10">
                  <c:v>3</c:v>
                </c:pt>
                <c:pt idx="11">
                  <c:v>0</c:v>
                </c:pt>
              </c:numCache>
            </c:numRef>
          </c:val>
          <c:extLst>
            <c:ext xmlns:c16="http://schemas.microsoft.com/office/drawing/2014/chart" uri="{C3380CC4-5D6E-409C-BE32-E72D297353CC}">
              <c16:uniqueId val="{00000001-3ECF-4D7A-92B9-3834A07E90B3}"/>
            </c:ext>
          </c:extLst>
        </c:ser>
        <c:ser>
          <c:idx val="2"/>
          <c:order val="2"/>
          <c:tx>
            <c:strRef>
              <c:f>'By time bin'!$D$2</c:f>
              <c:strCache>
                <c:ptCount val="1"/>
                <c:pt idx="0">
                  <c:v>BS</c:v>
                </c:pt>
              </c:strCache>
            </c:strRef>
          </c:tx>
          <c:spPr>
            <a:solidFill>
              <a:schemeClr val="accent3"/>
            </a:solidFill>
            <a:ln>
              <a:noFill/>
            </a:ln>
            <a:effectLst/>
          </c:spPr>
          <c:invertIfNegative val="0"/>
          <c:cat>
            <c:strRef>
              <c:f>'By time bin'!$A$18:$A$29</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bin'!$D$18:$D$29</c:f>
              <c:numCache>
                <c:formatCode>General</c:formatCode>
                <c:ptCount val="12"/>
                <c:pt idx="1">
                  <c:v>19</c:v>
                </c:pt>
                <c:pt idx="2">
                  <c:v>0</c:v>
                </c:pt>
                <c:pt idx="3">
                  <c:v>5</c:v>
                </c:pt>
                <c:pt idx="4">
                  <c:v>32</c:v>
                </c:pt>
                <c:pt idx="5">
                  <c:v>1</c:v>
                </c:pt>
                <c:pt idx="6">
                  <c:v>14</c:v>
                </c:pt>
                <c:pt idx="7">
                  <c:v>0</c:v>
                </c:pt>
                <c:pt idx="8">
                  <c:v>0</c:v>
                </c:pt>
                <c:pt idx="9">
                  <c:v>30</c:v>
                </c:pt>
                <c:pt idx="10">
                  <c:v>0</c:v>
                </c:pt>
                <c:pt idx="11">
                  <c:v>0</c:v>
                </c:pt>
              </c:numCache>
            </c:numRef>
          </c:val>
          <c:extLst>
            <c:ext xmlns:c16="http://schemas.microsoft.com/office/drawing/2014/chart" uri="{C3380CC4-5D6E-409C-BE32-E72D297353CC}">
              <c16:uniqueId val="{00000002-3ECF-4D7A-92B9-3834A07E90B3}"/>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EXHAUSTED</a:t>
            </a:r>
            <a:r>
              <a:rPr lang="en-US" baseline="0"/>
              <a:t> </a:t>
            </a:r>
            <a:r>
              <a:rPr lang="en-US"/>
              <a:t>Time</a:t>
            </a:r>
            <a:r>
              <a:rPr lang="en-US" baseline="0"/>
              <a:t> Bin #3</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bin'!$A$34:$A$45</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bin'!$B$34:$B$45</c:f>
              <c:numCache>
                <c:formatCode>General</c:formatCode>
                <c:ptCount val="12"/>
                <c:pt idx="0">
                  <c:v>8</c:v>
                </c:pt>
                <c:pt idx="1">
                  <c:v>6</c:v>
                </c:pt>
                <c:pt idx="2">
                  <c:v>0</c:v>
                </c:pt>
                <c:pt idx="3">
                  <c:v>1</c:v>
                </c:pt>
                <c:pt idx="4">
                  <c:v>2</c:v>
                </c:pt>
                <c:pt idx="5">
                  <c:v>0</c:v>
                </c:pt>
                <c:pt idx="6">
                  <c:v>4</c:v>
                </c:pt>
                <c:pt idx="7">
                  <c:v>0</c:v>
                </c:pt>
                <c:pt idx="8">
                  <c:v>0</c:v>
                </c:pt>
                <c:pt idx="9">
                  <c:v>3</c:v>
                </c:pt>
                <c:pt idx="10">
                  <c:v>0</c:v>
                </c:pt>
                <c:pt idx="11">
                  <c:v>0</c:v>
                </c:pt>
              </c:numCache>
            </c:numRef>
          </c:val>
          <c:extLst>
            <c:ext xmlns:c16="http://schemas.microsoft.com/office/drawing/2014/chart" uri="{C3380CC4-5D6E-409C-BE32-E72D297353CC}">
              <c16:uniqueId val="{00000000-6E86-4840-A704-97D63E55FC33}"/>
            </c:ext>
          </c:extLst>
        </c:ser>
        <c:ser>
          <c:idx val="1"/>
          <c:order val="1"/>
          <c:tx>
            <c:strRef>
              <c:f>'By time bin'!$C$2</c:f>
              <c:strCache>
                <c:ptCount val="1"/>
                <c:pt idx="0">
                  <c:v>SIA+BS</c:v>
                </c:pt>
              </c:strCache>
            </c:strRef>
          </c:tx>
          <c:spPr>
            <a:solidFill>
              <a:schemeClr val="accent2"/>
            </a:solidFill>
            <a:ln>
              <a:noFill/>
            </a:ln>
            <a:effectLst/>
          </c:spPr>
          <c:invertIfNegative val="0"/>
          <c:cat>
            <c:strRef>
              <c:f>'By time bin'!$A$34:$A$45</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bin'!$C$34:$C$45</c:f>
              <c:numCache>
                <c:formatCode>General</c:formatCode>
                <c:ptCount val="12"/>
                <c:pt idx="1">
                  <c:v>15</c:v>
                </c:pt>
                <c:pt idx="2">
                  <c:v>0</c:v>
                </c:pt>
                <c:pt idx="3">
                  <c:v>15</c:v>
                </c:pt>
                <c:pt idx="4">
                  <c:v>15</c:v>
                </c:pt>
                <c:pt idx="5">
                  <c:v>11</c:v>
                </c:pt>
                <c:pt idx="6">
                  <c:v>15</c:v>
                </c:pt>
                <c:pt idx="7">
                  <c:v>0</c:v>
                </c:pt>
                <c:pt idx="8">
                  <c:v>14</c:v>
                </c:pt>
                <c:pt idx="9">
                  <c:v>15</c:v>
                </c:pt>
                <c:pt idx="10">
                  <c:v>6</c:v>
                </c:pt>
                <c:pt idx="11">
                  <c:v>1</c:v>
                </c:pt>
              </c:numCache>
            </c:numRef>
          </c:val>
          <c:extLst>
            <c:ext xmlns:c16="http://schemas.microsoft.com/office/drawing/2014/chart" uri="{C3380CC4-5D6E-409C-BE32-E72D297353CC}">
              <c16:uniqueId val="{00000001-6E86-4840-A704-97D63E55FC33}"/>
            </c:ext>
          </c:extLst>
        </c:ser>
        <c:ser>
          <c:idx val="2"/>
          <c:order val="2"/>
          <c:tx>
            <c:strRef>
              <c:f>'By time bin'!$D$2</c:f>
              <c:strCache>
                <c:ptCount val="1"/>
                <c:pt idx="0">
                  <c:v>BS</c:v>
                </c:pt>
              </c:strCache>
            </c:strRef>
          </c:tx>
          <c:spPr>
            <a:solidFill>
              <a:schemeClr val="accent3"/>
            </a:solidFill>
            <a:ln>
              <a:noFill/>
            </a:ln>
            <a:effectLst/>
          </c:spPr>
          <c:invertIfNegative val="0"/>
          <c:cat>
            <c:strRef>
              <c:f>'By time bin'!$A$34:$A$45</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bin'!$D$34:$D$45</c:f>
              <c:numCache>
                <c:formatCode>General</c:formatCode>
                <c:ptCount val="12"/>
                <c:pt idx="1">
                  <c:v>10</c:v>
                </c:pt>
                <c:pt idx="2">
                  <c:v>0</c:v>
                </c:pt>
                <c:pt idx="3">
                  <c:v>30</c:v>
                </c:pt>
                <c:pt idx="4">
                  <c:v>1</c:v>
                </c:pt>
                <c:pt idx="5">
                  <c:v>0</c:v>
                </c:pt>
                <c:pt idx="6">
                  <c:v>28</c:v>
                </c:pt>
                <c:pt idx="7">
                  <c:v>0</c:v>
                </c:pt>
                <c:pt idx="8">
                  <c:v>1</c:v>
                </c:pt>
                <c:pt idx="9">
                  <c:v>30</c:v>
                </c:pt>
                <c:pt idx="10">
                  <c:v>0</c:v>
                </c:pt>
                <c:pt idx="11">
                  <c:v>0</c:v>
                </c:pt>
              </c:numCache>
            </c:numRef>
          </c:val>
          <c:extLst>
            <c:ext xmlns:c16="http://schemas.microsoft.com/office/drawing/2014/chart" uri="{C3380CC4-5D6E-409C-BE32-E72D297353CC}">
              <c16:uniqueId val="{00000002-6E86-4840-A704-97D63E55FC33}"/>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EXHAUSTED Time</a:t>
            </a:r>
            <a:r>
              <a:rPr lang="en-US" baseline="0"/>
              <a:t> Bin #4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bin'!$A$50:$A$61</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bin'!$B$50:$B$61</c:f>
              <c:numCache>
                <c:formatCode>General</c:formatCode>
                <c:ptCount val="12"/>
                <c:pt idx="0">
                  <c:v>32</c:v>
                </c:pt>
                <c:pt idx="1">
                  <c:v>6</c:v>
                </c:pt>
                <c:pt idx="2">
                  <c:v>0</c:v>
                </c:pt>
                <c:pt idx="3">
                  <c:v>6</c:v>
                </c:pt>
                <c:pt idx="4">
                  <c:v>6</c:v>
                </c:pt>
                <c:pt idx="5">
                  <c:v>4</c:v>
                </c:pt>
                <c:pt idx="6">
                  <c:v>6</c:v>
                </c:pt>
                <c:pt idx="7">
                  <c:v>0</c:v>
                </c:pt>
                <c:pt idx="8">
                  <c:v>6</c:v>
                </c:pt>
                <c:pt idx="9">
                  <c:v>1</c:v>
                </c:pt>
                <c:pt idx="10">
                  <c:v>4</c:v>
                </c:pt>
                <c:pt idx="11">
                  <c:v>0</c:v>
                </c:pt>
              </c:numCache>
            </c:numRef>
          </c:val>
          <c:extLst>
            <c:ext xmlns:c16="http://schemas.microsoft.com/office/drawing/2014/chart" uri="{C3380CC4-5D6E-409C-BE32-E72D297353CC}">
              <c16:uniqueId val="{00000000-E073-4A14-9C53-7E56B607F07C}"/>
            </c:ext>
          </c:extLst>
        </c:ser>
        <c:ser>
          <c:idx val="1"/>
          <c:order val="1"/>
          <c:tx>
            <c:strRef>
              <c:f>'By time bin'!$C$2</c:f>
              <c:strCache>
                <c:ptCount val="1"/>
                <c:pt idx="0">
                  <c:v>SIA+BS</c:v>
                </c:pt>
              </c:strCache>
            </c:strRef>
          </c:tx>
          <c:spPr>
            <a:solidFill>
              <a:schemeClr val="accent2"/>
            </a:solidFill>
            <a:ln>
              <a:noFill/>
            </a:ln>
            <a:effectLst/>
          </c:spPr>
          <c:invertIfNegative val="0"/>
          <c:cat>
            <c:strRef>
              <c:f>'By time bin'!$A$50:$A$61</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bin'!$C$50:$C$61</c:f>
              <c:numCache>
                <c:formatCode>General</c:formatCode>
                <c:ptCount val="12"/>
                <c:pt idx="1">
                  <c:v>15</c:v>
                </c:pt>
                <c:pt idx="2">
                  <c:v>0</c:v>
                </c:pt>
                <c:pt idx="3">
                  <c:v>15</c:v>
                </c:pt>
                <c:pt idx="4">
                  <c:v>15</c:v>
                </c:pt>
                <c:pt idx="5">
                  <c:v>15</c:v>
                </c:pt>
                <c:pt idx="6">
                  <c:v>15</c:v>
                </c:pt>
                <c:pt idx="7">
                  <c:v>1</c:v>
                </c:pt>
                <c:pt idx="8">
                  <c:v>15</c:v>
                </c:pt>
                <c:pt idx="9">
                  <c:v>15</c:v>
                </c:pt>
                <c:pt idx="10">
                  <c:v>15</c:v>
                </c:pt>
                <c:pt idx="11">
                  <c:v>10</c:v>
                </c:pt>
              </c:numCache>
            </c:numRef>
          </c:val>
          <c:extLst>
            <c:ext xmlns:c16="http://schemas.microsoft.com/office/drawing/2014/chart" uri="{C3380CC4-5D6E-409C-BE32-E72D297353CC}">
              <c16:uniqueId val="{00000001-E073-4A14-9C53-7E56B607F07C}"/>
            </c:ext>
          </c:extLst>
        </c:ser>
        <c:ser>
          <c:idx val="2"/>
          <c:order val="2"/>
          <c:tx>
            <c:strRef>
              <c:f>'By time bin'!$D$2</c:f>
              <c:strCache>
                <c:ptCount val="1"/>
                <c:pt idx="0">
                  <c:v>BS</c:v>
                </c:pt>
              </c:strCache>
            </c:strRef>
          </c:tx>
          <c:spPr>
            <a:solidFill>
              <a:schemeClr val="accent3"/>
            </a:solidFill>
            <a:ln>
              <a:noFill/>
            </a:ln>
            <a:effectLst/>
          </c:spPr>
          <c:invertIfNegative val="0"/>
          <c:cat>
            <c:strRef>
              <c:f>'By time bin'!$A$50:$A$61</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bin'!$D$50:$D$61</c:f>
              <c:numCache>
                <c:formatCode>General</c:formatCode>
                <c:ptCount val="12"/>
                <c:pt idx="1">
                  <c:v>30</c:v>
                </c:pt>
                <c:pt idx="2">
                  <c:v>0</c:v>
                </c:pt>
                <c:pt idx="3">
                  <c:v>30</c:v>
                </c:pt>
                <c:pt idx="4">
                  <c:v>30</c:v>
                </c:pt>
                <c:pt idx="5">
                  <c:v>30</c:v>
                </c:pt>
                <c:pt idx="6">
                  <c:v>30</c:v>
                </c:pt>
                <c:pt idx="7">
                  <c:v>0</c:v>
                </c:pt>
                <c:pt idx="8">
                  <c:v>23</c:v>
                </c:pt>
                <c:pt idx="9">
                  <c:v>30</c:v>
                </c:pt>
                <c:pt idx="10">
                  <c:v>11</c:v>
                </c:pt>
                <c:pt idx="11">
                  <c:v>0</c:v>
                </c:pt>
              </c:numCache>
            </c:numRef>
          </c:val>
          <c:extLst>
            <c:ext xmlns:c16="http://schemas.microsoft.com/office/drawing/2014/chart" uri="{C3380CC4-5D6E-409C-BE32-E72D297353CC}">
              <c16:uniqueId val="{00000002-E073-4A14-9C53-7E56B607F07C}"/>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EXHAUSTED Time</a:t>
            </a:r>
            <a:r>
              <a:rPr lang="en-US" baseline="0"/>
              <a:t> Bin #5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bin'!$A$66:$A$77</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bin'!$B$66:$B$77</c:f>
              <c:numCache>
                <c:formatCode>General</c:formatCode>
                <c:ptCount val="12"/>
                <c:pt idx="0">
                  <c:v>39</c:v>
                </c:pt>
                <c:pt idx="1">
                  <c:v>6</c:v>
                </c:pt>
                <c:pt idx="2">
                  <c:v>0</c:v>
                </c:pt>
                <c:pt idx="3">
                  <c:v>6</c:v>
                </c:pt>
                <c:pt idx="4">
                  <c:v>6</c:v>
                </c:pt>
                <c:pt idx="5">
                  <c:v>3</c:v>
                </c:pt>
                <c:pt idx="6">
                  <c:v>6</c:v>
                </c:pt>
                <c:pt idx="7">
                  <c:v>4</c:v>
                </c:pt>
                <c:pt idx="8">
                  <c:v>6</c:v>
                </c:pt>
                <c:pt idx="9">
                  <c:v>1</c:v>
                </c:pt>
                <c:pt idx="10">
                  <c:v>0</c:v>
                </c:pt>
                <c:pt idx="11">
                  <c:v>2</c:v>
                </c:pt>
              </c:numCache>
            </c:numRef>
          </c:val>
          <c:extLst>
            <c:ext xmlns:c16="http://schemas.microsoft.com/office/drawing/2014/chart" uri="{C3380CC4-5D6E-409C-BE32-E72D297353CC}">
              <c16:uniqueId val="{00000000-C20F-4A24-86A3-38FD60EF7B75}"/>
            </c:ext>
          </c:extLst>
        </c:ser>
        <c:ser>
          <c:idx val="1"/>
          <c:order val="1"/>
          <c:tx>
            <c:strRef>
              <c:f>'By time bin'!$C$2</c:f>
              <c:strCache>
                <c:ptCount val="1"/>
                <c:pt idx="0">
                  <c:v>SIA+BS</c:v>
                </c:pt>
              </c:strCache>
            </c:strRef>
          </c:tx>
          <c:spPr>
            <a:solidFill>
              <a:schemeClr val="accent2"/>
            </a:solidFill>
            <a:ln>
              <a:noFill/>
            </a:ln>
            <a:effectLst/>
          </c:spPr>
          <c:invertIfNegative val="0"/>
          <c:cat>
            <c:strRef>
              <c:f>'By time bin'!$A$66:$A$77</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bin'!$C$66:$C$77</c:f>
              <c:numCache>
                <c:formatCode>General</c:formatCode>
                <c:ptCount val="12"/>
                <c:pt idx="1">
                  <c:v>15</c:v>
                </c:pt>
                <c:pt idx="2">
                  <c:v>0</c:v>
                </c:pt>
                <c:pt idx="3">
                  <c:v>15</c:v>
                </c:pt>
                <c:pt idx="4">
                  <c:v>15</c:v>
                </c:pt>
                <c:pt idx="5">
                  <c:v>15</c:v>
                </c:pt>
                <c:pt idx="6">
                  <c:v>15</c:v>
                </c:pt>
                <c:pt idx="7">
                  <c:v>3</c:v>
                </c:pt>
                <c:pt idx="8">
                  <c:v>15</c:v>
                </c:pt>
                <c:pt idx="9">
                  <c:v>15</c:v>
                </c:pt>
                <c:pt idx="10">
                  <c:v>15</c:v>
                </c:pt>
                <c:pt idx="11">
                  <c:v>15</c:v>
                </c:pt>
              </c:numCache>
            </c:numRef>
          </c:val>
          <c:extLst>
            <c:ext xmlns:c16="http://schemas.microsoft.com/office/drawing/2014/chart" uri="{C3380CC4-5D6E-409C-BE32-E72D297353CC}">
              <c16:uniqueId val="{00000001-C20F-4A24-86A3-38FD60EF7B75}"/>
            </c:ext>
          </c:extLst>
        </c:ser>
        <c:ser>
          <c:idx val="2"/>
          <c:order val="2"/>
          <c:tx>
            <c:strRef>
              <c:f>'By time bin'!$D$2</c:f>
              <c:strCache>
                <c:ptCount val="1"/>
                <c:pt idx="0">
                  <c:v>BS</c:v>
                </c:pt>
              </c:strCache>
            </c:strRef>
          </c:tx>
          <c:spPr>
            <a:solidFill>
              <a:schemeClr val="accent3"/>
            </a:solidFill>
            <a:ln>
              <a:noFill/>
            </a:ln>
            <a:effectLst/>
          </c:spPr>
          <c:invertIfNegative val="0"/>
          <c:cat>
            <c:strRef>
              <c:f>'By time bin'!$A$66:$A$77</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bin'!$D$66:$D$77</c:f>
              <c:numCache>
                <c:formatCode>General</c:formatCode>
                <c:ptCount val="12"/>
                <c:pt idx="1">
                  <c:v>30</c:v>
                </c:pt>
                <c:pt idx="2">
                  <c:v>0</c:v>
                </c:pt>
                <c:pt idx="3">
                  <c:v>30</c:v>
                </c:pt>
                <c:pt idx="4">
                  <c:v>30</c:v>
                </c:pt>
                <c:pt idx="5">
                  <c:v>30</c:v>
                </c:pt>
                <c:pt idx="6">
                  <c:v>30</c:v>
                </c:pt>
                <c:pt idx="7">
                  <c:v>0</c:v>
                </c:pt>
                <c:pt idx="8">
                  <c:v>24</c:v>
                </c:pt>
                <c:pt idx="9">
                  <c:v>30</c:v>
                </c:pt>
                <c:pt idx="10">
                  <c:v>4</c:v>
                </c:pt>
                <c:pt idx="11">
                  <c:v>0</c:v>
                </c:pt>
              </c:numCache>
            </c:numRef>
          </c:val>
          <c:extLst>
            <c:ext xmlns:c16="http://schemas.microsoft.com/office/drawing/2014/chart" uri="{C3380CC4-5D6E-409C-BE32-E72D297353CC}">
              <c16:uniqueId val="{00000002-C20F-4A24-86A3-38FD60EF7B75}"/>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EXHAUSTED Time</a:t>
            </a:r>
            <a:r>
              <a:rPr lang="en-US" baseline="0"/>
              <a:t> Bin #6</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bin'!$A$81:$A$92</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bin'!$B$81:$B$92</c:f>
              <c:numCache>
                <c:formatCode>General</c:formatCode>
                <c:ptCount val="12"/>
                <c:pt idx="0">
                  <c:v>57</c:v>
                </c:pt>
                <c:pt idx="1">
                  <c:v>6</c:v>
                </c:pt>
                <c:pt idx="2">
                  <c:v>3</c:v>
                </c:pt>
                <c:pt idx="3">
                  <c:v>6</c:v>
                </c:pt>
                <c:pt idx="4">
                  <c:v>6</c:v>
                </c:pt>
                <c:pt idx="5">
                  <c:v>6</c:v>
                </c:pt>
                <c:pt idx="6">
                  <c:v>6</c:v>
                </c:pt>
                <c:pt idx="7">
                  <c:v>5</c:v>
                </c:pt>
                <c:pt idx="8">
                  <c:v>6</c:v>
                </c:pt>
                <c:pt idx="9">
                  <c:v>2</c:v>
                </c:pt>
                <c:pt idx="10">
                  <c:v>0</c:v>
                </c:pt>
                <c:pt idx="11">
                  <c:v>3</c:v>
                </c:pt>
              </c:numCache>
            </c:numRef>
          </c:val>
          <c:extLst>
            <c:ext xmlns:c16="http://schemas.microsoft.com/office/drawing/2014/chart" uri="{C3380CC4-5D6E-409C-BE32-E72D297353CC}">
              <c16:uniqueId val="{00000000-6606-467B-B379-B99A2D8138C3}"/>
            </c:ext>
          </c:extLst>
        </c:ser>
        <c:ser>
          <c:idx val="1"/>
          <c:order val="1"/>
          <c:tx>
            <c:strRef>
              <c:f>'By time bin'!$C$2</c:f>
              <c:strCache>
                <c:ptCount val="1"/>
                <c:pt idx="0">
                  <c:v>SIA+BS</c:v>
                </c:pt>
              </c:strCache>
            </c:strRef>
          </c:tx>
          <c:spPr>
            <a:solidFill>
              <a:schemeClr val="accent2"/>
            </a:solidFill>
            <a:ln>
              <a:noFill/>
            </a:ln>
            <a:effectLst/>
          </c:spPr>
          <c:invertIfNegative val="0"/>
          <c:cat>
            <c:strRef>
              <c:f>'By time bin'!$A$81:$A$92</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bin'!$C$81:$C$92</c:f>
              <c:numCache>
                <c:formatCode>General</c:formatCode>
                <c:ptCount val="12"/>
                <c:pt idx="1">
                  <c:v>15</c:v>
                </c:pt>
                <c:pt idx="2">
                  <c:v>2</c:v>
                </c:pt>
                <c:pt idx="3">
                  <c:v>15</c:v>
                </c:pt>
                <c:pt idx="4">
                  <c:v>15</c:v>
                </c:pt>
                <c:pt idx="5">
                  <c:v>15</c:v>
                </c:pt>
                <c:pt idx="6">
                  <c:v>15</c:v>
                </c:pt>
                <c:pt idx="7">
                  <c:v>12</c:v>
                </c:pt>
                <c:pt idx="8">
                  <c:v>15</c:v>
                </c:pt>
                <c:pt idx="9">
                  <c:v>15</c:v>
                </c:pt>
                <c:pt idx="10">
                  <c:v>3</c:v>
                </c:pt>
                <c:pt idx="11">
                  <c:v>15</c:v>
                </c:pt>
              </c:numCache>
            </c:numRef>
          </c:val>
          <c:extLst>
            <c:ext xmlns:c16="http://schemas.microsoft.com/office/drawing/2014/chart" uri="{C3380CC4-5D6E-409C-BE32-E72D297353CC}">
              <c16:uniqueId val="{00000001-6606-467B-B379-B99A2D8138C3}"/>
            </c:ext>
          </c:extLst>
        </c:ser>
        <c:ser>
          <c:idx val="2"/>
          <c:order val="2"/>
          <c:tx>
            <c:strRef>
              <c:f>'By time bin'!$D$2</c:f>
              <c:strCache>
                <c:ptCount val="1"/>
                <c:pt idx="0">
                  <c:v>BS</c:v>
                </c:pt>
              </c:strCache>
            </c:strRef>
          </c:tx>
          <c:spPr>
            <a:solidFill>
              <a:schemeClr val="accent3"/>
            </a:solidFill>
            <a:ln>
              <a:noFill/>
            </a:ln>
            <a:effectLst/>
          </c:spPr>
          <c:invertIfNegative val="0"/>
          <c:cat>
            <c:strRef>
              <c:f>'By time bin'!$A$81:$A$92</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bin'!$D$81:$D$92</c:f>
              <c:numCache>
                <c:formatCode>General</c:formatCode>
                <c:ptCount val="12"/>
                <c:pt idx="1">
                  <c:v>30</c:v>
                </c:pt>
                <c:pt idx="2">
                  <c:v>1</c:v>
                </c:pt>
                <c:pt idx="3">
                  <c:v>30</c:v>
                </c:pt>
                <c:pt idx="4">
                  <c:v>30</c:v>
                </c:pt>
                <c:pt idx="5">
                  <c:v>30</c:v>
                </c:pt>
                <c:pt idx="6">
                  <c:v>30</c:v>
                </c:pt>
                <c:pt idx="7">
                  <c:v>1</c:v>
                </c:pt>
                <c:pt idx="8">
                  <c:v>30</c:v>
                </c:pt>
                <c:pt idx="9">
                  <c:v>30</c:v>
                </c:pt>
                <c:pt idx="10">
                  <c:v>0</c:v>
                </c:pt>
                <c:pt idx="11">
                  <c:v>0</c:v>
                </c:pt>
              </c:numCache>
            </c:numRef>
          </c:val>
          <c:extLst>
            <c:ext xmlns:c16="http://schemas.microsoft.com/office/drawing/2014/chart" uri="{C3380CC4-5D6E-409C-BE32-E72D297353CC}">
              <c16:uniqueId val="{00000002-6606-467B-B379-B99A2D8138C3}"/>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EXHAUSTED Time</a:t>
            </a:r>
            <a:r>
              <a:rPr lang="en-US" baseline="0"/>
              <a:t> Bin #7</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bin'!$A$96:$A$107</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bin'!$B$96:$B$107</c:f>
              <c:numCache>
                <c:formatCode>General</c:formatCode>
                <c:ptCount val="12"/>
                <c:pt idx="0">
                  <c:v>51</c:v>
                </c:pt>
                <c:pt idx="1">
                  <c:v>6</c:v>
                </c:pt>
                <c:pt idx="2">
                  <c:v>0</c:v>
                </c:pt>
                <c:pt idx="3">
                  <c:v>6</c:v>
                </c:pt>
                <c:pt idx="4">
                  <c:v>6</c:v>
                </c:pt>
                <c:pt idx="5">
                  <c:v>6</c:v>
                </c:pt>
                <c:pt idx="6">
                  <c:v>7</c:v>
                </c:pt>
                <c:pt idx="7">
                  <c:v>5</c:v>
                </c:pt>
                <c:pt idx="8">
                  <c:v>6</c:v>
                </c:pt>
                <c:pt idx="9">
                  <c:v>5</c:v>
                </c:pt>
                <c:pt idx="10">
                  <c:v>0</c:v>
                </c:pt>
                <c:pt idx="11">
                  <c:v>0</c:v>
                </c:pt>
              </c:numCache>
            </c:numRef>
          </c:val>
          <c:extLst>
            <c:ext xmlns:c16="http://schemas.microsoft.com/office/drawing/2014/chart" uri="{C3380CC4-5D6E-409C-BE32-E72D297353CC}">
              <c16:uniqueId val="{00000000-7FAF-43FE-8B67-FF11FFEDB8B1}"/>
            </c:ext>
          </c:extLst>
        </c:ser>
        <c:ser>
          <c:idx val="1"/>
          <c:order val="1"/>
          <c:tx>
            <c:strRef>
              <c:f>'By time bin'!$C$2</c:f>
              <c:strCache>
                <c:ptCount val="1"/>
                <c:pt idx="0">
                  <c:v>SIA+BS</c:v>
                </c:pt>
              </c:strCache>
            </c:strRef>
          </c:tx>
          <c:spPr>
            <a:solidFill>
              <a:schemeClr val="accent2"/>
            </a:solidFill>
            <a:ln>
              <a:noFill/>
            </a:ln>
            <a:effectLst/>
          </c:spPr>
          <c:invertIfNegative val="0"/>
          <c:cat>
            <c:strRef>
              <c:f>'By time bin'!$A$96:$A$107</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bin'!$C$96:$C$107</c:f>
              <c:numCache>
                <c:formatCode>General</c:formatCode>
                <c:ptCount val="12"/>
                <c:pt idx="1">
                  <c:v>15</c:v>
                </c:pt>
                <c:pt idx="2">
                  <c:v>6</c:v>
                </c:pt>
                <c:pt idx="3">
                  <c:v>15</c:v>
                </c:pt>
                <c:pt idx="4">
                  <c:v>15</c:v>
                </c:pt>
                <c:pt idx="5">
                  <c:v>15</c:v>
                </c:pt>
                <c:pt idx="6">
                  <c:v>15</c:v>
                </c:pt>
                <c:pt idx="7">
                  <c:v>15</c:v>
                </c:pt>
                <c:pt idx="8">
                  <c:v>15</c:v>
                </c:pt>
                <c:pt idx="9">
                  <c:v>15</c:v>
                </c:pt>
                <c:pt idx="10">
                  <c:v>11</c:v>
                </c:pt>
                <c:pt idx="11">
                  <c:v>15</c:v>
                </c:pt>
              </c:numCache>
            </c:numRef>
          </c:val>
          <c:extLst>
            <c:ext xmlns:c16="http://schemas.microsoft.com/office/drawing/2014/chart" uri="{C3380CC4-5D6E-409C-BE32-E72D297353CC}">
              <c16:uniqueId val="{00000001-7FAF-43FE-8B67-FF11FFEDB8B1}"/>
            </c:ext>
          </c:extLst>
        </c:ser>
        <c:ser>
          <c:idx val="2"/>
          <c:order val="2"/>
          <c:tx>
            <c:strRef>
              <c:f>'By time bin'!$D$2</c:f>
              <c:strCache>
                <c:ptCount val="1"/>
                <c:pt idx="0">
                  <c:v>BS</c:v>
                </c:pt>
              </c:strCache>
            </c:strRef>
          </c:tx>
          <c:spPr>
            <a:solidFill>
              <a:schemeClr val="accent3"/>
            </a:solidFill>
            <a:ln>
              <a:noFill/>
            </a:ln>
            <a:effectLst/>
          </c:spPr>
          <c:invertIfNegative val="0"/>
          <c:cat>
            <c:strRef>
              <c:f>'By time bin'!$A$96:$A$107</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bin'!$D$96:$D$107</c:f>
              <c:numCache>
                <c:formatCode>General</c:formatCode>
                <c:ptCount val="12"/>
                <c:pt idx="1">
                  <c:v>30</c:v>
                </c:pt>
                <c:pt idx="2">
                  <c:v>0</c:v>
                </c:pt>
                <c:pt idx="3">
                  <c:v>30</c:v>
                </c:pt>
                <c:pt idx="4">
                  <c:v>30</c:v>
                </c:pt>
                <c:pt idx="5">
                  <c:v>30</c:v>
                </c:pt>
                <c:pt idx="6">
                  <c:v>30</c:v>
                </c:pt>
                <c:pt idx="7">
                  <c:v>14</c:v>
                </c:pt>
                <c:pt idx="8">
                  <c:v>30</c:v>
                </c:pt>
                <c:pt idx="9">
                  <c:v>30</c:v>
                </c:pt>
                <c:pt idx="10">
                  <c:v>0</c:v>
                </c:pt>
                <c:pt idx="11">
                  <c:v>17</c:v>
                </c:pt>
              </c:numCache>
            </c:numRef>
          </c:val>
          <c:extLst>
            <c:ext xmlns:c16="http://schemas.microsoft.com/office/drawing/2014/chart" uri="{C3380CC4-5D6E-409C-BE32-E72D297353CC}">
              <c16:uniqueId val="{00000002-7FAF-43FE-8B67-FF11FFEDB8B1}"/>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a:t>
            </a:r>
            <a:r>
              <a:rPr lang="en-US" baseline="0"/>
              <a:t> Bin #8</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bin'!$A$111:$A$122</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bin'!$B$111:$B$122</c:f>
              <c:numCache>
                <c:formatCode>General</c:formatCode>
                <c:ptCount val="12"/>
                <c:pt idx="0">
                  <c:v>51</c:v>
                </c:pt>
                <c:pt idx="1">
                  <c:v>6</c:v>
                </c:pt>
                <c:pt idx="2">
                  <c:v>6</c:v>
                </c:pt>
                <c:pt idx="3">
                  <c:v>6</c:v>
                </c:pt>
                <c:pt idx="4">
                  <c:v>6</c:v>
                </c:pt>
                <c:pt idx="5">
                  <c:v>6</c:v>
                </c:pt>
                <c:pt idx="6">
                  <c:v>6</c:v>
                </c:pt>
                <c:pt idx="7">
                  <c:v>6</c:v>
                </c:pt>
                <c:pt idx="10">
                  <c:v>0</c:v>
                </c:pt>
                <c:pt idx="11">
                  <c:v>1</c:v>
                </c:pt>
              </c:numCache>
            </c:numRef>
          </c:val>
          <c:extLst>
            <c:ext xmlns:c16="http://schemas.microsoft.com/office/drawing/2014/chart" uri="{C3380CC4-5D6E-409C-BE32-E72D297353CC}">
              <c16:uniqueId val="{00000000-33DE-485B-B9E7-BB70C493E55A}"/>
            </c:ext>
          </c:extLst>
        </c:ser>
        <c:ser>
          <c:idx val="1"/>
          <c:order val="1"/>
          <c:tx>
            <c:strRef>
              <c:f>'By time bin'!$C$2</c:f>
              <c:strCache>
                <c:ptCount val="1"/>
                <c:pt idx="0">
                  <c:v>SIA+BS</c:v>
                </c:pt>
              </c:strCache>
            </c:strRef>
          </c:tx>
          <c:spPr>
            <a:solidFill>
              <a:schemeClr val="accent2"/>
            </a:solidFill>
            <a:ln>
              <a:noFill/>
            </a:ln>
            <a:effectLst/>
          </c:spPr>
          <c:invertIfNegative val="0"/>
          <c:cat>
            <c:strRef>
              <c:f>'By time bin'!$A$111:$A$122</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bin'!$C$111:$C$122</c:f>
              <c:numCache>
                <c:formatCode>General</c:formatCode>
                <c:ptCount val="12"/>
                <c:pt idx="1">
                  <c:v>15</c:v>
                </c:pt>
                <c:pt idx="2">
                  <c:v>15</c:v>
                </c:pt>
                <c:pt idx="3">
                  <c:v>15</c:v>
                </c:pt>
                <c:pt idx="4">
                  <c:v>15</c:v>
                </c:pt>
                <c:pt idx="5">
                  <c:v>15</c:v>
                </c:pt>
                <c:pt idx="6">
                  <c:v>15</c:v>
                </c:pt>
                <c:pt idx="7">
                  <c:v>15</c:v>
                </c:pt>
                <c:pt idx="10">
                  <c:v>15</c:v>
                </c:pt>
                <c:pt idx="11">
                  <c:v>15</c:v>
                </c:pt>
              </c:numCache>
            </c:numRef>
          </c:val>
          <c:extLst>
            <c:ext xmlns:c16="http://schemas.microsoft.com/office/drawing/2014/chart" uri="{C3380CC4-5D6E-409C-BE32-E72D297353CC}">
              <c16:uniqueId val="{00000001-33DE-485B-B9E7-BB70C493E55A}"/>
            </c:ext>
          </c:extLst>
        </c:ser>
        <c:ser>
          <c:idx val="2"/>
          <c:order val="2"/>
          <c:tx>
            <c:strRef>
              <c:f>'By time bin'!$D$2</c:f>
              <c:strCache>
                <c:ptCount val="1"/>
                <c:pt idx="0">
                  <c:v>BS</c:v>
                </c:pt>
              </c:strCache>
            </c:strRef>
          </c:tx>
          <c:spPr>
            <a:solidFill>
              <a:schemeClr val="accent3"/>
            </a:solidFill>
            <a:ln>
              <a:noFill/>
            </a:ln>
            <a:effectLst/>
          </c:spPr>
          <c:invertIfNegative val="0"/>
          <c:cat>
            <c:strRef>
              <c:f>'By time bin'!$A$111:$A$122</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bin'!$D$111:$D$122</c:f>
              <c:numCache>
                <c:formatCode>General</c:formatCode>
                <c:ptCount val="12"/>
                <c:pt idx="1">
                  <c:v>30</c:v>
                </c:pt>
                <c:pt idx="2">
                  <c:v>14</c:v>
                </c:pt>
                <c:pt idx="3">
                  <c:v>30</c:v>
                </c:pt>
                <c:pt idx="4">
                  <c:v>30</c:v>
                </c:pt>
                <c:pt idx="5">
                  <c:v>30</c:v>
                </c:pt>
                <c:pt idx="6">
                  <c:v>30</c:v>
                </c:pt>
                <c:pt idx="7">
                  <c:v>30</c:v>
                </c:pt>
                <c:pt idx="10">
                  <c:v>21</c:v>
                </c:pt>
                <c:pt idx="11">
                  <c:v>3</c:v>
                </c:pt>
              </c:numCache>
            </c:numRef>
          </c:val>
          <c:extLst>
            <c:ext xmlns:c16="http://schemas.microsoft.com/office/drawing/2014/chart" uri="{C3380CC4-5D6E-409C-BE32-E72D297353CC}">
              <c16:uniqueId val="{00000002-33DE-485B-B9E7-BB70C493E55A}"/>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EXHAUSTED Time</a:t>
            </a:r>
            <a:r>
              <a:rPr lang="en-US" baseline="0"/>
              <a:t> Bin #9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bin'!$A$142:$A$153</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bin'!$B$142:$B$153</c:f>
              <c:numCache>
                <c:formatCode>General</c:formatCode>
                <c:ptCount val="12"/>
                <c:pt idx="0">
                  <c:v>4</c:v>
                </c:pt>
                <c:pt idx="1">
                  <c:v>6</c:v>
                </c:pt>
                <c:pt idx="2">
                  <c:v>6</c:v>
                </c:pt>
                <c:pt idx="3">
                  <c:v>6</c:v>
                </c:pt>
                <c:pt idx="4">
                  <c:v>4</c:v>
                </c:pt>
                <c:pt idx="5">
                  <c:v>3</c:v>
                </c:pt>
                <c:pt idx="6">
                  <c:v>6</c:v>
                </c:pt>
                <c:pt idx="7">
                  <c:v>4</c:v>
                </c:pt>
                <c:pt idx="8">
                  <c:v>2</c:v>
                </c:pt>
                <c:pt idx="9">
                  <c:v>0</c:v>
                </c:pt>
                <c:pt idx="10">
                  <c:v>0</c:v>
                </c:pt>
                <c:pt idx="11">
                  <c:v>0</c:v>
                </c:pt>
              </c:numCache>
            </c:numRef>
          </c:val>
          <c:extLst>
            <c:ext xmlns:c16="http://schemas.microsoft.com/office/drawing/2014/chart" uri="{C3380CC4-5D6E-409C-BE32-E72D297353CC}">
              <c16:uniqueId val="{00000000-4C29-41EA-922B-DC1A8EE56ACE}"/>
            </c:ext>
          </c:extLst>
        </c:ser>
        <c:ser>
          <c:idx val="1"/>
          <c:order val="1"/>
          <c:tx>
            <c:strRef>
              <c:f>'By time bin'!$C$2</c:f>
              <c:strCache>
                <c:ptCount val="1"/>
                <c:pt idx="0">
                  <c:v>SIA+BS</c:v>
                </c:pt>
              </c:strCache>
            </c:strRef>
          </c:tx>
          <c:spPr>
            <a:solidFill>
              <a:schemeClr val="accent2"/>
            </a:solidFill>
            <a:ln>
              <a:noFill/>
            </a:ln>
            <a:effectLst/>
          </c:spPr>
          <c:invertIfNegative val="0"/>
          <c:cat>
            <c:strRef>
              <c:f>'By time bin'!$A$142:$A$153</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bin'!$C$142:$C$153</c:f>
              <c:numCache>
                <c:formatCode>General</c:formatCode>
                <c:ptCount val="12"/>
                <c:pt idx="1">
                  <c:v>15</c:v>
                </c:pt>
                <c:pt idx="2">
                  <c:v>6</c:v>
                </c:pt>
                <c:pt idx="3">
                  <c:v>15</c:v>
                </c:pt>
                <c:pt idx="4">
                  <c:v>7</c:v>
                </c:pt>
                <c:pt idx="5">
                  <c:v>12</c:v>
                </c:pt>
                <c:pt idx="6">
                  <c:v>15</c:v>
                </c:pt>
                <c:pt idx="7">
                  <c:v>15</c:v>
                </c:pt>
                <c:pt idx="8">
                  <c:v>6</c:v>
                </c:pt>
                <c:pt idx="9">
                  <c:v>12</c:v>
                </c:pt>
                <c:pt idx="10">
                  <c:v>1</c:v>
                </c:pt>
                <c:pt idx="11">
                  <c:v>2</c:v>
                </c:pt>
              </c:numCache>
            </c:numRef>
          </c:val>
          <c:extLst>
            <c:ext xmlns:c16="http://schemas.microsoft.com/office/drawing/2014/chart" uri="{C3380CC4-5D6E-409C-BE32-E72D297353CC}">
              <c16:uniqueId val="{00000001-4C29-41EA-922B-DC1A8EE56ACE}"/>
            </c:ext>
          </c:extLst>
        </c:ser>
        <c:ser>
          <c:idx val="2"/>
          <c:order val="2"/>
          <c:tx>
            <c:strRef>
              <c:f>'By time bin'!$D$2</c:f>
              <c:strCache>
                <c:ptCount val="1"/>
                <c:pt idx="0">
                  <c:v>BS</c:v>
                </c:pt>
              </c:strCache>
            </c:strRef>
          </c:tx>
          <c:spPr>
            <a:solidFill>
              <a:schemeClr val="accent3"/>
            </a:solidFill>
            <a:ln>
              <a:noFill/>
            </a:ln>
            <a:effectLst/>
          </c:spPr>
          <c:invertIfNegative val="0"/>
          <c:cat>
            <c:strRef>
              <c:f>'By time bin'!$A$142:$A$153</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bin'!$D$142:$D$153</c:f>
              <c:numCache>
                <c:formatCode>General</c:formatCode>
                <c:ptCount val="12"/>
                <c:pt idx="1">
                  <c:v>30</c:v>
                </c:pt>
                <c:pt idx="2">
                  <c:v>0</c:v>
                </c:pt>
                <c:pt idx="3">
                  <c:v>16</c:v>
                </c:pt>
                <c:pt idx="4">
                  <c:v>0</c:v>
                </c:pt>
                <c:pt idx="5">
                  <c:v>0</c:v>
                </c:pt>
                <c:pt idx="6">
                  <c:v>30</c:v>
                </c:pt>
                <c:pt idx="7">
                  <c:v>6</c:v>
                </c:pt>
                <c:pt idx="8">
                  <c:v>0</c:v>
                </c:pt>
                <c:pt idx="9">
                  <c:v>30</c:v>
                </c:pt>
                <c:pt idx="10">
                  <c:v>0</c:v>
                </c:pt>
                <c:pt idx="11">
                  <c:v>0</c:v>
                </c:pt>
              </c:numCache>
            </c:numRef>
          </c:val>
          <c:extLst>
            <c:ext xmlns:c16="http://schemas.microsoft.com/office/drawing/2014/chart" uri="{C3380CC4-5D6E-409C-BE32-E72D297353CC}">
              <c16:uniqueId val="{00000002-4C29-41EA-922B-DC1A8EE56ACE}"/>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EXHAUSTED Time</a:t>
            </a:r>
            <a:r>
              <a:rPr lang="en-US" baseline="0"/>
              <a:t> Bin #10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bin'!$A$157:$A$168</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bin'!$B$157:$B$168</c:f>
              <c:numCache>
                <c:formatCode>General</c:formatCode>
                <c:ptCount val="12"/>
                <c:pt idx="0">
                  <c:v>2</c:v>
                </c:pt>
                <c:pt idx="1">
                  <c:v>0</c:v>
                </c:pt>
                <c:pt idx="2">
                  <c:v>1</c:v>
                </c:pt>
                <c:pt idx="3">
                  <c:v>6</c:v>
                </c:pt>
                <c:pt idx="4">
                  <c:v>4</c:v>
                </c:pt>
                <c:pt idx="5">
                  <c:v>0</c:v>
                </c:pt>
                <c:pt idx="6">
                  <c:v>6</c:v>
                </c:pt>
                <c:pt idx="7">
                  <c:v>6</c:v>
                </c:pt>
                <c:pt idx="8">
                  <c:v>0</c:v>
                </c:pt>
                <c:pt idx="9">
                  <c:v>0</c:v>
                </c:pt>
                <c:pt idx="10">
                  <c:v>1</c:v>
                </c:pt>
                <c:pt idx="11">
                  <c:v>2</c:v>
                </c:pt>
              </c:numCache>
            </c:numRef>
          </c:val>
          <c:extLst>
            <c:ext xmlns:c16="http://schemas.microsoft.com/office/drawing/2014/chart" uri="{C3380CC4-5D6E-409C-BE32-E72D297353CC}">
              <c16:uniqueId val="{00000000-2629-4B83-B8E5-B7E7B0067AF1}"/>
            </c:ext>
          </c:extLst>
        </c:ser>
        <c:ser>
          <c:idx val="1"/>
          <c:order val="1"/>
          <c:tx>
            <c:strRef>
              <c:f>'By time bin'!$C$2</c:f>
              <c:strCache>
                <c:ptCount val="1"/>
                <c:pt idx="0">
                  <c:v>SIA+BS</c:v>
                </c:pt>
              </c:strCache>
            </c:strRef>
          </c:tx>
          <c:spPr>
            <a:solidFill>
              <a:schemeClr val="accent2"/>
            </a:solidFill>
            <a:ln>
              <a:noFill/>
            </a:ln>
            <a:effectLst/>
          </c:spPr>
          <c:invertIfNegative val="0"/>
          <c:cat>
            <c:strRef>
              <c:f>'By time bin'!$A$157:$A$168</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bin'!$C$157:$C$168</c:f>
              <c:numCache>
                <c:formatCode>General</c:formatCode>
                <c:ptCount val="12"/>
                <c:pt idx="1">
                  <c:v>15</c:v>
                </c:pt>
                <c:pt idx="3">
                  <c:v>15</c:v>
                </c:pt>
                <c:pt idx="4">
                  <c:v>12</c:v>
                </c:pt>
                <c:pt idx="5">
                  <c:v>8</c:v>
                </c:pt>
                <c:pt idx="6">
                  <c:v>15</c:v>
                </c:pt>
                <c:pt idx="7">
                  <c:v>15</c:v>
                </c:pt>
                <c:pt idx="8">
                  <c:v>8</c:v>
                </c:pt>
                <c:pt idx="9">
                  <c:v>15</c:v>
                </c:pt>
                <c:pt idx="10">
                  <c:v>1</c:v>
                </c:pt>
                <c:pt idx="11">
                  <c:v>3</c:v>
                </c:pt>
              </c:numCache>
            </c:numRef>
          </c:val>
          <c:extLst>
            <c:ext xmlns:c16="http://schemas.microsoft.com/office/drawing/2014/chart" uri="{C3380CC4-5D6E-409C-BE32-E72D297353CC}">
              <c16:uniqueId val="{00000001-2629-4B83-B8E5-B7E7B0067AF1}"/>
            </c:ext>
          </c:extLst>
        </c:ser>
        <c:ser>
          <c:idx val="2"/>
          <c:order val="2"/>
          <c:tx>
            <c:strRef>
              <c:f>'By time bin'!$D$2</c:f>
              <c:strCache>
                <c:ptCount val="1"/>
                <c:pt idx="0">
                  <c:v>BS</c:v>
                </c:pt>
              </c:strCache>
            </c:strRef>
          </c:tx>
          <c:spPr>
            <a:solidFill>
              <a:schemeClr val="accent3"/>
            </a:solidFill>
            <a:ln>
              <a:noFill/>
            </a:ln>
            <a:effectLst/>
          </c:spPr>
          <c:invertIfNegative val="0"/>
          <c:cat>
            <c:strRef>
              <c:f>'By time bin'!$A$157:$A$168</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bin'!$D$157:$D$168</c:f>
              <c:numCache>
                <c:formatCode>General</c:formatCode>
                <c:ptCount val="12"/>
                <c:pt idx="1">
                  <c:v>27</c:v>
                </c:pt>
                <c:pt idx="2">
                  <c:v>0</c:v>
                </c:pt>
                <c:pt idx="3">
                  <c:v>30</c:v>
                </c:pt>
                <c:pt idx="4">
                  <c:v>1</c:v>
                </c:pt>
                <c:pt idx="5">
                  <c:v>0</c:v>
                </c:pt>
                <c:pt idx="6">
                  <c:v>30</c:v>
                </c:pt>
                <c:pt idx="7">
                  <c:v>4</c:v>
                </c:pt>
                <c:pt idx="8">
                  <c:v>2</c:v>
                </c:pt>
                <c:pt idx="9">
                  <c:v>19</c:v>
                </c:pt>
                <c:pt idx="10">
                  <c:v>0</c:v>
                </c:pt>
                <c:pt idx="11">
                  <c:v>0</c:v>
                </c:pt>
              </c:numCache>
            </c:numRef>
          </c:val>
          <c:extLst>
            <c:ext xmlns:c16="http://schemas.microsoft.com/office/drawing/2014/chart" uri="{C3380CC4-5D6E-409C-BE32-E72D297353CC}">
              <c16:uniqueId val="{00000002-2629-4B83-B8E5-B7E7B0067AF1}"/>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EXHAUSTED Time</a:t>
            </a:r>
            <a:r>
              <a:rPr lang="en-US" baseline="0"/>
              <a:t> Bin #11</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bin'!$A$172:$A$183</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bin'!$B$172:$B$183</c:f>
              <c:numCache>
                <c:formatCode>General</c:formatCode>
                <c:ptCount val="12"/>
                <c:pt idx="0">
                  <c:v>0</c:v>
                </c:pt>
                <c:pt idx="1">
                  <c:v>6</c:v>
                </c:pt>
                <c:pt idx="2">
                  <c:v>5</c:v>
                </c:pt>
                <c:pt idx="3">
                  <c:v>6</c:v>
                </c:pt>
                <c:pt idx="4">
                  <c:v>6</c:v>
                </c:pt>
                <c:pt idx="5">
                  <c:v>2</c:v>
                </c:pt>
                <c:pt idx="6">
                  <c:v>0</c:v>
                </c:pt>
                <c:pt idx="7">
                  <c:v>6</c:v>
                </c:pt>
                <c:pt idx="8">
                  <c:v>0</c:v>
                </c:pt>
                <c:pt idx="9">
                  <c:v>1</c:v>
                </c:pt>
                <c:pt idx="10">
                  <c:v>0</c:v>
                </c:pt>
                <c:pt idx="11">
                  <c:v>0</c:v>
                </c:pt>
              </c:numCache>
            </c:numRef>
          </c:val>
          <c:extLst>
            <c:ext xmlns:c16="http://schemas.microsoft.com/office/drawing/2014/chart" uri="{C3380CC4-5D6E-409C-BE32-E72D297353CC}">
              <c16:uniqueId val="{00000000-9044-4F8B-B527-3730AC644840}"/>
            </c:ext>
          </c:extLst>
        </c:ser>
        <c:ser>
          <c:idx val="1"/>
          <c:order val="1"/>
          <c:tx>
            <c:strRef>
              <c:f>'By time bin'!$C$2</c:f>
              <c:strCache>
                <c:ptCount val="1"/>
                <c:pt idx="0">
                  <c:v>SIA+BS</c:v>
                </c:pt>
              </c:strCache>
            </c:strRef>
          </c:tx>
          <c:spPr>
            <a:solidFill>
              <a:schemeClr val="accent2"/>
            </a:solidFill>
            <a:ln>
              <a:noFill/>
            </a:ln>
            <a:effectLst/>
          </c:spPr>
          <c:invertIfNegative val="0"/>
          <c:cat>
            <c:strRef>
              <c:f>'By time bin'!$A$172:$A$183</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bin'!$C$172:$C$183</c:f>
              <c:numCache>
                <c:formatCode>General</c:formatCode>
                <c:ptCount val="12"/>
                <c:pt idx="1">
                  <c:v>15</c:v>
                </c:pt>
                <c:pt idx="2">
                  <c:v>7</c:v>
                </c:pt>
                <c:pt idx="3">
                  <c:v>15</c:v>
                </c:pt>
                <c:pt idx="4">
                  <c:v>15</c:v>
                </c:pt>
                <c:pt idx="5">
                  <c:v>15</c:v>
                </c:pt>
                <c:pt idx="6">
                  <c:v>5</c:v>
                </c:pt>
                <c:pt idx="7">
                  <c:v>15</c:v>
                </c:pt>
                <c:pt idx="8">
                  <c:v>2</c:v>
                </c:pt>
                <c:pt idx="9">
                  <c:v>15</c:v>
                </c:pt>
                <c:pt idx="10">
                  <c:v>5</c:v>
                </c:pt>
                <c:pt idx="11">
                  <c:v>12</c:v>
                </c:pt>
              </c:numCache>
            </c:numRef>
          </c:val>
          <c:extLst>
            <c:ext xmlns:c16="http://schemas.microsoft.com/office/drawing/2014/chart" uri="{C3380CC4-5D6E-409C-BE32-E72D297353CC}">
              <c16:uniqueId val="{00000001-9044-4F8B-B527-3730AC644840}"/>
            </c:ext>
          </c:extLst>
        </c:ser>
        <c:ser>
          <c:idx val="2"/>
          <c:order val="2"/>
          <c:tx>
            <c:strRef>
              <c:f>'By time bin'!$D$2</c:f>
              <c:strCache>
                <c:ptCount val="1"/>
                <c:pt idx="0">
                  <c:v>BS</c:v>
                </c:pt>
              </c:strCache>
            </c:strRef>
          </c:tx>
          <c:spPr>
            <a:solidFill>
              <a:schemeClr val="accent3"/>
            </a:solidFill>
            <a:ln>
              <a:noFill/>
            </a:ln>
            <a:effectLst/>
          </c:spPr>
          <c:invertIfNegative val="0"/>
          <c:cat>
            <c:strRef>
              <c:f>'By time bin'!$A$172:$A$183</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bin'!$D$172:$D$183</c:f>
              <c:numCache>
                <c:formatCode>General</c:formatCode>
                <c:ptCount val="12"/>
                <c:pt idx="1">
                  <c:v>30</c:v>
                </c:pt>
                <c:pt idx="2">
                  <c:v>0</c:v>
                </c:pt>
                <c:pt idx="3">
                  <c:v>30</c:v>
                </c:pt>
                <c:pt idx="4">
                  <c:v>29</c:v>
                </c:pt>
                <c:pt idx="5">
                  <c:v>10</c:v>
                </c:pt>
                <c:pt idx="6">
                  <c:v>6</c:v>
                </c:pt>
                <c:pt idx="7">
                  <c:v>30</c:v>
                </c:pt>
                <c:pt idx="8">
                  <c:v>0</c:v>
                </c:pt>
                <c:pt idx="9">
                  <c:v>18</c:v>
                </c:pt>
                <c:pt idx="10">
                  <c:v>0</c:v>
                </c:pt>
                <c:pt idx="11">
                  <c:v>0</c:v>
                </c:pt>
              </c:numCache>
            </c:numRef>
          </c:val>
          <c:extLst>
            <c:ext xmlns:c16="http://schemas.microsoft.com/office/drawing/2014/chart" uri="{C3380CC4-5D6E-409C-BE32-E72D297353CC}">
              <c16:uniqueId val="{00000002-9044-4F8B-B527-3730AC644840}"/>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EXHAUSTED Time</a:t>
            </a:r>
            <a:r>
              <a:rPr lang="en-US" baseline="0"/>
              <a:t> Bin #12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bin'!$A$188:$A$199</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bin'!$B$188:$B$199</c:f>
              <c:numCache>
                <c:formatCode>General</c:formatCode>
                <c:ptCount val="12"/>
                <c:pt idx="0">
                  <c:v>0</c:v>
                </c:pt>
                <c:pt idx="1">
                  <c:v>0</c:v>
                </c:pt>
                <c:pt idx="2">
                  <c:v>0</c:v>
                </c:pt>
                <c:pt idx="3">
                  <c:v>6</c:v>
                </c:pt>
                <c:pt idx="4">
                  <c:v>1</c:v>
                </c:pt>
                <c:pt idx="5">
                  <c:v>0</c:v>
                </c:pt>
                <c:pt idx="6">
                  <c:v>0</c:v>
                </c:pt>
                <c:pt idx="7">
                  <c:v>6</c:v>
                </c:pt>
                <c:pt idx="8">
                  <c:v>0</c:v>
                </c:pt>
                <c:pt idx="9">
                  <c:v>0</c:v>
                </c:pt>
                <c:pt idx="10">
                  <c:v>0</c:v>
                </c:pt>
                <c:pt idx="11">
                  <c:v>0</c:v>
                </c:pt>
              </c:numCache>
            </c:numRef>
          </c:val>
          <c:extLst>
            <c:ext xmlns:c16="http://schemas.microsoft.com/office/drawing/2014/chart" uri="{C3380CC4-5D6E-409C-BE32-E72D297353CC}">
              <c16:uniqueId val="{00000000-02C1-4DA9-A500-D27FDE1AE3EF}"/>
            </c:ext>
          </c:extLst>
        </c:ser>
        <c:ser>
          <c:idx val="1"/>
          <c:order val="1"/>
          <c:tx>
            <c:strRef>
              <c:f>'By time bin'!$C$2</c:f>
              <c:strCache>
                <c:ptCount val="1"/>
                <c:pt idx="0">
                  <c:v>SIA+BS</c:v>
                </c:pt>
              </c:strCache>
            </c:strRef>
          </c:tx>
          <c:spPr>
            <a:solidFill>
              <a:schemeClr val="accent2"/>
            </a:solidFill>
            <a:ln>
              <a:noFill/>
            </a:ln>
            <a:effectLst/>
          </c:spPr>
          <c:invertIfNegative val="0"/>
          <c:cat>
            <c:strRef>
              <c:f>'By time bin'!$A$188:$A$199</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bin'!$C$188:$C$199</c:f>
              <c:numCache>
                <c:formatCode>General</c:formatCode>
                <c:ptCount val="12"/>
                <c:pt idx="1">
                  <c:v>15</c:v>
                </c:pt>
                <c:pt idx="2">
                  <c:v>0</c:v>
                </c:pt>
                <c:pt idx="3">
                  <c:v>15</c:v>
                </c:pt>
                <c:pt idx="4">
                  <c:v>15</c:v>
                </c:pt>
                <c:pt idx="5">
                  <c:v>15</c:v>
                </c:pt>
                <c:pt idx="6">
                  <c:v>7</c:v>
                </c:pt>
                <c:pt idx="7">
                  <c:v>15</c:v>
                </c:pt>
                <c:pt idx="8">
                  <c:v>1</c:v>
                </c:pt>
                <c:pt idx="9">
                  <c:v>6</c:v>
                </c:pt>
                <c:pt idx="10">
                  <c:v>0</c:v>
                </c:pt>
                <c:pt idx="11">
                  <c:v>13</c:v>
                </c:pt>
              </c:numCache>
            </c:numRef>
          </c:val>
          <c:extLst>
            <c:ext xmlns:c16="http://schemas.microsoft.com/office/drawing/2014/chart" uri="{C3380CC4-5D6E-409C-BE32-E72D297353CC}">
              <c16:uniqueId val="{00000001-02C1-4DA9-A500-D27FDE1AE3EF}"/>
            </c:ext>
          </c:extLst>
        </c:ser>
        <c:ser>
          <c:idx val="2"/>
          <c:order val="2"/>
          <c:tx>
            <c:strRef>
              <c:f>'By time bin'!$D$2</c:f>
              <c:strCache>
                <c:ptCount val="1"/>
                <c:pt idx="0">
                  <c:v>BS</c:v>
                </c:pt>
              </c:strCache>
            </c:strRef>
          </c:tx>
          <c:spPr>
            <a:solidFill>
              <a:schemeClr val="accent3"/>
            </a:solidFill>
            <a:ln>
              <a:noFill/>
            </a:ln>
            <a:effectLst/>
          </c:spPr>
          <c:invertIfNegative val="0"/>
          <c:cat>
            <c:strRef>
              <c:f>'By time bin'!$A$188:$A$199</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bin'!$D$188:$D$199</c:f>
              <c:numCache>
                <c:formatCode>General</c:formatCode>
                <c:ptCount val="12"/>
                <c:pt idx="1">
                  <c:v>21</c:v>
                </c:pt>
                <c:pt idx="2">
                  <c:v>0</c:v>
                </c:pt>
                <c:pt idx="3">
                  <c:v>30</c:v>
                </c:pt>
                <c:pt idx="4">
                  <c:v>5</c:v>
                </c:pt>
                <c:pt idx="5">
                  <c:v>1</c:v>
                </c:pt>
                <c:pt idx="6">
                  <c:v>4</c:v>
                </c:pt>
                <c:pt idx="7">
                  <c:v>17</c:v>
                </c:pt>
                <c:pt idx="8">
                  <c:v>0</c:v>
                </c:pt>
                <c:pt idx="9">
                  <c:v>5</c:v>
                </c:pt>
                <c:pt idx="10">
                  <c:v>0</c:v>
                </c:pt>
                <c:pt idx="11">
                  <c:v>0</c:v>
                </c:pt>
              </c:numCache>
            </c:numRef>
          </c:val>
          <c:extLst>
            <c:ext xmlns:c16="http://schemas.microsoft.com/office/drawing/2014/chart" uri="{C3380CC4-5D6E-409C-BE32-E72D297353CC}">
              <c16:uniqueId val="{00000002-02C1-4DA9-A500-D27FDE1AE3EF}"/>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EXHAUSTED Time</a:t>
            </a:r>
            <a:r>
              <a:rPr lang="en-US" baseline="0"/>
              <a:t> Bin #13</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bin'!$A$204:$A$215</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bin'!$B$204:$B$215</c:f>
              <c:numCache>
                <c:formatCode>General</c:formatCode>
                <c:ptCount val="12"/>
                <c:pt idx="0">
                  <c:v>0</c:v>
                </c:pt>
                <c:pt idx="1">
                  <c:v>0</c:v>
                </c:pt>
                <c:pt idx="2">
                  <c:v>0</c:v>
                </c:pt>
                <c:pt idx="3">
                  <c:v>4</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CC6C-478C-BEFE-DDB4B3B9905C}"/>
            </c:ext>
          </c:extLst>
        </c:ser>
        <c:ser>
          <c:idx val="1"/>
          <c:order val="1"/>
          <c:tx>
            <c:strRef>
              <c:f>'By time bin'!$C$2</c:f>
              <c:strCache>
                <c:ptCount val="1"/>
                <c:pt idx="0">
                  <c:v>SIA+BS</c:v>
                </c:pt>
              </c:strCache>
            </c:strRef>
          </c:tx>
          <c:spPr>
            <a:solidFill>
              <a:schemeClr val="accent2"/>
            </a:solidFill>
            <a:ln>
              <a:noFill/>
            </a:ln>
            <a:effectLst/>
          </c:spPr>
          <c:invertIfNegative val="0"/>
          <c:cat>
            <c:strRef>
              <c:f>'By time bin'!$A$204:$A$215</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bin'!$C$204:$C$215</c:f>
              <c:numCache>
                <c:formatCode>General</c:formatCode>
                <c:ptCount val="12"/>
                <c:pt idx="1">
                  <c:v>2</c:v>
                </c:pt>
                <c:pt idx="2">
                  <c:v>0</c:v>
                </c:pt>
                <c:pt idx="3">
                  <c:v>15</c:v>
                </c:pt>
                <c:pt idx="4">
                  <c:v>3</c:v>
                </c:pt>
                <c:pt idx="5">
                  <c:v>0</c:v>
                </c:pt>
                <c:pt idx="6">
                  <c:v>0</c:v>
                </c:pt>
                <c:pt idx="7">
                  <c:v>4</c:v>
                </c:pt>
                <c:pt idx="8">
                  <c:v>0</c:v>
                </c:pt>
                <c:pt idx="9">
                  <c:v>1</c:v>
                </c:pt>
                <c:pt idx="10">
                  <c:v>0</c:v>
                </c:pt>
                <c:pt idx="11">
                  <c:v>0</c:v>
                </c:pt>
              </c:numCache>
            </c:numRef>
          </c:val>
          <c:extLst>
            <c:ext xmlns:c16="http://schemas.microsoft.com/office/drawing/2014/chart" uri="{C3380CC4-5D6E-409C-BE32-E72D297353CC}">
              <c16:uniqueId val="{00000001-CC6C-478C-BEFE-DDB4B3B9905C}"/>
            </c:ext>
          </c:extLst>
        </c:ser>
        <c:ser>
          <c:idx val="2"/>
          <c:order val="2"/>
          <c:tx>
            <c:strRef>
              <c:f>'By time bin'!$D$2</c:f>
              <c:strCache>
                <c:ptCount val="1"/>
                <c:pt idx="0">
                  <c:v>BS</c:v>
                </c:pt>
              </c:strCache>
            </c:strRef>
          </c:tx>
          <c:spPr>
            <a:solidFill>
              <a:schemeClr val="accent3"/>
            </a:solidFill>
            <a:ln>
              <a:noFill/>
            </a:ln>
            <a:effectLst/>
          </c:spPr>
          <c:invertIfNegative val="0"/>
          <c:cat>
            <c:strRef>
              <c:f>'By time bin'!$A$204:$A$215</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bin'!$D$204:$D$215</c:f>
              <c:numCache>
                <c:formatCode>General</c:formatCode>
                <c:ptCount val="12"/>
                <c:pt idx="1">
                  <c:v>0</c:v>
                </c:pt>
                <c:pt idx="2">
                  <c:v>0</c:v>
                </c:pt>
                <c:pt idx="3">
                  <c:v>4</c:v>
                </c:pt>
                <c:pt idx="4">
                  <c:v>0</c:v>
                </c:pt>
                <c:pt idx="5">
                  <c:v>0</c:v>
                </c:pt>
                <c:pt idx="6">
                  <c:v>0</c:v>
                </c:pt>
                <c:pt idx="7">
                  <c:v>3</c:v>
                </c:pt>
                <c:pt idx="8">
                  <c:v>0</c:v>
                </c:pt>
                <c:pt idx="9">
                  <c:v>5</c:v>
                </c:pt>
                <c:pt idx="10">
                  <c:v>0</c:v>
                </c:pt>
                <c:pt idx="11">
                  <c:v>0</c:v>
                </c:pt>
              </c:numCache>
            </c:numRef>
          </c:val>
          <c:extLst>
            <c:ext xmlns:c16="http://schemas.microsoft.com/office/drawing/2014/chart" uri="{C3380CC4-5D6E-409C-BE32-E72D297353CC}">
              <c16:uniqueId val="{00000002-CC6C-478C-BEFE-DDB4B3B9905C}"/>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EXHAUSTED Time</a:t>
            </a:r>
            <a:r>
              <a:rPr lang="en-US" baseline="0"/>
              <a:t> Bin #14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bin'!$A$219:$A$230</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bin'!$B$219:$B$230</c:f>
              <c:numCache>
                <c:formatCode>General</c:formatCode>
                <c:ptCount val="12"/>
                <c:pt idx="0">
                  <c:v>0</c:v>
                </c:pt>
                <c:pt idx="1">
                  <c:v>0</c:v>
                </c:pt>
                <c:pt idx="2">
                  <c:v>0</c:v>
                </c:pt>
                <c:pt idx="3">
                  <c:v>3</c:v>
                </c:pt>
                <c:pt idx="4">
                  <c:v>0</c:v>
                </c:pt>
                <c:pt idx="5">
                  <c:v>0</c:v>
                </c:pt>
                <c:pt idx="6">
                  <c:v>0</c:v>
                </c:pt>
                <c:pt idx="7">
                  <c:v>1</c:v>
                </c:pt>
                <c:pt idx="8">
                  <c:v>0</c:v>
                </c:pt>
                <c:pt idx="9">
                  <c:v>0</c:v>
                </c:pt>
                <c:pt idx="10">
                  <c:v>0</c:v>
                </c:pt>
                <c:pt idx="11">
                  <c:v>0</c:v>
                </c:pt>
              </c:numCache>
            </c:numRef>
          </c:val>
          <c:extLst>
            <c:ext xmlns:c16="http://schemas.microsoft.com/office/drawing/2014/chart" uri="{C3380CC4-5D6E-409C-BE32-E72D297353CC}">
              <c16:uniqueId val="{00000000-7240-412A-BDD5-F3931C90AB57}"/>
            </c:ext>
          </c:extLst>
        </c:ser>
        <c:ser>
          <c:idx val="1"/>
          <c:order val="1"/>
          <c:tx>
            <c:strRef>
              <c:f>'By time bin'!$C$2</c:f>
              <c:strCache>
                <c:ptCount val="1"/>
                <c:pt idx="0">
                  <c:v>SIA+BS</c:v>
                </c:pt>
              </c:strCache>
            </c:strRef>
          </c:tx>
          <c:spPr>
            <a:solidFill>
              <a:schemeClr val="accent2"/>
            </a:solidFill>
            <a:ln>
              <a:noFill/>
            </a:ln>
            <a:effectLst/>
          </c:spPr>
          <c:invertIfNegative val="0"/>
          <c:cat>
            <c:strRef>
              <c:f>'By time bin'!$A$219:$A$230</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bin'!$C$219:$C$230</c:f>
              <c:numCache>
                <c:formatCode>General</c:formatCode>
                <c:ptCount val="12"/>
                <c:pt idx="1">
                  <c:v>5</c:v>
                </c:pt>
                <c:pt idx="2">
                  <c:v>0</c:v>
                </c:pt>
                <c:pt idx="3">
                  <c:v>7</c:v>
                </c:pt>
                <c:pt idx="4">
                  <c:v>0</c:v>
                </c:pt>
                <c:pt idx="5">
                  <c:v>0</c:v>
                </c:pt>
                <c:pt idx="6">
                  <c:v>0</c:v>
                </c:pt>
                <c:pt idx="7">
                  <c:v>8</c:v>
                </c:pt>
                <c:pt idx="8">
                  <c:v>0</c:v>
                </c:pt>
                <c:pt idx="9">
                  <c:v>0</c:v>
                </c:pt>
                <c:pt idx="10">
                  <c:v>0</c:v>
                </c:pt>
                <c:pt idx="11">
                  <c:v>2</c:v>
                </c:pt>
              </c:numCache>
            </c:numRef>
          </c:val>
          <c:extLst>
            <c:ext xmlns:c16="http://schemas.microsoft.com/office/drawing/2014/chart" uri="{C3380CC4-5D6E-409C-BE32-E72D297353CC}">
              <c16:uniqueId val="{00000001-7240-412A-BDD5-F3931C90AB57}"/>
            </c:ext>
          </c:extLst>
        </c:ser>
        <c:ser>
          <c:idx val="2"/>
          <c:order val="2"/>
          <c:tx>
            <c:strRef>
              <c:f>'By time bin'!$D$2</c:f>
              <c:strCache>
                <c:ptCount val="1"/>
                <c:pt idx="0">
                  <c:v>BS</c:v>
                </c:pt>
              </c:strCache>
            </c:strRef>
          </c:tx>
          <c:spPr>
            <a:solidFill>
              <a:schemeClr val="accent3"/>
            </a:solidFill>
            <a:ln>
              <a:noFill/>
            </a:ln>
            <a:effectLst/>
          </c:spPr>
          <c:invertIfNegative val="0"/>
          <c:cat>
            <c:strRef>
              <c:f>'By time bin'!$A$219:$A$230</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bin'!$D$219:$D$230</c:f>
              <c:numCache>
                <c:formatCode>General</c:formatCode>
                <c:ptCount val="12"/>
                <c:pt idx="1">
                  <c:v>0</c:v>
                </c:pt>
                <c:pt idx="2">
                  <c:v>0</c:v>
                </c:pt>
                <c:pt idx="3">
                  <c:v>0</c:v>
                </c:pt>
                <c:pt idx="4">
                  <c:v>0</c:v>
                </c:pt>
                <c:pt idx="5">
                  <c:v>0</c:v>
                </c:pt>
                <c:pt idx="6">
                  <c:v>0</c:v>
                </c:pt>
                <c:pt idx="7">
                  <c:v>0</c:v>
                </c:pt>
                <c:pt idx="8">
                  <c:v>0</c:v>
                </c:pt>
                <c:pt idx="9">
                  <c:v>2</c:v>
                </c:pt>
                <c:pt idx="10">
                  <c:v>0</c:v>
                </c:pt>
                <c:pt idx="11">
                  <c:v>0</c:v>
                </c:pt>
              </c:numCache>
            </c:numRef>
          </c:val>
          <c:extLst>
            <c:ext xmlns:c16="http://schemas.microsoft.com/office/drawing/2014/chart" uri="{C3380CC4-5D6E-409C-BE32-E72D297353CC}">
              <c16:uniqueId val="{00000002-7240-412A-BDD5-F3931C90AB57}"/>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EXHAUSTED</a:t>
            </a:r>
            <a:r>
              <a:rPr lang="en-US" baseline="0"/>
              <a:t> </a:t>
            </a:r>
            <a:r>
              <a:rPr lang="en-US"/>
              <a:t>Time</a:t>
            </a:r>
            <a:r>
              <a:rPr lang="en-US" baseline="0"/>
              <a:t> Bin #15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bin'!$A$234:$A$245</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bin'!$B$234:$B$245</c:f>
              <c:numCache>
                <c:formatCode>General</c:formatCode>
                <c:ptCount val="12"/>
                <c:pt idx="0">
                  <c:v>0</c:v>
                </c:pt>
                <c:pt idx="1">
                  <c:v>0</c:v>
                </c:pt>
                <c:pt idx="2">
                  <c:v>0</c:v>
                </c:pt>
                <c:pt idx="3">
                  <c:v>2</c:v>
                </c:pt>
                <c:pt idx="4">
                  <c:v>1</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83F4-4A37-A5B9-E75F765BEACC}"/>
            </c:ext>
          </c:extLst>
        </c:ser>
        <c:ser>
          <c:idx val="1"/>
          <c:order val="1"/>
          <c:tx>
            <c:strRef>
              <c:f>'By time bin'!$C$2</c:f>
              <c:strCache>
                <c:ptCount val="1"/>
                <c:pt idx="0">
                  <c:v>SIA+BS</c:v>
                </c:pt>
              </c:strCache>
            </c:strRef>
          </c:tx>
          <c:spPr>
            <a:solidFill>
              <a:schemeClr val="accent2"/>
            </a:solidFill>
            <a:ln>
              <a:noFill/>
            </a:ln>
            <a:effectLst/>
          </c:spPr>
          <c:invertIfNegative val="0"/>
          <c:cat>
            <c:strRef>
              <c:f>'By time bin'!$A$234:$A$245</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bin'!$C$234:$C$245</c:f>
              <c:numCache>
                <c:formatCode>General</c:formatCode>
                <c:ptCount val="12"/>
                <c:pt idx="1">
                  <c:v>1</c:v>
                </c:pt>
                <c:pt idx="2">
                  <c:v>0</c:v>
                </c:pt>
                <c:pt idx="3">
                  <c:v>15</c:v>
                </c:pt>
                <c:pt idx="4">
                  <c:v>5</c:v>
                </c:pt>
                <c:pt idx="5">
                  <c:v>1</c:v>
                </c:pt>
                <c:pt idx="6">
                  <c:v>1</c:v>
                </c:pt>
                <c:pt idx="7">
                  <c:v>8</c:v>
                </c:pt>
                <c:pt idx="8">
                  <c:v>0</c:v>
                </c:pt>
                <c:pt idx="9">
                  <c:v>1</c:v>
                </c:pt>
                <c:pt idx="10">
                  <c:v>0</c:v>
                </c:pt>
                <c:pt idx="11">
                  <c:v>0</c:v>
                </c:pt>
              </c:numCache>
            </c:numRef>
          </c:val>
          <c:extLst>
            <c:ext xmlns:c16="http://schemas.microsoft.com/office/drawing/2014/chart" uri="{C3380CC4-5D6E-409C-BE32-E72D297353CC}">
              <c16:uniqueId val="{00000001-83F4-4A37-A5B9-E75F765BEACC}"/>
            </c:ext>
          </c:extLst>
        </c:ser>
        <c:ser>
          <c:idx val="2"/>
          <c:order val="2"/>
          <c:tx>
            <c:strRef>
              <c:f>'By time bin'!$D$2</c:f>
              <c:strCache>
                <c:ptCount val="1"/>
                <c:pt idx="0">
                  <c:v>BS</c:v>
                </c:pt>
              </c:strCache>
            </c:strRef>
          </c:tx>
          <c:spPr>
            <a:solidFill>
              <a:schemeClr val="accent3"/>
            </a:solidFill>
            <a:ln>
              <a:noFill/>
            </a:ln>
            <a:effectLst/>
          </c:spPr>
          <c:invertIfNegative val="0"/>
          <c:cat>
            <c:strRef>
              <c:f>'By time bin'!$A$234:$A$245</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bin'!$D$234:$D$245</c:f>
              <c:numCache>
                <c:formatCode>General</c:formatCode>
                <c:ptCount val="12"/>
                <c:pt idx="1">
                  <c:v>0</c:v>
                </c:pt>
                <c:pt idx="2">
                  <c:v>0</c:v>
                </c:pt>
                <c:pt idx="3">
                  <c:v>9</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83F4-4A37-A5B9-E75F765BEACC}"/>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EXHAUSTED</a:t>
            </a:r>
            <a:r>
              <a:rPr lang="en-US" baseline="0"/>
              <a:t> </a:t>
            </a:r>
            <a:r>
              <a:rPr lang="en-US"/>
              <a:t>Time</a:t>
            </a:r>
            <a:r>
              <a:rPr lang="en-US" baseline="0"/>
              <a:t> Bin #16</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bin'!$A$249:$A$260</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bin'!$B$249:$B$260</c:f>
              <c:numCache>
                <c:formatCode>General</c:formatCode>
                <c:ptCount val="12"/>
                <c:pt idx="0">
                  <c:v>0</c:v>
                </c:pt>
                <c:pt idx="1">
                  <c:v>0</c:v>
                </c:pt>
                <c:pt idx="2">
                  <c:v>0</c:v>
                </c:pt>
                <c:pt idx="3">
                  <c:v>0</c:v>
                </c:pt>
                <c:pt idx="4">
                  <c:v>0</c:v>
                </c:pt>
                <c:pt idx="5">
                  <c:v>0</c:v>
                </c:pt>
                <c:pt idx="6">
                  <c:v>0</c:v>
                </c:pt>
                <c:pt idx="7">
                  <c:v>1</c:v>
                </c:pt>
                <c:pt idx="8">
                  <c:v>0</c:v>
                </c:pt>
                <c:pt idx="9">
                  <c:v>0</c:v>
                </c:pt>
                <c:pt idx="10">
                  <c:v>0</c:v>
                </c:pt>
                <c:pt idx="11">
                  <c:v>0</c:v>
                </c:pt>
              </c:numCache>
            </c:numRef>
          </c:val>
          <c:extLst>
            <c:ext xmlns:c16="http://schemas.microsoft.com/office/drawing/2014/chart" uri="{C3380CC4-5D6E-409C-BE32-E72D297353CC}">
              <c16:uniqueId val="{00000000-1EA2-4FE0-B711-88FDAFF7DCA6}"/>
            </c:ext>
          </c:extLst>
        </c:ser>
        <c:ser>
          <c:idx val="1"/>
          <c:order val="1"/>
          <c:tx>
            <c:strRef>
              <c:f>'By time bin'!$C$2</c:f>
              <c:strCache>
                <c:ptCount val="1"/>
                <c:pt idx="0">
                  <c:v>SIA+BS</c:v>
                </c:pt>
              </c:strCache>
            </c:strRef>
          </c:tx>
          <c:spPr>
            <a:solidFill>
              <a:schemeClr val="accent2"/>
            </a:solidFill>
            <a:ln>
              <a:noFill/>
            </a:ln>
            <a:effectLst/>
          </c:spPr>
          <c:invertIfNegative val="0"/>
          <c:cat>
            <c:strRef>
              <c:f>'By time bin'!$A$249:$A$260</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bin'!$C$249:$C$260</c:f>
              <c:numCache>
                <c:formatCode>General</c:formatCode>
                <c:ptCount val="12"/>
                <c:pt idx="1">
                  <c:v>5</c:v>
                </c:pt>
                <c:pt idx="2">
                  <c:v>0</c:v>
                </c:pt>
                <c:pt idx="3">
                  <c:v>6</c:v>
                </c:pt>
                <c:pt idx="4">
                  <c:v>1</c:v>
                </c:pt>
                <c:pt idx="5">
                  <c:v>0</c:v>
                </c:pt>
                <c:pt idx="6">
                  <c:v>0</c:v>
                </c:pt>
                <c:pt idx="7">
                  <c:v>6</c:v>
                </c:pt>
                <c:pt idx="8">
                  <c:v>0</c:v>
                </c:pt>
                <c:pt idx="9">
                  <c:v>3</c:v>
                </c:pt>
                <c:pt idx="10">
                  <c:v>0</c:v>
                </c:pt>
                <c:pt idx="11">
                  <c:v>1</c:v>
                </c:pt>
              </c:numCache>
            </c:numRef>
          </c:val>
          <c:extLst>
            <c:ext xmlns:c16="http://schemas.microsoft.com/office/drawing/2014/chart" uri="{C3380CC4-5D6E-409C-BE32-E72D297353CC}">
              <c16:uniqueId val="{00000001-1EA2-4FE0-B711-88FDAFF7DCA6}"/>
            </c:ext>
          </c:extLst>
        </c:ser>
        <c:ser>
          <c:idx val="2"/>
          <c:order val="2"/>
          <c:tx>
            <c:strRef>
              <c:f>'By time bin'!$D$2</c:f>
              <c:strCache>
                <c:ptCount val="1"/>
                <c:pt idx="0">
                  <c:v>BS</c:v>
                </c:pt>
              </c:strCache>
            </c:strRef>
          </c:tx>
          <c:spPr>
            <a:solidFill>
              <a:schemeClr val="accent3"/>
            </a:solidFill>
            <a:ln>
              <a:noFill/>
            </a:ln>
            <a:effectLst/>
          </c:spPr>
          <c:invertIfNegative val="0"/>
          <c:cat>
            <c:strRef>
              <c:f>'By time bin'!$A$249:$A$260</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bin'!$D$249:$D$260</c:f>
              <c:numCache>
                <c:formatCode>General</c:formatCode>
                <c:ptCount val="12"/>
                <c:pt idx="1">
                  <c:v>0</c:v>
                </c:pt>
                <c:pt idx="2">
                  <c:v>0</c:v>
                </c:pt>
                <c:pt idx="3">
                  <c:v>0</c:v>
                </c:pt>
                <c:pt idx="4">
                  <c:v>0</c:v>
                </c:pt>
                <c:pt idx="5">
                  <c:v>0</c:v>
                </c:pt>
                <c:pt idx="6">
                  <c:v>0</c:v>
                </c:pt>
                <c:pt idx="7">
                  <c:v>0</c:v>
                </c:pt>
                <c:pt idx="8">
                  <c:v>0</c:v>
                </c:pt>
                <c:pt idx="9">
                  <c:v>1</c:v>
                </c:pt>
                <c:pt idx="10">
                  <c:v>0</c:v>
                </c:pt>
                <c:pt idx="11">
                  <c:v>0</c:v>
                </c:pt>
              </c:numCache>
            </c:numRef>
          </c:val>
          <c:extLst>
            <c:ext xmlns:c16="http://schemas.microsoft.com/office/drawing/2014/chart" uri="{C3380CC4-5D6E-409C-BE32-E72D297353CC}">
              <c16:uniqueId val="{00000002-1EA2-4FE0-B711-88FDAFF7DCA6}"/>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All time bins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bin'!$J$2</c:f>
              <c:strCache>
                <c:ptCount val="1"/>
                <c:pt idx="0">
                  <c:v>CT+SIA+BS</c:v>
                </c:pt>
              </c:strCache>
            </c:strRef>
          </c:tx>
          <c:spPr>
            <a:solidFill>
              <a:schemeClr val="accent1"/>
            </a:solidFill>
            <a:ln>
              <a:noFill/>
            </a:ln>
            <a:effectLst/>
          </c:spPr>
          <c:invertIfNegative val="0"/>
          <c:cat>
            <c:strRef>
              <c:f>'By time bin'!$I$3:$I$14</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bin'!$J$3:$J$14</c:f>
              <c:numCache>
                <c:formatCode>General</c:formatCode>
                <c:ptCount val="12"/>
                <c:pt idx="1">
                  <c:v>58</c:v>
                </c:pt>
                <c:pt idx="2">
                  <c:v>21</c:v>
                </c:pt>
                <c:pt idx="3">
                  <c:v>74</c:v>
                </c:pt>
                <c:pt idx="4">
                  <c:v>55</c:v>
                </c:pt>
                <c:pt idx="5">
                  <c:v>31</c:v>
                </c:pt>
                <c:pt idx="6">
                  <c:v>54</c:v>
                </c:pt>
                <c:pt idx="7">
                  <c:v>45</c:v>
                </c:pt>
                <c:pt idx="8">
                  <c:v>32</c:v>
                </c:pt>
                <c:pt idx="9">
                  <c:v>15</c:v>
                </c:pt>
                <c:pt idx="10">
                  <c:v>6</c:v>
                </c:pt>
                <c:pt idx="11">
                  <c:v>8</c:v>
                </c:pt>
              </c:numCache>
            </c:numRef>
          </c:val>
          <c:extLst>
            <c:ext xmlns:c16="http://schemas.microsoft.com/office/drawing/2014/chart" uri="{C3380CC4-5D6E-409C-BE32-E72D297353CC}">
              <c16:uniqueId val="{00000000-5F55-4B2E-BB36-285DDD322BC4}"/>
            </c:ext>
          </c:extLst>
        </c:ser>
        <c:ser>
          <c:idx val="1"/>
          <c:order val="1"/>
          <c:tx>
            <c:strRef>
              <c:f>'By time bin'!$K$2</c:f>
              <c:strCache>
                <c:ptCount val="1"/>
                <c:pt idx="0">
                  <c:v>SIA+BS</c:v>
                </c:pt>
              </c:strCache>
            </c:strRef>
          </c:tx>
          <c:spPr>
            <a:solidFill>
              <a:schemeClr val="accent2"/>
            </a:solidFill>
            <a:ln>
              <a:noFill/>
            </a:ln>
            <a:effectLst/>
          </c:spPr>
          <c:invertIfNegative val="0"/>
          <c:cat>
            <c:strRef>
              <c:f>'By time bin'!$I$3:$I$14</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bin'!$K$3:$K$14</c:f>
              <c:numCache>
                <c:formatCode>General</c:formatCode>
                <c:ptCount val="12"/>
                <c:pt idx="1">
                  <c:v>193</c:v>
                </c:pt>
                <c:pt idx="2">
                  <c:v>36</c:v>
                </c:pt>
                <c:pt idx="3">
                  <c:v>223</c:v>
                </c:pt>
                <c:pt idx="4">
                  <c:v>178</c:v>
                </c:pt>
                <c:pt idx="5">
                  <c:v>161</c:v>
                </c:pt>
                <c:pt idx="6">
                  <c:v>162</c:v>
                </c:pt>
                <c:pt idx="7">
                  <c:v>139</c:v>
                </c:pt>
                <c:pt idx="8">
                  <c:v>112</c:v>
                </c:pt>
                <c:pt idx="9">
                  <c:v>158</c:v>
                </c:pt>
                <c:pt idx="10">
                  <c:v>75</c:v>
                </c:pt>
                <c:pt idx="11">
                  <c:v>104</c:v>
                </c:pt>
              </c:numCache>
            </c:numRef>
          </c:val>
          <c:extLst>
            <c:ext xmlns:c16="http://schemas.microsoft.com/office/drawing/2014/chart" uri="{C3380CC4-5D6E-409C-BE32-E72D297353CC}">
              <c16:uniqueId val="{00000001-5F55-4B2E-BB36-285DDD322BC4}"/>
            </c:ext>
          </c:extLst>
        </c:ser>
        <c:ser>
          <c:idx val="2"/>
          <c:order val="2"/>
          <c:tx>
            <c:strRef>
              <c:f>'By time bin'!$L$2</c:f>
              <c:strCache>
                <c:ptCount val="1"/>
                <c:pt idx="0">
                  <c:v>BS</c:v>
                </c:pt>
              </c:strCache>
            </c:strRef>
          </c:tx>
          <c:spPr>
            <a:solidFill>
              <a:schemeClr val="accent3"/>
            </a:solidFill>
            <a:ln>
              <a:noFill/>
            </a:ln>
            <a:effectLst/>
          </c:spPr>
          <c:invertIfNegative val="0"/>
          <c:cat>
            <c:strRef>
              <c:f>'By time bin'!$I$3:$I$14</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bin'!$L$3:$L$14</c:f>
              <c:numCache>
                <c:formatCode>General</c:formatCode>
                <c:ptCount val="12"/>
                <c:pt idx="1">
                  <c:v>302</c:v>
                </c:pt>
                <c:pt idx="2">
                  <c:v>15</c:v>
                </c:pt>
                <c:pt idx="3">
                  <c:v>305</c:v>
                </c:pt>
                <c:pt idx="4">
                  <c:v>220</c:v>
                </c:pt>
                <c:pt idx="5">
                  <c:v>162</c:v>
                </c:pt>
                <c:pt idx="6">
                  <c:v>280</c:v>
                </c:pt>
                <c:pt idx="7">
                  <c:v>105</c:v>
                </c:pt>
                <c:pt idx="8">
                  <c:v>123</c:v>
                </c:pt>
                <c:pt idx="9">
                  <c:v>269</c:v>
                </c:pt>
                <c:pt idx="10">
                  <c:v>36</c:v>
                </c:pt>
                <c:pt idx="11">
                  <c:v>20</c:v>
                </c:pt>
              </c:numCache>
            </c:numRef>
          </c:val>
          <c:extLst>
            <c:ext xmlns:c16="http://schemas.microsoft.com/office/drawing/2014/chart" uri="{C3380CC4-5D6E-409C-BE32-E72D297353CC}">
              <c16:uniqueId val="{00000002-5F55-4B2E-BB36-285DDD322BC4}"/>
            </c:ext>
          </c:extLst>
        </c:ser>
        <c:dLbls>
          <c:showLegendKey val="0"/>
          <c:showVal val="0"/>
          <c:showCatName val="0"/>
          <c:showSerName val="0"/>
          <c:showPercent val="0"/>
          <c:showBubbleSize val="0"/>
        </c:dLbls>
        <c:gapWidth val="150"/>
        <c:overlap val="100"/>
        <c:axId val="1909402399"/>
        <c:axId val="1909400735"/>
      </c:barChart>
      <c:catAx>
        <c:axId val="1909402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400735"/>
        <c:crosses val="autoZero"/>
        <c:auto val="1"/>
        <c:lblAlgn val="ctr"/>
        <c:lblOffset val="100"/>
        <c:noMultiLvlLbl val="0"/>
      </c:catAx>
      <c:valAx>
        <c:axId val="190940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4023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NEW Time</a:t>
            </a:r>
            <a:r>
              <a:rPr lang="en-US" baseline="0"/>
              <a:t> Bin #8.5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time bin'!$B$2</c:f>
              <c:strCache>
                <c:ptCount val="1"/>
                <c:pt idx="0">
                  <c:v>CT+SIA+BS</c:v>
                </c:pt>
              </c:strCache>
            </c:strRef>
          </c:tx>
          <c:spPr>
            <a:solidFill>
              <a:schemeClr val="accent1"/>
            </a:solidFill>
            <a:ln>
              <a:noFill/>
            </a:ln>
            <a:effectLst/>
          </c:spPr>
          <c:invertIfNegative val="0"/>
          <c:cat>
            <c:strRef>
              <c:f>'By time bin'!$A$127:$A$138</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bin'!$B$127:$B$138</c:f>
              <c:numCache>
                <c:formatCode>General</c:formatCode>
                <c:ptCount val="12"/>
                <c:pt idx="0">
                  <c:v>9</c:v>
                </c:pt>
                <c:pt idx="1">
                  <c:v>6</c:v>
                </c:pt>
                <c:pt idx="2">
                  <c:v>1</c:v>
                </c:pt>
                <c:pt idx="3">
                  <c:v>6</c:v>
                </c:pt>
                <c:pt idx="4">
                  <c:v>2</c:v>
                </c:pt>
                <c:pt idx="5">
                  <c:v>1</c:v>
                </c:pt>
                <c:pt idx="6">
                  <c:v>6</c:v>
                </c:pt>
                <c:pt idx="7">
                  <c:v>1</c:v>
                </c:pt>
                <c:pt idx="9">
                  <c:v>1</c:v>
                </c:pt>
                <c:pt idx="11">
                  <c:v>1</c:v>
                </c:pt>
              </c:numCache>
            </c:numRef>
          </c:val>
          <c:extLst>
            <c:ext xmlns:c16="http://schemas.microsoft.com/office/drawing/2014/chart" uri="{C3380CC4-5D6E-409C-BE32-E72D297353CC}">
              <c16:uniqueId val="{00000000-B27A-4EE4-9D2C-1C38736D2F07}"/>
            </c:ext>
          </c:extLst>
        </c:ser>
        <c:ser>
          <c:idx val="1"/>
          <c:order val="1"/>
          <c:tx>
            <c:strRef>
              <c:f>'By time bin'!$C$2</c:f>
              <c:strCache>
                <c:ptCount val="1"/>
                <c:pt idx="0">
                  <c:v>SIA+BS</c:v>
                </c:pt>
              </c:strCache>
            </c:strRef>
          </c:tx>
          <c:spPr>
            <a:solidFill>
              <a:schemeClr val="accent2"/>
            </a:solidFill>
            <a:ln>
              <a:noFill/>
            </a:ln>
            <a:effectLst/>
          </c:spPr>
          <c:invertIfNegative val="0"/>
          <c:cat>
            <c:strRef>
              <c:f>'By time bin'!$A$127:$A$138</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bin'!$C$127:$C$138</c:f>
              <c:numCache>
                <c:formatCode>General</c:formatCode>
                <c:ptCount val="12"/>
                <c:pt idx="1">
                  <c:v>15</c:v>
                </c:pt>
                <c:pt idx="2">
                  <c:v>6</c:v>
                </c:pt>
                <c:pt idx="3">
                  <c:v>15</c:v>
                </c:pt>
                <c:pt idx="4">
                  <c:v>15</c:v>
                </c:pt>
                <c:pt idx="5">
                  <c:v>15</c:v>
                </c:pt>
                <c:pt idx="6">
                  <c:v>15</c:v>
                </c:pt>
                <c:pt idx="8">
                  <c:v>6</c:v>
                </c:pt>
                <c:pt idx="9">
                  <c:v>14</c:v>
                </c:pt>
              </c:numCache>
            </c:numRef>
          </c:val>
          <c:extLst>
            <c:ext xmlns:c16="http://schemas.microsoft.com/office/drawing/2014/chart" uri="{C3380CC4-5D6E-409C-BE32-E72D297353CC}">
              <c16:uniqueId val="{00000001-B27A-4EE4-9D2C-1C38736D2F07}"/>
            </c:ext>
          </c:extLst>
        </c:ser>
        <c:ser>
          <c:idx val="2"/>
          <c:order val="2"/>
          <c:tx>
            <c:strRef>
              <c:f>'By time bin'!$D$2</c:f>
              <c:strCache>
                <c:ptCount val="1"/>
                <c:pt idx="0">
                  <c:v>BS</c:v>
                </c:pt>
              </c:strCache>
            </c:strRef>
          </c:tx>
          <c:spPr>
            <a:solidFill>
              <a:schemeClr val="accent3"/>
            </a:solidFill>
            <a:ln>
              <a:noFill/>
            </a:ln>
            <a:effectLst/>
          </c:spPr>
          <c:invertIfNegative val="0"/>
          <c:cat>
            <c:strRef>
              <c:f>'By time bin'!$A$127:$A$138</c:f>
              <c:strCache>
                <c:ptCount val="12"/>
                <c:pt idx="0">
                  <c:v>Perognathus</c:v>
                </c:pt>
                <c:pt idx="1">
                  <c:v>Reithrodontomys</c:v>
                </c:pt>
                <c:pt idx="2">
                  <c:v>Blarina</c:v>
                </c:pt>
                <c:pt idx="3">
                  <c:v>Peromyscus sp 2</c:v>
                </c:pt>
                <c:pt idx="4">
                  <c:v>Peromyscus sp 1</c:v>
                </c:pt>
                <c:pt idx="5">
                  <c:v>Onychomys</c:v>
                </c:pt>
                <c:pt idx="6">
                  <c:v>Chaetodipus </c:v>
                </c:pt>
                <c:pt idx="7">
                  <c:v>Microtus</c:v>
                </c:pt>
                <c:pt idx="8">
                  <c:v>Sigmodon</c:v>
                </c:pt>
                <c:pt idx="9">
                  <c:v>Neotoma</c:v>
                </c:pt>
                <c:pt idx="10">
                  <c:v>Thomomys</c:v>
                </c:pt>
                <c:pt idx="11">
                  <c:v>Geomys</c:v>
                </c:pt>
              </c:strCache>
            </c:strRef>
          </c:cat>
          <c:val>
            <c:numRef>
              <c:f>'By time bin'!$D$127:$D$138</c:f>
              <c:numCache>
                <c:formatCode>General</c:formatCode>
                <c:ptCount val="12"/>
                <c:pt idx="1">
                  <c:v>30</c:v>
                </c:pt>
                <c:pt idx="2">
                  <c:v>4</c:v>
                </c:pt>
                <c:pt idx="3">
                  <c:v>30</c:v>
                </c:pt>
                <c:pt idx="4">
                  <c:v>7</c:v>
                </c:pt>
                <c:pt idx="5">
                  <c:v>2</c:v>
                </c:pt>
                <c:pt idx="6">
                  <c:v>30</c:v>
                </c:pt>
                <c:pt idx="8">
                  <c:v>2</c:v>
                </c:pt>
                <c:pt idx="9">
                  <c:v>30</c:v>
                </c:pt>
                <c:pt idx="11">
                  <c:v>1</c:v>
                </c:pt>
              </c:numCache>
            </c:numRef>
          </c:val>
          <c:extLst>
            <c:ext xmlns:c16="http://schemas.microsoft.com/office/drawing/2014/chart" uri="{C3380CC4-5D6E-409C-BE32-E72D297353CC}">
              <c16:uniqueId val="{00000002-B27A-4EE4-9D2C-1C38736D2F07}"/>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 Reithrodontomys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taxon'!$B$2</c:f>
              <c:strCache>
                <c:ptCount val="1"/>
                <c:pt idx="0">
                  <c:v>CT+SIA+BS</c:v>
                </c:pt>
              </c:strCache>
            </c:strRef>
          </c:tx>
          <c:spPr>
            <a:solidFill>
              <a:schemeClr val="accent1"/>
            </a:solidFill>
            <a:ln>
              <a:noFill/>
            </a:ln>
            <a:effectLst/>
          </c:spPr>
          <c:invertIfNegative val="0"/>
          <c:cat>
            <c:strRef>
              <c:f>'By taxon'!$A$3:$A$19</c:f>
              <c:strCache>
                <c:ptCount val="17"/>
                <c:pt idx="0">
                  <c:v>#1 (000-015cm)</c:v>
                </c:pt>
                <c:pt idx="1">
                  <c:v>#2 (015-030cm)</c:v>
                </c:pt>
                <c:pt idx="2">
                  <c:v>#3 (030-060cm)</c:v>
                </c:pt>
                <c:pt idx="3">
                  <c:v>#4 (060-085cm)</c:v>
                </c:pt>
                <c:pt idx="4">
                  <c:v>#5 (085-105cm)</c:v>
                </c:pt>
                <c:pt idx="5">
                  <c:v>#6 (105-120cm)</c:v>
                </c:pt>
                <c:pt idx="6">
                  <c:v>#7 (120-135cm)</c:v>
                </c:pt>
                <c:pt idx="7">
                  <c:v>#8 (155-165cm)</c:v>
                </c:pt>
                <c:pt idx="8">
                  <c:v>#8.5 (155-165cm)</c:v>
                </c:pt>
                <c:pt idx="9">
                  <c:v>#9 (165-180cm)</c:v>
                </c:pt>
                <c:pt idx="10">
                  <c:v>#10 (180-205cm)</c:v>
                </c:pt>
                <c:pt idx="11">
                  <c:v>#11 (205-230cm)</c:v>
                </c:pt>
                <c:pt idx="12">
                  <c:v>#12 (230-255cm)</c:v>
                </c:pt>
                <c:pt idx="13">
                  <c:v>#13 (255-280cm)</c:v>
                </c:pt>
                <c:pt idx="14">
                  <c:v>#14 (280-285cm)</c:v>
                </c:pt>
                <c:pt idx="15">
                  <c:v>#15 (305-330cm)</c:v>
                </c:pt>
                <c:pt idx="16">
                  <c:v>#16 (330-360cm)</c:v>
                </c:pt>
              </c:strCache>
            </c:strRef>
          </c:cat>
          <c:val>
            <c:numRef>
              <c:f>'By taxon'!$B$3:$B$19</c:f>
              <c:numCache>
                <c:formatCode>General</c:formatCode>
                <c:ptCount val="17"/>
                <c:pt idx="0">
                  <c:v>5</c:v>
                </c:pt>
                <c:pt idx="1">
                  <c:v>5</c:v>
                </c:pt>
                <c:pt idx="2">
                  <c:v>6</c:v>
                </c:pt>
                <c:pt idx="3">
                  <c:v>6</c:v>
                </c:pt>
                <c:pt idx="4">
                  <c:v>6</c:v>
                </c:pt>
                <c:pt idx="5">
                  <c:v>6</c:v>
                </c:pt>
                <c:pt idx="6">
                  <c:v>6</c:v>
                </c:pt>
                <c:pt idx="7">
                  <c:v>6</c:v>
                </c:pt>
                <c:pt idx="8">
                  <c:v>6</c:v>
                </c:pt>
                <c:pt idx="9">
                  <c:v>6</c:v>
                </c:pt>
                <c:pt idx="10">
                  <c:v>0</c:v>
                </c:pt>
                <c:pt idx="11">
                  <c:v>6</c:v>
                </c:pt>
                <c:pt idx="12">
                  <c:v>0</c:v>
                </c:pt>
                <c:pt idx="13">
                  <c:v>0</c:v>
                </c:pt>
                <c:pt idx="14">
                  <c:v>0</c:v>
                </c:pt>
                <c:pt idx="15">
                  <c:v>0</c:v>
                </c:pt>
                <c:pt idx="16">
                  <c:v>0</c:v>
                </c:pt>
              </c:numCache>
            </c:numRef>
          </c:val>
          <c:extLst>
            <c:ext xmlns:c16="http://schemas.microsoft.com/office/drawing/2014/chart" uri="{C3380CC4-5D6E-409C-BE32-E72D297353CC}">
              <c16:uniqueId val="{00000000-135D-46FC-B362-DEC73622FDCF}"/>
            </c:ext>
          </c:extLst>
        </c:ser>
        <c:ser>
          <c:idx val="1"/>
          <c:order val="1"/>
          <c:tx>
            <c:strRef>
              <c:f>'By taxon'!$C$2</c:f>
              <c:strCache>
                <c:ptCount val="1"/>
                <c:pt idx="0">
                  <c:v>SIA+BS</c:v>
                </c:pt>
              </c:strCache>
            </c:strRef>
          </c:tx>
          <c:spPr>
            <a:solidFill>
              <a:schemeClr val="accent2"/>
            </a:solidFill>
            <a:ln>
              <a:noFill/>
            </a:ln>
            <a:effectLst/>
          </c:spPr>
          <c:invertIfNegative val="0"/>
          <c:cat>
            <c:strRef>
              <c:f>'By taxon'!$A$3:$A$19</c:f>
              <c:strCache>
                <c:ptCount val="17"/>
                <c:pt idx="0">
                  <c:v>#1 (000-015cm)</c:v>
                </c:pt>
                <c:pt idx="1">
                  <c:v>#2 (015-030cm)</c:v>
                </c:pt>
                <c:pt idx="2">
                  <c:v>#3 (030-060cm)</c:v>
                </c:pt>
                <c:pt idx="3">
                  <c:v>#4 (060-085cm)</c:v>
                </c:pt>
                <c:pt idx="4">
                  <c:v>#5 (085-105cm)</c:v>
                </c:pt>
                <c:pt idx="5">
                  <c:v>#6 (105-120cm)</c:v>
                </c:pt>
                <c:pt idx="6">
                  <c:v>#7 (120-135cm)</c:v>
                </c:pt>
                <c:pt idx="7">
                  <c:v>#8 (155-165cm)</c:v>
                </c:pt>
                <c:pt idx="8">
                  <c:v>#8.5 (155-165cm)</c:v>
                </c:pt>
                <c:pt idx="9">
                  <c:v>#9 (165-180cm)</c:v>
                </c:pt>
                <c:pt idx="10">
                  <c:v>#10 (180-205cm)</c:v>
                </c:pt>
                <c:pt idx="11">
                  <c:v>#11 (205-230cm)</c:v>
                </c:pt>
                <c:pt idx="12">
                  <c:v>#12 (230-255cm)</c:v>
                </c:pt>
                <c:pt idx="13">
                  <c:v>#13 (255-280cm)</c:v>
                </c:pt>
                <c:pt idx="14">
                  <c:v>#14 (280-285cm)</c:v>
                </c:pt>
                <c:pt idx="15">
                  <c:v>#15 (305-330cm)</c:v>
                </c:pt>
                <c:pt idx="16">
                  <c:v>#16 (330-360cm)</c:v>
                </c:pt>
              </c:strCache>
            </c:strRef>
          </c:cat>
          <c:val>
            <c:numRef>
              <c:f>'By taxon'!$C$3:$C$19</c:f>
              <c:numCache>
                <c:formatCode>General</c:formatCode>
                <c:ptCount val="17"/>
                <c:pt idx="0">
                  <c:v>15</c:v>
                </c:pt>
                <c:pt idx="1">
                  <c:v>15</c:v>
                </c:pt>
                <c:pt idx="2">
                  <c:v>15</c:v>
                </c:pt>
                <c:pt idx="3">
                  <c:v>15</c:v>
                </c:pt>
                <c:pt idx="4">
                  <c:v>15</c:v>
                </c:pt>
                <c:pt idx="5">
                  <c:v>15</c:v>
                </c:pt>
                <c:pt idx="6">
                  <c:v>15</c:v>
                </c:pt>
                <c:pt idx="7">
                  <c:v>15</c:v>
                </c:pt>
                <c:pt idx="8">
                  <c:v>15</c:v>
                </c:pt>
                <c:pt idx="9">
                  <c:v>15</c:v>
                </c:pt>
                <c:pt idx="10">
                  <c:v>15</c:v>
                </c:pt>
                <c:pt idx="11">
                  <c:v>15</c:v>
                </c:pt>
                <c:pt idx="12">
                  <c:v>15</c:v>
                </c:pt>
                <c:pt idx="13">
                  <c:v>2</c:v>
                </c:pt>
                <c:pt idx="14">
                  <c:v>2</c:v>
                </c:pt>
                <c:pt idx="15">
                  <c:v>1</c:v>
                </c:pt>
                <c:pt idx="16">
                  <c:v>5</c:v>
                </c:pt>
              </c:numCache>
            </c:numRef>
          </c:val>
          <c:extLst>
            <c:ext xmlns:c16="http://schemas.microsoft.com/office/drawing/2014/chart" uri="{C3380CC4-5D6E-409C-BE32-E72D297353CC}">
              <c16:uniqueId val="{00000001-135D-46FC-B362-DEC73622FDCF}"/>
            </c:ext>
          </c:extLst>
        </c:ser>
        <c:ser>
          <c:idx val="2"/>
          <c:order val="2"/>
          <c:tx>
            <c:strRef>
              <c:f>'By taxon'!$D$2</c:f>
              <c:strCache>
                <c:ptCount val="1"/>
                <c:pt idx="0">
                  <c:v>BS</c:v>
                </c:pt>
              </c:strCache>
            </c:strRef>
          </c:tx>
          <c:spPr>
            <a:solidFill>
              <a:schemeClr val="accent3"/>
            </a:solidFill>
            <a:ln>
              <a:noFill/>
            </a:ln>
            <a:effectLst/>
          </c:spPr>
          <c:invertIfNegative val="0"/>
          <c:cat>
            <c:strRef>
              <c:f>'By taxon'!$A$3:$A$19</c:f>
              <c:strCache>
                <c:ptCount val="17"/>
                <c:pt idx="0">
                  <c:v>#1 (000-015cm)</c:v>
                </c:pt>
                <c:pt idx="1">
                  <c:v>#2 (015-030cm)</c:v>
                </c:pt>
                <c:pt idx="2">
                  <c:v>#3 (030-060cm)</c:v>
                </c:pt>
                <c:pt idx="3">
                  <c:v>#4 (060-085cm)</c:v>
                </c:pt>
                <c:pt idx="4">
                  <c:v>#5 (085-105cm)</c:v>
                </c:pt>
                <c:pt idx="5">
                  <c:v>#6 (105-120cm)</c:v>
                </c:pt>
                <c:pt idx="6">
                  <c:v>#7 (120-135cm)</c:v>
                </c:pt>
                <c:pt idx="7">
                  <c:v>#8 (155-165cm)</c:v>
                </c:pt>
                <c:pt idx="8">
                  <c:v>#8.5 (155-165cm)</c:v>
                </c:pt>
                <c:pt idx="9">
                  <c:v>#9 (165-180cm)</c:v>
                </c:pt>
                <c:pt idx="10">
                  <c:v>#10 (180-205cm)</c:v>
                </c:pt>
                <c:pt idx="11">
                  <c:v>#11 (205-230cm)</c:v>
                </c:pt>
                <c:pt idx="12">
                  <c:v>#12 (230-255cm)</c:v>
                </c:pt>
                <c:pt idx="13">
                  <c:v>#13 (255-280cm)</c:v>
                </c:pt>
                <c:pt idx="14">
                  <c:v>#14 (280-285cm)</c:v>
                </c:pt>
                <c:pt idx="15">
                  <c:v>#15 (305-330cm)</c:v>
                </c:pt>
                <c:pt idx="16">
                  <c:v>#16 (330-360cm)</c:v>
                </c:pt>
              </c:strCache>
            </c:strRef>
          </c:cat>
          <c:val>
            <c:numRef>
              <c:f>'By taxon'!$D$3:$D$19</c:f>
              <c:numCache>
                <c:formatCode>General</c:formatCode>
                <c:ptCount val="17"/>
                <c:pt idx="0">
                  <c:v>15</c:v>
                </c:pt>
                <c:pt idx="1">
                  <c:v>19</c:v>
                </c:pt>
                <c:pt idx="2">
                  <c:v>10</c:v>
                </c:pt>
                <c:pt idx="3">
                  <c:v>30</c:v>
                </c:pt>
                <c:pt idx="4">
                  <c:v>30</c:v>
                </c:pt>
                <c:pt idx="5">
                  <c:v>30</c:v>
                </c:pt>
                <c:pt idx="6">
                  <c:v>30</c:v>
                </c:pt>
                <c:pt idx="7">
                  <c:v>30</c:v>
                </c:pt>
                <c:pt idx="8">
                  <c:v>30</c:v>
                </c:pt>
                <c:pt idx="9">
                  <c:v>30</c:v>
                </c:pt>
                <c:pt idx="10">
                  <c:v>27</c:v>
                </c:pt>
                <c:pt idx="11">
                  <c:v>30</c:v>
                </c:pt>
                <c:pt idx="12">
                  <c:v>21</c:v>
                </c:pt>
                <c:pt idx="13">
                  <c:v>0</c:v>
                </c:pt>
                <c:pt idx="14">
                  <c:v>0</c:v>
                </c:pt>
                <c:pt idx="15">
                  <c:v>0</c:v>
                </c:pt>
                <c:pt idx="16">
                  <c:v>0</c:v>
                </c:pt>
              </c:numCache>
            </c:numRef>
          </c:val>
          <c:extLst>
            <c:ext xmlns:c16="http://schemas.microsoft.com/office/drawing/2014/chart" uri="{C3380CC4-5D6E-409C-BE32-E72D297353CC}">
              <c16:uniqueId val="{00000002-135D-46FC-B362-DEC73622FDCF}"/>
            </c:ext>
          </c:extLst>
        </c:ser>
        <c:dLbls>
          <c:showLegendKey val="0"/>
          <c:showVal val="0"/>
          <c:showCatName val="0"/>
          <c:showSerName val="0"/>
          <c:showPercent val="0"/>
          <c:showBubbleSize val="0"/>
        </c:dLbls>
        <c:gapWidth val="150"/>
        <c:overlap val="100"/>
        <c:axId val="2069673903"/>
        <c:axId val="2069674319"/>
      </c:barChart>
      <c:catAx>
        <c:axId val="20696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4319"/>
        <c:crosses val="autoZero"/>
        <c:auto val="1"/>
        <c:lblAlgn val="ctr"/>
        <c:lblOffset val="100"/>
        <c:noMultiLvlLbl val="0"/>
      </c:catAx>
      <c:valAx>
        <c:axId val="20696743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6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Blarina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taxon'!$B$22</c:f>
              <c:strCache>
                <c:ptCount val="1"/>
                <c:pt idx="0">
                  <c:v>CT+SIA+BS</c:v>
                </c:pt>
              </c:strCache>
            </c:strRef>
          </c:tx>
          <c:spPr>
            <a:solidFill>
              <a:schemeClr val="accent1"/>
            </a:solidFill>
            <a:ln>
              <a:noFill/>
            </a:ln>
            <a:effectLst/>
          </c:spPr>
          <c:invertIfNegative val="0"/>
          <c:cat>
            <c:strRef>
              <c:f>'By taxon'!$A$23:$A$38</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taxon'!$B$23:$B$38</c:f>
              <c:numCache>
                <c:formatCode>General</c:formatCode>
                <c:ptCount val="16"/>
                <c:pt idx="0">
                  <c:v>0</c:v>
                </c:pt>
                <c:pt idx="1">
                  <c:v>0</c:v>
                </c:pt>
                <c:pt idx="2">
                  <c:v>0</c:v>
                </c:pt>
                <c:pt idx="3">
                  <c:v>0</c:v>
                </c:pt>
                <c:pt idx="4">
                  <c:v>0</c:v>
                </c:pt>
                <c:pt idx="5">
                  <c:v>3</c:v>
                </c:pt>
                <c:pt idx="6">
                  <c:v>0</c:v>
                </c:pt>
                <c:pt idx="7">
                  <c:v>6</c:v>
                </c:pt>
                <c:pt idx="8">
                  <c:v>6</c:v>
                </c:pt>
                <c:pt idx="9">
                  <c:v>1</c:v>
                </c:pt>
                <c:pt idx="10">
                  <c:v>5</c:v>
                </c:pt>
                <c:pt idx="11">
                  <c:v>0</c:v>
                </c:pt>
                <c:pt idx="12">
                  <c:v>0</c:v>
                </c:pt>
                <c:pt idx="13">
                  <c:v>0</c:v>
                </c:pt>
                <c:pt idx="14">
                  <c:v>0</c:v>
                </c:pt>
                <c:pt idx="15">
                  <c:v>0</c:v>
                </c:pt>
              </c:numCache>
            </c:numRef>
          </c:val>
          <c:extLst>
            <c:ext xmlns:c16="http://schemas.microsoft.com/office/drawing/2014/chart" uri="{C3380CC4-5D6E-409C-BE32-E72D297353CC}">
              <c16:uniqueId val="{00000000-3F09-4B56-88C2-E39C692F715A}"/>
            </c:ext>
          </c:extLst>
        </c:ser>
        <c:ser>
          <c:idx val="1"/>
          <c:order val="1"/>
          <c:tx>
            <c:strRef>
              <c:f>'By taxon'!$C$22</c:f>
              <c:strCache>
                <c:ptCount val="1"/>
                <c:pt idx="0">
                  <c:v>SIA+BS</c:v>
                </c:pt>
              </c:strCache>
            </c:strRef>
          </c:tx>
          <c:spPr>
            <a:solidFill>
              <a:schemeClr val="accent2"/>
            </a:solidFill>
            <a:ln>
              <a:noFill/>
            </a:ln>
            <a:effectLst/>
          </c:spPr>
          <c:invertIfNegative val="0"/>
          <c:cat>
            <c:strRef>
              <c:f>'By taxon'!$A$23:$A$38</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taxon'!$C$23:$C$38</c:f>
              <c:numCache>
                <c:formatCode>General</c:formatCode>
                <c:ptCount val="16"/>
                <c:pt idx="0">
                  <c:v>0</c:v>
                </c:pt>
                <c:pt idx="1">
                  <c:v>0</c:v>
                </c:pt>
                <c:pt idx="2">
                  <c:v>0</c:v>
                </c:pt>
                <c:pt idx="3">
                  <c:v>0</c:v>
                </c:pt>
                <c:pt idx="4">
                  <c:v>0</c:v>
                </c:pt>
                <c:pt idx="5">
                  <c:v>2</c:v>
                </c:pt>
                <c:pt idx="6">
                  <c:v>6</c:v>
                </c:pt>
                <c:pt idx="7">
                  <c:v>15</c:v>
                </c:pt>
                <c:pt idx="8">
                  <c:v>6</c:v>
                </c:pt>
                <c:pt idx="9">
                  <c:v>0</c:v>
                </c:pt>
                <c:pt idx="10">
                  <c:v>7</c:v>
                </c:pt>
                <c:pt idx="11">
                  <c:v>0</c:v>
                </c:pt>
                <c:pt idx="12">
                  <c:v>0</c:v>
                </c:pt>
                <c:pt idx="13">
                  <c:v>0</c:v>
                </c:pt>
                <c:pt idx="14">
                  <c:v>0</c:v>
                </c:pt>
                <c:pt idx="15">
                  <c:v>0</c:v>
                </c:pt>
              </c:numCache>
            </c:numRef>
          </c:val>
          <c:extLst>
            <c:ext xmlns:c16="http://schemas.microsoft.com/office/drawing/2014/chart" uri="{C3380CC4-5D6E-409C-BE32-E72D297353CC}">
              <c16:uniqueId val="{00000001-3F09-4B56-88C2-E39C692F715A}"/>
            </c:ext>
          </c:extLst>
        </c:ser>
        <c:ser>
          <c:idx val="2"/>
          <c:order val="2"/>
          <c:tx>
            <c:strRef>
              <c:f>'By taxon'!$D$22</c:f>
              <c:strCache>
                <c:ptCount val="1"/>
                <c:pt idx="0">
                  <c:v>BS</c:v>
                </c:pt>
              </c:strCache>
            </c:strRef>
          </c:tx>
          <c:spPr>
            <a:solidFill>
              <a:schemeClr val="accent3"/>
            </a:solidFill>
            <a:ln>
              <a:noFill/>
            </a:ln>
            <a:effectLst/>
          </c:spPr>
          <c:invertIfNegative val="0"/>
          <c:cat>
            <c:strRef>
              <c:f>'By taxon'!$A$23:$A$38</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taxon'!$D$23:$D$38</c:f>
              <c:numCache>
                <c:formatCode>General</c:formatCode>
                <c:ptCount val="16"/>
                <c:pt idx="0">
                  <c:v>0</c:v>
                </c:pt>
                <c:pt idx="1">
                  <c:v>0</c:v>
                </c:pt>
                <c:pt idx="2">
                  <c:v>0</c:v>
                </c:pt>
                <c:pt idx="3">
                  <c:v>0</c:v>
                </c:pt>
                <c:pt idx="4">
                  <c:v>0</c:v>
                </c:pt>
                <c:pt idx="5">
                  <c:v>1</c:v>
                </c:pt>
                <c:pt idx="6">
                  <c:v>0</c:v>
                </c:pt>
                <c:pt idx="7">
                  <c:v>14</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2-3F09-4B56-88C2-E39C692F715A}"/>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 Peromyscus sp2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taxon'!$B$22</c:f>
              <c:strCache>
                <c:ptCount val="1"/>
                <c:pt idx="0">
                  <c:v>CT+SIA+BS</c:v>
                </c:pt>
              </c:strCache>
            </c:strRef>
          </c:tx>
          <c:spPr>
            <a:solidFill>
              <a:schemeClr val="accent1"/>
            </a:solidFill>
            <a:ln>
              <a:noFill/>
            </a:ln>
            <a:effectLst/>
          </c:spPr>
          <c:invertIfNegative val="0"/>
          <c:cat>
            <c:strRef>
              <c:f>'By taxon'!$A$42:$A$57</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taxon'!$B$42:$B$57</c:f>
              <c:numCache>
                <c:formatCode>General</c:formatCode>
                <c:ptCount val="16"/>
                <c:pt idx="0">
                  <c:v>5</c:v>
                </c:pt>
                <c:pt idx="1">
                  <c:v>5</c:v>
                </c:pt>
                <c:pt idx="2">
                  <c:v>1</c:v>
                </c:pt>
                <c:pt idx="3">
                  <c:v>6</c:v>
                </c:pt>
                <c:pt idx="4">
                  <c:v>6</c:v>
                </c:pt>
                <c:pt idx="5">
                  <c:v>6</c:v>
                </c:pt>
                <c:pt idx="6">
                  <c:v>6</c:v>
                </c:pt>
                <c:pt idx="7">
                  <c:v>6</c:v>
                </c:pt>
                <c:pt idx="8">
                  <c:v>6</c:v>
                </c:pt>
                <c:pt idx="9">
                  <c:v>6</c:v>
                </c:pt>
                <c:pt idx="10">
                  <c:v>6</c:v>
                </c:pt>
                <c:pt idx="11">
                  <c:v>6</c:v>
                </c:pt>
                <c:pt idx="12">
                  <c:v>4</c:v>
                </c:pt>
                <c:pt idx="13">
                  <c:v>3</c:v>
                </c:pt>
                <c:pt idx="14">
                  <c:v>2</c:v>
                </c:pt>
                <c:pt idx="15">
                  <c:v>0</c:v>
                </c:pt>
              </c:numCache>
            </c:numRef>
          </c:val>
          <c:extLst>
            <c:ext xmlns:c16="http://schemas.microsoft.com/office/drawing/2014/chart" uri="{C3380CC4-5D6E-409C-BE32-E72D297353CC}">
              <c16:uniqueId val="{00000000-0B39-4E6F-AD9B-474B4DF52FFD}"/>
            </c:ext>
          </c:extLst>
        </c:ser>
        <c:ser>
          <c:idx val="1"/>
          <c:order val="1"/>
          <c:tx>
            <c:strRef>
              <c:f>'By taxon'!$C$22</c:f>
              <c:strCache>
                <c:ptCount val="1"/>
                <c:pt idx="0">
                  <c:v>SIA+BS</c:v>
                </c:pt>
              </c:strCache>
            </c:strRef>
          </c:tx>
          <c:spPr>
            <a:solidFill>
              <a:schemeClr val="accent2"/>
            </a:solidFill>
            <a:ln>
              <a:noFill/>
            </a:ln>
            <a:effectLst/>
          </c:spPr>
          <c:invertIfNegative val="0"/>
          <c:cat>
            <c:strRef>
              <c:f>'By taxon'!$A$42:$A$57</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taxon'!$C$42:$C$57</c:f>
              <c:numCache>
                <c:formatCode>General</c:formatCode>
                <c:ptCount val="16"/>
                <c:pt idx="0">
                  <c:v>15</c:v>
                </c:pt>
                <c:pt idx="1">
                  <c:v>15</c:v>
                </c:pt>
                <c:pt idx="2">
                  <c:v>15</c:v>
                </c:pt>
                <c:pt idx="3">
                  <c:v>15</c:v>
                </c:pt>
                <c:pt idx="4">
                  <c:v>15</c:v>
                </c:pt>
                <c:pt idx="5">
                  <c:v>15</c:v>
                </c:pt>
                <c:pt idx="6">
                  <c:v>15</c:v>
                </c:pt>
                <c:pt idx="7">
                  <c:v>15</c:v>
                </c:pt>
                <c:pt idx="8">
                  <c:v>15</c:v>
                </c:pt>
                <c:pt idx="9">
                  <c:v>15</c:v>
                </c:pt>
                <c:pt idx="10">
                  <c:v>15</c:v>
                </c:pt>
                <c:pt idx="11">
                  <c:v>15</c:v>
                </c:pt>
                <c:pt idx="12">
                  <c:v>15</c:v>
                </c:pt>
                <c:pt idx="13">
                  <c:v>7</c:v>
                </c:pt>
                <c:pt idx="14">
                  <c:v>15</c:v>
                </c:pt>
                <c:pt idx="15">
                  <c:v>6</c:v>
                </c:pt>
              </c:numCache>
            </c:numRef>
          </c:val>
          <c:extLst>
            <c:ext xmlns:c16="http://schemas.microsoft.com/office/drawing/2014/chart" uri="{C3380CC4-5D6E-409C-BE32-E72D297353CC}">
              <c16:uniqueId val="{00000001-0B39-4E6F-AD9B-474B4DF52FFD}"/>
            </c:ext>
          </c:extLst>
        </c:ser>
        <c:ser>
          <c:idx val="2"/>
          <c:order val="2"/>
          <c:tx>
            <c:strRef>
              <c:f>'By taxon'!$D$22</c:f>
              <c:strCache>
                <c:ptCount val="1"/>
                <c:pt idx="0">
                  <c:v>BS</c:v>
                </c:pt>
              </c:strCache>
            </c:strRef>
          </c:tx>
          <c:spPr>
            <a:solidFill>
              <a:schemeClr val="accent3"/>
            </a:solidFill>
            <a:ln>
              <a:noFill/>
            </a:ln>
            <a:effectLst/>
          </c:spPr>
          <c:invertIfNegative val="0"/>
          <c:cat>
            <c:strRef>
              <c:f>'By taxon'!$A$42:$A$57</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taxon'!$D$42:$D$57</c:f>
              <c:numCache>
                <c:formatCode>General</c:formatCode>
                <c:ptCount val="16"/>
                <c:pt idx="0">
                  <c:v>1</c:v>
                </c:pt>
                <c:pt idx="1">
                  <c:v>5</c:v>
                </c:pt>
                <c:pt idx="2">
                  <c:v>30</c:v>
                </c:pt>
                <c:pt idx="3">
                  <c:v>30</c:v>
                </c:pt>
                <c:pt idx="4">
                  <c:v>30</c:v>
                </c:pt>
                <c:pt idx="5">
                  <c:v>30</c:v>
                </c:pt>
                <c:pt idx="6">
                  <c:v>30</c:v>
                </c:pt>
                <c:pt idx="7">
                  <c:v>30</c:v>
                </c:pt>
                <c:pt idx="8">
                  <c:v>16</c:v>
                </c:pt>
                <c:pt idx="9">
                  <c:v>30</c:v>
                </c:pt>
                <c:pt idx="10">
                  <c:v>30</c:v>
                </c:pt>
                <c:pt idx="11">
                  <c:v>30</c:v>
                </c:pt>
                <c:pt idx="12">
                  <c:v>4</c:v>
                </c:pt>
                <c:pt idx="13">
                  <c:v>0</c:v>
                </c:pt>
                <c:pt idx="14">
                  <c:v>9</c:v>
                </c:pt>
                <c:pt idx="15">
                  <c:v>0</c:v>
                </c:pt>
              </c:numCache>
            </c:numRef>
          </c:val>
          <c:extLst>
            <c:ext xmlns:c16="http://schemas.microsoft.com/office/drawing/2014/chart" uri="{C3380CC4-5D6E-409C-BE32-E72D297353CC}">
              <c16:uniqueId val="{00000002-0B39-4E6F-AD9B-474B4DF52FFD}"/>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 Peromyscus sp</a:t>
            </a:r>
            <a:r>
              <a:rPr lang="en-US" baseline="0"/>
              <a:t>1</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taxon'!$B$22</c:f>
              <c:strCache>
                <c:ptCount val="1"/>
                <c:pt idx="0">
                  <c:v>CT+SIA+BS</c:v>
                </c:pt>
              </c:strCache>
            </c:strRef>
          </c:tx>
          <c:spPr>
            <a:solidFill>
              <a:schemeClr val="accent1"/>
            </a:solidFill>
            <a:ln>
              <a:noFill/>
            </a:ln>
            <a:effectLst/>
          </c:spPr>
          <c:invertIfNegative val="0"/>
          <c:cat>
            <c:strRef>
              <c:f>'By taxon'!$A$65:$A$80</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taxon'!$B$65:$B$80</c:f>
              <c:numCache>
                <c:formatCode>General</c:formatCode>
                <c:ptCount val="16"/>
                <c:pt idx="0">
                  <c:v>6</c:v>
                </c:pt>
                <c:pt idx="1">
                  <c:v>1</c:v>
                </c:pt>
                <c:pt idx="2">
                  <c:v>2</c:v>
                </c:pt>
                <c:pt idx="3">
                  <c:v>6</c:v>
                </c:pt>
                <c:pt idx="4">
                  <c:v>6</c:v>
                </c:pt>
                <c:pt idx="5">
                  <c:v>6</c:v>
                </c:pt>
                <c:pt idx="6">
                  <c:v>6</c:v>
                </c:pt>
                <c:pt idx="7">
                  <c:v>6</c:v>
                </c:pt>
                <c:pt idx="8">
                  <c:v>4</c:v>
                </c:pt>
                <c:pt idx="9">
                  <c:v>4</c:v>
                </c:pt>
                <c:pt idx="10">
                  <c:v>6</c:v>
                </c:pt>
                <c:pt idx="11">
                  <c:v>1</c:v>
                </c:pt>
                <c:pt idx="12">
                  <c:v>0</c:v>
                </c:pt>
                <c:pt idx="13">
                  <c:v>0</c:v>
                </c:pt>
                <c:pt idx="14">
                  <c:v>1</c:v>
                </c:pt>
                <c:pt idx="15">
                  <c:v>0</c:v>
                </c:pt>
              </c:numCache>
            </c:numRef>
          </c:val>
          <c:extLst>
            <c:ext xmlns:c16="http://schemas.microsoft.com/office/drawing/2014/chart" uri="{C3380CC4-5D6E-409C-BE32-E72D297353CC}">
              <c16:uniqueId val="{00000000-2812-4218-9F75-F82FE0F44322}"/>
            </c:ext>
          </c:extLst>
        </c:ser>
        <c:ser>
          <c:idx val="1"/>
          <c:order val="1"/>
          <c:tx>
            <c:strRef>
              <c:f>'By taxon'!$C$22</c:f>
              <c:strCache>
                <c:ptCount val="1"/>
                <c:pt idx="0">
                  <c:v>SIA+BS</c:v>
                </c:pt>
              </c:strCache>
            </c:strRef>
          </c:tx>
          <c:spPr>
            <a:solidFill>
              <a:schemeClr val="accent2"/>
            </a:solidFill>
            <a:ln>
              <a:noFill/>
            </a:ln>
            <a:effectLst/>
          </c:spPr>
          <c:invertIfNegative val="0"/>
          <c:cat>
            <c:strRef>
              <c:f>'By taxon'!$A$65:$A$80</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taxon'!$C$65:$C$80</c:f>
              <c:numCache>
                <c:formatCode>General</c:formatCode>
                <c:ptCount val="16"/>
                <c:pt idx="0">
                  <c:v>15</c:v>
                </c:pt>
                <c:pt idx="1">
                  <c:v>15</c:v>
                </c:pt>
                <c:pt idx="2">
                  <c:v>15</c:v>
                </c:pt>
                <c:pt idx="3">
                  <c:v>15</c:v>
                </c:pt>
                <c:pt idx="4">
                  <c:v>15</c:v>
                </c:pt>
                <c:pt idx="5">
                  <c:v>15</c:v>
                </c:pt>
                <c:pt idx="6">
                  <c:v>15</c:v>
                </c:pt>
                <c:pt idx="7">
                  <c:v>15</c:v>
                </c:pt>
                <c:pt idx="8">
                  <c:v>7</c:v>
                </c:pt>
                <c:pt idx="9">
                  <c:v>12</c:v>
                </c:pt>
                <c:pt idx="10">
                  <c:v>15</c:v>
                </c:pt>
                <c:pt idx="11">
                  <c:v>15</c:v>
                </c:pt>
                <c:pt idx="12">
                  <c:v>3</c:v>
                </c:pt>
                <c:pt idx="13">
                  <c:v>0</c:v>
                </c:pt>
                <c:pt idx="14">
                  <c:v>5</c:v>
                </c:pt>
                <c:pt idx="15">
                  <c:v>1</c:v>
                </c:pt>
              </c:numCache>
            </c:numRef>
          </c:val>
          <c:extLst>
            <c:ext xmlns:c16="http://schemas.microsoft.com/office/drawing/2014/chart" uri="{C3380CC4-5D6E-409C-BE32-E72D297353CC}">
              <c16:uniqueId val="{00000001-2812-4218-9F75-F82FE0F44322}"/>
            </c:ext>
          </c:extLst>
        </c:ser>
        <c:ser>
          <c:idx val="2"/>
          <c:order val="2"/>
          <c:tx>
            <c:strRef>
              <c:f>'By taxon'!$D$22</c:f>
              <c:strCache>
                <c:ptCount val="1"/>
                <c:pt idx="0">
                  <c:v>BS</c:v>
                </c:pt>
              </c:strCache>
            </c:strRef>
          </c:tx>
          <c:spPr>
            <a:solidFill>
              <a:schemeClr val="accent3"/>
            </a:solidFill>
            <a:ln>
              <a:noFill/>
            </a:ln>
            <a:effectLst/>
          </c:spPr>
          <c:invertIfNegative val="0"/>
          <c:cat>
            <c:strRef>
              <c:f>'By taxon'!$A$65:$A$80</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taxon'!$D$65:$D$80</c:f>
              <c:numCache>
                <c:formatCode>General</c:formatCode>
                <c:ptCount val="16"/>
                <c:pt idx="0">
                  <c:v>2</c:v>
                </c:pt>
                <c:pt idx="1">
                  <c:v>32</c:v>
                </c:pt>
                <c:pt idx="2">
                  <c:v>1</c:v>
                </c:pt>
                <c:pt idx="3">
                  <c:v>30</c:v>
                </c:pt>
                <c:pt idx="4">
                  <c:v>30</c:v>
                </c:pt>
                <c:pt idx="5">
                  <c:v>30</c:v>
                </c:pt>
                <c:pt idx="6">
                  <c:v>30</c:v>
                </c:pt>
                <c:pt idx="7">
                  <c:v>30</c:v>
                </c:pt>
                <c:pt idx="8">
                  <c:v>0</c:v>
                </c:pt>
                <c:pt idx="9">
                  <c:v>1</c:v>
                </c:pt>
                <c:pt idx="10">
                  <c:v>29</c:v>
                </c:pt>
                <c:pt idx="11">
                  <c:v>5</c:v>
                </c:pt>
                <c:pt idx="12">
                  <c:v>0</c:v>
                </c:pt>
                <c:pt idx="13">
                  <c:v>0</c:v>
                </c:pt>
                <c:pt idx="14">
                  <c:v>0</c:v>
                </c:pt>
                <c:pt idx="15">
                  <c:v>0</c:v>
                </c:pt>
              </c:numCache>
            </c:numRef>
          </c:val>
          <c:extLst>
            <c:ext xmlns:c16="http://schemas.microsoft.com/office/drawing/2014/chart" uri="{C3380CC4-5D6E-409C-BE32-E72D297353CC}">
              <c16:uniqueId val="{00000002-2812-4218-9F75-F82FE0F44322}"/>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a:t>
            </a:r>
            <a:r>
              <a:rPr lang="en-US" baseline="0"/>
              <a:t> </a:t>
            </a:r>
            <a:r>
              <a:rPr lang="en-US"/>
              <a:t>Onychomys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taxon'!$B$22</c:f>
              <c:strCache>
                <c:ptCount val="1"/>
                <c:pt idx="0">
                  <c:v>CT+SIA+BS</c:v>
                </c:pt>
              </c:strCache>
            </c:strRef>
          </c:tx>
          <c:spPr>
            <a:solidFill>
              <a:schemeClr val="accent1"/>
            </a:solidFill>
            <a:ln>
              <a:noFill/>
            </a:ln>
            <a:effectLst/>
          </c:spPr>
          <c:invertIfNegative val="0"/>
          <c:cat>
            <c:strRef>
              <c:f>'By taxon'!$A$84:$A$99</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taxon'!$B$84:$B$99</c:f>
              <c:numCache>
                <c:formatCode>General</c:formatCode>
                <c:ptCount val="16"/>
                <c:pt idx="0">
                  <c:v>1</c:v>
                </c:pt>
                <c:pt idx="1">
                  <c:v>0</c:v>
                </c:pt>
                <c:pt idx="2">
                  <c:v>0</c:v>
                </c:pt>
                <c:pt idx="3">
                  <c:v>4</c:v>
                </c:pt>
                <c:pt idx="4">
                  <c:v>3</c:v>
                </c:pt>
                <c:pt idx="5">
                  <c:v>6</c:v>
                </c:pt>
                <c:pt idx="6">
                  <c:v>6</c:v>
                </c:pt>
                <c:pt idx="7">
                  <c:v>6</c:v>
                </c:pt>
                <c:pt idx="8">
                  <c:v>3</c:v>
                </c:pt>
                <c:pt idx="9">
                  <c:v>0</c:v>
                </c:pt>
                <c:pt idx="10">
                  <c:v>2</c:v>
                </c:pt>
                <c:pt idx="11">
                  <c:v>0</c:v>
                </c:pt>
                <c:pt idx="12">
                  <c:v>0</c:v>
                </c:pt>
                <c:pt idx="13">
                  <c:v>0</c:v>
                </c:pt>
                <c:pt idx="14">
                  <c:v>0</c:v>
                </c:pt>
                <c:pt idx="15">
                  <c:v>0</c:v>
                </c:pt>
              </c:numCache>
            </c:numRef>
          </c:val>
          <c:extLst>
            <c:ext xmlns:c16="http://schemas.microsoft.com/office/drawing/2014/chart" uri="{C3380CC4-5D6E-409C-BE32-E72D297353CC}">
              <c16:uniqueId val="{00000000-BB29-4056-8A50-F962A550A958}"/>
            </c:ext>
          </c:extLst>
        </c:ser>
        <c:ser>
          <c:idx val="1"/>
          <c:order val="1"/>
          <c:tx>
            <c:strRef>
              <c:f>'By taxon'!$C$22</c:f>
              <c:strCache>
                <c:ptCount val="1"/>
                <c:pt idx="0">
                  <c:v>SIA+BS</c:v>
                </c:pt>
              </c:strCache>
            </c:strRef>
          </c:tx>
          <c:spPr>
            <a:solidFill>
              <a:schemeClr val="accent2"/>
            </a:solidFill>
            <a:ln>
              <a:noFill/>
            </a:ln>
            <a:effectLst/>
          </c:spPr>
          <c:invertIfNegative val="0"/>
          <c:cat>
            <c:strRef>
              <c:f>'By taxon'!$A$84:$A$99</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taxon'!$C$84:$C$99</c:f>
              <c:numCache>
                <c:formatCode>General</c:formatCode>
                <c:ptCount val="16"/>
                <c:pt idx="0">
                  <c:v>9</c:v>
                </c:pt>
                <c:pt idx="1">
                  <c:v>15</c:v>
                </c:pt>
                <c:pt idx="2">
                  <c:v>11</c:v>
                </c:pt>
                <c:pt idx="3">
                  <c:v>15</c:v>
                </c:pt>
                <c:pt idx="4">
                  <c:v>15</c:v>
                </c:pt>
                <c:pt idx="5">
                  <c:v>15</c:v>
                </c:pt>
                <c:pt idx="6">
                  <c:v>15</c:v>
                </c:pt>
                <c:pt idx="7">
                  <c:v>15</c:v>
                </c:pt>
                <c:pt idx="8">
                  <c:v>12</c:v>
                </c:pt>
                <c:pt idx="9">
                  <c:v>8</c:v>
                </c:pt>
                <c:pt idx="10">
                  <c:v>15</c:v>
                </c:pt>
                <c:pt idx="11">
                  <c:v>15</c:v>
                </c:pt>
                <c:pt idx="12">
                  <c:v>0</c:v>
                </c:pt>
                <c:pt idx="13">
                  <c:v>0</c:v>
                </c:pt>
                <c:pt idx="14">
                  <c:v>1</c:v>
                </c:pt>
                <c:pt idx="15">
                  <c:v>0</c:v>
                </c:pt>
              </c:numCache>
            </c:numRef>
          </c:val>
          <c:extLst>
            <c:ext xmlns:c16="http://schemas.microsoft.com/office/drawing/2014/chart" uri="{C3380CC4-5D6E-409C-BE32-E72D297353CC}">
              <c16:uniqueId val="{00000001-BB29-4056-8A50-F962A550A958}"/>
            </c:ext>
          </c:extLst>
        </c:ser>
        <c:ser>
          <c:idx val="2"/>
          <c:order val="2"/>
          <c:tx>
            <c:strRef>
              <c:f>'By taxon'!$D$22</c:f>
              <c:strCache>
                <c:ptCount val="1"/>
                <c:pt idx="0">
                  <c:v>BS</c:v>
                </c:pt>
              </c:strCache>
            </c:strRef>
          </c:tx>
          <c:spPr>
            <a:solidFill>
              <a:schemeClr val="accent3"/>
            </a:solidFill>
            <a:ln>
              <a:noFill/>
            </a:ln>
            <a:effectLst/>
          </c:spPr>
          <c:invertIfNegative val="0"/>
          <c:cat>
            <c:strRef>
              <c:f>'By taxon'!$A$84:$A$99</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taxon'!$D$84:$D$99</c:f>
              <c:numCache>
                <c:formatCode>General</c:formatCode>
                <c:ptCount val="16"/>
                <c:pt idx="0">
                  <c:v>0</c:v>
                </c:pt>
                <c:pt idx="1">
                  <c:v>1</c:v>
                </c:pt>
                <c:pt idx="2">
                  <c:v>0</c:v>
                </c:pt>
                <c:pt idx="3">
                  <c:v>30</c:v>
                </c:pt>
                <c:pt idx="4">
                  <c:v>30</c:v>
                </c:pt>
                <c:pt idx="5">
                  <c:v>30</c:v>
                </c:pt>
                <c:pt idx="6">
                  <c:v>30</c:v>
                </c:pt>
                <c:pt idx="7">
                  <c:v>30</c:v>
                </c:pt>
                <c:pt idx="8">
                  <c:v>0</c:v>
                </c:pt>
                <c:pt idx="9">
                  <c:v>0</c:v>
                </c:pt>
                <c:pt idx="10">
                  <c:v>10</c:v>
                </c:pt>
                <c:pt idx="11">
                  <c:v>1</c:v>
                </c:pt>
                <c:pt idx="12">
                  <c:v>0</c:v>
                </c:pt>
                <c:pt idx="13">
                  <c:v>0</c:v>
                </c:pt>
                <c:pt idx="14">
                  <c:v>0</c:v>
                </c:pt>
                <c:pt idx="15">
                  <c:v>0</c:v>
                </c:pt>
              </c:numCache>
            </c:numRef>
          </c:val>
          <c:extLst>
            <c:ext xmlns:c16="http://schemas.microsoft.com/office/drawing/2014/chart" uri="{C3380CC4-5D6E-409C-BE32-E72D297353CC}">
              <c16:uniqueId val="{00000002-BB29-4056-8A50-F962A550A958}"/>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 Chaetodipus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taxon'!$B$22</c:f>
              <c:strCache>
                <c:ptCount val="1"/>
                <c:pt idx="0">
                  <c:v>CT+SIA+BS</c:v>
                </c:pt>
              </c:strCache>
            </c:strRef>
          </c:tx>
          <c:spPr>
            <a:solidFill>
              <a:schemeClr val="accent1"/>
            </a:solidFill>
            <a:ln>
              <a:noFill/>
            </a:ln>
            <a:effectLst/>
          </c:spPr>
          <c:invertIfNegative val="0"/>
          <c:cat>
            <c:strRef>
              <c:f>'By taxon'!$A$103:$A$118</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taxon'!$B$103:$B$118</c:f>
              <c:numCache>
                <c:formatCode>General</c:formatCode>
                <c:ptCount val="16"/>
                <c:pt idx="0">
                  <c:v>4</c:v>
                </c:pt>
                <c:pt idx="1">
                  <c:v>3</c:v>
                </c:pt>
                <c:pt idx="2">
                  <c:v>4</c:v>
                </c:pt>
                <c:pt idx="3">
                  <c:v>6</c:v>
                </c:pt>
                <c:pt idx="4">
                  <c:v>6</c:v>
                </c:pt>
                <c:pt idx="5">
                  <c:v>6</c:v>
                </c:pt>
                <c:pt idx="6">
                  <c:v>7</c:v>
                </c:pt>
                <c:pt idx="7">
                  <c:v>6</c:v>
                </c:pt>
                <c:pt idx="8">
                  <c:v>6</c:v>
                </c:pt>
                <c:pt idx="9">
                  <c:v>6</c:v>
                </c:pt>
                <c:pt idx="10">
                  <c:v>0</c:v>
                </c:pt>
                <c:pt idx="11">
                  <c:v>0</c:v>
                </c:pt>
                <c:pt idx="12">
                  <c:v>0</c:v>
                </c:pt>
                <c:pt idx="13">
                  <c:v>0</c:v>
                </c:pt>
                <c:pt idx="14">
                  <c:v>0</c:v>
                </c:pt>
                <c:pt idx="15">
                  <c:v>0</c:v>
                </c:pt>
              </c:numCache>
            </c:numRef>
          </c:val>
          <c:extLst>
            <c:ext xmlns:c16="http://schemas.microsoft.com/office/drawing/2014/chart" uri="{C3380CC4-5D6E-409C-BE32-E72D297353CC}">
              <c16:uniqueId val="{00000000-1729-49C4-A373-27DA0F26C157}"/>
            </c:ext>
          </c:extLst>
        </c:ser>
        <c:ser>
          <c:idx val="1"/>
          <c:order val="1"/>
          <c:tx>
            <c:strRef>
              <c:f>'By taxon'!$C$22</c:f>
              <c:strCache>
                <c:ptCount val="1"/>
                <c:pt idx="0">
                  <c:v>SIA+BS</c:v>
                </c:pt>
              </c:strCache>
            </c:strRef>
          </c:tx>
          <c:spPr>
            <a:solidFill>
              <a:schemeClr val="accent2"/>
            </a:solidFill>
            <a:ln>
              <a:noFill/>
            </a:ln>
            <a:effectLst/>
          </c:spPr>
          <c:invertIfNegative val="0"/>
          <c:cat>
            <c:strRef>
              <c:f>'By taxon'!$A$103:$A$118</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taxon'!$C$103:$C$118</c:f>
              <c:numCache>
                <c:formatCode>General</c:formatCode>
                <c:ptCount val="16"/>
                <c:pt idx="0">
                  <c:v>15</c:v>
                </c:pt>
                <c:pt idx="1">
                  <c:v>14</c:v>
                </c:pt>
                <c:pt idx="2">
                  <c:v>15</c:v>
                </c:pt>
                <c:pt idx="3">
                  <c:v>15</c:v>
                </c:pt>
                <c:pt idx="4">
                  <c:v>15</c:v>
                </c:pt>
                <c:pt idx="5">
                  <c:v>15</c:v>
                </c:pt>
                <c:pt idx="6">
                  <c:v>15</c:v>
                </c:pt>
                <c:pt idx="7">
                  <c:v>15</c:v>
                </c:pt>
                <c:pt idx="8">
                  <c:v>15</c:v>
                </c:pt>
                <c:pt idx="9">
                  <c:v>15</c:v>
                </c:pt>
                <c:pt idx="10">
                  <c:v>5</c:v>
                </c:pt>
                <c:pt idx="11">
                  <c:v>7</c:v>
                </c:pt>
                <c:pt idx="12">
                  <c:v>0</c:v>
                </c:pt>
                <c:pt idx="13">
                  <c:v>0</c:v>
                </c:pt>
                <c:pt idx="14">
                  <c:v>1</c:v>
                </c:pt>
                <c:pt idx="15">
                  <c:v>0</c:v>
                </c:pt>
              </c:numCache>
            </c:numRef>
          </c:val>
          <c:extLst>
            <c:ext xmlns:c16="http://schemas.microsoft.com/office/drawing/2014/chart" uri="{C3380CC4-5D6E-409C-BE32-E72D297353CC}">
              <c16:uniqueId val="{00000001-1729-49C4-A373-27DA0F26C157}"/>
            </c:ext>
          </c:extLst>
        </c:ser>
        <c:ser>
          <c:idx val="2"/>
          <c:order val="2"/>
          <c:tx>
            <c:strRef>
              <c:f>'By taxon'!$D$22</c:f>
              <c:strCache>
                <c:ptCount val="1"/>
                <c:pt idx="0">
                  <c:v>BS</c:v>
                </c:pt>
              </c:strCache>
            </c:strRef>
          </c:tx>
          <c:spPr>
            <a:solidFill>
              <a:schemeClr val="accent3"/>
            </a:solidFill>
            <a:ln>
              <a:noFill/>
            </a:ln>
            <a:effectLst/>
          </c:spPr>
          <c:invertIfNegative val="0"/>
          <c:cat>
            <c:strRef>
              <c:f>'By taxon'!$A$103:$A$118</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taxon'!$D$103:$D$118</c:f>
              <c:numCache>
                <c:formatCode>General</c:formatCode>
                <c:ptCount val="16"/>
                <c:pt idx="0">
                  <c:v>18</c:v>
                </c:pt>
                <c:pt idx="1">
                  <c:v>14</c:v>
                </c:pt>
                <c:pt idx="2">
                  <c:v>28</c:v>
                </c:pt>
                <c:pt idx="3">
                  <c:v>30</c:v>
                </c:pt>
                <c:pt idx="4">
                  <c:v>30</c:v>
                </c:pt>
                <c:pt idx="5">
                  <c:v>30</c:v>
                </c:pt>
                <c:pt idx="6">
                  <c:v>30</c:v>
                </c:pt>
                <c:pt idx="7">
                  <c:v>30</c:v>
                </c:pt>
                <c:pt idx="8">
                  <c:v>30</c:v>
                </c:pt>
                <c:pt idx="9">
                  <c:v>30</c:v>
                </c:pt>
                <c:pt idx="10">
                  <c:v>6</c:v>
                </c:pt>
                <c:pt idx="11">
                  <c:v>4</c:v>
                </c:pt>
                <c:pt idx="12">
                  <c:v>0</c:v>
                </c:pt>
                <c:pt idx="13">
                  <c:v>0</c:v>
                </c:pt>
                <c:pt idx="14">
                  <c:v>0</c:v>
                </c:pt>
                <c:pt idx="15">
                  <c:v>0</c:v>
                </c:pt>
              </c:numCache>
            </c:numRef>
          </c:val>
          <c:extLst>
            <c:ext xmlns:c16="http://schemas.microsoft.com/office/drawing/2014/chart" uri="{C3380CC4-5D6E-409C-BE32-E72D297353CC}">
              <c16:uniqueId val="{00000002-1729-49C4-A373-27DA0F26C157}"/>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a:t>
            </a:r>
            <a:r>
              <a:rPr lang="en-US" baseline="0"/>
              <a:t> </a:t>
            </a:r>
            <a:r>
              <a:rPr lang="en-US"/>
              <a:t>Microtus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859418497373598"/>
          <c:y val="0.15616219280394206"/>
          <c:w val="0.861865266764684"/>
          <c:h val="0.48780287026228525"/>
        </c:manualLayout>
      </c:layout>
      <c:barChart>
        <c:barDir val="col"/>
        <c:grouping val="stacked"/>
        <c:varyColors val="0"/>
        <c:ser>
          <c:idx val="0"/>
          <c:order val="0"/>
          <c:tx>
            <c:strRef>
              <c:f>'By taxon'!$B$22</c:f>
              <c:strCache>
                <c:ptCount val="1"/>
                <c:pt idx="0">
                  <c:v>CT+SIA+BS</c:v>
                </c:pt>
              </c:strCache>
            </c:strRef>
          </c:tx>
          <c:spPr>
            <a:solidFill>
              <a:schemeClr val="accent1"/>
            </a:solidFill>
            <a:ln>
              <a:noFill/>
            </a:ln>
            <a:effectLst/>
          </c:spPr>
          <c:invertIfNegative val="0"/>
          <c:cat>
            <c:strRef>
              <c:f>'By taxon'!$A$126:$A$141</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taxon'!$B$126:$B$141</c:f>
              <c:numCache>
                <c:formatCode>General</c:formatCode>
                <c:ptCount val="16"/>
                <c:pt idx="0">
                  <c:v>0</c:v>
                </c:pt>
                <c:pt idx="1">
                  <c:v>1</c:v>
                </c:pt>
                <c:pt idx="2">
                  <c:v>0</c:v>
                </c:pt>
                <c:pt idx="3">
                  <c:v>0</c:v>
                </c:pt>
                <c:pt idx="4">
                  <c:v>4</c:v>
                </c:pt>
                <c:pt idx="5">
                  <c:v>5</c:v>
                </c:pt>
                <c:pt idx="6">
                  <c:v>5</c:v>
                </c:pt>
                <c:pt idx="7">
                  <c:v>6</c:v>
                </c:pt>
                <c:pt idx="8">
                  <c:v>4</c:v>
                </c:pt>
                <c:pt idx="9">
                  <c:v>6</c:v>
                </c:pt>
                <c:pt idx="10">
                  <c:v>6</c:v>
                </c:pt>
                <c:pt idx="11">
                  <c:v>6</c:v>
                </c:pt>
                <c:pt idx="12">
                  <c:v>0</c:v>
                </c:pt>
                <c:pt idx="13">
                  <c:v>1</c:v>
                </c:pt>
                <c:pt idx="14">
                  <c:v>0</c:v>
                </c:pt>
                <c:pt idx="15">
                  <c:v>1</c:v>
                </c:pt>
              </c:numCache>
            </c:numRef>
          </c:val>
          <c:extLst>
            <c:ext xmlns:c16="http://schemas.microsoft.com/office/drawing/2014/chart" uri="{C3380CC4-5D6E-409C-BE32-E72D297353CC}">
              <c16:uniqueId val="{00000000-7950-4E8E-B5BE-0FD28332D960}"/>
            </c:ext>
          </c:extLst>
        </c:ser>
        <c:ser>
          <c:idx val="1"/>
          <c:order val="1"/>
          <c:tx>
            <c:strRef>
              <c:f>'By taxon'!$C$22</c:f>
              <c:strCache>
                <c:ptCount val="1"/>
                <c:pt idx="0">
                  <c:v>SIA+BS</c:v>
                </c:pt>
              </c:strCache>
            </c:strRef>
          </c:tx>
          <c:spPr>
            <a:solidFill>
              <a:schemeClr val="accent2"/>
            </a:solidFill>
            <a:ln>
              <a:noFill/>
            </a:ln>
            <a:effectLst/>
          </c:spPr>
          <c:invertIfNegative val="0"/>
          <c:cat>
            <c:strRef>
              <c:f>'By taxon'!$A$126:$A$141</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taxon'!$C$126:$C$141</c:f>
              <c:numCache>
                <c:formatCode>General</c:formatCode>
                <c:ptCount val="16"/>
                <c:pt idx="0">
                  <c:v>4</c:v>
                </c:pt>
                <c:pt idx="1">
                  <c:v>3</c:v>
                </c:pt>
                <c:pt idx="2">
                  <c:v>0</c:v>
                </c:pt>
                <c:pt idx="3">
                  <c:v>1</c:v>
                </c:pt>
                <c:pt idx="4">
                  <c:v>3</c:v>
                </c:pt>
                <c:pt idx="5">
                  <c:v>12</c:v>
                </c:pt>
                <c:pt idx="6">
                  <c:v>15</c:v>
                </c:pt>
                <c:pt idx="7">
                  <c:v>15</c:v>
                </c:pt>
                <c:pt idx="8">
                  <c:v>15</c:v>
                </c:pt>
                <c:pt idx="9">
                  <c:v>15</c:v>
                </c:pt>
                <c:pt idx="10">
                  <c:v>15</c:v>
                </c:pt>
                <c:pt idx="11">
                  <c:v>15</c:v>
                </c:pt>
                <c:pt idx="12">
                  <c:v>4</c:v>
                </c:pt>
                <c:pt idx="13">
                  <c:v>8</c:v>
                </c:pt>
                <c:pt idx="14">
                  <c:v>8</c:v>
                </c:pt>
                <c:pt idx="15">
                  <c:v>6</c:v>
                </c:pt>
              </c:numCache>
            </c:numRef>
          </c:val>
          <c:extLst>
            <c:ext xmlns:c16="http://schemas.microsoft.com/office/drawing/2014/chart" uri="{C3380CC4-5D6E-409C-BE32-E72D297353CC}">
              <c16:uniqueId val="{00000001-7950-4E8E-B5BE-0FD28332D960}"/>
            </c:ext>
          </c:extLst>
        </c:ser>
        <c:ser>
          <c:idx val="2"/>
          <c:order val="2"/>
          <c:tx>
            <c:strRef>
              <c:f>'By taxon'!$D$22</c:f>
              <c:strCache>
                <c:ptCount val="1"/>
                <c:pt idx="0">
                  <c:v>BS</c:v>
                </c:pt>
              </c:strCache>
            </c:strRef>
          </c:tx>
          <c:spPr>
            <a:solidFill>
              <a:schemeClr val="accent3"/>
            </a:solidFill>
            <a:ln>
              <a:noFill/>
            </a:ln>
            <a:effectLst/>
          </c:spPr>
          <c:invertIfNegative val="0"/>
          <c:cat>
            <c:strRef>
              <c:f>'By taxon'!$A$126:$A$141</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taxon'!$D$126:$D$141</c:f>
              <c:numCache>
                <c:formatCode>General</c:formatCode>
                <c:ptCount val="16"/>
                <c:pt idx="0">
                  <c:v>0</c:v>
                </c:pt>
                <c:pt idx="1">
                  <c:v>0</c:v>
                </c:pt>
                <c:pt idx="2">
                  <c:v>0</c:v>
                </c:pt>
                <c:pt idx="3">
                  <c:v>0</c:v>
                </c:pt>
                <c:pt idx="4">
                  <c:v>0</c:v>
                </c:pt>
                <c:pt idx="5">
                  <c:v>1</c:v>
                </c:pt>
                <c:pt idx="6">
                  <c:v>14</c:v>
                </c:pt>
                <c:pt idx="7">
                  <c:v>30</c:v>
                </c:pt>
                <c:pt idx="8">
                  <c:v>6</c:v>
                </c:pt>
                <c:pt idx="9">
                  <c:v>4</c:v>
                </c:pt>
                <c:pt idx="10">
                  <c:v>30</c:v>
                </c:pt>
                <c:pt idx="11">
                  <c:v>17</c:v>
                </c:pt>
                <c:pt idx="12">
                  <c:v>3</c:v>
                </c:pt>
                <c:pt idx="13">
                  <c:v>0</c:v>
                </c:pt>
                <c:pt idx="14">
                  <c:v>0</c:v>
                </c:pt>
                <c:pt idx="15">
                  <c:v>0</c:v>
                </c:pt>
              </c:numCache>
            </c:numRef>
          </c:val>
          <c:extLst>
            <c:ext xmlns:c16="http://schemas.microsoft.com/office/drawing/2014/chart" uri="{C3380CC4-5D6E-409C-BE32-E72D297353CC}">
              <c16:uniqueId val="{00000002-7950-4E8E-B5BE-0FD28332D960}"/>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 Sigmodon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taxon'!$B$22</c:f>
              <c:strCache>
                <c:ptCount val="1"/>
                <c:pt idx="0">
                  <c:v>CT+SIA+BS</c:v>
                </c:pt>
              </c:strCache>
            </c:strRef>
          </c:tx>
          <c:spPr>
            <a:solidFill>
              <a:schemeClr val="accent1"/>
            </a:solidFill>
            <a:ln>
              <a:noFill/>
            </a:ln>
            <a:effectLst/>
          </c:spPr>
          <c:invertIfNegative val="0"/>
          <c:cat>
            <c:strRef>
              <c:f>'By taxon'!$A$145:$A$160</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taxon'!$B$145:$B$160</c:f>
              <c:numCache>
                <c:formatCode>General</c:formatCode>
                <c:ptCount val="16"/>
                <c:pt idx="0">
                  <c:v>6</c:v>
                </c:pt>
                <c:pt idx="1">
                  <c:v>0</c:v>
                </c:pt>
                <c:pt idx="2">
                  <c:v>0</c:v>
                </c:pt>
                <c:pt idx="3">
                  <c:v>6</c:v>
                </c:pt>
                <c:pt idx="4">
                  <c:v>6</c:v>
                </c:pt>
                <c:pt idx="5">
                  <c:v>6</c:v>
                </c:pt>
                <c:pt idx="6">
                  <c:v>6</c:v>
                </c:pt>
                <c:pt idx="7">
                  <c:v>0</c:v>
                </c:pt>
                <c:pt idx="8">
                  <c:v>2</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5FD3-4713-B852-3464569AD922}"/>
            </c:ext>
          </c:extLst>
        </c:ser>
        <c:ser>
          <c:idx val="1"/>
          <c:order val="1"/>
          <c:tx>
            <c:strRef>
              <c:f>'By taxon'!$C$22</c:f>
              <c:strCache>
                <c:ptCount val="1"/>
                <c:pt idx="0">
                  <c:v>SIA+BS</c:v>
                </c:pt>
              </c:strCache>
            </c:strRef>
          </c:tx>
          <c:spPr>
            <a:solidFill>
              <a:schemeClr val="accent2"/>
            </a:solidFill>
            <a:ln>
              <a:noFill/>
            </a:ln>
            <a:effectLst/>
          </c:spPr>
          <c:invertIfNegative val="0"/>
          <c:cat>
            <c:strRef>
              <c:f>'By taxon'!$A$145:$A$160</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taxon'!$C$145:$C$160</c:f>
              <c:numCache>
                <c:formatCode>General</c:formatCode>
                <c:ptCount val="16"/>
                <c:pt idx="0">
                  <c:v>15</c:v>
                </c:pt>
                <c:pt idx="1">
                  <c:v>6</c:v>
                </c:pt>
                <c:pt idx="2">
                  <c:v>14</c:v>
                </c:pt>
                <c:pt idx="3">
                  <c:v>15</c:v>
                </c:pt>
                <c:pt idx="4">
                  <c:v>15</c:v>
                </c:pt>
                <c:pt idx="5">
                  <c:v>15</c:v>
                </c:pt>
                <c:pt idx="6">
                  <c:v>15</c:v>
                </c:pt>
                <c:pt idx="7">
                  <c:v>0</c:v>
                </c:pt>
                <c:pt idx="8">
                  <c:v>6</c:v>
                </c:pt>
                <c:pt idx="9">
                  <c:v>8</c:v>
                </c:pt>
                <c:pt idx="10">
                  <c:v>2</c:v>
                </c:pt>
                <c:pt idx="11">
                  <c:v>1</c:v>
                </c:pt>
                <c:pt idx="12">
                  <c:v>0</c:v>
                </c:pt>
                <c:pt idx="13">
                  <c:v>0</c:v>
                </c:pt>
                <c:pt idx="14">
                  <c:v>0</c:v>
                </c:pt>
                <c:pt idx="15">
                  <c:v>0</c:v>
                </c:pt>
              </c:numCache>
            </c:numRef>
          </c:val>
          <c:extLst>
            <c:ext xmlns:c16="http://schemas.microsoft.com/office/drawing/2014/chart" uri="{C3380CC4-5D6E-409C-BE32-E72D297353CC}">
              <c16:uniqueId val="{00000001-5FD3-4713-B852-3464569AD922}"/>
            </c:ext>
          </c:extLst>
        </c:ser>
        <c:ser>
          <c:idx val="2"/>
          <c:order val="2"/>
          <c:tx>
            <c:strRef>
              <c:f>'By taxon'!$D$22</c:f>
              <c:strCache>
                <c:ptCount val="1"/>
                <c:pt idx="0">
                  <c:v>BS</c:v>
                </c:pt>
              </c:strCache>
            </c:strRef>
          </c:tx>
          <c:spPr>
            <a:solidFill>
              <a:schemeClr val="accent3"/>
            </a:solidFill>
            <a:ln>
              <a:noFill/>
            </a:ln>
            <a:effectLst/>
          </c:spPr>
          <c:invertIfNegative val="0"/>
          <c:cat>
            <c:strRef>
              <c:f>'By taxon'!$A$145:$A$160</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taxon'!$D$145:$D$160</c:f>
              <c:numCache>
                <c:formatCode>General</c:formatCode>
                <c:ptCount val="16"/>
                <c:pt idx="0">
                  <c:v>13</c:v>
                </c:pt>
                <c:pt idx="1">
                  <c:v>0</c:v>
                </c:pt>
                <c:pt idx="2">
                  <c:v>1</c:v>
                </c:pt>
                <c:pt idx="3">
                  <c:v>23</c:v>
                </c:pt>
                <c:pt idx="4">
                  <c:v>24</c:v>
                </c:pt>
                <c:pt idx="5">
                  <c:v>30</c:v>
                </c:pt>
                <c:pt idx="6">
                  <c:v>30</c:v>
                </c:pt>
                <c:pt idx="7">
                  <c:v>0</c:v>
                </c:pt>
                <c:pt idx="8">
                  <c:v>0</c:v>
                </c:pt>
                <c:pt idx="9">
                  <c:v>2</c:v>
                </c:pt>
                <c:pt idx="10">
                  <c:v>0</c:v>
                </c:pt>
                <c:pt idx="11">
                  <c:v>0</c:v>
                </c:pt>
                <c:pt idx="12">
                  <c:v>0</c:v>
                </c:pt>
                <c:pt idx="13">
                  <c:v>0</c:v>
                </c:pt>
                <c:pt idx="14">
                  <c:v>0</c:v>
                </c:pt>
                <c:pt idx="15">
                  <c:v>0</c:v>
                </c:pt>
              </c:numCache>
            </c:numRef>
          </c:val>
          <c:extLst>
            <c:ext xmlns:c16="http://schemas.microsoft.com/office/drawing/2014/chart" uri="{C3380CC4-5D6E-409C-BE32-E72D297353CC}">
              <c16:uniqueId val="{00000002-5FD3-4713-B852-3464569AD922}"/>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 Neotoma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taxon'!$B$22</c:f>
              <c:strCache>
                <c:ptCount val="1"/>
                <c:pt idx="0">
                  <c:v>CT+SIA+BS</c:v>
                </c:pt>
              </c:strCache>
            </c:strRef>
          </c:tx>
          <c:spPr>
            <a:solidFill>
              <a:schemeClr val="accent1"/>
            </a:solidFill>
            <a:ln>
              <a:noFill/>
            </a:ln>
            <a:effectLst/>
          </c:spPr>
          <c:invertIfNegative val="0"/>
          <c:cat>
            <c:strRef>
              <c:f>'By taxon'!$A$164:$A$179</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taxon'!$B$164:$B$179</c:f>
              <c:numCache>
                <c:formatCode>General</c:formatCode>
                <c:ptCount val="16"/>
                <c:pt idx="0">
                  <c:v>1</c:v>
                </c:pt>
                <c:pt idx="1">
                  <c:v>1</c:v>
                </c:pt>
                <c:pt idx="2">
                  <c:v>3</c:v>
                </c:pt>
                <c:pt idx="3">
                  <c:v>1</c:v>
                </c:pt>
                <c:pt idx="4">
                  <c:v>1</c:v>
                </c:pt>
                <c:pt idx="5">
                  <c:v>2</c:v>
                </c:pt>
                <c:pt idx="6">
                  <c:v>5</c:v>
                </c:pt>
                <c:pt idx="7">
                  <c:v>0</c:v>
                </c:pt>
                <c:pt idx="8">
                  <c:v>0</c:v>
                </c:pt>
                <c:pt idx="9">
                  <c:v>0</c:v>
                </c:pt>
                <c:pt idx="10">
                  <c:v>1</c:v>
                </c:pt>
                <c:pt idx="11">
                  <c:v>0</c:v>
                </c:pt>
                <c:pt idx="12">
                  <c:v>0</c:v>
                </c:pt>
                <c:pt idx="13">
                  <c:v>0</c:v>
                </c:pt>
                <c:pt idx="14">
                  <c:v>0</c:v>
                </c:pt>
                <c:pt idx="15">
                  <c:v>0</c:v>
                </c:pt>
              </c:numCache>
            </c:numRef>
          </c:val>
          <c:extLst>
            <c:ext xmlns:c16="http://schemas.microsoft.com/office/drawing/2014/chart" uri="{C3380CC4-5D6E-409C-BE32-E72D297353CC}">
              <c16:uniqueId val="{00000000-4B1C-43D2-9E60-4CC92900E75D}"/>
            </c:ext>
          </c:extLst>
        </c:ser>
        <c:ser>
          <c:idx val="1"/>
          <c:order val="1"/>
          <c:tx>
            <c:strRef>
              <c:f>'By taxon'!$C$22</c:f>
              <c:strCache>
                <c:ptCount val="1"/>
                <c:pt idx="0">
                  <c:v>SIA+BS</c:v>
                </c:pt>
              </c:strCache>
            </c:strRef>
          </c:tx>
          <c:spPr>
            <a:solidFill>
              <a:schemeClr val="accent2"/>
            </a:solidFill>
            <a:ln>
              <a:noFill/>
            </a:ln>
            <a:effectLst/>
          </c:spPr>
          <c:invertIfNegative val="0"/>
          <c:cat>
            <c:strRef>
              <c:f>'By taxon'!$A$164:$A$179</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taxon'!$C$164:$C$179</c:f>
              <c:numCache>
                <c:formatCode>General</c:formatCode>
                <c:ptCount val="16"/>
                <c:pt idx="0">
                  <c:v>15</c:v>
                </c:pt>
                <c:pt idx="1">
                  <c:v>15</c:v>
                </c:pt>
                <c:pt idx="2">
                  <c:v>15</c:v>
                </c:pt>
                <c:pt idx="3">
                  <c:v>15</c:v>
                </c:pt>
                <c:pt idx="4">
                  <c:v>15</c:v>
                </c:pt>
                <c:pt idx="5">
                  <c:v>15</c:v>
                </c:pt>
                <c:pt idx="6">
                  <c:v>15</c:v>
                </c:pt>
                <c:pt idx="7">
                  <c:v>0</c:v>
                </c:pt>
                <c:pt idx="8">
                  <c:v>12</c:v>
                </c:pt>
                <c:pt idx="9">
                  <c:v>15</c:v>
                </c:pt>
                <c:pt idx="10">
                  <c:v>15</c:v>
                </c:pt>
                <c:pt idx="11">
                  <c:v>6</c:v>
                </c:pt>
                <c:pt idx="12">
                  <c:v>1</c:v>
                </c:pt>
                <c:pt idx="13">
                  <c:v>0</c:v>
                </c:pt>
                <c:pt idx="14">
                  <c:v>1</c:v>
                </c:pt>
                <c:pt idx="15">
                  <c:v>3</c:v>
                </c:pt>
              </c:numCache>
            </c:numRef>
          </c:val>
          <c:extLst>
            <c:ext xmlns:c16="http://schemas.microsoft.com/office/drawing/2014/chart" uri="{C3380CC4-5D6E-409C-BE32-E72D297353CC}">
              <c16:uniqueId val="{00000001-4B1C-43D2-9E60-4CC92900E75D}"/>
            </c:ext>
          </c:extLst>
        </c:ser>
        <c:ser>
          <c:idx val="2"/>
          <c:order val="2"/>
          <c:tx>
            <c:strRef>
              <c:f>'By taxon'!$D$22</c:f>
              <c:strCache>
                <c:ptCount val="1"/>
                <c:pt idx="0">
                  <c:v>BS</c:v>
                </c:pt>
              </c:strCache>
            </c:strRef>
          </c:tx>
          <c:spPr>
            <a:solidFill>
              <a:schemeClr val="accent3"/>
            </a:solidFill>
            <a:ln>
              <a:noFill/>
            </a:ln>
            <a:effectLst/>
          </c:spPr>
          <c:invertIfNegative val="0"/>
          <c:cat>
            <c:strRef>
              <c:f>'By taxon'!$A$164:$A$179</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taxon'!$D$164:$D$179</c:f>
              <c:numCache>
                <c:formatCode>General</c:formatCode>
                <c:ptCount val="16"/>
                <c:pt idx="0">
                  <c:v>9</c:v>
                </c:pt>
                <c:pt idx="1">
                  <c:v>30</c:v>
                </c:pt>
                <c:pt idx="2">
                  <c:v>30</c:v>
                </c:pt>
                <c:pt idx="3">
                  <c:v>30</c:v>
                </c:pt>
                <c:pt idx="4">
                  <c:v>30</c:v>
                </c:pt>
                <c:pt idx="5">
                  <c:v>30</c:v>
                </c:pt>
                <c:pt idx="6">
                  <c:v>30</c:v>
                </c:pt>
                <c:pt idx="7">
                  <c:v>0</c:v>
                </c:pt>
                <c:pt idx="8">
                  <c:v>30</c:v>
                </c:pt>
                <c:pt idx="9">
                  <c:v>19</c:v>
                </c:pt>
                <c:pt idx="10">
                  <c:v>18</c:v>
                </c:pt>
                <c:pt idx="11">
                  <c:v>5</c:v>
                </c:pt>
                <c:pt idx="12">
                  <c:v>5</c:v>
                </c:pt>
                <c:pt idx="13">
                  <c:v>2</c:v>
                </c:pt>
                <c:pt idx="14">
                  <c:v>0</c:v>
                </c:pt>
                <c:pt idx="15">
                  <c:v>1</c:v>
                </c:pt>
              </c:numCache>
            </c:numRef>
          </c:val>
          <c:extLst>
            <c:ext xmlns:c16="http://schemas.microsoft.com/office/drawing/2014/chart" uri="{C3380CC4-5D6E-409C-BE32-E72D297353CC}">
              <c16:uniqueId val="{00000002-4B1C-43D2-9E60-4CC92900E75D}"/>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Thomomys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taxon'!$B$22</c:f>
              <c:strCache>
                <c:ptCount val="1"/>
                <c:pt idx="0">
                  <c:v>CT+SIA+BS</c:v>
                </c:pt>
              </c:strCache>
            </c:strRef>
          </c:tx>
          <c:spPr>
            <a:solidFill>
              <a:schemeClr val="accent1"/>
            </a:solidFill>
            <a:ln>
              <a:noFill/>
            </a:ln>
            <a:effectLst/>
          </c:spPr>
          <c:invertIfNegative val="0"/>
          <c:cat>
            <c:strRef>
              <c:f>'By taxon'!$A$187:$A$202</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taxon'!$B$187:$B$202</c:f>
              <c:numCache>
                <c:formatCode>General</c:formatCode>
                <c:ptCount val="16"/>
                <c:pt idx="0">
                  <c:v>1</c:v>
                </c:pt>
                <c:pt idx="1">
                  <c:v>0</c:v>
                </c:pt>
                <c:pt idx="2">
                  <c:v>0</c:v>
                </c:pt>
                <c:pt idx="3">
                  <c:v>4</c:v>
                </c:pt>
                <c:pt idx="4">
                  <c:v>0</c:v>
                </c:pt>
                <c:pt idx="5">
                  <c:v>0</c:v>
                </c:pt>
                <c:pt idx="6">
                  <c:v>0</c:v>
                </c:pt>
                <c:pt idx="7">
                  <c:v>0</c:v>
                </c:pt>
                <c:pt idx="8">
                  <c:v>0</c:v>
                </c:pt>
                <c:pt idx="9">
                  <c:v>1</c:v>
                </c:pt>
                <c:pt idx="10">
                  <c:v>0</c:v>
                </c:pt>
                <c:pt idx="11">
                  <c:v>0</c:v>
                </c:pt>
                <c:pt idx="12">
                  <c:v>0</c:v>
                </c:pt>
                <c:pt idx="13">
                  <c:v>0</c:v>
                </c:pt>
                <c:pt idx="14">
                  <c:v>0</c:v>
                </c:pt>
                <c:pt idx="15">
                  <c:v>0</c:v>
                </c:pt>
              </c:numCache>
            </c:numRef>
          </c:val>
          <c:extLst>
            <c:ext xmlns:c16="http://schemas.microsoft.com/office/drawing/2014/chart" uri="{C3380CC4-5D6E-409C-BE32-E72D297353CC}">
              <c16:uniqueId val="{00000000-4CB0-4B40-AA6E-3992205F297E}"/>
            </c:ext>
          </c:extLst>
        </c:ser>
        <c:ser>
          <c:idx val="1"/>
          <c:order val="1"/>
          <c:tx>
            <c:strRef>
              <c:f>'By taxon'!$C$22</c:f>
              <c:strCache>
                <c:ptCount val="1"/>
                <c:pt idx="0">
                  <c:v>SIA+BS</c:v>
                </c:pt>
              </c:strCache>
            </c:strRef>
          </c:tx>
          <c:spPr>
            <a:solidFill>
              <a:schemeClr val="accent2"/>
            </a:solidFill>
            <a:ln>
              <a:noFill/>
            </a:ln>
            <a:effectLst/>
          </c:spPr>
          <c:invertIfNegative val="0"/>
          <c:cat>
            <c:strRef>
              <c:f>'By taxon'!$A$187:$A$202</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taxon'!$C$187:$C$202</c:f>
              <c:numCache>
                <c:formatCode>General</c:formatCode>
                <c:ptCount val="16"/>
                <c:pt idx="0">
                  <c:v>0</c:v>
                </c:pt>
                <c:pt idx="1">
                  <c:v>3</c:v>
                </c:pt>
                <c:pt idx="2">
                  <c:v>6</c:v>
                </c:pt>
                <c:pt idx="3">
                  <c:v>15</c:v>
                </c:pt>
                <c:pt idx="4">
                  <c:v>15</c:v>
                </c:pt>
                <c:pt idx="5">
                  <c:v>3</c:v>
                </c:pt>
                <c:pt idx="6">
                  <c:v>11</c:v>
                </c:pt>
                <c:pt idx="7">
                  <c:v>15</c:v>
                </c:pt>
                <c:pt idx="8">
                  <c:v>1</c:v>
                </c:pt>
                <c:pt idx="9">
                  <c:v>1</c:v>
                </c:pt>
                <c:pt idx="10">
                  <c:v>5</c:v>
                </c:pt>
                <c:pt idx="11">
                  <c:v>0</c:v>
                </c:pt>
                <c:pt idx="12">
                  <c:v>0</c:v>
                </c:pt>
                <c:pt idx="13">
                  <c:v>0</c:v>
                </c:pt>
                <c:pt idx="14">
                  <c:v>0</c:v>
                </c:pt>
                <c:pt idx="15">
                  <c:v>0</c:v>
                </c:pt>
              </c:numCache>
            </c:numRef>
          </c:val>
          <c:extLst>
            <c:ext xmlns:c16="http://schemas.microsoft.com/office/drawing/2014/chart" uri="{C3380CC4-5D6E-409C-BE32-E72D297353CC}">
              <c16:uniqueId val="{00000001-4CB0-4B40-AA6E-3992205F297E}"/>
            </c:ext>
          </c:extLst>
        </c:ser>
        <c:ser>
          <c:idx val="2"/>
          <c:order val="2"/>
          <c:tx>
            <c:strRef>
              <c:f>'By taxon'!$D$22</c:f>
              <c:strCache>
                <c:ptCount val="1"/>
                <c:pt idx="0">
                  <c:v>BS</c:v>
                </c:pt>
              </c:strCache>
            </c:strRef>
          </c:tx>
          <c:spPr>
            <a:solidFill>
              <a:schemeClr val="accent3"/>
            </a:solidFill>
            <a:ln>
              <a:noFill/>
            </a:ln>
            <a:effectLst/>
          </c:spPr>
          <c:invertIfNegative val="0"/>
          <c:cat>
            <c:strRef>
              <c:f>'By taxon'!$A$187:$A$202</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taxon'!$D$187:$D$202</c:f>
              <c:numCache>
                <c:formatCode>General</c:formatCode>
                <c:ptCount val="16"/>
                <c:pt idx="0">
                  <c:v>0</c:v>
                </c:pt>
                <c:pt idx="1">
                  <c:v>0</c:v>
                </c:pt>
                <c:pt idx="2">
                  <c:v>0</c:v>
                </c:pt>
                <c:pt idx="3">
                  <c:v>11</c:v>
                </c:pt>
                <c:pt idx="4">
                  <c:v>4</c:v>
                </c:pt>
                <c:pt idx="5">
                  <c:v>0</c:v>
                </c:pt>
                <c:pt idx="6">
                  <c:v>0</c:v>
                </c:pt>
                <c:pt idx="7">
                  <c:v>21</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2-4CB0-4B40-AA6E-3992205F297E}"/>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Geomys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taxon'!$B$22</c:f>
              <c:strCache>
                <c:ptCount val="1"/>
                <c:pt idx="0">
                  <c:v>CT+SIA+BS</c:v>
                </c:pt>
              </c:strCache>
            </c:strRef>
          </c:tx>
          <c:spPr>
            <a:solidFill>
              <a:schemeClr val="accent1"/>
            </a:solidFill>
            <a:ln>
              <a:noFill/>
            </a:ln>
            <a:effectLst/>
          </c:spPr>
          <c:invertIfNegative val="0"/>
          <c:cat>
            <c:strRef>
              <c:f>'By taxon'!$A$206:$A$221</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taxon'!$B$206:$B$221</c:f>
              <c:numCache>
                <c:formatCode>General</c:formatCode>
                <c:ptCount val="16"/>
                <c:pt idx="0">
                  <c:v>0</c:v>
                </c:pt>
                <c:pt idx="1">
                  <c:v>0</c:v>
                </c:pt>
                <c:pt idx="2">
                  <c:v>0</c:v>
                </c:pt>
                <c:pt idx="3">
                  <c:v>0</c:v>
                </c:pt>
                <c:pt idx="4">
                  <c:v>2</c:v>
                </c:pt>
                <c:pt idx="5">
                  <c:v>3</c:v>
                </c:pt>
                <c:pt idx="6">
                  <c:v>0</c:v>
                </c:pt>
                <c:pt idx="7">
                  <c:v>1</c:v>
                </c:pt>
                <c:pt idx="8">
                  <c:v>0</c:v>
                </c:pt>
                <c:pt idx="9">
                  <c:v>2</c:v>
                </c:pt>
                <c:pt idx="10">
                  <c:v>0</c:v>
                </c:pt>
                <c:pt idx="11">
                  <c:v>0</c:v>
                </c:pt>
                <c:pt idx="12">
                  <c:v>0</c:v>
                </c:pt>
                <c:pt idx="13">
                  <c:v>0</c:v>
                </c:pt>
                <c:pt idx="14">
                  <c:v>0</c:v>
                </c:pt>
                <c:pt idx="15">
                  <c:v>0</c:v>
                </c:pt>
              </c:numCache>
            </c:numRef>
          </c:val>
          <c:extLst>
            <c:ext xmlns:c16="http://schemas.microsoft.com/office/drawing/2014/chart" uri="{C3380CC4-5D6E-409C-BE32-E72D297353CC}">
              <c16:uniqueId val="{00000000-771D-4267-8A10-E93ABC047276}"/>
            </c:ext>
          </c:extLst>
        </c:ser>
        <c:ser>
          <c:idx val="1"/>
          <c:order val="1"/>
          <c:tx>
            <c:strRef>
              <c:f>'By taxon'!$C$22</c:f>
              <c:strCache>
                <c:ptCount val="1"/>
                <c:pt idx="0">
                  <c:v>SIA+BS</c:v>
                </c:pt>
              </c:strCache>
            </c:strRef>
          </c:tx>
          <c:spPr>
            <a:solidFill>
              <a:schemeClr val="accent2"/>
            </a:solidFill>
            <a:ln>
              <a:noFill/>
            </a:ln>
            <a:effectLst/>
          </c:spPr>
          <c:invertIfNegative val="0"/>
          <c:cat>
            <c:strRef>
              <c:f>'By taxon'!$A$206:$A$221</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taxon'!$C$206:$C$221</c:f>
              <c:numCache>
                <c:formatCode>General</c:formatCode>
                <c:ptCount val="16"/>
                <c:pt idx="0">
                  <c:v>0</c:v>
                </c:pt>
                <c:pt idx="1">
                  <c:v>0</c:v>
                </c:pt>
                <c:pt idx="2">
                  <c:v>1</c:v>
                </c:pt>
                <c:pt idx="3">
                  <c:v>10</c:v>
                </c:pt>
                <c:pt idx="4">
                  <c:v>15</c:v>
                </c:pt>
                <c:pt idx="5">
                  <c:v>15</c:v>
                </c:pt>
                <c:pt idx="6">
                  <c:v>15</c:v>
                </c:pt>
                <c:pt idx="7">
                  <c:v>15</c:v>
                </c:pt>
                <c:pt idx="8">
                  <c:v>2</c:v>
                </c:pt>
                <c:pt idx="9">
                  <c:v>3</c:v>
                </c:pt>
                <c:pt idx="10">
                  <c:v>12</c:v>
                </c:pt>
                <c:pt idx="11">
                  <c:v>13</c:v>
                </c:pt>
                <c:pt idx="12">
                  <c:v>0</c:v>
                </c:pt>
                <c:pt idx="13">
                  <c:v>2</c:v>
                </c:pt>
                <c:pt idx="14">
                  <c:v>0</c:v>
                </c:pt>
                <c:pt idx="15">
                  <c:v>1</c:v>
                </c:pt>
              </c:numCache>
            </c:numRef>
          </c:val>
          <c:extLst>
            <c:ext xmlns:c16="http://schemas.microsoft.com/office/drawing/2014/chart" uri="{C3380CC4-5D6E-409C-BE32-E72D297353CC}">
              <c16:uniqueId val="{00000001-771D-4267-8A10-E93ABC047276}"/>
            </c:ext>
          </c:extLst>
        </c:ser>
        <c:ser>
          <c:idx val="2"/>
          <c:order val="2"/>
          <c:tx>
            <c:strRef>
              <c:f>'By taxon'!$D$22</c:f>
              <c:strCache>
                <c:ptCount val="1"/>
                <c:pt idx="0">
                  <c:v>BS</c:v>
                </c:pt>
              </c:strCache>
            </c:strRef>
          </c:tx>
          <c:spPr>
            <a:solidFill>
              <a:schemeClr val="accent3"/>
            </a:solidFill>
            <a:ln>
              <a:noFill/>
            </a:ln>
            <a:effectLst/>
          </c:spPr>
          <c:invertIfNegative val="0"/>
          <c:cat>
            <c:strRef>
              <c:f>'By taxon'!$A$206:$A$221</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(280-285cm)</c:v>
                </c:pt>
                <c:pt idx="14">
                  <c:v>#15 (305-330cm)</c:v>
                </c:pt>
                <c:pt idx="15">
                  <c:v>#16 (330-360cm)</c:v>
                </c:pt>
              </c:strCache>
            </c:strRef>
          </c:cat>
          <c:val>
            <c:numRef>
              <c:f>'By taxon'!$D$206:$D$221</c:f>
              <c:numCache>
                <c:formatCode>General</c:formatCode>
                <c:ptCount val="16"/>
                <c:pt idx="0">
                  <c:v>0</c:v>
                </c:pt>
                <c:pt idx="1">
                  <c:v>0</c:v>
                </c:pt>
                <c:pt idx="2">
                  <c:v>0</c:v>
                </c:pt>
                <c:pt idx="3">
                  <c:v>0</c:v>
                </c:pt>
                <c:pt idx="4">
                  <c:v>0</c:v>
                </c:pt>
                <c:pt idx="5">
                  <c:v>0</c:v>
                </c:pt>
                <c:pt idx="6">
                  <c:v>17</c:v>
                </c:pt>
                <c:pt idx="7">
                  <c:v>3</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2-771D-4267-8A10-E93ABC047276}"/>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Blarina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'SIA done and in-hand'!$B$22</c:f>
              <c:strCache>
                <c:ptCount val="1"/>
                <c:pt idx="0">
                  <c:v>SIA done</c:v>
                </c:pt>
              </c:strCache>
            </c:strRef>
          </c:tx>
          <c:spPr>
            <a:solidFill>
              <a:schemeClr val="accent1"/>
            </a:solidFill>
            <a:ln>
              <a:noFill/>
            </a:ln>
            <a:effectLst/>
          </c:spPr>
          <c:invertIfNegative val="0"/>
          <c:cat>
            <c:strRef>
              <c:f>'SIA done and in-hand'!$A$23:$A$39</c:f>
              <c:strCache>
                <c:ptCount val="17"/>
                <c:pt idx="0">
                  <c:v>#1 (000-015cm)</c:v>
                </c:pt>
                <c:pt idx="1">
                  <c:v>#2 (015-030cm)</c:v>
                </c:pt>
                <c:pt idx="2">
                  <c:v>#3 (030-060cm)</c:v>
                </c:pt>
                <c:pt idx="3">
                  <c:v>#4 (060-085cm)</c:v>
                </c:pt>
                <c:pt idx="4">
                  <c:v>#5 (085-105cm)</c:v>
                </c:pt>
                <c:pt idx="5">
                  <c:v>#6 (105-120cm)</c:v>
                </c:pt>
                <c:pt idx="6">
                  <c:v>#7 (120-135cm)</c:v>
                </c:pt>
                <c:pt idx="7">
                  <c:v>#8 (135-150cm)</c:v>
                </c:pt>
                <c:pt idx="8">
                  <c:v>#8.5 (155-165cm)</c:v>
                </c:pt>
                <c:pt idx="9">
                  <c:v>#9 (165-180cm)</c:v>
                </c:pt>
                <c:pt idx="10">
                  <c:v>#10 (180-205cm)</c:v>
                </c:pt>
                <c:pt idx="11">
                  <c:v>#11 (205-230cm)</c:v>
                </c:pt>
                <c:pt idx="12">
                  <c:v>#12 (230-255cm)</c:v>
                </c:pt>
                <c:pt idx="13">
                  <c:v>#13 (255-280cm)</c:v>
                </c:pt>
                <c:pt idx="14">
                  <c:v>#14 (280-305cm)</c:v>
                </c:pt>
                <c:pt idx="15">
                  <c:v>#15 (305-330cm)</c:v>
                </c:pt>
                <c:pt idx="16">
                  <c:v>#16 (330-360cm)</c:v>
                </c:pt>
              </c:strCache>
            </c:strRef>
          </c:cat>
          <c:val>
            <c:numRef>
              <c:f>'SIA done and in-hand'!$B$23:$B$39</c:f>
              <c:numCache>
                <c:formatCode>General</c:formatCode>
                <c:ptCount val="17"/>
                <c:pt idx="6">
                  <c:v>1</c:v>
                </c:pt>
                <c:pt idx="7">
                  <c:v>1</c:v>
                </c:pt>
              </c:numCache>
            </c:numRef>
          </c:val>
          <c:extLst>
            <c:ext xmlns:c16="http://schemas.microsoft.com/office/drawing/2014/chart" uri="{C3380CC4-5D6E-409C-BE32-E72D297353CC}">
              <c16:uniqueId val="{00000000-7C3F-4D02-9F31-B19E6A08991D}"/>
            </c:ext>
          </c:extLst>
        </c:ser>
        <c:ser>
          <c:idx val="1"/>
          <c:order val="1"/>
          <c:tx>
            <c:strRef>
              <c:f>'SIA done and in-hand'!$C$22</c:f>
              <c:strCache>
                <c:ptCount val="1"/>
                <c:pt idx="0">
                  <c:v>In-hand not done</c:v>
                </c:pt>
              </c:strCache>
            </c:strRef>
          </c:tx>
          <c:spPr>
            <a:solidFill>
              <a:schemeClr val="accent2"/>
            </a:solidFill>
            <a:ln>
              <a:noFill/>
            </a:ln>
            <a:effectLst/>
          </c:spPr>
          <c:invertIfNegative val="0"/>
          <c:cat>
            <c:strRef>
              <c:f>'SIA done and in-hand'!$A$23:$A$39</c:f>
              <c:strCache>
                <c:ptCount val="17"/>
                <c:pt idx="0">
                  <c:v>#1 (000-015cm)</c:v>
                </c:pt>
                <c:pt idx="1">
                  <c:v>#2 (015-030cm)</c:v>
                </c:pt>
                <c:pt idx="2">
                  <c:v>#3 (030-060cm)</c:v>
                </c:pt>
                <c:pt idx="3">
                  <c:v>#4 (060-085cm)</c:v>
                </c:pt>
                <c:pt idx="4">
                  <c:v>#5 (085-105cm)</c:v>
                </c:pt>
                <c:pt idx="5">
                  <c:v>#6 (105-120cm)</c:v>
                </c:pt>
                <c:pt idx="6">
                  <c:v>#7 (120-135cm)</c:v>
                </c:pt>
                <c:pt idx="7">
                  <c:v>#8 (135-150cm)</c:v>
                </c:pt>
                <c:pt idx="8">
                  <c:v>#8.5 (155-165cm)</c:v>
                </c:pt>
                <c:pt idx="9">
                  <c:v>#9 (165-180cm)</c:v>
                </c:pt>
                <c:pt idx="10">
                  <c:v>#10 (180-205cm)</c:v>
                </c:pt>
                <c:pt idx="11">
                  <c:v>#11 (205-230cm)</c:v>
                </c:pt>
                <c:pt idx="12">
                  <c:v>#12 (230-255cm)</c:v>
                </c:pt>
                <c:pt idx="13">
                  <c:v>#13 (255-280cm)</c:v>
                </c:pt>
                <c:pt idx="14">
                  <c:v>#14 (280-305cm)</c:v>
                </c:pt>
                <c:pt idx="15">
                  <c:v>#15 (305-330cm)</c:v>
                </c:pt>
                <c:pt idx="16">
                  <c:v>#16 (330-360cm)</c:v>
                </c:pt>
              </c:strCache>
            </c:strRef>
          </c:cat>
          <c:val>
            <c:numRef>
              <c:f>'SIA done and in-hand'!$C$23:$C$39</c:f>
              <c:numCache>
                <c:formatCode>General</c:formatCode>
                <c:ptCount val="17"/>
                <c:pt idx="0">
                  <c:v>0</c:v>
                </c:pt>
                <c:pt idx="1">
                  <c:v>0</c:v>
                </c:pt>
                <c:pt idx="2">
                  <c:v>0</c:v>
                </c:pt>
                <c:pt idx="3">
                  <c:v>0</c:v>
                </c:pt>
                <c:pt idx="4">
                  <c:v>0</c:v>
                </c:pt>
                <c:pt idx="5">
                  <c:v>5</c:v>
                </c:pt>
                <c:pt idx="6">
                  <c:v>5</c:v>
                </c:pt>
                <c:pt idx="7">
                  <c:v>20</c:v>
                </c:pt>
                <c:pt idx="9">
                  <c:v>12</c:v>
                </c:pt>
                <c:pt idx="10">
                  <c:v>1</c:v>
                </c:pt>
                <c:pt idx="11">
                  <c:v>12</c:v>
                </c:pt>
                <c:pt idx="12">
                  <c:v>0</c:v>
                </c:pt>
                <c:pt idx="13">
                  <c:v>0</c:v>
                </c:pt>
                <c:pt idx="14">
                  <c:v>0</c:v>
                </c:pt>
                <c:pt idx="15">
                  <c:v>0</c:v>
                </c:pt>
                <c:pt idx="16">
                  <c:v>0</c:v>
                </c:pt>
              </c:numCache>
            </c:numRef>
          </c:val>
          <c:extLst>
            <c:ext xmlns:c16="http://schemas.microsoft.com/office/drawing/2014/chart" uri="{C3380CC4-5D6E-409C-BE32-E72D297353CC}">
              <c16:uniqueId val="{00000001-7C3F-4D02-9F31-B19E6A08991D}"/>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21"/>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 Peromyscus sp2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'SIA done and in-hand'!$B$22</c:f>
              <c:strCache>
                <c:ptCount val="1"/>
                <c:pt idx="0">
                  <c:v>SIA done</c:v>
                </c:pt>
              </c:strCache>
            </c:strRef>
          </c:tx>
          <c:spPr>
            <a:solidFill>
              <a:schemeClr val="accent1"/>
            </a:solidFill>
            <a:ln>
              <a:noFill/>
            </a:ln>
            <a:effectLst/>
          </c:spPr>
          <c:invertIfNegative val="0"/>
          <c:cat>
            <c:strRef>
              <c:f>'SIA done and in-hand'!$A$43:$A$59</c:f>
              <c:strCache>
                <c:ptCount val="17"/>
                <c:pt idx="0">
                  <c:v>#1 (000-015cm)</c:v>
                </c:pt>
                <c:pt idx="1">
                  <c:v>#2 (015-030cm)</c:v>
                </c:pt>
                <c:pt idx="2">
                  <c:v>#3 (030-060cm)</c:v>
                </c:pt>
                <c:pt idx="3">
                  <c:v>#4 (060-085cm)</c:v>
                </c:pt>
                <c:pt idx="4">
                  <c:v>#5 (085-105cm)</c:v>
                </c:pt>
                <c:pt idx="5">
                  <c:v>#6 (105-120cm)</c:v>
                </c:pt>
                <c:pt idx="6">
                  <c:v>#7 (120-135cm)</c:v>
                </c:pt>
                <c:pt idx="7">
                  <c:v>#8 (135-165cm)</c:v>
                </c:pt>
                <c:pt idx="8">
                  <c:v>#8.5 (155-165cm)</c:v>
                </c:pt>
                <c:pt idx="9">
                  <c:v>#9 (165-180cm)</c:v>
                </c:pt>
                <c:pt idx="10">
                  <c:v>#10 (180-205cm)</c:v>
                </c:pt>
                <c:pt idx="11">
                  <c:v>#11 (205-230cm)</c:v>
                </c:pt>
                <c:pt idx="12">
                  <c:v>#12 (230-255cm)</c:v>
                </c:pt>
                <c:pt idx="13">
                  <c:v>#13 (255-280cm)</c:v>
                </c:pt>
                <c:pt idx="14">
                  <c:v>#14 (280-305cm)</c:v>
                </c:pt>
                <c:pt idx="15">
                  <c:v>#15 (305-330cm)</c:v>
                </c:pt>
                <c:pt idx="16">
                  <c:v>#16 (330-360cm)</c:v>
                </c:pt>
              </c:strCache>
            </c:strRef>
          </c:cat>
          <c:val>
            <c:numRef>
              <c:f>'SIA done and in-hand'!$B$43:$B$59</c:f>
              <c:numCache>
                <c:formatCode>General</c:formatCode>
                <c:ptCount val="17"/>
                <c:pt idx="0">
                  <c:v>1</c:v>
                </c:pt>
                <c:pt idx="1">
                  <c:v>1</c:v>
                </c:pt>
                <c:pt idx="7">
                  <c:v>17</c:v>
                </c:pt>
                <c:pt idx="12">
                  <c:v>3</c:v>
                </c:pt>
                <c:pt idx="13">
                  <c:v>8</c:v>
                </c:pt>
                <c:pt idx="15">
                  <c:v>9</c:v>
                </c:pt>
                <c:pt idx="16">
                  <c:v>3</c:v>
                </c:pt>
              </c:numCache>
            </c:numRef>
          </c:val>
          <c:extLst>
            <c:ext xmlns:c16="http://schemas.microsoft.com/office/drawing/2014/chart" uri="{C3380CC4-5D6E-409C-BE32-E72D297353CC}">
              <c16:uniqueId val="{00000000-7908-4400-A112-D9715A484CCC}"/>
            </c:ext>
          </c:extLst>
        </c:ser>
        <c:ser>
          <c:idx val="1"/>
          <c:order val="1"/>
          <c:tx>
            <c:strRef>
              <c:f>'SIA done and in-hand'!$C$22</c:f>
              <c:strCache>
                <c:ptCount val="1"/>
                <c:pt idx="0">
                  <c:v>In-hand not done</c:v>
                </c:pt>
              </c:strCache>
            </c:strRef>
          </c:tx>
          <c:spPr>
            <a:solidFill>
              <a:schemeClr val="accent2"/>
            </a:solidFill>
            <a:ln>
              <a:noFill/>
            </a:ln>
            <a:effectLst/>
          </c:spPr>
          <c:invertIfNegative val="0"/>
          <c:cat>
            <c:strRef>
              <c:f>'SIA done and in-hand'!$A$43:$A$59</c:f>
              <c:strCache>
                <c:ptCount val="17"/>
                <c:pt idx="0">
                  <c:v>#1 (000-015cm)</c:v>
                </c:pt>
                <c:pt idx="1">
                  <c:v>#2 (015-030cm)</c:v>
                </c:pt>
                <c:pt idx="2">
                  <c:v>#3 (030-060cm)</c:v>
                </c:pt>
                <c:pt idx="3">
                  <c:v>#4 (060-085cm)</c:v>
                </c:pt>
                <c:pt idx="4">
                  <c:v>#5 (085-105cm)</c:v>
                </c:pt>
                <c:pt idx="5">
                  <c:v>#6 (105-120cm)</c:v>
                </c:pt>
                <c:pt idx="6">
                  <c:v>#7 (120-135cm)</c:v>
                </c:pt>
                <c:pt idx="7">
                  <c:v>#8 (135-165cm)</c:v>
                </c:pt>
                <c:pt idx="8">
                  <c:v>#8.5 (155-165cm)</c:v>
                </c:pt>
                <c:pt idx="9">
                  <c:v>#9 (165-180cm)</c:v>
                </c:pt>
                <c:pt idx="10">
                  <c:v>#10 (180-205cm)</c:v>
                </c:pt>
                <c:pt idx="11">
                  <c:v>#11 (205-230cm)</c:v>
                </c:pt>
                <c:pt idx="12">
                  <c:v>#12 (230-255cm)</c:v>
                </c:pt>
                <c:pt idx="13">
                  <c:v>#13 (255-280cm)</c:v>
                </c:pt>
                <c:pt idx="14">
                  <c:v>#14 (280-305cm)</c:v>
                </c:pt>
                <c:pt idx="15">
                  <c:v>#15 (305-330cm)</c:v>
                </c:pt>
                <c:pt idx="16">
                  <c:v>#16 (330-360cm)</c:v>
                </c:pt>
              </c:strCache>
            </c:strRef>
          </c:cat>
          <c:val>
            <c:numRef>
              <c:f>'SIA done and in-hand'!$C$43:$C$59</c:f>
              <c:numCache>
                <c:formatCode>General</c:formatCode>
                <c:ptCount val="17"/>
                <c:pt idx="0">
                  <c:v>19</c:v>
                </c:pt>
                <c:pt idx="1">
                  <c:v>19</c:v>
                </c:pt>
                <c:pt idx="2">
                  <c:v>16</c:v>
                </c:pt>
                <c:pt idx="3">
                  <c:v>21</c:v>
                </c:pt>
                <c:pt idx="4">
                  <c:v>21</c:v>
                </c:pt>
                <c:pt idx="5">
                  <c:v>21</c:v>
                </c:pt>
                <c:pt idx="6">
                  <c:v>21</c:v>
                </c:pt>
                <c:pt idx="7">
                  <c:v>4</c:v>
                </c:pt>
                <c:pt idx="9">
                  <c:v>21</c:v>
                </c:pt>
                <c:pt idx="10">
                  <c:v>21</c:v>
                </c:pt>
                <c:pt idx="11">
                  <c:v>21</c:v>
                </c:pt>
                <c:pt idx="12">
                  <c:v>18</c:v>
                </c:pt>
                <c:pt idx="13">
                  <c:v>11</c:v>
                </c:pt>
                <c:pt idx="14">
                  <c:v>10</c:v>
                </c:pt>
                <c:pt idx="15">
                  <c:v>8</c:v>
                </c:pt>
                <c:pt idx="16">
                  <c:v>0</c:v>
                </c:pt>
              </c:numCache>
            </c:numRef>
          </c:val>
          <c:extLst>
            <c:ext xmlns:c16="http://schemas.microsoft.com/office/drawing/2014/chart" uri="{C3380CC4-5D6E-409C-BE32-E72D297353CC}">
              <c16:uniqueId val="{00000001-7908-4400-A112-D9715A484CCC}"/>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21"/>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 Peromyscus sp</a:t>
            </a:r>
            <a:r>
              <a:rPr lang="en-US" baseline="0"/>
              <a:t>1</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'SIA done and in-hand'!$B$22</c:f>
              <c:strCache>
                <c:ptCount val="1"/>
                <c:pt idx="0">
                  <c:v>SIA done</c:v>
                </c:pt>
              </c:strCache>
            </c:strRef>
          </c:tx>
          <c:spPr>
            <a:solidFill>
              <a:schemeClr val="accent1"/>
            </a:solidFill>
            <a:ln>
              <a:noFill/>
            </a:ln>
            <a:effectLst/>
          </c:spPr>
          <c:invertIfNegative val="0"/>
          <c:cat>
            <c:strRef>
              <c:f>'SIA done and in-hand'!$A$66:$A$82</c:f>
              <c:strCache>
                <c:ptCount val="17"/>
                <c:pt idx="1">
                  <c:v>#1 (000-015cm)</c:v>
                </c:pt>
                <c:pt idx="2">
                  <c:v>#2 (015-030cm)</c:v>
                </c:pt>
                <c:pt idx="3">
                  <c:v>#3 (030-060cm)</c:v>
                </c:pt>
                <c:pt idx="4">
                  <c:v>#4 (060-085cm)</c:v>
                </c:pt>
                <c:pt idx="5">
                  <c:v>#5 (085-105cm)</c:v>
                </c:pt>
                <c:pt idx="6">
                  <c:v>#6 (105-120cm)</c:v>
                </c:pt>
                <c:pt idx="7">
                  <c:v>#7 (120-135cm)</c:v>
                </c:pt>
                <c:pt idx="8">
                  <c:v>#8 (135-165cm)</c:v>
                </c:pt>
                <c:pt idx="9">
                  <c:v>#9 (165-180cm)</c:v>
                </c:pt>
                <c:pt idx="10">
                  <c:v>#10 (180-205cm)</c:v>
                </c:pt>
                <c:pt idx="11">
                  <c:v>#11 (205-230cm)</c:v>
                </c:pt>
                <c:pt idx="12">
                  <c:v>#12 (230-255cm)</c:v>
                </c:pt>
                <c:pt idx="13">
                  <c:v>#13 (255-280cm)</c:v>
                </c:pt>
                <c:pt idx="14">
                  <c:v>#14 (280-305cm)</c:v>
                </c:pt>
                <c:pt idx="15">
                  <c:v>#15 (305-330cm)</c:v>
                </c:pt>
                <c:pt idx="16">
                  <c:v>#16 (330-360cm)</c:v>
                </c:pt>
              </c:strCache>
            </c:strRef>
          </c:cat>
          <c:val>
            <c:numRef>
              <c:f>'SIA done and in-hand'!$B$66:$B$82</c:f>
              <c:numCache>
                <c:formatCode>General</c:formatCode>
                <c:ptCount val="17"/>
                <c:pt idx="0">
                  <c:v>0</c:v>
                </c:pt>
                <c:pt idx="2">
                  <c:v>1</c:v>
                </c:pt>
                <c:pt idx="7">
                  <c:v>1</c:v>
                </c:pt>
                <c:pt idx="8">
                  <c:v>10</c:v>
                </c:pt>
                <c:pt idx="11">
                  <c:v>4</c:v>
                </c:pt>
                <c:pt idx="12">
                  <c:v>5</c:v>
                </c:pt>
                <c:pt idx="15">
                  <c:v>2</c:v>
                </c:pt>
              </c:numCache>
            </c:numRef>
          </c:val>
          <c:extLst>
            <c:ext xmlns:c16="http://schemas.microsoft.com/office/drawing/2014/chart" uri="{C3380CC4-5D6E-409C-BE32-E72D297353CC}">
              <c16:uniqueId val="{00000000-FE30-4E75-8C82-6F67EADE6B8D}"/>
            </c:ext>
          </c:extLst>
        </c:ser>
        <c:ser>
          <c:idx val="1"/>
          <c:order val="1"/>
          <c:tx>
            <c:strRef>
              <c:f>'SIA done and in-hand'!$C$22</c:f>
              <c:strCache>
                <c:ptCount val="1"/>
                <c:pt idx="0">
                  <c:v>In-hand not done</c:v>
                </c:pt>
              </c:strCache>
            </c:strRef>
          </c:tx>
          <c:spPr>
            <a:solidFill>
              <a:schemeClr val="accent2"/>
            </a:solidFill>
            <a:ln>
              <a:noFill/>
            </a:ln>
            <a:effectLst/>
          </c:spPr>
          <c:invertIfNegative val="0"/>
          <c:cat>
            <c:strRef>
              <c:f>'SIA done and in-hand'!$A$66:$A$82</c:f>
              <c:strCache>
                <c:ptCount val="17"/>
                <c:pt idx="1">
                  <c:v>#1 (000-015cm)</c:v>
                </c:pt>
                <c:pt idx="2">
                  <c:v>#2 (015-030cm)</c:v>
                </c:pt>
                <c:pt idx="3">
                  <c:v>#3 (030-060cm)</c:v>
                </c:pt>
                <c:pt idx="4">
                  <c:v>#4 (060-085cm)</c:v>
                </c:pt>
                <c:pt idx="5">
                  <c:v>#5 (085-105cm)</c:v>
                </c:pt>
                <c:pt idx="6">
                  <c:v>#6 (105-120cm)</c:v>
                </c:pt>
                <c:pt idx="7">
                  <c:v>#7 (120-135cm)</c:v>
                </c:pt>
                <c:pt idx="8">
                  <c:v>#8 (135-165cm)</c:v>
                </c:pt>
                <c:pt idx="9">
                  <c:v>#9 (165-180cm)</c:v>
                </c:pt>
                <c:pt idx="10">
                  <c:v>#10 (180-205cm)</c:v>
                </c:pt>
                <c:pt idx="11">
                  <c:v>#11 (205-230cm)</c:v>
                </c:pt>
                <c:pt idx="12">
                  <c:v>#12 (230-255cm)</c:v>
                </c:pt>
                <c:pt idx="13">
                  <c:v>#13 (255-280cm)</c:v>
                </c:pt>
                <c:pt idx="14">
                  <c:v>#14 (280-305cm)</c:v>
                </c:pt>
                <c:pt idx="15">
                  <c:v>#15 (305-330cm)</c:v>
                </c:pt>
                <c:pt idx="16">
                  <c:v>#16 (330-360cm)</c:v>
                </c:pt>
              </c:strCache>
            </c:strRef>
          </c:cat>
          <c:val>
            <c:numRef>
              <c:f>'SIA done and in-hand'!$C$67:$C$82</c:f>
              <c:numCache>
                <c:formatCode>General</c:formatCode>
                <c:ptCount val="16"/>
                <c:pt idx="0">
                  <c:v>21</c:v>
                </c:pt>
                <c:pt idx="1">
                  <c:v>15</c:v>
                </c:pt>
                <c:pt idx="2">
                  <c:v>17</c:v>
                </c:pt>
                <c:pt idx="3">
                  <c:v>21</c:v>
                </c:pt>
                <c:pt idx="4">
                  <c:v>21</c:v>
                </c:pt>
                <c:pt idx="5">
                  <c:v>21</c:v>
                </c:pt>
                <c:pt idx="6">
                  <c:v>20</c:v>
                </c:pt>
                <c:pt idx="7">
                  <c:v>11</c:v>
                </c:pt>
                <c:pt idx="8">
                  <c:v>11</c:v>
                </c:pt>
                <c:pt idx="9">
                  <c:v>16</c:v>
                </c:pt>
                <c:pt idx="10">
                  <c:v>17</c:v>
                </c:pt>
                <c:pt idx="11">
                  <c:v>11</c:v>
                </c:pt>
                <c:pt idx="12">
                  <c:v>3</c:v>
                </c:pt>
                <c:pt idx="13">
                  <c:v>0</c:v>
                </c:pt>
                <c:pt idx="14">
                  <c:v>4</c:v>
                </c:pt>
                <c:pt idx="15">
                  <c:v>1</c:v>
                </c:pt>
              </c:numCache>
            </c:numRef>
          </c:val>
          <c:extLst>
            <c:ext xmlns:c16="http://schemas.microsoft.com/office/drawing/2014/chart" uri="{C3380CC4-5D6E-409C-BE32-E72D297353CC}">
              <c16:uniqueId val="{00000001-FE30-4E75-8C82-6F67EADE6B8D}"/>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21"/>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 Chaetodipus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'SIA done and in-hand'!$B$22</c:f>
              <c:strCache>
                <c:ptCount val="1"/>
                <c:pt idx="0">
                  <c:v>SIA done</c:v>
                </c:pt>
              </c:strCache>
            </c:strRef>
          </c:tx>
          <c:spPr>
            <a:solidFill>
              <a:schemeClr val="accent1"/>
            </a:solidFill>
            <a:ln>
              <a:noFill/>
            </a:ln>
            <a:effectLst/>
          </c:spPr>
          <c:invertIfNegative val="0"/>
          <c:cat>
            <c:strRef>
              <c:f>'SIA done and in-hand'!$A$105:$A$120</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(280-305cm)</c:v>
                </c:pt>
                <c:pt idx="14">
                  <c:v>#15 (305-330cm)</c:v>
                </c:pt>
                <c:pt idx="15">
                  <c:v>#16 (330-360cm)</c:v>
                </c:pt>
              </c:strCache>
            </c:strRef>
          </c:cat>
          <c:val>
            <c:numRef>
              <c:f>'SIA done and in-hand'!$B$105:$B$120</c:f>
              <c:numCache>
                <c:formatCode>General</c:formatCode>
                <c:ptCount val="16"/>
                <c:pt idx="0">
                  <c:v>15</c:v>
                </c:pt>
                <c:pt idx="1">
                  <c:v>15</c:v>
                </c:pt>
                <c:pt idx="2">
                  <c:v>15</c:v>
                </c:pt>
                <c:pt idx="3">
                  <c:v>15</c:v>
                </c:pt>
                <c:pt idx="4">
                  <c:v>15</c:v>
                </c:pt>
                <c:pt idx="5">
                  <c:v>15</c:v>
                </c:pt>
                <c:pt idx="6">
                  <c:v>15</c:v>
                </c:pt>
                <c:pt idx="7">
                  <c:v>15</c:v>
                </c:pt>
                <c:pt idx="8">
                  <c:v>15</c:v>
                </c:pt>
                <c:pt idx="9">
                  <c:v>15</c:v>
                </c:pt>
                <c:pt idx="10">
                  <c:v>3</c:v>
                </c:pt>
                <c:pt idx="11">
                  <c:v>6</c:v>
                </c:pt>
                <c:pt idx="14">
                  <c:v>1</c:v>
                </c:pt>
              </c:numCache>
            </c:numRef>
          </c:val>
          <c:extLst>
            <c:ext xmlns:c16="http://schemas.microsoft.com/office/drawing/2014/chart" uri="{C3380CC4-5D6E-409C-BE32-E72D297353CC}">
              <c16:uniqueId val="{00000000-01C8-4759-A491-5ACD032CAD49}"/>
            </c:ext>
          </c:extLst>
        </c:ser>
        <c:ser>
          <c:idx val="1"/>
          <c:order val="1"/>
          <c:tx>
            <c:strRef>
              <c:f>'SIA done and in-hand'!$C$22</c:f>
              <c:strCache>
                <c:ptCount val="1"/>
                <c:pt idx="0">
                  <c:v>In-hand not done</c:v>
                </c:pt>
              </c:strCache>
            </c:strRef>
          </c:tx>
          <c:spPr>
            <a:solidFill>
              <a:schemeClr val="accent2"/>
            </a:solidFill>
            <a:ln>
              <a:noFill/>
            </a:ln>
            <a:effectLst/>
          </c:spPr>
          <c:invertIfNegative val="0"/>
          <c:cat>
            <c:strRef>
              <c:f>'SIA done and in-hand'!$A$105:$A$120</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(280-305cm)</c:v>
                </c:pt>
                <c:pt idx="14">
                  <c:v>#15 (305-330cm)</c:v>
                </c:pt>
                <c:pt idx="15">
                  <c:v>#16 (330-360cm)</c:v>
                </c:pt>
              </c:strCache>
            </c:strRef>
          </c:cat>
          <c:val>
            <c:numRef>
              <c:f>'SIA done and in-hand'!$C$105:$C$120</c:f>
              <c:numCache>
                <c:formatCode>General</c:formatCode>
                <c:ptCount val="16"/>
                <c:pt idx="0">
                  <c:v>4</c:v>
                </c:pt>
                <c:pt idx="1">
                  <c:v>2</c:v>
                </c:pt>
                <c:pt idx="2">
                  <c:v>4</c:v>
                </c:pt>
                <c:pt idx="3">
                  <c:v>6</c:v>
                </c:pt>
                <c:pt idx="4">
                  <c:v>6</c:v>
                </c:pt>
                <c:pt idx="5">
                  <c:v>6</c:v>
                </c:pt>
                <c:pt idx="6">
                  <c:v>7</c:v>
                </c:pt>
                <c:pt idx="7">
                  <c:v>6</c:v>
                </c:pt>
                <c:pt idx="8">
                  <c:v>6</c:v>
                </c:pt>
                <c:pt idx="9">
                  <c:v>6</c:v>
                </c:pt>
                <c:pt idx="10">
                  <c:v>2</c:v>
                </c:pt>
                <c:pt idx="11">
                  <c:v>1</c:v>
                </c:pt>
                <c:pt idx="12">
                  <c:v>0</c:v>
                </c:pt>
                <c:pt idx="13">
                  <c:v>0</c:v>
                </c:pt>
                <c:pt idx="14">
                  <c:v>0</c:v>
                </c:pt>
                <c:pt idx="15">
                  <c:v>0</c:v>
                </c:pt>
              </c:numCache>
            </c:numRef>
          </c:val>
          <c:extLst>
            <c:ext xmlns:c16="http://schemas.microsoft.com/office/drawing/2014/chart" uri="{C3380CC4-5D6E-409C-BE32-E72D297353CC}">
              <c16:uniqueId val="{00000001-01C8-4759-A491-5ACD032CAD49}"/>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21"/>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 Microtus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'SIA done and in-hand'!$B$22</c:f>
              <c:strCache>
                <c:ptCount val="1"/>
                <c:pt idx="0">
                  <c:v>SIA done</c:v>
                </c:pt>
              </c:strCache>
            </c:strRef>
          </c:tx>
          <c:spPr>
            <a:solidFill>
              <a:schemeClr val="accent1"/>
            </a:solidFill>
            <a:ln>
              <a:noFill/>
            </a:ln>
            <a:effectLst/>
          </c:spPr>
          <c:invertIfNegative val="0"/>
          <c:cat>
            <c:strRef>
              <c:f>'SIA done and in-hand'!$A$130:$A$145</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(280-305cm)</c:v>
                </c:pt>
                <c:pt idx="14">
                  <c:v>#15 (305-330cm)</c:v>
                </c:pt>
                <c:pt idx="15">
                  <c:v>#16 (330-360cm)</c:v>
                </c:pt>
              </c:strCache>
            </c:strRef>
          </c:cat>
          <c:val>
            <c:numRef>
              <c:f>'SIA done and in-hand'!$B$130:$B$145</c:f>
              <c:numCache>
                <c:formatCode>General</c:formatCode>
                <c:ptCount val="16"/>
                <c:pt idx="7">
                  <c:v>5</c:v>
                </c:pt>
                <c:pt idx="10">
                  <c:v>30</c:v>
                </c:pt>
                <c:pt idx="11">
                  <c:v>23</c:v>
                </c:pt>
                <c:pt idx="12">
                  <c:v>1</c:v>
                </c:pt>
                <c:pt idx="13">
                  <c:v>6</c:v>
                </c:pt>
                <c:pt idx="14">
                  <c:v>2</c:v>
                </c:pt>
                <c:pt idx="15">
                  <c:v>1</c:v>
                </c:pt>
              </c:numCache>
            </c:numRef>
          </c:val>
          <c:extLst>
            <c:ext xmlns:c16="http://schemas.microsoft.com/office/drawing/2014/chart" uri="{C3380CC4-5D6E-409C-BE32-E72D297353CC}">
              <c16:uniqueId val="{00000000-D8C6-407A-8E59-FC734FF5025C}"/>
            </c:ext>
          </c:extLst>
        </c:ser>
        <c:ser>
          <c:idx val="1"/>
          <c:order val="1"/>
          <c:tx>
            <c:strRef>
              <c:f>'SIA done and in-hand'!$C$22</c:f>
              <c:strCache>
                <c:ptCount val="1"/>
                <c:pt idx="0">
                  <c:v>In-hand not done</c:v>
                </c:pt>
              </c:strCache>
            </c:strRef>
          </c:tx>
          <c:spPr>
            <a:solidFill>
              <a:schemeClr val="accent2"/>
            </a:solidFill>
            <a:ln>
              <a:noFill/>
            </a:ln>
            <a:effectLst/>
          </c:spPr>
          <c:invertIfNegative val="0"/>
          <c:cat>
            <c:strRef>
              <c:f>'SIA done and in-hand'!$A$130:$A$145</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(280-305cm)</c:v>
                </c:pt>
                <c:pt idx="14">
                  <c:v>#15 (305-330cm)</c:v>
                </c:pt>
                <c:pt idx="15">
                  <c:v>#16 (330-360cm)</c:v>
                </c:pt>
              </c:strCache>
            </c:strRef>
          </c:cat>
          <c:val>
            <c:numRef>
              <c:f>'SIA done and in-hand'!$C$130:$C$145</c:f>
              <c:numCache>
                <c:formatCode>General</c:formatCode>
                <c:ptCount val="16"/>
                <c:pt idx="0">
                  <c:v>4</c:v>
                </c:pt>
                <c:pt idx="1">
                  <c:v>4</c:v>
                </c:pt>
                <c:pt idx="2">
                  <c:v>0</c:v>
                </c:pt>
                <c:pt idx="3">
                  <c:v>1</c:v>
                </c:pt>
                <c:pt idx="4">
                  <c:v>7</c:v>
                </c:pt>
                <c:pt idx="5">
                  <c:v>17</c:v>
                </c:pt>
                <c:pt idx="6">
                  <c:v>20</c:v>
                </c:pt>
                <c:pt idx="7">
                  <c:v>16</c:v>
                </c:pt>
                <c:pt idx="8">
                  <c:v>19</c:v>
                </c:pt>
                <c:pt idx="9">
                  <c:v>21</c:v>
                </c:pt>
                <c:pt idx="10">
                  <c:v>-9</c:v>
                </c:pt>
                <c:pt idx="11">
                  <c:v>-2</c:v>
                </c:pt>
                <c:pt idx="12">
                  <c:v>3</c:v>
                </c:pt>
                <c:pt idx="13">
                  <c:v>3</c:v>
                </c:pt>
                <c:pt idx="14">
                  <c:v>6</c:v>
                </c:pt>
                <c:pt idx="15">
                  <c:v>6</c:v>
                </c:pt>
              </c:numCache>
            </c:numRef>
          </c:val>
          <c:extLst>
            <c:ext xmlns:c16="http://schemas.microsoft.com/office/drawing/2014/chart" uri="{C3380CC4-5D6E-409C-BE32-E72D297353CC}">
              <c16:uniqueId val="{00000001-D8C6-407A-8E59-FC734FF5025C}"/>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21"/>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 Sigmodon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'SIA done and in-hand'!$B$22</c:f>
              <c:strCache>
                <c:ptCount val="1"/>
                <c:pt idx="0">
                  <c:v>SIA done</c:v>
                </c:pt>
              </c:strCache>
            </c:strRef>
          </c:tx>
          <c:spPr>
            <a:solidFill>
              <a:schemeClr val="accent1"/>
            </a:solidFill>
            <a:ln>
              <a:noFill/>
            </a:ln>
            <a:effectLst/>
          </c:spPr>
          <c:invertIfNegative val="0"/>
          <c:cat>
            <c:strRef>
              <c:f>'SIA done and in-hand'!$A$149:$A$164</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(280-305cm)</c:v>
                </c:pt>
                <c:pt idx="14">
                  <c:v>#15 (305-330cm)</c:v>
                </c:pt>
                <c:pt idx="15">
                  <c:v>#16 (330-360cm)</c:v>
                </c:pt>
              </c:strCache>
            </c:strRef>
          </c:cat>
          <c:val>
            <c:numRef>
              <c:f>'SIA done and in-hand'!$B$149:$B$164</c:f>
              <c:numCache>
                <c:formatCode>General</c:formatCode>
                <c:ptCount val="16"/>
                <c:pt idx="0">
                  <c:v>29</c:v>
                </c:pt>
                <c:pt idx="1">
                  <c:v>9</c:v>
                </c:pt>
                <c:pt idx="2">
                  <c:v>7</c:v>
                </c:pt>
                <c:pt idx="3">
                  <c:v>41</c:v>
                </c:pt>
                <c:pt idx="4">
                  <c:v>68</c:v>
                </c:pt>
                <c:pt idx="5">
                  <c:v>49</c:v>
                </c:pt>
                <c:pt idx="6">
                  <c:v>39</c:v>
                </c:pt>
                <c:pt idx="7">
                  <c:v>40</c:v>
                </c:pt>
                <c:pt idx="8">
                  <c:v>7</c:v>
                </c:pt>
                <c:pt idx="9">
                  <c:v>14</c:v>
                </c:pt>
                <c:pt idx="10">
                  <c:v>2</c:v>
                </c:pt>
              </c:numCache>
            </c:numRef>
          </c:val>
          <c:extLst>
            <c:ext xmlns:c16="http://schemas.microsoft.com/office/drawing/2014/chart" uri="{C3380CC4-5D6E-409C-BE32-E72D297353CC}">
              <c16:uniqueId val="{00000000-78C2-4748-AEAE-0D25021AAD20}"/>
            </c:ext>
          </c:extLst>
        </c:ser>
        <c:ser>
          <c:idx val="1"/>
          <c:order val="1"/>
          <c:tx>
            <c:strRef>
              <c:f>'SIA done and in-hand'!$C$22</c:f>
              <c:strCache>
                <c:ptCount val="1"/>
                <c:pt idx="0">
                  <c:v>In-hand not done</c:v>
                </c:pt>
              </c:strCache>
            </c:strRef>
          </c:tx>
          <c:spPr>
            <a:solidFill>
              <a:schemeClr val="accent2"/>
            </a:solidFill>
            <a:ln>
              <a:noFill/>
            </a:ln>
            <a:effectLst/>
          </c:spPr>
          <c:invertIfNegative val="0"/>
          <c:cat>
            <c:strRef>
              <c:f>'SIA done and in-hand'!$A$149:$A$164</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(280-305cm)</c:v>
                </c:pt>
                <c:pt idx="14">
                  <c:v>#15 (305-330cm)</c:v>
                </c:pt>
                <c:pt idx="15">
                  <c:v>#16 (330-360cm)</c:v>
                </c:pt>
              </c:strCache>
            </c:strRef>
          </c:cat>
          <c:val>
            <c:numRef>
              <c:f>'SIA done and in-hand'!$C$149:$C$164</c:f>
              <c:numCache>
                <c:formatCode>General</c:formatCode>
                <c:ptCount val="16"/>
                <c:pt idx="0">
                  <c:v>-8</c:v>
                </c:pt>
                <c:pt idx="1">
                  <c:v>-3</c:v>
                </c:pt>
                <c:pt idx="2">
                  <c:v>7</c:v>
                </c:pt>
                <c:pt idx="3">
                  <c:v>-20</c:v>
                </c:pt>
                <c:pt idx="4">
                  <c:v>-47</c:v>
                </c:pt>
                <c:pt idx="5">
                  <c:v>-28</c:v>
                </c:pt>
                <c:pt idx="6">
                  <c:v>-18</c:v>
                </c:pt>
                <c:pt idx="7">
                  <c:v>-40</c:v>
                </c:pt>
                <c:pt idx="8">
                  <c:v>1</c:v>
                </c:pt>
                <c:pt idx="9">
                  <c:v>-6</c:v>
                </c:pt>
                <c:pt idx="10">
                  <c:v>0</c:v>
                </c:pt>
                <c:pt idx="11">
                  <c:v>1</c:v>
                </c:pt>
                <c:pt idx="12">
                  <c:v>0</c:v>
                </c:pt>
                <c:pt idx="13">
                  <c:v>0</c:v>
                </c:pt>
                <c:pt idx="14">
                  <c:v>0</c:v>
                </c:pt>
                <c:pt idx="15">
                  <c:v>0</c:v>
                </c:pt>
              </c:numCache>
            </c:numRef>
          </c:val>
          <c:extLst>
            <c:ext xmlns:c16="http://schemas.microsoft.com/office/drawing/2014/chart" uri="{C3380CC4-5D6E-409C-BE32-E72D297353CC}">
              <c16:uniqueId val="{00000001-78C2-4748-AEAE-0D25021AAD20}"/>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21"/>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 Neotoma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'SIA done and in-hand'!$B$22</c:f>
              <c:strCache>
                <c:ptCount val="1"/>
                <c:pt idx="0">
                  <c:v>SIA done</c:v>
                </c:pt>
              </c:strCache>
            </c:strRef>
          </c:tx>
          <c:spPr>
            <a:solidFill>
              <a:schemeClr val="accent1"/>
            </a:solidFill>
            <a:ln>
              <a:noFill/>
            </a:ln>
            <a:effectLst/>
          </c:spPr>
          <c:invertIfNegative val="0"/>
          <c:cat>
            <c:strRef>
              <c:f>'SIA done and in-hand'!$A$168:$A$183</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(280-305cm)</c:v>
                </c:pt>
                <c:pt idx="14">
                  <c:v>#15 (305-330cm)</c:v>
                </c:pt>
                <c:pt idx="15">
                  <c:v>#16 (330-360cm)</c:v>
                </c:pt>
              </c:strCache>
            </c:strRef>
          </c:cat>
          <c:val>
            <c:numRef>
              <c:f>'SIA done and in-hand'!$B$168:$B$183</c:f>
              <c:numCache>
                <c:formatCode>General</c:formatCode>
                <c:ptCount val="16"/>
                <c:pt idx="0">
                  <c:v>12</c:v>
                </c:pt>
                <c:pt idx="1">
                  <c:v>15</c:v>
                </c:pt>
                <c:pt idx="2">
                  <c:v>43</c:v>
                </c:pt>
                <c:pt idx="3">
                  <c:v>56</c:v>
                </c:pt>
                <c:pt idx="4">
                  <c:v>54</c:v>
                </c:pt>
                <c:pt idx="5">
                  <c:v>40</c:v>
                </c:pt>
                <c:pt idx="6">
                  <c:v>31</c:v>
                </c:pt>
                <c:pt idx="7">
                  <c:v>62</c:v>
                </c:pt>
                <c:pt idx="8">
                  <c:v>11</c:v>
                </c:pt>
                <c:pt idx="9">
                  <c:v>20</c:v>
                </c:pt>
                <c:pt idx="10">
                  <c:v>15</c:v>
                </c:pt>
                <c:pt idx="12">
                  <c:v>1</c:v>
                </c:pt>
                <c:pt idx="15">
                  <c:v>2</c:v>
                </c:pt>
              </c:numCache>
            </c:numRef>
          </c:val>
          <c:extLst>
            <c:ext xmlns:c16="http://schemas.microsoft.com/office/drawing/2014/chart" uri="{C3380CC4-5D6E-409C-BE32-E72D297353CC}">
              <c16:uniqueId val="{00000000-C112-47CD-970D-72D9E62CB37C}"/>
            </c:ext>
          </c:extLst>
        </c:ser>
        <c:ser>
          <c:idx val="1"/>
          <c:order val="1"/>
          <c:tx>
            <c:strRef>
              <c:f>'SIA done and in-hand'!$C$22</c:f>
              <c:strCache>
                <c:ptCount val="1"/>
                <c:pt idx="0">
                  <c:v>In-hand not done</c:v>
                </c:pt>
              </c:strCache>
            </c:strRef>
          </c:tx>
          <c:spPr>
            <a:solidFill>
              <a:schemeClr val="accent2"/>
            </a:solidFill>
            <a:ln>
              <a:noFill/>
            </a:ln>
            <a:effectLst/>
          </c:spPr>
          <c:invertIfNegative val="0"/>
          <c:cat>
            <c:strRef>
              <c:f>'SIA done and in-hand'!$A$168:$A$183</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(280-305cm)</c:v>
                </c:pt>
                <c:pt idx="14">
                  <c:v>#15 (305-330cm)</c:v>
                </c:pt>
                <c:pt idx="15">
                  <c:v>#16 (330-360cm)</c:v>
                </c:pt>
              </c:strCache>
            </c:strRef>
          </c:cat>
          <c:val>
            <c:numRef>
              <c:f>'SIA done and in-hand'!$C$168:$C$183</c:f>
              <c:numCache>
                <c:formatCode>General</c:formatCode>
                <c:ptCount val="16"/>
                <c:pt idx="0">
                  <c:v>4</c:v>
                </c:pt>
                <c:pt idx="1">
                  <c:v>1</c:v>
                </c:pt>
                <c:pt idx="2">
                  <c:v>-25</c:v>
                </c:pt>
                <c:pt idx="3">
                  <c:v>-40</c:v>
                </c:pt>
                <c:pt idx="4">
                  <c:v>-38</c:v>
                </c:pt>
                <c:pt idx="5">
                  <c:v>-23</c:v>
                </c:pt>
                <c:pt idx="6">
                  <c:v>-11</c:v>
                </c:pt>
                <c:pt idx="7">
                  <c:v>-62</c:v>
                </c:pt>
                <c:pt idx="8">
                  <c:v>1</c:v>
                </c:pt>
                <c:pt idx="9">
                  <c:v>-5</c:v>
                </c:pt>
                <c:pt idx="10">
                  <c:v>1</c:v>
                </c:pt>
                <c:pt idx="11">
                  <c:v>6</c:v>
                </c:pt>
                <c:pt idx="12">
                  <c:v>0</c:v>
                </c:pt>
                <c:pt idx="13">
                  <c:v>0</c:v>
                </c:pt>
                <c:pt idx="14">
                  <c:v>1</c:v>
                </c:pt>
                <c:pt idx="15">
                  <c:v>1</c:v>
                </c:pt>
              </c:numCache>
            </c:numRef>
          </c:val>
          <c:extLst>
            <c:ext xmlns:c16="http://schemas.microsoft.com/office/drawing/2014/chart" uri="{C3380CC4-5D6E-409C-BE32-E72D297353CC}">
              <c16:uniqueId val="{00000001-C112-47CD-970D-72D9E62CB37C}"/>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21"/>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 Thomomys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'SIA done and in-hand'!$B$22</c:f>
              <c:strCache>
                <c:ptCount val="1"/>
                <c:pt idx="0">
                  <c:v>SIA done</c:v>
                </c:pt>
              </c:strCache>
            </c:strRef>
          </c:tx>
          <c:spPr>
            <a:solidFill>
              <a:schemeClr val="accent1"/>
            </a:solidFill>
            <a:ln>
              <a:noFill/>
            </a:ln>
            <a:effectLst/>
          </c:spPr>
          <c:invertIfNegative val="0"/>
          <c:cat>
            <c:strRef>
              <c:f>'SIA done and in-hand'!$A$192:$A$207</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(280-305cm)</c:v>
                </c:pt>
                <c:pt idx="14">
                  <c:v>#15 (305-330cm)</c:v>
                </c:pt>
                <c:pt idx="15">
                  <c:v>#16 (330-360cm)</c:v>
                </c:pt>
              </c:strCache>
            </c:strRef>
          </c:cat>
          <c:val>
            <c:numRef>
              <c:f>'SIA done and in-hand'!$B$192:$B$207</c:f>
              <c:numCache>
                <c:formatCode>General</c:formatCode>
                <c:ptCount val="16"/>
                <c:pt idx="3">
                  <c:v>3</c:v>
                </c:pt>
                <c:pt idx="5">
                  <c:v>1</c:v>
                </c:pt>
                <c:pt idx="8">
                  <c:v>1</c:v>
                </c:pt>
              </c:numCache>
            </c:numRef>
          </c:val>
          <c:extLst>
            <c:ext xmlns:c16="http://schemas.microsoft.com/office/drawing/2014/chart" uri="{C3380CC4-5D6E-409C-BE32-E72D297353CC}">
              <c16:uniqueId val="{00000000-497E-48A8-97BE-101B7554A4C4}"/>
            </c:ext>
          </c:extLst>
        </c:ser>
        <c:ser>
          <c:idx val="1"/>
          <c:order val="1"/>
          <c:tx>
            <c:strRef>
              <c:f>'SIA done and in-hand'!$C$22</c:f>
              <c:strCache>
                <c:ptCount val="1"/>
                <c:pt idx="0">
                  <c:v>In-hand not done</c:v>
                </c:pt>
              </c:strCache>
            </c:strRef>
          </c:tx>
          <c:spPr>
            <a:solidFill>
              <a:schemeClr val="accent2"/>
            </a:solidFill>
            <a:ln>
              <a:noFill/>
            </a:ln>
            <a:effectLst/>
          </c:spPr>
          <c:invertIfNegative val="0"/>
          <c:cat>
            <c:strRef>
              <c:f>'SIA done and in-hand'!$A$192:$A$207</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(280-305cm)</c:v>
                </c:pt>
                <c:pt idx="14">
                  <c:v>#15 (305-330cm)</c:v>
                </c:pt>
                <c:pt idx="15">
                  <c:v>#16 (330-360cm)</c:v>
                </c:pt>
              </c:strCache>
            </c:strRef>
          </c:cat>
          <c:val>
            <c:numRef>
              <c:f>'SIA done and in-hand'!$C$192:$C$207</c:f>
              <c:numCache>
                <c:formatCode>General</c:formatCode>
                <c:ptCount val="16"/>
                <c:pt idx="0">
                  <c:v>1</c:v>
                </c:pt>
                <c:pt idx="1">
                  <c:v>3</c:v>
                </c:pt>
                <c:pt idx="2">
                  <c:v>6</c:v>
                </c:pt>
                <c:pt idx="3">
                  <c:v>16</c:v>
                </c:pt>
                <c:pt idx="4">
                  <c:v>15</c:v>
                </c:pt>
                <c:pt idx="5">
                  <c:v>2</c:v>
                </c:pt>
                <c:pt idx="6">
                  <c:v>11</c:v>
                </c:pt>
                <c:pt idx="7">
                  <c:v>15</c:v>
                </c:pt>
                <c:pt idx="8">
                  <c:v>0</c:v>
                </c:pt>
                <c:pt idx="9">
                  <c:v>2</c:v>
                </c:pt>
                <c:pt idx="10">
                  <c:v>5</c:v>
                </c:pt>
                <c:pt idx="11">
                  <c:v>0</c:v>
                </c:pt>
                <c:pt idx="12">
                  <c:v>0</c:v>
                </c:pt>
                <c:pt idx="13">
                  <c:v>0</c:v>
                </c:pt>
                <c:pt idx="14">
                  <c:v>0</c:v>
                </c:pt>
                <c:pt idx="15">
                  <c:v>0</c:v>
                </c:pt>
              </c:numCache>
            </c:numRef>
          </c:val>
          <c:extLst>
            <c:ext xmlns:c16="http://schemas.microsoft.com/office/drawing/2014/chart" uri="{C3380CC4-5D6E-409C-BE32-E72D297353CC}">
              <c16:uniqueId val="{00000001-497E-48A8-97BE-101B7554A4C4}"/>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21"/>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 Geomys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'SIA done and in-hand'!$B$22</c:f>
              <c:strCache>
                <c:ptCount val="1"/>
                <c:pt idx="0">
                  <c:v>SIA done</c:v>
                </c:pt>
              </c:strCache>
            </c:strRef>
          </c:tx>
          <c:spPr>
            <a:solidFill>
              <a:schemeClr val="accent1"/>
            </a:solidFill>
            <a:ln>
              <a:noFill/>
            </a:ln>
            <a:effectLst/>
          </c:spPr>
          <c:invertIfNegative val="0"/>
          <c:cat>
            <c:strRef>
              <c:f>'SIA done and in-hand'!$A$211:$A$226</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(280-305cm)</c:v>
                </c:pt>
                <c:pt idx="14">
                  <c:v>#15 (305-330cm)</c:v>
                </c:pt>
                <c:pt idx="15">
                  <c:v>#16 (330-360cm)</c:v>
                </c:pt>
              </c:strCache>
            </c:strRef>
          </c:cat>
          <c:val>
            <c:numRef>
              <c:f>'SIA done and in-hand'!$B$211:$B$226</c:f>
              <c:numCache>
                <c:formatCode>General</c:formatCode>
                <c:ptCount val="16"/>
                <c:pt idx="4">
                  <c:v>1</c:v>
                </c:pt>
                <c:pt idx="5">
                  <c:v>2</c:v>
                </c:pt>
                <c:pt idx="7">
                  <c:v>2</c:v>
                </c:pt>
              </c:numCache>
            </c:numRef>
          </c:val>
          <c:extLst>
            <c:ext xmlns:c16="http://schemas.microsoft.com/office/drawing/2014/chart" uri="{C3380CC4-5D6E-409C-BE32-E72D297353CC}">
              <c16:uniqueId val="{00000000-DB96-4378-BEB6-D8F1E02C6F44}"/>
            </c:ext>
          </c:extLst>
        </c:ser>
        <c:ser>
          <c:idx val="1"/>
          <c:order val="1"/>
          <c:tx>
            <c:strRef>
              <c:f>'SIA done and in-hand'!$C$22</c:f>
              <c:strCache>
                <c:ptCount val="1"/>
                <c:pt idx="0">
                  <c:v>In-hand not done</c:v>
                </c:pt>
              </c:strCache>
            </c:strRef>
          </c:tx>
          <c:spPr>
            <a:solidFill>
              <a:schemeClr val="accent2"/>
            </a:solidFill>
            <a:ln>
              <a:noFill/>
            </a:ln>
            <a:effectLst/>
          </c:spPr>
          <c:invertIfNegative val="0"/>
          <c:cat>
            <c:strRef>
              <c:f>'SIA done and in-hand'!$A$211:$A$226</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(280-305cm)</c:v>
                </c:pt>
                <c:pt idx="14">
                  <c:v>#15 (305-330cm)</c:v>
                </c:pt>
                <c:pt idx="15">
                  <c:v>#16 (330-360cm)</c:v>
                </c:pt>
              </c:strCache>
            </c:strRef>
          </c:cat>
          <c:val>
            <c:numRef>
              <c:f>'SIA done and in-hand'!$C$211:$C$226</c:f>
              <c:numCache>
                <c:formatCode>General</c:formatCode>
                <c:ptCount val="16"/>
                <c:pt idx="0">
                  <c:v>0</c:v>
                </c:pt>
                <c:pt idx="1">
                  <c:v>0</c:v>
                </c:pt>
                <c:pt idx="2">
                  <c:v>1</c:v>
                </c:pt>
                <c:pt idx="3">
                  <c:v>10</c:v>
                </c:pt>
                <c:pt idx="4">
                  <c:v>16</c:v>
                </c:pt>
                <c:pt idx="5">
                  <c:v>16</c:v>
                </c:pt>
                <c:pt idx="6">
                  <c:v>15</c:v>
                </c:pt>
                <c:pt idx="7">
                  <c:v>14</c:v>
                </c:pt>
                <c:pt idx="8">
                  <c:v>2</c:v>
                </c:pt>
                <c:pt idx="9">
                  <c:v>5</c:v>
                </c:pt>
                <c:pt idx="10">
                  <c:v>12</c:v>
                </c:pt>
                <c:pt idx="11">
                  <c:v>13</c:v>
                </c:pt>
                <c:pt idx="12">
                  <c:v>0</c:v>
                </c:pt>
                <c:pt idx="13">
                  <c:v>2</c:v>
                </c:pt>
                <c:pt idx="14">
                  <c:v>0</c:v>
                </c:pt>
                <c:pt idx="15">
                  <c:v>1</c:v>
                </c:pt>
              </c:numCache>
            </c:numRef>
          </c:val>
          <c:extLst>
            <c:ext xmlns:c16="http://schemas.microsoft.com/office/drawing/2014/chart" uri="{C3380CC4-5D6E-409C-BE32-E72D297353CC}">
              <c16:uniqueId val="{00000001-DB96-4378-BEB6-D8F1E02C6F44}"/>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21"/>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Onychomys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'SIA done and in-hand'!$B$22</c:f>
              <c:strCache>
                <c:ptCount val="1"/>
                <c:pt idx="0">
                  <c:v>SIA done</c:v>
                </c:pt>
              </c:strCache>
            </c:strRef>
          </c:tx>
          <c:spPr>
            <a:solidFill>
              <a:schemeClr val="accent1"/>
            </a:solidFill>
            <a:ln>
              <a:noFill/>
            </a:ln>
            <a:effectLst/>
          </c:spPr>
          <c:invertIfNegative val="0"/>
          <c:cat>
            <c:strRef>
              <c:f>'SIA done and in-hand'!$A$86:$A$101</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(280-305cm)</c:v>
                </c:pt>
                <c:pt idx="14">
                  <c:v>#15 (305-330cm)</c:v>
                </c:pt>
                <c:pt idx="15">
                  <c:v>#16 (330-360cm)</c:v>
                </c:pt>
              </c:strCache>
            </c:strRef>
          </c:cat>
          <c:val>
            <c:numRef>
              <c:f>'SIA done and in-hand'!$B$86:$B$101</c:f>
              <c:numCache>
                <c:formatCode>General</c:formatCode>
                <c:ptCount val="16"/>
                <c:pt idx="0">
                  <c:v>15</c:v>
                </c:pt>
                <c:pt idx="1">
                  <c:v>12</c:v>
                </c:pt>
                <c:pt idx="2">
                  <c:v>10</c:v>
                </c:pt>
                <c:pt idx="3">
                  <c:v>15</c:v>
                </c:pt>
                <c:pt idx="4">
                  <c:v>15</c:v>
                </c:pt>
                <c:pt idx="5">
                  <c:v>7</c:v>
                </c:pt>
                <c:pt idx="6">
                  <c:v>29</c:v>
                </c:pt>
                <c:pt idx="7">
                  <c:v>22</c:v>
                </c:pt>
                <c:pt idx="8">
                  <c:v>10</c:v>
                </c:pt>
                <c:pt idx="9">
                  <c:v>11</c:v>
                </c:pt>
                <c:pt idx="10">
                  <c:v>15</c:v>
                </c:pt>
                <c:pt idx="11">
                  <c:v>15</c:v>
                </c:pt>
                <c:pt idx="14">
                  <c:v>1</c:v>
                </c:pt>
              </c:numCache>
            </c:numRef>
          </c:val>
          <c:extLst>
            <c:ext xmlns:c16="http://schemas.microsoft.com/office/drawing/2014/chart" uri="{C3380CC4-5D6E-409C-BE32-E72D297353CC}">
              <c16:uniqueId val="{00000000-613B-4612-AB70-90CFDADB1B8E}"/>
            </c:ext>
          </c:extLst>
        </c:ser>
        <c:ser>
          <c:idx val="1"/>
          <c:order val="1"/>
          <c:tx>
            <c:strRef>
              <c:f>'SIA done and in-hand'!$C$22</c:f>
              <c:strCache>
                <c:ptCount val="1"/>
                <c:pt idx="0">
                  <c:v>In-hand not done</c:v>
                </c:pt>
              </c:strCache>
            </c:strRef>
          </c:tx>
          <c:spPr>
            <a:solidFill>
              <a:schemeClr val="accent2"/>
            </a:solidFill>
            <a:ln>
              <a:noFill/>
            </a:ln>
            <a:effectLst/>
          </c:spPr>
          <c:invertIfNegative val="0"/>
          <c:cat>
            <c:strRef>
              <c:f>'SIA done and in-hand'!$A$86:$A$101</c:f>
              <c:strCache>
                <c:ptCount val="16"/>
                <c:pt idx="0">
                  <c:v>#1 (000-015cm)</c:v>
                </c:pt>
                <c:pt idx="1">
                  <c:v>#2 (015-030cm)</c:v>
                </c:pt>
                <c:pt idx="2">
                  <c:v>#3 (030-060cm)</c:v>
                </c:pt>
                <c:pt idx="3">
                  <c:v>#4 (060-085cm)</c:v>
                </c:pt>
                <c:pt idx="4">
                  <c:v>#5 (085-105cm)</c:v>
                </c:pt>
                <c:pt idx="5">
                  <c:v>#6 (105-120cm)</c:v>
                </c:pt>
                <c:pt idx="6">
                  <c:v>#7 (120-135cm)</c:v>
                </c:pt>
                <c:pt idx="7">
                  <c:v>#8 (135-165cm)</c:v>
                </c:pt>
                <c:pt idx="8">
                  <c:v>#9 (165-180cm)</c:v>
                </c:pt>
                <c:pt idx="9">
                  <c:v>#10 (180-205cm)</c:v>
                </c:pt>
                <c:pt idx="10">
                  <c:v>#11 (205-230cm)</c:v>
                </c:pt>
                <c:pt idx="11">
                  <c:v>#12 (230-255cm)</c:v>
                </c:pt>
                <c:pt idx="12">
                  <c:v>#13 (255-280cm)</c:v>
                </c:pt>
                <c:pt idx="13">
                  <c:v>#14 (280-305cm)</c:v>
                </c:pt>
                <c:pt idx="14">
                  <c:v>#15 (305-330cm)</c:v>
                </c:pt>
                <c:pt idx="15">
                  <c:v>#16 (330-360cm)</c:v>
                </c:pt>
              </c:strCache>
            </c:strRef>
          </c:cat>
          <c:val>
            <c:numRef>
              <c:f>'SIA done and in-hand'!$C$86:$C$101</c:f>
              <c:numCache>
                <c:formatCode>General</c:formatCode>
                <c:ptCount val="16"/>
                <c:pt idx="0">
                  <c:v>-5</c:v>
                </c:pt>
                <c:pt idx="1">
                  <c:v>3</c:v>
                </c:pt>
                <c:pt idx="2">
                  <c:v>0</c:v>
                </c:pt>
                <c:pt idx="3">
                  <c:v>0</c:v>
                </c:pt>
                <c:pt idx="4">
                  <c:v>0</c:v>
                </c:pt>
                <c:pt idx="5">
                  <c:v>0</c:v>
                </c:pt>
                <c:pt idx="6">
                  <c:v>-1</c:v>
                </c:pt>
                <c:pt idx="7">
                  <c:v>-1</c:v>
                </c:pt>
                <c:pt idx="8">
                  <c:v>5</c:v>
                </c:pt>
                <c:pt idx="9">
                  <c:v>-1</c:v>
                </c:pt>
                <c:pt idx="10">
                  <c:v>0</c:v>
                </c:pt>
                <c:pt idx="11">
                  <c:v>0</c:v>
                </c:pt>
                <c:pt idx="12">
                  <c:v>0</c:v>
                </c:pt>
                <c:pt idx="13">
                  <c:v>0</c:v>
                </c:pt>
                <c:pt idx="14">
                  <c:v>0</c:v>
                </c:pt>
                <c:pt idx="15">
                  <c:v>0</c:v>
                </c:pt>
              </c:numCache>
            </c:numRef>
          </c:val>
          <c:extLst>
            <c:ext xmlns:c16="http://schemas.microsoft.com/office/drawing/2014/chart" uri="{C3380CC4-5D6E-409C-BE32-E72D297353CC}">
              <c16:uniqueId val="{00000001-613B-4612-AB70-90CFDADB1B8E}"/>
            </c:ext>
          </c:extLst>
        </c:ser>
        <c:dLbls>
          <c:showLegendKey val="0"/>
          <c:showVal val="0"/>
          <c:showCatName val="0"/>
          <c:showSerName val="0"/>
          <c:showPercent val="0"/>
          <c:showBubbleSize val="0"/>
        </c:dLbls>
        <c:gapWidth val="150"/>
        <c:overlap val="100"/>
        <c:axId val="2012415599"/>
        <c:axId val="2012423919"/>
      </c:barChart>
      <c:catAx>
        <c:axId val="2012415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23919"/>
        <c:crosses val="autoZero"/>
        <c:auto val="1"/>
        <c:lblAlgn val="ctr"/>
        <c:lblOffset val="100"/>
        <c:noMultiLvlLbl val="0"/>
      </c:catAx>
      <c:valAx>
        <c:axId val="2012423919"/>
        <c:scaling>
          <c:orientation val="minMax"/>
          <c:max val="21"/>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15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 Reithrodontomys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'SIA done and in-hand'!$B$2</c:f>
              <c:strCache>
                <c:ptCount val="1"/>
                <c:pt idx="0">
                  <c:v>SIA done</c:v>
                </c:pt>
              </c:strCache>
            </c:strRef>
          </c:tx>
          <c:spPr>
            <a:solidFill>
              <a:schemeClr val="accent1"/>
            </a:solidFill>
            <a:ln>
              <a:noFill/>
            </a:ln>
            <a:effectLst/>
          </c:spPr>
          <c:invertIfNegative val="0"/>
          <c:cat>
            <c:strRef>
              <c:f>'SIA done and in-hand'!$A$3:$A$19</c:f>
              <c:strCache>
                <c:ptCount val="17"/>
                <c:pt idx="0">
                  <c:v>#1 (000-015cm)</c:v>
                </c:pt>
                <c:pt idx="1">
                  <c:v>#2 (015-030cm)</c:v>
                </c:pt>
                <c:pt idx="2">
                  <c:v>#3 (030-060cm)</c:v>
                </c:pt>
                <c:pt idx="3">
                  <c:v>#4 (060-085cm)</c:v>
                </c:pt>
                <c:pt idx="4">
                  <c:v>#5 (085-105cm)</c:v>
                </c:pt>
                <c:pt idx="5">
                  <c:v>#6 (105-120cm)</c:v>
                </c:pt>
                <c:pt idx="6">
                  <c:v>#7 (120-135cm)</c:v>
                </c:pt>
                <c:pt idx="7">
                  <c:v>#8 (135-155cm)</c:v>
                </c:pt>
                <c:pt idx="8">
                  <c:v>#8.5 (155-165)</c:v>
                </c:pt>
                <c:pt idx="9">
                  <c:v>#9 (165-180cm)</c:v>
                </c:pt>
                <c:pt idx="10">
                  <c:v>#10 (180-205cm)</c:v>
                </c:pt>
                <c:pt idx="11">
                  <c:v>#11 (205-230cm)</c:v>
                </c:pt>
                <c:pt idx="12">
                  <c:v>#12 (230-255cm)</c:v>
                </c:pt>
                <c:pt idx="13">
                  <c:v>#13 (255-280cm)</c:v>
                </c:pt>
                <c:pt idx="14">
                  <c:v>#14 (280-305cm)</c:v>
                </c:pt>
                <c:pt idx="15">
                  <c:v>#15 (305-330cm)</c:v>
                </c:pt>
                <c:pt idx="16">
                  <c:v>#16 (330-360cm)</c:v>
                </c:pt>
              </c:strCache>
            </c:strRef>
          </c:cat>
          <c:val>
            <c:numRef>
              <c:f>'SIA done and in-hand'!$B$3:$B$19</c:f>
              <c:numCache>
                <c:formatCode>General</c:formatCode>
                <c:ptCount val="17"/>
                <c:pt idx="0">
                  <c:v>6</c:v>
                </c:pt>
                <c:pt idx="1">
                  <c:v>7</c:v>
                </c:pt>
                <c:pt idx="3">
                  <c:v>5</c:v>
                </c:pt>
                <c:pt idx="4">
                  <c:v>3</c:v>
                </c:pt>
                <c:pt idx="6">
                  <c:v>1</c:v>
                </c:pt>
                <c:pt idx="7">
                  <c:v>14</c:v>
                </c:pt>
                <c:pt idx="8">
                  <c:v>3</c:v>
                </c:pt>
                <c:pt idx="9">
                  <c:v>1</c:v>
                </c:pt>
                <c:pt idx="11">
                  <c:v>3</c:v>
                </c:pt>
                <c:pt idx="12">
                  <c:v>5</c:v>
                </c:pt>
                <c:pt idx="14">
                  <c:v>1</c:v>
                </c:pt>
              </c:numCache>
            </c:numRef>
          </c:val>
          <c:extLst>
            <c:ext xmlns:c16="http://schemas.microsoft.com/office/drawing/2014/chart" uri="{C3380CC4-5D6E-409C-BE32-E72D297353CC}">
              <c16:uniqueId val="{00000000-840C-4967-8B2A-35F4AC718188}"/>
            </c:ext>
          </c:extLst>
        </c:ser>
        <c:ser>
          <c:idx val="1"/>
          <c:order val="1"/>
          <c:tx>
            <c:strRef>
              <c:f>'SIA done and in-hand'!$C$2</c:f>
              <c:strCache>
                <c:ptCount val="1"/>
                <c:pt idx="0">
                  <c:v>In-hand not done</c:v>
                </c:pt>
              </c:strCache>
            </c:strRef>
          </c:tx>
          <c:spPr>
            <a:solidFill>
              <a:schemeClr val="accent2"/>
            </a:solidFill>
            <a:ln>
              <a:noFill/>
            </a:ln>
            <a:effectLst/>
          </c:spPr>
          <c:invertIfNegative val="0"/>
          <c:cat>
            <c:strRef>
              <c:f>'SIA done and in-hand'!$A$3:$A$19</c:f>
              <c:strCache>
                <c:ptCount val="17"/>
                <c:pt idx="0">
                  <c:v>#1 (000-015cm)</c:v>
                </c:pt>
                <c:pt idx="1">
                  <c:v>#2 (015-030cm)</c:v>
                </c:pt>
                <c:pt idx="2">
                  <c:v>#3 (030-060cm)</c:v>
                </c:pt>
                <c:pt idx="3">
                  <c:v>#4 (060-085cm)</c:v>
                </c:pt>
                <c:pt idx="4">
                  <c:v>#5 (085-105cm)</c:v>
                </c:pt>
                <c:pt idx="5">
                  <c:v>#6 (105-120cm)</c:v>
                </c:pt>
                <c:pt idx="6">
                  <c:v>#7 (120-135cm)</c:v>
                </c:pt>
                <c:pt idx="7">
                  <c:v>#8 (135-155cm)</c:v>
                </c:pt>
                <c:pt idx="8">
                  <c:v>#8.5 (155-165)</c:v>
                </c:pt>
                <c:pt idx="9">
                  <c:v>#9 (165-180cm)</c:v>
                </c:pt>
                <c:pt idx="10">
                  <c:v>#10 (180-205cm)</c:v>
                </c:pt>
                <c:pt idx="11">
                  <c:v>#11 (205-230cm)</c:v>
                </c:pt>
                <c:pt idx="12">
                  <c:v>#12 (230-255cm)</c:v>
                </c:pt>
                <c:pt idx="13">
                  <c:v>#13 (255-280cm)</c:v>
                </c:pt>
                <c:pt idx="14">
                  <c:v>#14 (280-305cm)</c:v>
                </c:pt>
                <c:pt idx="15">
                  <c:v>#15 (305-330cm)</c:v>
                </c:pt>
                <c:pt idx="16">
                  <c:v>#16 (330-360cm)</c:v>
                </c:pt>
              </c:strCache>
            </c:strRef>
          </c:cat>
          <c:val>
            <c:numRef>
              <c:f>'SIA done and in-hand'!$C$3:$C$19</c:f>
              <c:numCache>
                <c:formatCode>General</c:formatCode>
                <c:ptCount val="17"/>
                <c:pt idx="0">
                  <c:v>14</c:v>
                </c:pt>
                <c:pt idx="1">
                  <c:v>13</c:v>
                </c:pt>
                <c:pt idx="2">
                  <c:v>21</c:v>
                </c:pt>
                <c:pt idx="3">
                  <c:v>16</c:v>
                </c:pt>
                <c:pt idx="4">
                  <c:v>18</c:v>
                </c:pt>
                <c:pt idx="5">
                  <c:v>21</c:v>
                </c:pt>
                <c:pt idx="6">
                  <c:v>20</c:v>
                </c:pt>
                <c:pt idx="7">
                  <c:v>7</c:v>
                </c:pt>
                <c:pt idx="8">
                  <c:v>18</c:v>
                </c:pt>
                <c:pt idx="9">
                  <c:v>20</c:v>
                </c:pt>
                <c:pt idx="10">
                  <c:v>15</c:v>
                </c:pt>
                <c:pt idx="11">
                  <c:v>18</c:v>
                </c:pt>
                <c:pt idx="12">
                  <c:v>10</c:v>
                </c:pt>
                <c:pt idx="13">
                  <c:v>2</c:v>
                </c:pt>
                <c:pt idx="14">
                  <c:v>1</c:v>
                </c:pt>
                <c:pt idx="15">
                  <c:v>1</c:v>
                </c:pt>
                <c:pt idx="16">
                  <c:v>5</c:v>
                </c:pt>
              </c:numCache>
            </c:numRef>
          </c:val>
          <c:extLst>
            <c:ext xmlns:c16="http://schemas.microsoft.com/office/drawing/2014/chart" uri="{C3380CC4-5D6E-409C-BE32-E72D297353CC}">
              <c16:uniqueId val="{00000001-840C-4967-8B2A-35F4AC718188}"/>
            </c:ext>
          </c:extLst>
        </c:ser>
        <c:dLbls>
          <c:showLegendKey val="0"/>
          <c:showVal val="0"/>
          <c:showCatName val="0"/>
          <c:showSerName val="0"/>
          <c:showPercent val="0"/>
          <c:showBubbleSize val="0"/>
        </c:dLbls>
        <c:gapWidth val="150"/>
        <c:overlap val="100"/>
        <c:axId val="1020783712"/>
        <c:axId val="1020784128"/>
      </c:barChart>
      <c:catAx>
        <c:axId val="102078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784128"/>
        <c:crosses val="autoZero"/>
        <c:auto val="1"/>
        <c:lblAlgn val="ctr"/>
        <c:lblOffset val="100"/>
        <c:noMultiLvlLbl val="0"/>
      </c:catAx>
      <c:valAx>
        <c:axId val="1020784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7837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3.xml.rels><?xml version="1.0" encoding="UTF-8" standalone="yes"?>
<Relationships xmlns="http://schemas.openxmlformats.org/package/2006/relationships"><Relationship Id="rId8" Type="http://schemas.openxmlformats.org/officeDocument/2006/relationships/chart" Target="../charts/chart37.xml"/><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11" Type="http://schemas.openxmlformats.org/officeDocument/2006/relationships/chart" Target="../charts/chart40.xml"/><Relationship Id="rId5" Type="http://schemas.openxmlformats.org/officeDocument/2006/relationships/chart" Target="../charts/chart34.xml"/><Relationship Id="rId10" Type="http://schemas.openxmlformats.org/officeDocument/2006/relationships/chart" Target="../charts/chart39.xml"/><Relationship Id="rId4" Type="http://schemas.openxmlformats.org/officeDocument/2006/relationships/chart" Target="../charts/chart33.xml"/><Relationship Id="rId9" Type="http://schemas.openxmlformats.org/officeDocument/2006/relationships/chart" Target="../charts/chart38.xml"/></Relationships>
</file>

<file path=xl/drawings/drawing1.xml><?xml version="1.0" encoding="utf-8"?>
<xdr:wsDr xmlns:xdr="http://schemas.openxmlformats.org/drawingml/2006/spreadsheetDrawing" xmlns:a="http://schemas.openxmlformats.org/drawingml/2006/main">
  <xdr:twoCellAnchor>
    <xdr:from>
      <xdr:col>4</xdr:col>
      <xdr:colOff>28575</xdr:colOff>
      <xdr:row>0</xdr:row>
      <xdr:rowOff>133350</xdr:rowOff>
    </xdr:from>
    <xdr:to>
      <xdr:col>6</xdr:col>
      <xdr:colOff>1190625</xdr:colOff>
      <xdr:row>14</xdr:row>
      <xdr:rowOff>19050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15323</xdr:colOff>
      <xdr:row>16</xdr:row>
      <xdr:rowOff>14080</xdr:rowOff>
    </xdr:from>
    <xdr:to>
      <xdr:col>6</xdr:col>
      <xdr:colOff>1177373</xdr:colOff>
      <xdr:row>29</xdr:row>
      <xdr:rowOff>19050</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21120</xdr:colOff>
      <xdr:row>31</xdr:row>
      <xdr:rowOff>189672</xdr:rowOff>
    </xdr:from>
    <xdr:to>
      <xdr:col>6</xdr:col>
      <xdr:colOff>1183170</xdr:colOff>
      <xdr:row>45</xdr:row>
      <xdr:rowOff>0</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14080</xdr:colOff>
      <xdr:row>48</xdr:row>
      <xdr:rowOff>2899</xdr:rowOff>
    </xdr:from>
    <xdr:to>
      <xdr:col>6</xdr:col>
      <xdr:colOff>1176130</xdr:colOff>
      <xdr:row>60</xdr:row>
      <xdr:rowOff>161925</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9525</xdr:colOff>
      <xdr:row>64</xdr:row>
      <xdr:rowOff>8697</xdr:rowOff>
    </xdr:from>
    <xdr:to>
      <xdr:col>6</xdr:col>
      <xdr:colOff>1171575</xdr:colOff>
      <xdr:row>77</xdr:row>
      <xdr:rowOff>19050</xdr:rowOff>
    </xdr:to>
    <xdr:graphicFrame macro="">
      <xdr:nvGraphicFramePr>
        <xdr:cNvPr id="6" name="Chart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9526</xdr:colOff>
      <xdr:row>78</xdr:row>
      <xdr:rowOff>183874</xdr:rowOff>
    </xdr:from>
    <xdr:to>
      <xdr:col>6</xdr:col>
      <xdr:colOff>1171576</xdr:colOff>
      <xdr:row>92</xdr:row>
      <xdr:rowOff>0</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20707</xdr:colOff>
      <xdr:row>94</xdr:row>
      <xdr:rowOff>6212</xdr:rowOff>
    </xdr:from>
    <xdr:to>
      <xdr:col>6</xdr:col>
      <xdr:colOff>1182757</xdr:colOff>
      <xdr:row>107</xdr:row>
      <xdr:rowOff>0</xdr:rowOff>
    </xdr:to>
    <xdr:graphicFrame macro="">
      <xdr:nvGraphicFramePr>
        <xdr:cNvPr id="8" name="Chart 7">
          <a:extLst>
            <a:ext uri="{FF2B5EF4-FFF2-40B4-BE49-F238E27FC236}">
              <a16:creationId xmlns:a16="http://schemas.microsoft.com/office/drawing/2014/main" i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6212</xdr:colOff>
      <xdr:row>109</xdr:row>
      <xdr:rowOff>9525</xdr:rowOff>
    </xdr:from>
    <xdr:to>
      <xdr:col>6</xdr:col>
      <xdr:colOff>1168262</xdr:colOff>
      <xdr:row>121</xdr:row>
      <xdr:rowOff>133350</xdr:rowOff>
    </xdr:to>
    <xdr:graphicFrame macro="">
      <xdr:nvGraphicFramePr>
        <xdr:cNvPr id="9" name="Chart 8">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7283</xdr:colOff>
      <xdr:row>140</xdr:row>
      <xdr:rowOff>4482</xdr:rowOff>
    </xdr:from>
    <xdr:to>
      <xdr:col>6</xdr:col>
      <xdr:colOff>1169333</xdr:colOff>
      <xdr:row>153</xdr:row>
      <xdr:rowOff>19050</xdr:rowOff>
    </xdr:to>
    <xdr:graphicFrame macro="">
      <xdr:nvGraphicFramePr>
        <xdr:cNvPr id="10" name="Chart 9">
          <a:extLst>
            <a:ext uri="{FF2B5EF4-FFF2-40B4-BE49-F238E27FC236}">
              <a16:creationId xmlns:a16="http://schemas.microsoft.com/office/drawing/2014/main" id="{00000000-0008-0000-0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16809</xdr:colOff>
      <xdr:row>155</xdr:row>
      <xdr:rowOff>1121</xdr:rowOff>
    </xdr:from>
    <xdr:to>
      <xdr:col>6</xdr:col>
      <xdr:colOff>1178859</xdr:colOff>
      <xdr:row>167</xdr:row>
      <xdr:rowOff>180975</xdr:rowOff>
    </xdr:to>
    <xdr:graphicFrame macro="">
      <xdr:nvGraphicFramePr>
        <xdr:cNvPr id="11" name="Chart 10">
          <a:extLst>
            <a:ext uri="{FF2B5EF4-FFF2-40B4-BE49-F238E27FC236}">
              <a16:creationId xmlns:a16="http://schemas.microsoft.com/office/drawing/2014/main" id="{00000000-0008-0000-02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21851</xdr:colOff>
      <xdr:row>170</xdr:row>
      <xdr:rowOff>18489</xdr:rowOff>
    </xdr:from>
    <xdr:to>
      <xdr:col>6</xdr:col>
      <xdr:colOff>1183901</xdr:colOff>
      <xdr:row>183</xdr:row>
      <xdr:rowOff>9525</xdr:rowOff>
    </xdr:to>
    <xdr:graphicFrame macro="">
      <xdr:nvGraphicFramePr>
        <xdr:cNvPr id="12" name="Chart 11">
          <a:extLst>
            <a:ext uri="{FF2B5EF4-FFF2-40B4-BE49-F238E27FC236}">
              <a16:creationId xmlns:a16="http://schemas.microsoft.com/office/drawing/2014/main" id="{00000000-0008-0000-02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16809</xdr:colOff>
      <xdr:row>186</xdr:row>
      <xdr:rowOff>7284</xdr:rowOff>
    </xdr:from>
    <xdr:to>
      <xdr:col>6</xdr:col>
      <xdr:colOff>1178859</xdr:colOff>
      <xdr:row>198</xdr:row>
      <xdr:rowOff>142875</xdr:rowOff>
    </xdr:to>
    <xdr:graphicFrame macro="">
      <xdr:nvGraphicFramePr>
        <xdr:cNvPr id="13" name="Chart 12">
          <a:extLst>
            <a:ext uri="{FF2B5EF4-FFF2-40B4-BE49-F238E27FC236}">
              <a16:creationId xmlns:a16="http://schemas.microsoft.com/office/drawing/2014/main"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16809</xdr:colOff>
      <xdr:row>202</xdr:row>
      <xdr:rowOff>16808</xdr:rowOff>
    </xdr:from>
    <xdr:to>
      <xdr:col>6</xdr:col>
      <xdr:colOff>1178859</xdr:colOff>
      <xdr:row>215</xdr:row>
      <xdr:rowOff>0</xdr:rowOff>
    </xdr:to>
    <xdr:graphicFrame macro="">
      <xdr:nvGraphicFramePr>
        <xdr:cNvPr id="14" name="Chart 13">
          <a:extLst>
            <a:ext uri="{FF2B5EF4-FFF2-40B4-BE49-F238E27FC236}">
              <a16:creationId xmlns:a16="http://schemas.microsoft.com/office/drawing/2014/main" id="{00000000-0008-0000-02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7283</xdr:colOff>
      <xdr:row>216</xdr:row>
      <xdr:rowOff>182656</xdr:rowOff>
    </xdr:from>
    <xdr:to>
      <xdr:col>6</xdr:col>
      <xdr:colOff>1169333</xdr:colOff>
      <xdr:row>230</xdr:row>
      <xdr:rowOff>0</xdr:rowOff>
    </xdr:to>
    <xdr:graphicFrame macro="">
      <xdr:nvGraphicFramePr>
        <xdr:cNvPr id="15" name="Chart 14">
          <a:extLst>
            <a:ext uri="{FF2B5EF4-FFF2-40B4-BE49-F238E27FC236}">
              <a16:creationId xmlns:a16="http://schemas.microsoft.com/office/drawing/2014/main" id="{00000000-0008-0000-02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26334</xdr:colOff>
      <xdr:row>231</xdr:row>
      <xdr:rowOff>189940</xdr:rowOff>
    </xdr:from>
    <xdr:to>
      <xdr:col>6</xdr:col>
      <xdr:colOff>1188384</xdr:colOff>
      <xdr:row>245</xdr:row>
      <xdr:rowOff>19050</xdr:rowOff>
    </xdr:to>
    <xdr:graphicFrame macro="">
      <xdr:nvGraphicFramePr>
        <xdr:cNvPr id="16" name="Chart 15">
          <a:extLst>
            <a:ext uri="{FF2B5EF4-FFF2-40B4-BE49-F238E27FC236}">
              <a16:creationId xmlns:a16="http://schemas.microsoft.com/office/drawing/2014/main" id="{00000000-0008-0000-02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1121</xdr:colOff>
      <xdr:row>247</xdr:row>
      <xdr:rowOff>8964</xdr:rowOff>
    </xdr:from>
    <xdr:to>
      <xdr:col>6</xdr:col>
      <xdr:colOff>1163171</xdr:colOff>
      <xdr:row>259</xdr:row>
      <xdr:rowOff>161925</xdr:rowOff>
    </xdr:to>
    <xdr:graphicFrame macro="">
      <xdr:nvGraphicFramePr>
        <xdr:cNvPr id="17" name="Chart 16">
          <a:extLst>
            <a:ext uri="{FF2B5EF4-FFF2-40B4-BE49-F238E27FC236}">
              <a16:creationId xmlns:a16="http://schemas.microsoft.com/office/drawing/2014/main" id="{00000000-0008-0000-02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19049</xdr:colOff>
      <xdr:row>19</xdr:row>
      <xdr:rowOff>9525</xdr:rowOff>
    </xdr:from>
    <xdr:to>
      <xdr:col>11</xdr:col>
      <xdr:colOff>1343024</xdr:colOff>
      <xdr:row>31</xdr:row>
      <xdr:rowOff>180975</xdr:rowOff>
    </xdr:to>
    <xdr:graphicFrame macro="">
      <xdr:nvGraphicFramePr>
        <xdr:cNvPr id="19" name="Chart 18">
          <a:extLst>
            <a:ext uri="{FF2B5EF4-FFF2-40B4-BE49-F238E27FC236}">
              <a16:creationId xmlns:a16="http://schemas.microsoft.com/office/drawing/2014/main" id="{00000000-0008-0000-02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19050</xdr:colOff>
      <xdr:row>125</xdr:row>
      <xdr:rowOff>9525</xdr:rowOff>
    </xdr:from>
    <xdr:to>
      <xdr:col>6</xdr:col>
      <xdr:colOff>1181100</xdr:colOff>
      <xdr:row>137</xdr:row>
      <xdr:rowOff>133350</xdr:rowOff>
    </xdr:to>
    <xdr:graphicFrame macro="">
      <xdr:nvGraphicFramePr>
        <xdr:cNvPr id="20" name="Chart 19">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28574</xdr:colOff>
      <xdr:row>0</xdr:row>
      <xdr:rowOff>133349</xdr:rowOff>
    </xdr:from>
    <xdr:to>
      <xdr:col>6</xdr:col>
      <xdr:colOff>1228396</xdr:colOff>
      <xdr:row>19</xdr:row>
      <xdr:rowOff>9524</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xdr:colOff>
      <xdr:row>20</xdr:row>
      <xdr:rowOff>180975</xdr:rowOff>
    </xdr:from>
    <xdr:to>
      <xdr:col>6</xdr:col>
      <xdr:colOff>1181100</xdr:colOff>
      <xdr:row>37</xdr:row>
      <xdr:rowOff>180975</xdr:rowOff>
    </xdr:to>
    <xdr:graphicFrame macro="">
      <xdr:nvGraphicFramePr>
        <xdr:cNvPr id="19" name="Chart 18">
          <a:extLst>
            <a:ext uri="{FF2B5EF4-FFF2-40B4-BE49-F238E27FC236}">
              <a16:creationId xmlns:a16="http://schemas.microsoft.com/office/drawing/2014/main" id="{00000000-0008-0000-03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28575</xdr:colOff>
      <xdr:row>40</xdr:row>
      <xdr:rowOff>9525</xdr:rowOff>
    </xdr:from>
    <xdr:to>
      <xdr:col>6</xdr:col>
      <xdr:colOff>1190625</xdr:colOff>
      <xdr:row>56</xdr:row>
      <xdr:rowOff>114300</xdr:rowOff>
    </xdr:to>
    <xdr:graphicFrame macro="">
      <xdr:nvGraphicFramePr>
        <xdr:cNvPr id="20" name="Chart 19">
          <a:extLst>
            <a:ext uri="{FF2B5EF4-FFF2-40B4-BE49-F238E27FC236}">
              <a16:creationId xmlns:a16="http://schemas.microsoft.com/office/drawing/2014/main" id="{00000000-0008-0000-03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9525</xdr:colOff>
      <xdr:row>63</xdr:row>
      <xdr:rowOff>9525</xdr:rowOff>
    </xdr:from>
    <xdr:to>
      <xdr:col>6</xdr:col>
      <xdr:colOff>1171575</xdr:colOff>
      <xdr:row>80</xdr:row>
      <xdr:rowOff>9525</xdr:rowOff>
    </xdr:to>
    <xdr:graphicFrame macro="">
      <xdr:nvGraphicFramePr>
        <xdr:cNvPr id="21" name="Chart 20">
          <a:extLst>
            <a:ext uri="{FF2B5EF4-FFF2-40B4-BE49-F238E27FC236}">
              <a16:creationId xmlns:a16="http://schemas.microsoft.com/office/drawing/2014/main" id="{00000000-0008-0000-03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19050</xdr:colOff>
      <xdr:row>82</xdr:row>
      <xdr:rowOff>9525</xdr:rowOff>
    </xdr:from>
    <xdr:to>
      <xdr:col>6</xdr:col>
      <xdr:colOff>1181100</xdr:colOff>
      <xdr:row>99</xdr:row>
      <xdr:rowOff>9525</xdr:rowOff>
    </xdr:to>
    <xdr:graphicFrame macro="">
      <xdr:nvGraphicFramePr>
        <xdr:cNvPr id="22" name="Chart 21">
          <a:extLst>
            <a:ext uri="{FF2B5EF4-FFF2-40B4-BE49-F238E27FC236}">
              <a16:creationId xmlns:a16="http://schemas.microsoft.com/office/drawing/2014/main" id="{00000000-0008-0000-03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9525</xdr:colOff>
      <xdr:row>101</xdr:row>
      <xdr:rowOff>9525</xdr:rowOff>
    </xdr:from>
    <xdr:to>
      <xdr:col>6</xdr:col>
      <xdr:colOff>1171575</xdr:colOff>
      <xdr:row>117</xdr:row>
      <xdr:rowOff>144517</xdr:rowOff>
    </xdr:to>
    <xdr:graphicFrame macro="">
      <xdr:nvGraphicFramePr>
        <xdr:cNvPr id="23" name="Chart 22">
          <a:extLst>
            <a:ext uri="{FF2B5EF4-FFF2-40B4-BE49-F238E27FC236}">
              <a16:creationId xmlns:a16="http://schemas.microsoft.com/office/drawing/2014/main" id="{00000000-0008-0000-03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19050</xdr:colOff>
      <xdr:row>123</xdr:row>
      <xdr:rowOff>180975</xdr:rowOff>
    </xdr:from>
    <xdr:to>
      <xdr:col>6</xdr:col>
      <xdr:colOff>1181100</xdr:colOff>
      <xdr:row>140</xdr:row>
      <xdr:rowOff>180975</xdr:rowOff>
    </xdr:to>
    <xdr:graphicFrame macro="">
      <xdr:nvGraphicFramePr>
        <xdr:cNvPr id="24" name="Chart 23">
          <a:extLst>
            <a:ext uri="{FF2B5EF4-FFF2-40B4-BE49-F238E27FC236}">
              <a16:creationId xmlns:a16="http://schemas.microsoft.com/office/drawing/2014/main" id="{00000000-0008-0000-03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19050</xdr:colOff>
      <xdr:row>143</xdr:row>
      <xdr:rowOff>9525</xdr:rowOff>
    </xdr:from>
    <xdr:to>
      <xdr:col>6</xdr:col>
      <xdr:colOff>1181100</xdr:colOff>
      <xdr:row>160</xdr:row>
      <xdr:rowOff>9525</xdr:rowOff>
    </xdr:to>
    <xdr:graphicFrame macro="">
      <xdr:nvGraphicFramePr>
        <xdr:cNvPr id="25" name="Chart 24">
          <a:extLst>
            <a:ext uri="{FF2B5EF4-FFF2-40B4-BE49-F238E27FC236}">
              <a16:creationId xmlns:a16="http://schemas.microsoft.com/office/drawing/2014/main" id="{00000000-0008-0000-03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0</xdr:colOff>
      <xdr:row>162</xdr:row>
      <xdr:rowOff>9525</xdr:rowOff>
    </xdr:from>
    <xdr:to>
      <xdr:col>6</xdr:col>
      <xdr:colOff>1162050</xdr:colOff>
      <xdr:row>178</xdr:row>
      <xdr:rowOff>118241</xdr:rowOff>
    </xdr:to>
    <xdr:graphicFrame macro="">
      <xdr:nvGraphicFramePr>
        <xdr:cNvPr id="26" name="Chart 25">
          <a:extLst>
            <a:ext uri="{FF2B5EF4-FFF2-40B4-BE49-F238E27FC236}">
              <a16:creationId xmlns:a16="http://schemas.microsoft.com/office/drawing/2014/main" id="{00000000-0008-0000-03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28575</xdr:colOff>
      <xdr:row>185</xdr:row>
      <xdr:rowOff>28575</xdr:rowOff>
    </xdr:from>
    <xdr:to>
      <xdr:col>6</xdr:col>
      <xdr:colOff>1190625</xdr:colOff>
      <xdr:row>202</xdr:row>
      <xdr:rowOff>28575</xdr:rowOff>
    </xdr:to>
    <xdr:graphicFrame macro="">
      <xdr:nvGraphicFramePr>
        <xdr:cNvPr id="27" name="Chart 26">
          <a:extLst>
            <a:ext uri="{FF2B5EF4-FFF2-40B4-BE49-F238E27FC236}">
              <a16:creationId xmlns:a16="http://schemas.microsoft.com/office/drawing/2014/main" id="{00000000-0008-0000-03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0</xdr:colOff>
      <xdr:row>203</xdr:row>
      <xdr:rowOff>180975</xdr:rowOff>
    </xdr:from>
    <xdr:to>
      <xdr:col>6</xdr:col>
      <xdr:colOff>1162050</xdr:colOff>
      <xdr:row>220</xdr:row>
      <xdr:rowOff>180975</xdr:rowOff>
    </xdr:to>
    <xdr:graphicFrame macro="">
      <xdr:nvGraphicFramePr>
        <xdr:cNvPr id="28" name="Chart 27">
          <a:extLst>
            <a:ext uri="{FF2B5EF4-FFF2-40B4-BE49-F238E27FC236}">
              <a16:creationId xmlns:a16="http://schemas.microsoft.com/office/drawing/2014/main" id="{00000000-0008-0000-03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529166</xdr:colOff>
      <xdr:row>187</xdr:row>
      <xdr:rowOff>95250</xdr:rowOff>
    </xdr:from>
    <xdr:to>
      <xdr:col>5</xdr:col>
      <xdr:colOff>831849</xdr:colOff>
      <xdr:row>196</xdr:row>
      <xdr:rowOff>57150</xdr:rowOff>
    </xdr:to>
    <xdr:sp macro="" textlink="">
      <xdr:nvSpPr>
        <xdr:cNvPr id="29" name="Rectangle 28">
          <a:extLst>
            <a:ext uri="{FF2B5EF4-FFF2-40B4-BE49-F238E27FC236}">
              <a16:creationId xmlns:a16="http://schemas.microsoft.com/office/drawing/2014/main" id="{F626E6E6-2D70-435D-A112-5C53A163BC59}"/>
            </a:ext>
          </a:extLst>
        </xdr:cNvPr>
        <xdr:cNvSpPr/>
      </xdr:nvSpPr>
      <xdr:spPr>
        <a:xfrm>
          <a:off x="5352142" y="35337750"/>
          <a:ext cx="302683" cy="166279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524565</xdr:colOff>
      <xdr:row>206</xdr:row>
      <xdr:rowOff>44450</xdr:rowOff>
    </xdr:from>
    <xdr:to>
      <xdr:col>5</xdr:col>
      <xdr:colOff>762001</xdr:colOff>
      <xdr:row>215</xdr:row>
      <xdr:rowOff>12700</xdr:rowOff>
    </xdr:to>
    <xdr:sp macro="" textlink="">
      <xdr:nvSpPr>
        <xdr:cNvPr id="30" name="Rectangle 29">
          <a:extLst>
            <a:ext uri="{FF2B5EF4-FFF2-40B4-BE49-F238E27FC236}">
              <a16:creationId xmlns:a16="http://schemas.microsoft.com/office/drawing/2014/main" id="{1AE7E5F0-C6F2-494D-8EFE-5B170BDE739F}"/>
            </a:ext>
          </a:extLst>
        </xdr:cNvPr>
        <xdr:cNvSpPr/>
      </xdr:nvSpPr>
      <xdr:spPr>
        <a:xfrm>
          <a:off x="5571435" y="37498407"/>
          <a:ext cx="237436" cy="160820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75596</xdr:colOff>
      <xdr:row>23</xdr:row>
      <xdr:rowOff>46566</xdr:rowOff>
    </xdr:from>
    <xdr:to>
      <xdr:col>6</xdr:col>
      <xdr:colOff>1103691</xdr:colOff>
      <xdr:row>32</xdr:row>
      <xdr:rowOff>65559</xdr:rowOff>
    </xdr:to>
    <xdr:sp macro="" textlink="">
      <xdr:nvSpPr>
        <xdr:cNvPr id="17" name="Rectangle 16">
          <a:extLst>
            <a:ext uri="{FF2B5EF4-FFF2-40B4-BE49-F238E27FC236}">
              <a16:creationId xmlns:a16="http://schemas.microsoft.com/office/drawing/2014/main" id="{17DA949C-94FE-4459-B5B6-F2D579C1DBAC}"/>
            </a:ext>
          </a:extLst>
        </xdr:cNvPr>
        <xdr:cNvSpPr/>
      </xdr:nvSpPr>
      <xdr:spPr>
        <a:xfrm>
          <a:off x="4898572" y="4204304"/>
          <a:ext cx="2736548" cy="171988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xdr:colOff>
      <xdr:row>20</xdr:row>
      <xdr:rowOff>180975</xdr:rowOff>
    </xdr:from>
    <xdr:to>
      <xdr:col>6</xdr:col>
      <xdr:colOff>1181100</xdr:colOff>
      <xdr:row>36</xdr:row>
      <xdr:rowOff>180975</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28575</xdr:colOff>
      <xdr:row>41</xdr:row>
      <xdr:rowOff>9525</xdr:rowOff>
    </xdr:from>
    <xdr:to>
      <xdr:col>6</xdr:col>
      <xdr:colOff>1190625</xdr:colOff>
      <xdr:row>56</xdr:row>
      <xdr:rowOff>161925</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66675</xdr:colOff>
      <xdr:row>65</xdr:row>
      <xdr:rowOff>9525</xdr:rowOff>
    </xdr:from>
    <xdr:to>
      <xdr:col>6</xdr:col>
      <xdr:colOff>1171575</xdr:colOff>
      <xdr:row>79</xdr:row>
      <xdr:rowOff>114300</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9525</xdr:colOff>
      <xdr:row>103</xdr:row>
      <xdr:rowOff>9525</xdr:rowOff>
    </xdr:from>
    <xdr:to>
      <xdr:col>6</xdr:col>
      <xdr:colOff>1171575</xdr:colOff>
      <xdr:row>117</xdr:row>
      <xdr:rowOff>152400</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19050</xdr:colOff>
      <xdr:row>127</xdr:row>
      <xdr:rowOff>180975</xdr:rowOff>
    </xdr:from>
    <xdr:to>
      <xdr:col>6</xdr:col>
      <xdr:colOff>1181100</xdr:colOff>
      <xdr:row>142</xdr:row>
      <xdr:rowOff>133350</xdr:rowOff>
    </xdr:to>
    <xdr:graphicFrame macro="">
      <xdr:nvGraphicFramePr>
        <xdr:cNvPr id="8" name="Chart 7">
          <a:extLst>
            <a:ext uri="{FF2B5EF4-FFF2-40B4-BE49-F238E27FC236}">
              <a16:creationId xmlns:a16="http://schemas.microsoft.com/office/drawing/2014/main" id="{00000000-0008-0000-04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19050</xdr:colOff>
      <xdr:row>147</xdr:row>
      <xdr:rowOff>9525</xdr:rowOff>
    </xdr:from>
    <xdr:to>
      <xdr:col>6</xdr:col>
      <xdr:colOff>1181100</xdr:colOff>
      <xdr:row>161</xdr:row>
      <xdr:rowOff>161925</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66674</xdr:colOff>
      <xdr:row>166</xdr:row>
      <xdr:rowOff>57149</xdr:rowOff>
    </xdr:from>
    <xdr:to>
      <xdr:col>6</xdr:col>
      <xdr:colOff>1162049</xdr:colOff>
      <xdr:row>180</xdr:row>
      <xdr:rowOff>133350</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28575</xdr:colOff>
      <xdr:row>190</xdr:row>
      <xdr:rowOff>28575</xdr:rowOff>
    </xdr:from>
    <xdr:to>
      <xdr:col>6</xdr:col>
      <xdr:colOff>1190625</xdr:colOff>
      <xdr:row>204</xdr:row>
      <xdr:rowOff>161925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0</xdr:colOff>
      <xdr:row>209</xdr:row>
      <xdr:rowOff>0</xdr:rowOff>
    </xdr:from>
    <xdr:to>
      <xdr:col>6</xdr:col>
      <xdr:colOff>1104900</xdr:colOff>
      <xdr:row>223</xdr:row>
      <xdr:rowOff>114300</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9525</xdr:colOff>
      <xdr:row>84</xdr:row>
      <xdr:rowOff>9525</xdr:rowOff>
    </xdr:from>
    <xdr:to>
      <xdr:col>6</xdr:col>
      <xdr:colOff>1171575</xdr:colOff>
      <xdr:row>98</xdr:row>
      <xdr:rowOff>171450</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47625</xdr:colOff>
      <xdr:row>1</xdr:row>
      <xdr:rowOff>19050</xdr:rowOff>
    </xdr:from>
    <xdr:to>
      <xdr:col>6</xdr:col>
      <xdr:colOff>1209675</xdr:colOff>
      <xdr:row>16</xdr:row>
      <xdr:rowOff>123825</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Office Theme">
  <a:themeElements>
    <a:clrScheme name="Custom 6">
      <a:dk1>
        <a:sysClr val="windowText" lastClr="000000"/>
      </a:dk1>
      <a:lt1>
        <a:sysClr val="window" lastClr="FFFFFF"/>
      </a:lt1>
      <a:dk2>
        <a:srgbClr val="44546A"/>
      </a:dk2>
      <a:lt2>
        <a:srgbClr val="E7E6E6"/>
      </a:lt2>
      <a:accent1>
        <a:srgbClr val="00B050"/>
      </a:accent1>
      <a:accent2>
        <a:srgbClr val="BFBF00"/>
      </a:accent2>
      <a:accent3>
        <a:srgbClr val="FF8989"/>
      </a:accent3>
      <a:accent4>
        <a:srgbClr val="FF8989"/>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144" workbookViewId="0"/>
  </sheetViews>
  <sheetFormatPr defaultRowHeight="15"/>
  <cols>
    <col min="1" max="1" width="8.7109375" customWidth="1"/>
    <col min="2" max="2" width="7.7109375" customWidth="1"/>
    <col min="3" max="3" width="27.85546875" customWidth="1"/>
  </cols>
  <sheetData>
    <row r="1" spans="1:3">
      <c r="A1" s="2" t="s">
        <v>16</v>
      </c>
      <c r="B1" s="8" t="s">
        <v>17</v>
      </c>
      <c r="C1" s="3" t="s">
        <v>18</v>
      </c>
    </row>
    <row r="2" spans="1:3">
      <c r="A2" s="4">
        <v>1</v>
      </c>
      <c r="B2" s="9" t="s">
        <v>19</v>
      </c>
      <c r="C2" s="5" t="s">
        <v>20</v>
      </c>
    </row>
    <row r="3" spans="1:3">
      <c r="A3" s="4">
        <v>2</v>
      </c>
      <c r="B3" s="9" t="s">
        <v>21</v>
      </c>
      <c r="C3" s="5" t="s">
        <v>22</v>
      </c>
    </row>
    <row r="4" spans="1:3">
      <c r="A4" s="4">
        <v>3</v>
      </c>
      <c r="B4" s="9" t="s">
        <v>23</v>
      </c>
      <c r="C4" s="5" t="s">
        <v>24</v>
      </c>
    </row>
    <row r="5" spans="1:3">
      <c r="A5" s="4">
        <v>4</v>
      </c>
      <c r="B5" s="9" t="s">
        <v>25</v>
      </c>
      <c r="C5" s="5" t="s">
        <v>26</v>
      </c>
    </row>
    <row r="6" spans="1:3">
      <c r="A6" s="4">
        <v>5</v>
      </c>
      <c r="B6" s="9" t="s">
        <v>27</v>
      </c>
      <c r="C6" s="5" t="s">
        <v>28</v>
      </c>
    </row>
    <row r="7" spans="1:3">
      <c r="A7" s="4">
        <v>6</v>
      </c>
      <c r="B7" s="9" t="s">
        <v>29</v>
      </c>
      <c r="C7" s="5" t="s">
        <v>30</v>
      </c>
    </row>
    <row r="8" spans="1:3">
      <c r="A8" s="4">
        <v>7</v>
      </c>
      <c r="B8" s="9" t="s">
        <v>31</v>
      </c>
      <c r="C8" s="5" t="s">
        <v>32</v>
      </c>
    </row>
    <row r="9" spans="1:3">
      <c r="A9" s="4">
        <v>8</v>
      </c>
      <c r="B9" s="9" t="s">
        <v>33</v>
      </c>
      <c r="C9" s="5" t="s">
        <v>34</v>
      </c>
    </row>
    <row r="10" spans="1:3">
      <c r="A10" s="4">
        <v>9</v>
      </c>
      <c r="B10" s="9" t="s">
        <v>35</v>
      </c>
      <c r="C10" s="5" t="s">
        <v>36</v>
      </c>
    </row>
    <row r="11" spans="1:3">
      <c r="A11" s="4">
        <v>10</v>
      </c>
      <c r="B11" s="9" t="s">
        <v>37</v>
      </c>
      <c r="C11" s="5" t="s">
        <v>38</v>
      </c>
    </row>
    <row r="12" spans="1:3">
      <c r="A12" s="4">
        <v>11</v>
      </c>
      <c r="B12" s="9" t="s">
        <v>39</v>
      </c>
      <c r="C12" s="5" t="s">
        <v>40</v>
      </c>
    </row>
    <row r="13" spans="1:3">
      <c r="A13" s="4">
        <v>12</v>
      </c>
      <c r="B13" s="9" t="s">
        <v>41</v>
      </c>
      <c r="C13" s="5" t="s">
        <v>42</v>
      </c>
    </row>
    <row r="14" spans="1:3">
      <c r="A14" s="4">
        <v>13</v>
      </c>
      <c r="B14" s="9" t="s">
        <v>43</v>
      </c>
      <c r="C14" s="5" t="s">
        <v>44</v>
      </c>
    </row>
    <row r="15" spans="1:3">
      <c r="A15" s="4">
        <v>14</v>
      </c>
      <c r="B15" s="9" t="s">
        <v>45</v>
      </c>
      <c r="C15" s="5" t="s">
        <v>46</v>
      </c>
    </row>
    <row r="16" spans="1:3">
      <c r="A16" s="4">
        <v>15</v>
      </c>
      <c r="B16" s="9" t="s">
        <v>47</v>
      </c>
      <c r="C16" s="5" t="s">
        <v>48</v>
      </c>
    </row>
    <row r="17" spans="1:3">
      <c r="A17" s="6">
        <v>16</v>
      </c>
      <c r="B17" s="10" t="s">
        <v>49</v>
      </c>
      <c r="C17" s="7"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activeCell="E56" sqref="E56"/>
    </sheetView>
  </sheetViews>
  <sheetFormatPr defaultRowHeight="15"/>
  <sheetData>
    <row r="1" spans="1:13" ht="63.75">
      <c r="A1" s="11" t="s">
        <v>52</v>
      </c>
      <c r="B1" s="11" t="s">
        <v>53</v>
      </c>
      <c r="C1" s="12" t="s">
        <v>54</v>
      </c>
      <c r="D1" s="13" t="s">
        <v>55</v>
      </c>
      <c r="E1" s="13" t="s">
        <v>56</v>
      </c>
      <c r="F1" s="13" t="s">
        <v>57</v>
      </c>
      <c r="G1" s="14" t="s">
        <v>58</v>
      </c>
      <c r="H1" s="14" t="s">
        <v>59</v>
      </c>
      <c r="I1" s="13" t="s">
        <v>60</v>
      </c>
      <c r="J1" s="13" t="s">
        <v>61</v>
      </c>
      <c r="K1" s="13" t="s">
        <v>62</v>
      </c>
      <c r="L1" s="13" t="s">
        <v>63</v>
      </c>
      <c r="M1" s="13" t="s">
        <v>64</v>
      </c>
    </row>
    <row r="2" spans="1:13">
      <c r="A2" s="15" t="s">
        <v>5</v>
      </c>
      <c r="B2" s="16" t="s">
        <v>65</v>
      </c>
      <c r="C2" s="17">
        <v>5</v>
      </c>
      <c r="D2" s="17">
        <v>0</v>
      </c>
      <c r="E2" s="17">
        <v>5</v>
      </c>
      <c r="F2" s="17">
        <v>0</v>
      </c>
      <c r="G2" s="17">
        <v>0</v>
      </c>
      <c r="H2" s="17">
        <v>0</v>
      </c>
      <c r="I2" s="17">
        <v>0</v>
      </c>
      <c r="J2" s="17">
        <v>0</v>
      </c>
      <c r="K2" s="17">
        <v>0</v>
      </c>
      <c r="L2" s="17">
        <v>0</v>
      </c>
      <c r="M2" s="17">
        <v>0</v>
      </c>
    </row>
    <row r="3" spans="1:13">
      <c r="A3" s="15" t="s">
        <v>66</v>
      </c>
      <c r="B3" s="16" t="s">
        <v>65</v>
      </c>
      <c r="C3" s="17">
        <v>332</v>
      </c>
      <c r="D3" s="17">
        <v>95</v>
      </c>
      <c r="E3" s="17">
        <v>237</v>
      </c>
      <c r="F3" s="17">
        <v>442</v>
      </c>
      <c r="G3" s="17">
        <v>237</v>
      </c>
      <c r="H3" s="17">
        <v>0</v>
      </c>
      <c r="I3" s="17">
        <v>237</v>
      </c>
      <c r="J3" s="17">
        <v>51</v>
      </c>
      <c r="K3" s="17">
        <v>51</v>
      </c>
      <c r="L3" s="17">
        <v>0</v>
      </c>
      <c r="M3" s="17">
        <v>0</v>
      </c>
    </row>
    <row r="4" spans="1:13">
      <c r="A4" s="16" t="s">
        <v>14</v>
      </c>
      <c r="B4" s="16" t="s">
        <v>65</v>
      </c>
      <c r="C4" s="17">
        <v>136</v>
      </c>
      <c r="D4" s="17">
        <v>22</v>
      </c>
      <c r="E4" s="17">
        <v>114</v>
      </c>
      <c r="F4" s="17">
        <v>64</v>
      </c>
      <c r="G4" s="17">
        <v>17</v>
      </c>
      <c r="H4" s="17">
        <v>0</v>
      </c>
      <c r="I4" s="17">
        <v>17</v>
      </c>
      <c r="J4" s="17">
        <v>8</v>
      </c>
      <c r="K4" s="17">
        <v>8</v>
      </c>
      <c r="L4" s="17">
        <v>0</v>
      </c>
      <c r="M4" s="17">
        <v>0</v>
      </c>
    </row>
    <row r="5" spans="1:13">
      <c r="A5" s="16" t="s">
        <v>10</v>
      </c>
      <c r="B5" s="16" t="s">
        <v>65</v>
      </c>
      <c r="C5" s="17">
        <v>276</v>
      </c>
      <c r="D5" s="17">
        <v>179</v>
      </c>
      <c r="E5" s="17">
        <v>97</v>
      </c>
      <c r="F5" s="17">
        <v>167</v>
      </c>
      <c r="G5" s="17">
        <v>54</v>
      </c>
      <c r="H5" s="17">
        <v>0</v>
      </c>
      <c r="I5" s="17">
        <v>54</v>
      </c>
      <c r="J5" s="17">
        <v>70</v>
      </c>
      <c r="K5" s="17">
        <v>70</v>
      </c>
      <c r="L5" s="17">
        <v>0</v>
      </c>
      <c r="M5" s="17">
        <v>0</v>
      </c>
    </row>
    <row r="6" spans="1:13">
      <c r="A6" s="15" t="s">
        <v>12</v>
      </c>
      <c r="B6" s="16" t="s">
        <v>65</v>
      </c>
      <c r="C6" s="17">
        <v>2098</v>
      </c>
      <c r="D6" s="17">
        <v>204</v>
      </c>
      <c r="E6" s="17">
        <v>1894</v>
      </c>
      <c r="F6" s="17">
        <v>1616</v>
      </c>
      <c r="G6" s="17">
        <v>929</v>
      </c>
      <c r="H6" s="17">
        <v>379</v>
      </c>
      <c r="I6" s="17">
        <v>853</v>
      </c>
      <c r="J6" s="17">
        <v>378</v>
      </c>
      <c r="K6" s="17">
        <v>378</v>
      </c>
      <c r="L6" s="17">
        <v>0</v>
      </c>
      <c r="M6" s="17">
        <v>0</v>
      </c>
    </row>
    <row r="7" spans="1:13">
      <c r="A7" s="15" t="s">
        <v>8</v>
      </c>
      <c r="B7" s="16" t="s">
        <v>65</v>
      </c>
      <c r="C7" s="17">
        <v>402</v>
      </c>
      <c r="D7" s="17">
        <v>51</v>
      </c>
      <c r="E7" s="17">
        <v>351</v>
      </c>
      <c r="F7" s="17">
        <v>242</v>
      </c>
      <c r="G7" s="17">
        <v>110</v>
      </c>
      <c r="H7" s="17">
        <v>127</v>
      </c>
      <c r="I7" s="17">
        <v>110</v>
      </c>
      <c r="J7" s="17">
        <v>96</v>
      </c>
      <c r="K7" s="17">
        <v>96</v>
      </c>
      <c r="L7" s="17">
        <v>0</v>
      </c>
      <c r="M7" s="17">
        <v>0</v>
      </c>
    </row>
    <row r="8" spans="1:13">
      <c r="A8" s="15" t="s">
        <v>0</v>
      </c>
      <c r="B8" s="15" t="s">
        <v>65</v>
      </c>
      <c r="C8" s="17">
        <v>311</v>
      </c>
      <c r="D8" s="17">
        <v>4</v>
      </c>
      <c r="E8" s="17">
        <v>307</v>
      </c>
      <c r="F8" s="17">
        <v>305</v>
      </c>
      <c r="G8" s="17">
        <v>0</v>
      </c>
      <c r="H8" s="17">
        <v>0</v>
      </c>
      <c r="I8" s="17">
        <v>0</v>
      </c>
      <c r="J8" s="17">
        <v>0</v>
      </c>
      <c r="K8" s="17">
        <v>0</v>
      </c>
      <c r="L8" s="17">
        <v>0</v>
      </c>
      <c r="M8" s="17">
        <v>0</v>
      </c>
    </row>
    <row r="9" spans="1:13">
      <c r="A9" s="15" t="s">
        <v>67</v>
      </c>
      <c r="B9" s="15" t="s">
        <v>68</v>
      </c>
      <c r="C9" s="17">
        <v>235</v>
      </c>
      <c r="D9" s="17">
        <v>57</v>
      </c>
      <c r="E9" s="17">
        <v>178</v>
      </c>
      <c r="F9" s="17">
        <v>203</v>
      </c>
      <c r="G9" s="17">
        <v>36</v>
      </c>
      <c r="H9" s="17">
        <v>0</v>
      </c>
      <c r="I9" s="17">
        <v>36</v>
      </c>
      <c r="J9" s="17">
        <v>43</v>
      </c>
      <c r="K9" s="17">
        <v>43</v>
      </c>
      <c r="L9" s="17">
        <v>0</v>
      </c>
      <c r="M9" s="17">
        <v>0</v>
      </c>
    </row>
    <row r="10" spans="1:13">
      <c r="A10" s="15" t="s">
        <v>67</v>
      </c>
      <c r="B10" s="15" t="s">
        <v>69</v>
      </c>
      <c r="C10" s="17">
        <v>351</v>
      </c>
      <c r="D10" s="17">
        <v>191</v>
      </c>
      <c r="E10" s="17">
        <v>160</v>
      </c>
      <c r="F10" s="17">
        <v>296</v>
      </c>
      <c r="G10" s="17">
        <v>63</v>
      </c>
      <c r="H10" s="17">
        <v>0</v>
      </c>
      <c r="I10" s="17">
        <v>63</v>
      </c>
      <c r="J10" s="17">
        <v>59</v>
      </c>
      <c r="K10" s="17">
        <v>59</v>
      </c>
      <c r="L10" s="17">
        <v>0</v>
      </c>
      <c r="M10" s="17">
        <v>0</v>
      </c>
    </row>
    <row r="11" spans="1:13">
      <c r="A11" s="16" t="s">
        <v>1</v>
      </c>
      <c r="B11" s="15" t="s">
        <v>65</v>
      </c>
      <c r="C11" s="17">
        <v>246</v>
      </c>
      <c r="D11" s="17">
        <v>40</v>
      </c>
      <c r="E11" s="17">
        <v>206</v>
      </c>
      <c r="F11" s="17">
        <v>163</v>
      </c>
      <c r="G11" s="17">
        <v>39</v>
      </c>
      <c r="H11" s="17">
        <v>7</v>
      </c>
      <c r="I11" s="17">
        <v>39</v>
      </c>
      <c r="J11" s="17">
        <v>58</v>
      </c>
      <c r="K11" s="17">
        <v>58</v>
      </c>
      <c r="L11" s="17">
        <v>0</v>
      </c>
      <c r="M11" s="17">
        <v>0</v>
      </c>
    </row>
    <row r="12" spans="1:13">
      <c r="A12" s="15" t="s">
        <v>11</v>
      </c>
      <c r="B12" s="16" t="s">
        <v>65</v>
      </c>
      <c r="C12" s="17">
        <v>1340</v>
      </c>
      <c r="D12" s="17">
        <v>52</v>
      </c>
      <c r="E12" s="17">
        <v>1288</v>
      </c>
      <c r="F12" s="17">
        <v>1039</v>
      </c>
      <c r="G12" s="17">
        <v>0</v>
      </c>
      <c r="H12" s="17">
        <v>0</v>
      </c>
      <c r="I12" s="17">
        <v>368</v>
      </c>
      <c r="J12" s="17">
        <v>347</v>
      </c>
      <c r="K12" s="17">
        <v>347</v>
      </c>
      <c r="L12" s="17">
        <v>0</v>
      </c>
      <c r="M12" s="17">
        <v>0</v>
      </c>
    </row>
    <row r="13" spans="1:13">
      <c r="A13" s="16" t="s">
        <v>13</v>
      </c>
      <c r="B13" s="16" t="s">
        <v>65</v>
      </c>
      <c r="C13" s="17">
        <v>154</v>
      </c>
      <c r="D13" s="17">
        <v>3</v>
      </c>
      <c r="E13" s="17">
        <v>151</v>
      </c>
      <c r="F13" s="17">
        <v>59</v>
      </c>
      <c r="G13" s="17">
        <v>18</v>
      </c>
      <c r="H13" s="17">
        <v>0</v>
      </c>
      <c r="I13" s="17">
        <v>18</v>
      </c>
      <c r="J13" s="17">
        <v>5</v>
      </c>
      <c r="K13" s="17">
        <v>5</v>
      </c>
      <c r="L13" s="17">
        <v>0</v>
      </c>
      <c r="M13" s="17">
        <v>0</v>
      </c>
    </row>
    <row r="14" spans="1:13">
      <c r="B14" s="18" t="s">
        <v>70</v>
      </c>
      <c r="C14" s="19">
        <f>SUM(C2:C13)</f>
        <v>5886</v>
      </c>
      <c r="D14" s="19">
        <f t="shared" ref="D14:M14" si="0">SUM(D2:D13)</f>
        <v>898</v>
      </c>
      <c r="E14" s="19">
        <f t="shared" si="0"/>
        <v>4988</v>
      </c>
      <c r="F14" s="19">
        <f t="shared" si="0"/>
        <v>4596</v>
      </c>
      <c r="G14" s="19">
        <f t="shared" si="0"/>
        <v>1503</v>
      </c>
      <c r="H14" s="19">
        <f t="shared" si="0"/>
        <v>513</v>
      </c>
      <c r="I14" s="19">
        <f t="shared" si="0"/>
        <v>1795</v>
      </c>
      <c r="J14" s="19">
        <f t="shared" si="0"/>
        <v>1115</v>
      </c>
      <c r="K14" s="19">
        <f t="shared" si="0"/>
        <v>1115</v>
      </c>
      <c r="L14" s="19">
        <f t="shared" si="0"/>
        <v>0</v>
      </c>
      <c r="M14" s="19">
        <f t="shared" si="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60"/>
  <sheetViews>
    <sheetView topLeftCell="A120" zoomScaleNormal="100" workbookViewId="0">
      <selection activeCell="H120" sqref="H120"/>
    </sheetView>
  </sheetViews>
  <sheetFormatPr defaultRowHeight="15"/>
  <cols>
    <col min="1" max="1" width="16.5703125" customWidth="1"/>
    <col min="2" max="2" width="10" style="20" customWidth="1"/>
    <col min="3" max="3" width="14.28515625" style="20" customWidth="1"/>
    <col min="4" max="4" width="5.85546875" style="20" customWidth="1"/>
    <col min="5" max="6" width="25.5703125" customWidth="1"/>
    <col min="7" max="7" width="21.140625" customWidth="1"/>
    <col min="8" max="8" width="22.140625" customWidth="1"/>
    <col min="9" max="9" width="18.5703125" customWidth="1"/>
    <col min="10" max="10" width="19.7109375" customWidth="1"/>
    <col min="11" max="11" width="19.140625" customWidth="1"/>
    <col min="12" max="12" width="20.5703125" customWidth="1"/>
    <col min="13" max="13" width="18" customWidth="1"/>
    <col min="14" max="14" width="23.28515625" customWidth="1"/>
    <col min="15" max="15" width="13.7109375" customWidth="1"/>
    <col min="16" max="17" width="22.28515625" bestFit="1" customWidth="1"/>
    <col min="18" max="18" width="18" bestFit="1" customWidth="1"/>
    <col min="19" max="19" width="18.85546875" bestFit="1" customWidth="1"/>
    <col min="20" max="20" width="15.28515625" bestFit="1" customWidth="1"/>
    <col min="21" max="21" width="16.42578125" bestFit="1" customWidth="1"/>
    <col min="22" max="22" width="15.85546875" bestFit="1" customWidth="1"/>
    <col min="23" max="23" width="17.42578125" bestFit="1" customWidth="1"/>
    <col min="24" max="24" width="14.7109375" bestFit="1" customWidth="1"/>
    <col min="25" max="25" width="19.28515625" bestFit="1" customWidth="1"/>
    <col min="26" max="26" width="9.7109375" bestFit="1" customWidth="1"/>
    <col min="27" max="28" width="18.28515625" bestFit="1" customWidth="1"/>
    <col min="29" max="29" width="14" bestFit="1" customWidth="1"/>
    <col min="30" max="30" width="14.85546875" bestFit="1" customWidth="1"/>
    <col min="31" max="31" width="11.28515625" bestFit="1" customWidth="1"/>
    <col min="32" max="32" width="12.42578125" bestFit="1" customWidth="1"/>
    <col min="33" max="33" width="11.85546875" bestFit="1" customWidth="1"/>
    <col min="34" max="34" width="13.42578125" bestFit="1" customWidth="1"/>
    <col min="35" max="35" width="10.7109375" bestFit="1" customWidth="1"/>
  </cols>
  <sheetData>
    <row r="1" spans="1:12">
      <c r="A1" s="26" t="s">
        <v>72</v>
      </c>
      <c r="B1" s="26"/>
      <c r="C1" s="26"/>
      <c r="D1" s="26"/>
      <c r="I1" s="1" t="s">
        <v>51</v>
      </c>
    </row>
    <row r="2" spans="1:12">
      <c r="B2" s="20" t="s">
        <v>2</v>
      </c>
      <c r="C2" s="20" t="s">
        <v>3</v>
      </c>
      <c r="D2" s="20" t="s">
        <v>4</v>
      </c>
      <c r="J2" s="1" t="s">
        <v>2</v>
      </c>
      <c r="K2" s="1" t="s">
        <v>3</v>
      </c>
      <c r="L2" s="1" t="s">
        <v>4</v>
      </c>
    </row>
    <row r="3" spans="1:12">
      <c r="A3" t="s">
        <v>0</v>
      </c>
      <c r="B3" s="20">
        <v>2</v>
      </c>
      <c r="I3" s="1" t="s">
        <v>0</v>
      </c>
    </row>
    <row r="4" spans="1:12">
      <c r="A4" t="s">
        <v>1</v>
      </c>
      <c r="B4" s="20">
        <v>5</v>
      </c>
      <c r="C4" s="20">
        <v>15</v>
      </c>
      <c r="D4" s="20">
        <v>15</v>
      </c>
      <c r="I4" s="1" t="s">
        <v>1</v>
      </c>
      <c r="J4">
        <f t="shared" ref="J4:J14" si="0">SUM(B4,B19,B51,B67,B82,B97,B112,B143,B158,B173,B189,B205,B220,B235,B250,B35)</f>
        <v>58</v>
      </c>
      <c r="K4">
        <f t="shared" ref="K4:K14" si="1">SUM(C4,C19,C51,C67,C82,C97,C112,C143,C158,C173,C189,C205,C220,C235,C250,C35)</f>
        <v>193</v>
      </c>
      <c r="L4">
        <f t="shared" ref="L4:L14" si="2">SUM(D4,D19,D51,D67,D82,D97,D112,D143,D158,D173,D189,D205,D220,D235,D250,D35)</f>
        <v>302</v>
      </c>
    </row>
    <row r="5" spans="1:12">
      <c r="A5" t="s">
        <v>5</v>
      </c>
      <c r="B5" s="20">
        <v>0</v>
      </c>
      <c r="C5" s="20">
        <v>0</v>
      </c>
      <c r="D5" s="20">
        <v>0</v>
      </c>
      <c r="I5" s="1" t="s">
        <v>5</v>
      </c>
      <c r="J5">
        <f t="shared" si="0"/>
        <v>21</v>
      </c>
      <c r="K5">
        <f t="shared" si="1"/>
        <v>36</v>
      </c>
      <c r="L5">
        <f t="shared" si="2"/>
        <v>15</v>
      </c>
    </row>
    <row r="6" spans="1:12">
      <c r="A6" t="s">
        <v>6</v>
      </c>
      <c r="B6" s="20">
        <v>5</v>
      </c>
      <c r="C6" s="20">
        <v>15</v>
      </c>
      <c r="D6" s="20">
        <v>1</v>
      </c>
      <c r="I6" s="1" t="s">
        <v>6</v>
      </c>
      <c r="J6">
        <f t="shared" si="0"/>
        <v>74</v>
      </c>
      <c r="K6">
        <f t="shared" si="1"/>
        <v>223</v>
      </c>
      <c r="L6">
        <f t="shared" si="2"/>
        <v>305</v>
      </c>
    </row>
    <row r="7" spans="1:12">
      <c r="A7" t="s">
        <v>7</v>
      </c>
      <c r="B7" s="20">
        <v>6</v>
      </c>
      <c r="C7" s="20">
        <v>15</v>
      </c>
      <c r="D7" s="20">
        <v>2</v>
      </c>
      <c r="I7" s="1" t="s">
        <v>7</v>
      </c>
      <c r="J7">
        <f t="shared" si="0"/>
        <v>55</v>
      </c>
      <c r="K7">
        <f t="shared" si="1"/>
        <v>178</v>
      </c>
      <c r="L7">
        <f t="shared" si="2"/>
        <v>220</v>
      </c>
    </row>
    <row r="8" spans="1:12">
      <c r="A8" t="s">
        <v>8</v>
      </c>
      <c r="B8" s="20">
        <v>1</v>
      </c>
      <c r="C8" s="20">
        <v>9</v>
      </c>
      <c r="D8" s="20">
        <v>0</v>
      </c>
      <c r="I8" s="1" t="s">
        <v>8</v>
      </c>
      <c r="J8">
        <f t="shared" si="0"/>
        <v>31</v>
      </c>
      <c r="K8">
        <f t="shared" si="1"/>
        <v>161</v>
      </c>
      <c r="L8">
        <f t="shared" si="2"/>
        <v>162</v>
      </c>
    </row>
    <row r="9" spans="1:12">
      <c r="A9" t="s">
        <v>9</v>
      </c>
      <c r="B9" s="20">
        <v>4</v>
      </c>
      <c r="C9" s="20">
        <v>15</v>
      </c>
      <c r="D9" s="20">
        <v>18</v>
      </c>
      <c r="I9" s="1" t="s">
        <v>9</v>
      </c>
      <c r="J9">
        <f t="shared" si="0"/>
        <v>54</v>
      </c>
      <c r="K9">
        <f t="shared" si="1"/>
        <v>162</v>
      </c>
      <c r="L9">
        <f t="shared" si="2"/>
        <v>280</v>
      </c>
    </row>
    <row r="10" spans="1:12">
      <c r="A10" t="s">
        <v>10</v>
      </c>
      <c r="B10" s="20">
        <v>0</v>
      </c>
      <c r="C10" s="20">
        <v>4</v>
      </c>
      <c r="D10" s="20">
        <v>0</v>
      </c>
      <c r="I10" s="1" t="s">
        <v>10</v>
      </c>
      <c r="J10">
        <f t="shared" si="0"/>
        <v>45</v>
      </c>
      <c r="K10">
        <f t="shared" si="1"/>
        <v>139</v>
      </c>
      <c r="L10">
        <f t="shared" si="2"/>
        <v>105</v>
      </c>
    </row>
    <row r="11" spans="1:12">
      <c r="A11" t="s">
        <v>11</v>
      </c>
      <c r="B11" s="20">
        <v>6</v>
      </c>
      <c r="C11" s="20">
        <v>15</v>
      </c>
      <c r="D11" s="20">
        <v>13</v>
      </c>
      <c r="I11" s="1" t="s">
        <v>11</v>
      </c>
      <c r="J11">
        <f t="shared" si="0"/>
        <v>32</v>
      </c>
      <c r="K11">
        <f t="shared" si="1"/>
        <v>112</v>
      </c>
      <c r="L11">
        <f t="shared" si="2"/>
        <v>123</v>
      </c>
    </row>
    <row r="12" spans="1:12">
      <c r="A12" t="s">
        <v>12</v>
      </c>
      <c r="B12" s="20">
        <v>1</v>
      </c>
      <c r="C12" s="20">
        <v>15</v>
      </c>
      <c r="D12" s="20">
        <v>9</v>
      </c>
      <c r="I12" s="1" t="s">
        <v>12</v>
      </c>
      <c r="J12">
        <f t="shared" si="0"/>
        <v>15</v>
      </c>
      <c r="K12">
        <f t="shared" si="1"/>
        <v>158</v>
      </c>
      <c r="L12">
        <f t="shared" si="2"/>
        <v>269</v>
      </c>
    </row>
    <row r="13" spans="1:12">
      <c r="A13" t="s">
        <v>13</v>
      </c>
      <c r="B13" s="20">
        <v>1</v>
      </c>
      <c r="C13" s="20">
        <v>0</v>
      </c>
      <c r="D13" s="20">
        <v>0</v>
      </c>
      <c r="I13" s="1" t="s">
        <v>13</v>
      </c>
      <c r="J13">
        <f t="shared" si="0"/>
        <v>6</v>
      </c>
      <c r="K13">
        <f t="shared" si="1"/>
        <v>75</v>
      </c>
      <c r="L13">
        <f t="shared" si="2"/>
        <v>36</v>
      </c>
    </row>
    <row r="14" spans="1:12">
      <c r="A14" t="s">
        <v>14</v>
      </c>
      <c r="B14" s="20">
        <v>0</v>
      </c>
      <c r="C14" s="20">
        <v>0</v>
      </c>
      <c r="D14" s="20">
        <v>0</v>
      </c>
      <c r="I14" s="1" t="s">
        <v>14</v>
      </c>
      <c r="J14">
        <f t="shared" si="0"/>
        <v>8</v>
      </c>
      <c r="K14">
        <f t="shared" si="1"/>
        <v>104</v>
      </c>
      <c r="L14">
        <f t="shared" si="2"/>
        <v>20</v>
      </c>
    </row>
    <row r="16" spans="1:12">
      <c r="A16" s="26" t="s">
        <v>73</v>
      </c>
      <c r="B16" s="26"/>
      <c r="C16" s="26"/>
      <c r="D16" s="26"/>
      <c r="I16" s="28" t="s">
        <v>114</v>
      </c>
      <c r="J16" s="28"/>
      <c r="K16" s="28"/>
      <c r="L16" s="28"/>
    </row>
    <row r="17" spans="1:12">
      <c r="B17" s="20" t="s">
        <v>2</v>
      </c>
      <c r="C17" s="20" t="s">
        <v>3</v>
      </c>
      <c r="D17" s="20" t="s">
        <v>4</v>
      </c>
      <c r="I17" t="s">
        <v>2</v>
      </c>
      <c r="J17" t="s">
        <v>3</v>
      </c>
      <c r="K17" t="s">
        <v>4</v>
      </c>
      <c r="L17" t="s">
        <v>71</v>
      </c>
    </row>
    <row r="18" spans="1:12">
      <c r="A18" t="s">
        <v>0</v>
      </c>
      <c r="B18" s="20">
        <v>4</v>
      </c>
      <c r="I18">
        <v>96</v>
      </c>
      <c r="J18">
        <v>240</v>
      </c>
      <c r="K18">
        <v>480</v>
      </c>
      <c r="L18">
        <f>SUM(I18:K18)</f>
        <v>816</v>
      </c>
    </row>
    <row r="19" spans="1:12">
      <c r="A19" t="s">
        <v>1</v>
      </c>
      <c r="B19" s="20">
        <v>5</v>
      </c>
      <c r="C19" s="20">
        <v>15</v>
      </c>
      <c r="D19" s="20">
        <v>19</v>
      </c>
    </row>
    <row r="20" spans="1:12">
      <c r="A20" t="s">
        <v>5</v>
      </c>
      <c r="B20" s="20">
        <v>0</v>
      </c>
      <c r="C20" s="20">
        <v>0</v>
      </c>
      <c r="D20" s="20">
        <v>0</v>
      </c>
    </row>
    <row r="21" spans="1:12">
      <c r="A21" t="s">
        <v>6</v>
      </c>
      <c r="B21" s="20">
        <v>5</v>
      </c>
      <c r="C21" s="20">
        <v>15</v>
      </c>
      <c r="D21" s="20">
        <v>5</v>
      </c>
    </row>
    <row r="22" spans="1:12">
      <c r="A22" t="s">
        <v>7</v>
      </c>
      <c r="B22" s="20">
        <v>1</v>
      </c>
      <c r="C22" s="20">
        <v>15</v>
      </c>
      <c r="D22" s="20">
        <v>32</v>
      </c>
    </row>
    <row r="23" spans="1:12">
      <c r="A23" t="s">
        <v>8</v>
      </c>
      <c r="B23" s="20">
        <v>0</v>
      </c>
      <c r="C23" s="20">
        <v>15</v>
      </c>
      <c r="D23" s="20">
        <v>1</v>
      </c>
    </row>
    <row r="24" spans="1:12">
      <c r="A24" t="s">
        <v>9</v>
      </c>
      <c r="B24" s="20">
        <v>3</v>
      </c>
      <c r="C24" s="20">
        <v>14</v>
      </c>
      <c r="D24" s="20">
        <v>14</v>
      </c>
    </row>
    <row r="25" spans="1:12">
      <c r="A25" t="s">
        <v>10</v>
      </c>
      <c r="B25" s="20">
        <v>1</v>
      </c>
      <c r="C25" s="20">
        <v>3</v>
      </c>
      <c r="D25" s="20">
        <v>0</v>
      </c>
    </row>
    <row r="26" spans="1:12">
      <c r="A26" t="s">
        <v>11</v>
      </c>
      <c r="B26" s="20">
        <v>0</v>
      </c>
      <c r="C26" s="20">
        <v>6</v>
      </c>
      <c r="D26" s="20">
        <v>0</v>
      </c>
    </row>
    <row r="27" spans="1:12">
      <c r="A27" t="s">
        <v>12</v>
      </c>
      <c r="B27" s="20">
        <v>1</v>
      </c>
      <c r="C27" s="20">
        <v>15</v>
      </c>
      <c r="D27" s="20">
        <v>30</v>
      </c>
    </row>
    <row r="28" spans="1:12">
      <c r="A28" t="s">
        <v>13</v>
      </c>
      <c r="B28" s="20">
        <v>0</v>
      </c>
      <c r="C28" s="20">
        <v>3</v>
      </c>
      <c r="D28" s="20">
        <v>0</v>
      </c>
    </row>
    <row r="29" spans="1:12">
      <c r="A29" t="s">
        <v>14</v>
      </c>
      <c r="B29" s="20">
        <v>0</v>
      </c>
      <c r="C29" s="20">
        <v>0</v>
      </c>
      <c r="D29" s="20">
        <v>0</v>
      </c>
    </row>
    <row r="32" spans="1:12">
      <c r="A32" s="26" t="s">
        <v>74</v>
      </c>
      <c r="B32" s="26"/>
      <c r="C32" s="26"/>
      <c r="D32" s="26"/>
    </row>
    <row r="33" spans="1:14">
      <c r="B33" s="20" t="s">
        <v>2</v>
      </c>
      <c r="C33" s="20" t="s">
        <v>3</v>
      </c>
      <c r="D33" s="20" t="s">
        <v>4</v>
      </c>
    </row>
    <row r="34" spans="1:14">
      <c r="A34" t="s">
        <v>0</v>
      </c>
      <c r="B34" s="20">
        <v>8</v>
      </c>
      <c r="I34" t="s">
        <v>15</v>
      </c>
    </row>
    <row r="35" spans="1:14">
      <c r="A35" t="s">
        <v>1</v>
      </c>
      <c r="B35" s="20">
        <v>6</v>
      </c>
      <c r="C35" s="20">
        <v>15</v>
      </c>
      <c r="D35" s="20">
        <v>10</v>
      </c>
    </row>
    <row r="36" spans="1:14">
      <c r="A36" t="s">
        <v>5</v>
      </c>
      <c r="B36" s="20">
        <v>0</v>
      </c>
      <c r="C36" s="20">
        <v>0</v>
      </c>
      <c r="D36" s="20">
        <v>0</v>
      </c>
      <c r="I36" t="s">
        <v>115</v>
      </c>
    </row>
    <row r="37" spans="1:14">
      <c r="A37" t="s">
        <v>6</v>
      </c>
      <c r="B37" s="20">
        <v>1</v>
      </c>
      <c r="C37" s="20">
        <v>15</v>
      </c>
      <c r="D37" s="20">
        <v>30</v>
      </c>
    </row>
    <row r="38" spans="1:14" ht="21.75" customHeight="1">
      <c r="A38" t="s">
        <v>7</v>
      </c>
      <c r="B38" s="20">
        <v>2</v>
      </c>
      <c r="C38" s="20">
        <v>15</v>
      </c>
      <c r="D38" s="20">
        <v>1</v>
      </c>
      <c r="I38" s="27" t="s">
        <v>111</v>
      </c>
      <c r="J38" s="27"/>
      <c r="K38" s="27"/>
      <c r="L38" s="27"/>
      <c r="M38" s="27"/>
      <c r="N38" s="27"/>
    </row>
    <row r="39" spans="1:14">
      <c r="A39" t="s">
        <v>8</v>
      </c>
      <c r="B39" s="20">
        <v>0</v>
      </c>
      <c r="C39" s="20">
        <v>11</v>
      </c>
      <c r="D39" s="20">
        <v>0</v>
      </c>
      <c r="I39" s="27"/>
      <c r="J39" s="27"/>
      <c r="K39" s="27"/>
      <c r="L39" s="27"/>
      <c r="M39" s="27"/>
      <c r="N39" s="27"/>
    </row>
    <row r="40" spans="1:14">
      <c r="A40" t="s">
        <v>9</v>
      </c>
      <c r="B40" s="20">
        <v>4</v>
      </c>
      <c r="C40" s="20">
        <v>15</v>
      </c>
      <c r="D40" s="20">
        <v>28</v>
      </c>
      <c r="I40" s="27"/>
      <c r="J40" s="27"/>
      <c r="K40" s="27"/>
      <c r="L40" s="27"/>
      <c r="M40" s="27"/>
      <c r="N40" s="27"/>
    </row>
    <row r="41" spans="1:14">
      <c r="A41" t="s">
        <v>10</v>
      </c>
      <c r="B41" s="20">
        <v>0</v>
      </c>
      <c r="C41" s="20">
        <v>0</v>
      </c>
      <c r="D41" s="20">
        <v>0</v>
      </c>
    </row>
    <row r="42" spans="1:14">
      <c r="A42" t="s">
        <v>11</v>
      </c>
      <c r="B42" s="20">
        <v>0</v>
      </c>
      <c r="C42" s="20">
        <v>14</v>
      </c>
      <c r="D42" s="20">
        <v>1</v>
      </c>
    </row>
    <row r="43" spans="1:14" ht="15" customHeight="1">
      <c r="A43" t="s">
        <v>12</v>
      </c>
      <c r="B43" s="20">
        <v>3</v>
      </c>
      <c r="C43" s="20">
        <v>15</v>
      </c>
      <c r="D43" s="20">
        <v>30</v>
      </c>
    </row>
    <row r="44" spans="1:14">
      <c r="A44" t="s">
        <v>13</v>
      </c>
      <c r="B44" s="20">
        <v>0</v>
      </c>
      <c r="C44" s="20">
        <v>6</v>
      </c>
      <c r="D44" s="20">
        <v>0</v>
      </c>
    </row>
    <row r="45" spans="1:14">
      <c r="A45" t="s">
        <v>14</v>
      </c>
      <c r="B45" s="20">
        <v>0</v>
      </c>
      <c r="C45" s="20">
        <v>1</v>
      </c>
      <c r="D45" s="20">
        <v>0</v>
      </c>
    </row>
    <row r="48" spans="1:14">
      <c r="A48" s="26" t="s">
        <v>75</v>
      </c>
      <c r="B48" s="26"/>
      <c r="C48" s="26"/>
      <c r="D48" s="26"/>
    </row>
    <row r="49" spans="1:4">
      <c r="B49" s="20" t="s">
        <v>2</v>
      </c>
      <c r="C49" s="20" t="s">
        <v>3</v>
      </c>
      <c r="D49" s="20" t="s">
        <v>4</v>
      </c>
    </row>
    <row r="50" spans="1:4">
      <c r="A50" t="s">
        <v>0</v>
      </c>
      <c r="B50" s="20">
        <v>32</v>
      </c>
    </row>
    <row r="51" spans="1:4">
      <c r="A51" t="s">
        <v>1</v>
      </c>
      <c r="B51" s="20">
        <v>6</v>
      </c>
      <c r="C51" s="20">
        <v>15</v>
      </c>
      <c r="D51" s="20">
        <v>30</v>
      </c>
    </row>
    <row r="52" spans="1:4">
      <c r="A52" t="s">
        <v>5</v>
      </c>
      <c r="B52" s="20">
        <v>0</v>
      </c>
      <c r="C52" s="20">
        <v>0</v>
      </c>
      <c r="D52" s="20">
        <v>0</v>
      </c>
    </row>
    <row r="53" spans="1:4">
      <c r="A53" t="s">
        <v>6</v>
      </c>
      <c r="B53" s="20">
        <v>6</v>
      </c>
      <c r="C53" s="20">
        <v>15</v>
      </c>
      <c r="D53" s="20">
        <v>30</v>
      </c>
    </row>
    <row r="54" spans="1:4">
      <c r="A54" t="s">
        <v>7</v>
      </c>
      <c r="B54" s="20">
        <v>6</v>
      </c>
      <c r="C54" s="20">
        <v>15</v>
      </c>
      <c r="D54" s="20">
        <v>30</v>
      </c>
    </row>
    <row r="55" spans="1:4">
      <c r="A55" t="s">
        <v>8</v>
      </c>
      <c r="B55" s="20">
        <v>4</v>
      </c>
      <c r="C55" s="20">
        <v>15</v>
      </c>
      <c r="D55" s="20">
        <v>30</v>
      </c>
    </row>
    <row r="56" spans="1:4">
      <c r="A56" t="s">
        <v>9</v>
      </c>
      <c r="B56" s="20">
        <v>6</v>
      </c>
      <c r="C56" s="20">
        <v>15</v>
      </c>
      <c r="D56" s="20">
        <v>30</v>
      </c>
    </row>
    <row r="57" spans="1:4">
      <c r="A57" t="s">
        <v>10</v>
      </c>
      <c r="B57" s="20">
        <v>0</v>
      </c>
      <c r="C57" s="20">
        <v>1</v>
      </c>
      <c r="D57" s="20">
        <v>0</v>
      </c>
    </row>
    <row r="58" spans="1:4">
      <c r="A58" t="s">
        <v>11</v>
      </c>
      <c r="B58" s="20">
        <v>6</v>
      </c>
      <c r="C58" s="20">
        <v>15</v>
      </c>
      <c r="D58" s="20">
        <v>23</v>
      </c>
    </row>
    <row r="59" spans="1:4">
      <c r="A59" t="s">
        <v>12</v>
      </c>
      <c r="B59" s="20">
        <v>1</v>
      </c>
      <c r="C59" s="20">
        <v>15</v>
      </c>
      <c r="D59" s="20">
        <v>30</v>
      </c>
    </row>
    <row r="60" spans="1:4">
      <c r="A60" t="s">
        <v>13</v>
      </c>
      <c r="B60" s="20">
        <v>4</v>
      </c>
      <c r="C60" s="20">
        <v>15</v>
      </c>
      <c r="D60" s="20">
        <v>11</v>
      </c>
    </row>
    <row r="61" spans="1:4">
      <c r="A61" t="s">
        <v>14</v>
      </c>
      <c r="B61" s="20">
        <v>0</v>
      </c>
      <c r="C61" s="20">
        <v>10</v>
      </c>
      <c r="D61" s="20">
        <v>0</v>
      </c>
    </row>
    <row r="64" spans="1:4">
      <c r="A64" s="26" t="s">
        <v>76</v>
      </c>
      <c r="B64" s="26"/>
      <c r="C64" s="26"/>
      <c r="D64" s="26"/>
    </row>
    <row r="65" spans="1:4">
      <c r="B65" s="20" t="s">
        <v>2</v>
      </c>
      <c r="C65" s="20" t="s">
        <v>3</v>
      </c>
      <c r="D65" s="20" t="s">
        <v>4</v>
      </c>
    </row>
    <row r="66" spans="1:4">
      <c r="A66" t="s">
        <v>0</v>
      </c>
      <c r="B66" s="20">
        <v>39</v>
      </c>
    </row>
    <row r="67" spans="1:4">
      <c r="A67" t="s">
        <v>1</v>
      </c>
      <c r="B67" s="20">
        <v>6</v>
      </c>
      <c r="C67" s="20">
        <v>15</v>
      </c>
      <c r="D67" s="20">
        <v>30</v>
      </c>
    </row>
    <row r="68" spans="1:4">
      <c r="A68" t="s">
        <v>5</v>
      </c>
      <c r="B68" s="20">
        <v>0</v>
      </c>
      <c r="C68" s="20">
        <v>0</v>
      </c>
      <c r="D68" s="20">
        <v>0</v>
      </c>
    </row>
    <row r="69" spans="1:4">
      <c r="A69" t="s">
        <v>6</v>
      </c>
      <c r="B69" s="20">
        <v>6</v>
      </c>
      <c r="C69" s="20">
        <v>15</v>
      </c>
      <c r="D69" s="20">
        <v>30</v>
      </c>
    </row>
    <row r="70" spans="1:4">
      <c r="A70" t="s">
        <v>7</v>
      </c>
      <c r="B70" s="20">
        <v>6</v>
      </c>
      <c r="C70" s="20">
        <v>15</v>
      </c>
      <c r="D70" s="20">
        <v>30</v>
      </c>
    </row>
    <row r="71" spans="1:4">
      <c r="A71" t="s">
        <v>8</v>
      </c>
      <c r="B71" s="20">
        <v>3</v>
      </c>
      <c r="C71" s="20">
        <v>15</v>
      </c>
      <c r="D71" s="20">
        <v>30</v>
      </c>
    </row>
    <row r="72" spans="1:4">
      <c r="A72" t="s">
        <v>9</v>
      </c>
      <c r="B72" s="20">
        <v>6</v>
      </c>
      <c r="C72" s="20">
        <v>15</v>
      </c>
      <c r="D72" s="20">
        <v>30</v>
      </c>
    </row>
    <row r="73" spans="1:4">
      <c r="A73" t="s">
        <v>10</v>
      </c>
      <c r="B73" s="20">
        <v>4</v>
      </c>
      <c r="C73" s="20">
        <v>3</v>
      </c>
      <c r="D73" s="20">
        <v>0</v>
      </c>
    </row>
    <row r="74" spans="1:4">
      <c r="A74" t="s">
        <v>11</v>
      </c>
      <c r="B74" s="20">
        <v>6</v>
      </c>
      <c r="C74" s="20">
        <v>15</v>
      </c>
      <c r="D74" s="20">
        <v>24</v>
      </c>
    </row>
    <row r="75" spans="1:4">
      <c r="A75" t="s">
        <v>12</v>
      </c>
      <c r="B75" s="20">
        <v>1</v>
      </c>
      <c r="C75" s="20">
        <v>15</v>
      </c>
      <c r="D75" s="20">
        <v>30</v>
      </c>
    </row>
    <row r="76" spans="1:4">
      <c r="A76" t="s">
        <v>13</v>
      </c>
      <c r="B76" s="20">
        <v>0</v>
      </c>
      <c r="C76" s="20">
        <v>15</v>
      </c>
      <c r="D76" s="20">
        <v>4</v>
      </c>
    </row>
    <row r="77" spans="1:4">
      <c r="A77" t="s">
        <v>14</v>
      </c>
      <c r="B77" s="20">
        <v>2</v>
      </c>
      <c r="C77" s="20">
        <v>15</v>
      </c>
      <c r="D77" s="20">
        <v>0</v>
      </c>
    </row>
    <row r="79" spans="1:4">
      <c r="A79" s="26" t="s">
        <v>77</v>
      </c>
      <c r="B79" s="26"/>
      <c r="C79" s="26"/>
      <c r="D79" s="26"/>
    </row>
    <row r="80" spans="1:4">
      <c r="B80" s="20" t="s">
        <v>2</v>
      </c>
      <c r="C80" s="20" t="s">
        <v>3</v>
      </c>
      <c r="D80" s="20" t="s">
        <v>4</v>
      </c>
    </row>
    <row r="81" spans="1:4">
      <c r="A81" t="s">
        <v>0</v>
      </c>
      <c r="B81" s="20">
        <v>57</v>
      </c>
    </row>
    <row r="82" spans="1:4">
      <c r="A82" t="s">
        <v>1</v>
      </c>
      <c r="B82" s="20">
        <v>6</v>
      </c>
      <c r="C82" s="20">
        <v>15</v>
      </c>
      <c r="D82" s="20">
        <v>30</v>
      </c>
    </row>
    <row r="83" spans="1:4">
      <c r="A83" t="s">
        <v>5</v>
      </c>
      <c r="B83" s="20">
        <v>3</v>
      </c>
      <c r="C83" s="20">
        <v>2</v>
      </c>
      <c r="D83" s="20">
        <v>1</v>
      </c>
    </row>
    <row r="84" spans="1:4">
      <c r="A84" t="s">
        <v>6</v>
      </c>
      <c r="B84" s="20">
        <v>6</v>
      </c>
      <c r="C84" s="20">
        <v>15</v>
      </c>
      <c r="D84" s="20">
        <v>30</v>
      </c>
    </row>
    <row r="85" spans="1:4">
      <c r="A85" t="s">
        <v>7</v>
      </c>
      <c r="B85" s="20">
        <v>6</v>
      </c>
      <c r="C85" s="20">
        <v>15</v>
      </c>
      <c r="D85" s="20">
        <v>30</v>
      </c>
    </row>
    <row r="86" spans="1:4">
      <c r="A86" t="s">
        <v>8</v>
      </c>
      <c r="B86" s="20">
        <v>6</v>
      </c>
      <c r="C86" s="20">
        <v>15</v>
      </c>
      <c r="D86" s="20">
        <v>30</v>
      </c>
    </row>
    <row r="87" spans="1:4">
      <c r="A87" t="s">
        <v>9</v>
      </c>
      <c r="B87" s="20">
        <v>6</v>
      </c>
      <c r="C87" s="20">
        <v>15</v>
      </c>
      <c r="D87" s="20">
        <v>30</v>
      </c>
    </row>
    <row r="88" spans="1:4">
      <c r="A88" t="s">
        <v>10</v>
      </c>
      <c r="B88" s="20">
        <v>5</v>
      </c>
      <c r="C88" s="20">
        <v>12</v>
      </c>
      <c r="D88" s="20">
        <v>1</v>
      </c>
    </row>
    <row r="89" spans="1:4">
      <c r="A89" t="s">
        <v>11</v>
      </c>
      <c r="B89" s="20">
        <v>6</v>
      </c>
      <c r="C89" s="20">
        <v>15</v>
      </c>
      <c r="D89" s="20">
        <v>30</v>
      </c>
    </row>
    <row r="90" spans="1:4">
      <c r="A90" t="s">
        <v>12</v>
      </c>
      <c r="B90" s="20">
        <v>2</v>
      </c>
      <c r="C90" s="20">
        <v>15</v>
      </c>
      <c r="D90" s="20">
        <v>30</v>
      </c>
    </row>
    <row r="91" spans="1:4">
      <c r="A91" t="s">
        <v>13</v>
      </c>
      <c r="B91" s="20">
        <v>0</v>
      </c>
      <c r="C91" s="20">
        <v>3</v>
      </c>
      <c r="D91" s="20">
        <v>0</v>
      </c>
    </row>
    <row r="92" spans="1:4">
      <c r="A92" t="s">
        <v>14</v>
      </c>
      <c r="B92" s="20">
        <v>3</v>
      </c>
      <c r="C92" s="20">
        <v>15</v>
      </c>
      <c r="D92" s="20">
        <v>0</v>
      </c>
    </row>
    <row r="94" spans="1:4">
      <c r="A94" s="26" t="s">
        <v>78</v>
      </c>
      <c r="B94" s="26"/>
      <c r="C94" s="26"/>
      <c r="D94" s="26"/>
    </row>
    <row r="95" spans="1:4">
      <c r="B95" s="20" t="s">
        <v>2</v>
      </c>
      <c r="C95" s="20" t="s">
        <v>3</v>
      </c>
      <c r="D95" s="20" t="s">
        <v>4</v>
      </c>
    </row>
    <row r="96" spans="1:4">
      <c r="A96" t="s">
        <v>0</v>
      </c>
      <c r="B96" s="20">
        <v>51</v>
      </c>
    </row>
    <row r="97" spans="1:4">
      <c r="A97" t="s">
        <v>1</v>
      </c>
      <c r="B97" s="20">
        <v>6</v>
      </c>
      <c r="C97" s="20">
        <v>15</v>
      </c>
      <c r="D97" s="20">
        <v>30</v>
      </c>
    </row>
    <row r="98" spans="1:4">
      <c r="A98" t="s">
        <v>5</v>
      </c>
      <c r="B98" s="20">
        <v>0</v>
      </c>
      <c r="C98" s="20">
        <v>6</v>
      </c>
      <c r="D98" s="20">
        <v>0</v>
      </c>
    </row>
    <row r="99" spans="1:4">
      <c r="A99" t="s">
        <v>6</v>
      </c>
      <c r="B99" s="20">
        <v>6</v>
      </c>
      <c r="C99" s="20">
        <v>15</v>
      </c>
      <c r="D99" s="20">
        <v>30</v>
      </c>
    </row>
    <row r="100" spans="1:4">
      <c r="A100" t="s">
        <v>7</v>
      </c>
      <c r="B100" s="20">
        <v>6</v>
      </c>
      <c r="C100" s="20">
        <v>15</v>
      </c>
      <c r="D100" s="20">
        <v>30</v>
      </c>
    </row>
    <row r="101" spans="1:4">
      <c r="A101" t="s">
        <v>8</v>
      </c>
      <c r="B101" s="20">
        <v>6</v>
      </c>
      <c r="C101" s="20">
        <v>15</v>
      </c>
      <c r="D101" s="20">
        <v>30</v>
      </c>
    </row>
    <row r="102" spans="1:4">
      <c r="A102" t="s">
        <v>9</v>
      </c>
      <c r="B102" s="20">
        <v>7</v>
      </c>
      <c r="C102" s="20">
        <v>15</v>
      </c>
      <c r="D102" s="20">
        <v>30</v>
      </c>
    </row>
    <row r="103" spans="1:4">
      <c r="A103" t="s">
        <v>10</v>
      </c>
      <c r="B103" s="20">
        <v>5</v>
      </c>
      <c r="C103" s="20">
        <v>15</v>
      </c>
      <c r="D103" s="20">
        <v>14</v>
      </c>
    </row>
    <row r="104" spans="1:4">
      <c r="A104" t="s">
        <v>11</v>
      </c>
      <c r="B104" s="20">
        <v>6</v>
      </c>
      <c r="C104" s="20">
        <v>15</v>
      </c>
      <c r="D104" s="20">
        <v>30</v>
      </c>
    </row>
    <row r="105" spans="1:4">
      <c r="A105" t="s">
        <v>12</v>
      </c>
      <c r="B105" s="20">
        <v>5</v>
      </c>
      <c r="C105" s="20">
        <v>15</v>
      </c>
      <c r="D105" s="20">
        <v>30</v>
      </c>
    </row>
    <row r="106" spans="1:4">
      <c r="A106" t="s">
        <v>13</v>
      </c>
      <c r="B106" s="20">
        <v>0</v>
      </c>
      <c r="C106" s="20">
        <v>11</v>
      </c>
      <c r="D106" s="20">
        <v>0</v>
      </c>
    </row>
    <row r="107" spans="1:4">
      <c r="A107" t="s">
        <v>14</v>
      </c>
      <c r="B107" s="20">
        <v>0</v>
      </c>
      <c r="C107" s="20">
        <v>15</v>
      </c>
      <c r="D107" s="20">
        <v>17</v>
      </c>
    </row>
    <row r="109" spans="1:4">
      <c r="A109" s="26" t="s">
        <v>116</v>
      </c>
      <c r="B109" s="26"/>
      <c r="C109" s="26"/>
      <c r="D109" s="26"/>
    </row>
    <row r="110" spans="1:4">
      <c r="B110" s="20" t="s">
        <v>2</v>
      </c>
      <c r="C110" s="20" t="s">
        <v>3</v>
      </c>
      <c r="D110" s="20" t="s">
        <v>4</v>
      </c>
    </row>
    <row r="111" spans="1:4">
      <c r="A111" t="s">
        <v>0</v>
      </c>
      <c r="B111" s="20">
        <v>51</v>
      </c>
    </row>
    <row r="112" spans="1:4">
      <c r="A112" t="s">
        <v>1</v>
      </c>
      <c r="B112" s="20">
        <v>6</v>
      </c>
      <c r="C112" s="20">
        <v>15</v>
      </c>
      <c r="D112" s="20">
        <v>30</v>
      </c>
    </row>
    <row r="113" spans="1:4">
      <c r="A113" t="s">
        <v>5</v>
      </c>
      <c r="B113" s="20">
        <v>6</v>
      </c>
      <c r="C113" s="20">
        <v>15</v>
      </c>
      <c r="D113" s="20">
        <v>14</v>
      </c>
    </row>
    <row r="114" spans="1:4">
      <c r="A114" t="s">
        <v>6</v>
      </c>
      <c r="B114" s="20">
        <v>6</v>
      </c>
      <c r="C114" s="20">
        <v>15</v>
      </c>
      <c r="D114" s="20">
        <v>30</v>
      </c>
    </row>
    <row r="115" spans="1:4">
      <c r="A115" t="s">
        <v>7</v>
      </c>
      <c r="B115" s="20">
        <v>6</v>
      </c>
      <c r="C115" s="20">
        <v>15</v>
      </c>
      <c r="D115" s="20">
        <v>30</v>
      </c>
    </row>
    <row r="116" spans="1:4">
      <c r="A116" t="s">
        <v>8</v>
      </c>
      <c r="B116" s="20">
        <v>6</v>
      </c>
      <c r="C116" s="20">
        <v>15</v>
      </c>
      <c r="D116" s="20">
        <v>30</v>
      </c>
    </row>
    <row r="117" spans="1:4">
      <c r="A117" t="s">
        <v>9</v>
      </c>
      <c r="B117" s="20">
        <v>6</v>
      </c>
      <c r="C117" s="20">
        <v>15</v>
      </c>
      <c r="D117" s="20">
        <v>30</v>
      </c>
    </row>
    <row r="118" spans="1:4">
      <c r="A118" t="s">
        <v>10</v>
      </c>
      <c r="B118" s="20">
        <v>6</v>
      </c>
      <c r="C118" s="20">
        <v>15</v>
      </c>
      <c r="D118" s="20">
        <v>30</v>
      </c>
    </row>
    <row r="119" spans="1:4">
      <c r="A119" t="s">
        <v>11</v>
      </c>
    </row>
    <row r="120" spans="1:4">
      <c r="A120" t="s">
        <v>12</v>
      </c>
    </row>
    <row r="121" spans="1:4">
      <c r="A121" t="s">
        <v>13</v>
      </c>
      <c r="B121" s="20">
        <v>0</v>
      </c>
      <c r="C121" s="20">
        <v>15</v>
      </c>
      <c r="D121" s="20">
        <v>21</v>
      </c>
    </row>
    <row r="122" spans="1:4">
      <c r="A122" t="s">
        <v>14</v>
      </c>
      <c r="B122" s="20">
        <v>1</v>
      </c>
      <c r="C122" s="20">
        <v>15</v>
      </c>
      <c r="D122" s="20">
        <v>3</v>
      </c>
    </row>
    <row r="125" spans="1:4">
      <c r="A125" s="26" t="s">
        <v>117</v>
      </c>
      <c r="B125" s="26"/>
      <c r="C125" s="26"/>
      <c r="D125" s="26"/>
    </row>
    <row r="126" spans="1:4">
      <c r="B126" s="20" t="s">
        <v>2</v>
      </c>
      <c r="C126" s="20" t="s">
        <v>3</v>
      </c>
      <c r="D126" s="20" t="s">
        <v>4</v>
      </c>
    </row>
    <row r="127" spans="1:4">
      <c r="A127" t="s">
        <v>0</v>
      </c>
      <c r="B127" s="20">
        <v>9</v>
      </c>
    </row>
    <row r="128" spans="1:4">
      <c r="A128" t="s">
        <v>1</v>
      </c>
      <c r="B128" s="20">
        <v>6</v>
      </c>
      <c r="C128" s="20">
        <v>15</v>
      </c>
      <c r="D128" s="20">
        <v>30</v>
      </c>
    </row>
    <row r="129" spans="1:4">
      <c r="A129" t="s">
        <v>5</v>
      </c>
      <c r="B129" s="20">
        <v>1</v>
      </c>
      <c r="C129" s="20">
        <v>6</v>
      </c>
      <c r="D129" s="20">
        <v>4</v>
      </c>
    </row>
    <row r="130" spans="1:4">
      <c r="A130" t="s">
        <v>6</v>
      </c>
      <c r="B130" s="20">
        <v>6</v>
      </c>
      <c r="C130" s="20">
        <v>15</v>
      </c>
      <c r="D130" s="20">
        <v>30</v>
      </c>
    </row>
    <row r="131" spans="1:4">
      <c r="A131" t="s">
        <v>7</v>
      </c>
      <c r="B131" s="20">
        <v>2</v>
      </c>
      <c r="C131" s="20">
        <v>15</v>
      </c>
      <c r="D131" s="20">
        <v>7</v>
      </c>
    </row>
    <row r="132" spans="1:4">
      <c r="A132" t="s">
        <v>8</v>
      </c>
      <c r="B132" s="20">
        <v>1</v>
      </c>
      <c r="C132" s="20">
        <v>15</v>
      </c>
      <c r="D132" s="20">
        <v>2</v>
      </c>
    </row>
    <row r="133" spans="1:4">
      <c r="A133" t="s">
        <v>9</v>
      </c>
      <c r="B133" s="20">
        <v>6</v>
      </c>
      <c r="C133" s="20">
        <v>15</v>
      </c>
      <c r="D133" s="20">
        <v>30</v>
      </c>
    </row>
    <row r="134" spans="1:4">
      <c r="A134" t="s">
        <v>10</v>
      </c>
      <c r="B134" s="20">
        <v>1</v>
      </c>
    </row>
    <row r="135" spans="1:4">
      <c r="A135" t="s">
        <v>11</v>
      </c>
      <c r="C135" s="20">
        <v>6</v>
      </c>
      <c r="D135" s="20">
        <v>2</v>
      </c>
    </row>
    <row r="136" spans="1:4">
      <c r="A136" t="s">
        <v>12</v>
      </c>
      <c r="B136" s="20">
        <v>1</v>
      </c>
      <c r="C136" s="20">
        <v>14</v>
      </c>
      <c r="D136" s="20">
        <v>30</v>
      </c>
    </row>
    <row r="137" spans="1:4">
      <c r="A137" t="s">
        <v>13</v>
      </c>
    </row>
    <row r="138" spans="1:4">
      <c r="A138" t="s">
        <v>14</v>
      </c>
      <c r="B138" s="20">
        <v>1</v>
      </c>
      <c r="D138" s="20">
        <v>1</v>
      </c>
    </row>
    <row r="140" spans="1:4">
      <c r="A140" s="26" t="s">
        <v>79</v>
      </c>
      <c r="B140" s="26"/>
      <c r="C140" s="26"/>
      <c r="D140" s="26"/>
    </row>
    <row r="141" spans="1:4">
      <c r="B141" s="20" t="s">
        <v>2</v>
      </c>
      <c r="C141" s="20" t="s">
        <v>3</v>
      </c>
      <c r="D141" s="20" t="s">
        <v>4</v>
      </c>
    </row>
    <row r="142" spans="1:4">
      <c r="A142" t="s">
        <v>0</v>
      </c>
      <c r="B142" s="20">
        <v>4</v>
      </c>
    </row>
    <row r="143" spans="1:4">
      <c r="A143" t="s">
        <v>1</v>
      </c>
      <c r="B143" s="20">
        <v>6</v>
      </c>
      <c r="C143" s="20">
        <v>15</v>
      </c>
      <c r="D143" s="20">
        <v>30</v>
      </c>
    </row>
    <row r="144" spans="1:4">
      <c r="A144" t="s">
        <v>5</v>
      </c>
      <c r="B144" s="20">
        <v>6</v>
      </c>
      <c r="C144" s="20">
        <v>6</v>
      </c>
      <c r="D144" s="20">
        <v>0</v>
      </c>
    </row>
    <row r="145" spans="1:4">
      <c r="A145" t="s">
        <v>6</v>
      </c>
      <c r="B145" s="20">
        <v>6</v>
      </c>
      <c r="C145" s="20">
        <v>15</v>
      </c>
      <c r="D145" s="20">
        <v>16</v>
      </c>
    </row>
    <row r="146" spans="1:4">
      <c r="A146" t="s">
        <v>7</v>
      </c>
      <c r="B146" s="20">
        <v>4</v>
      </c>
      <c r="C146" s="20">
        <v>7</v>
      </c>
      <c r="D146" s="20">
        <v>0</v>
      </c>
    </row>
    <row r="147" spans="1:4">
      <c r="A147" t="s">
        <v>8</v>
      </c>
      <c r="B147" s="20">
        <v>3</v>
      </c>
      <c r="C147" s="20">
        <v>12</v>
      </c>
      <c r="D147" s="20">
        <v>0</v>
      </c>
    </row>
    <row r="148" spans="1:4">
      <c r="A148" t="s">
        <v>9</v>
      </c>
      <c r="B148" s="20">
        <v>6</v>
      </c>
      <c r="C148" s="20">
        <v>15</v>
      </c>
      <c r="D148" s="20">
        <v>30</v>
      </c>
    </row>
    <row r="149" spans="1:4">
      <c r="A149" t="s">
        <v>10</v>
      </c>
      <c r="B149" s="20">
        <v>4</v>
      </c>
      <c r="C149" s="20">
        <v>15</v>
      </c>
      <c r="D149" s="20">
        <v>6</v>
      </c>
    </row>
    <row r="150" spans="1:4">
      <c r="A150" t="s">
        <v>11</v>
      </c>
      <c r="B150" s="20">
        <v>2</v>
      </c>
      <c r="C150" s="20">
        <v>6</v>
      </c>
      <c r="D150" s="20">
        <v>0</v>
      </c>
    </row>
    <row r="151" spans="1:4">
      <c r="A151" t="s">
        <v>12</v>
      </c>
      <c r="B151" s="20">
        <v>0</v>
      </c>
      <c r="C151" s="20">
        <v>12</v>
      </c>
      <c r="D151" s="20">
        <v>30</v>
      </c>
    </row>
    <row r="152" spans="1:4">
      <c r="A152" t="s">
        <v>13</v>
      </c>
      <c r="B152" s="20">
        <v>0</v>
      </c>
      <c r="C152" s="20">
        <v>1</v>
      </c>
      <c r="D152" s="20">
        <v>0</v>
      </c>
    </row>
    <row r="153" spans="1:4">
      <c r="A153" t="s">
        <v>14</v>
      </c>
      <c r="B153" s="20">
        <v>0</v>
      </c>
      <c r="C153" s="20">
        <v>2</v>
      </c>
      <c r="D153" s="20">
        <v>0</v>
      </c>
    </row>
    <row r="155" spans="1:4">
      <c r="A155" s="26" t="s">
        <v>80</v>
      </c>
      <c r="B155" s="26"/>
      <c r="C155" s="26"/>
      <c r="D155" s="26"/>
    </row>
    <row r="156" spans="1:4">
      <c r="B156" s="20" t="s">
        <v>2</v>
      </c>
      <c r="C156" s="20" t="s">
        <v>3</v>
      </c>
      <c r="D156" s="20" t="s">
        <v>4</v>
      </c>
    </row>
    <row r="157" spans="1:4">
      <c r="A157" t="s">
        <v>0</v>
      </c>
      <c r="B157" s="20">
        <v>2</v>
      </c>
    </row>
    <row r="158" spans="1:4">
      <c r="A158" t="s">
        <v>1</v>
      </c>
      <c r="B158" s="20">
        <v>0</v>
      </c>
      <c r="C158" s="20">
        <v>15</v>
      </c>
      <c r="D158" s="20">
        <v>27</v>
      </c>
    </row>
    <row r="159" spans="1:4">
      <c r="A159" t="s">
        <v>5</v>
      </c>
      <c r="B159" s="20">
        <v>1</v>
      </c>
      <c r="D159" s="20">
        <v>0</v>
      </c>
    </row>
    <row r="160" spans="1:4">
      <c r="A160" t="s">
        <v>6</v>
      </c>
      <c r="B160" s="20">
        <v>6</v>
      </c>
      <c r="C160" s="20">
        <v>15</v>
      </c>
      <c r="D160" s="20">
        <v>30</v>
      </c>
    </row>
    <row r="161" spans="1:4">
      <c r="A161" t="s">
        <v>7</v>
      </c>
      <c r="B161" s="20">
        <v>4</v>
      </c>
      <c r="C161" s="20">
        <v>12</v>
      </c>
      <c r="D161" s="20">
        <v>1</v>
      </c>
    </row>
    <row r="162" spans="1:4">
      <c r="A162" t="s">
        <v>8</v>
      </c>
      <c r="B162" s="20">
        <v>0</v>
      </c>
      <c r="C162" s="20">
        <v>8</v>
      </c>
      <c r="D162" s="20">
        <v>0</v>
      </c>
    </row>
    <row r="163" spans="1:4">
      <c r="A163" t="s">
        <v>9</v>
      </c>
      <c r="B163" s="20">
        <v>6</v>
      </c>
      <c r="C163" s="20">
        <v>15</v>
      </c>
      <c r="D163" s="20">
        <v>30</v>
      </c>
    </row>
    <row r="164" spans="1:4">
      <c r="A164" t="s">
        <v>10</v>
      </c>
      <c r="B164" s="20">
        <v>6</v>
      </c>
      <c r="C164" s="20">
        <v>15</v>
      </c>
      <c r="D164" s="20">
        <v>4</v>
      </c>
    </row>
    <row r="165" spans="1:4">
      <c r="A165" t="s">
        <v>11</v>
      </c>
      <c r="B165" s="20">
        <v>0</v>
      </c>
      <c r="C165" s="20">
        <v>8</v>
      </c>
      <c r="D165" s="20">
        <v>2</v>
      </c>
    </row>
    <row r="166" spans="1:4">
      <c r="A166" t="s">
        <v>12</v>
      </c>
      <c r="B166" s="20">
        <v>0</v>
      </c>
      <c r="C166" s="20">
        <v>15</v>
      </c>
      <c r="D166" s="20">
        <v>19</v>
      </c>
    </row>
    <row r="167" spans="1:4">
      <c r="A167" t="s">
        <v>13</v>
      </c>
      <c r="B167" s="20">
        <v>1</v>
      </c>
      <c r="C167" s="20">
        <v>1</v>
      </c>
      <c r="D167" s="20">
        <v>0</v>
      </c>
    </row>
    <row r="168" spans="1:4">
      <c r="A168" t="s">
        <v>14</v>
      </c>
      <c r="B168" s="20">
        <v>2</v>
      </c>
      <c r="C168" s="20">
        <v>3</v>
      </c>
      <c r="D168" s="20">
        <v>0</v>
      </c>
    </row>
    <row r="170" spans="1:4">
      <c r="A170" s="26" t="s">
        <v>81</v>
      </c>
      <c r="B170" s="26"/>
      <c r="C170" s="26"/>
      <c r="D170" s="26"/>
    </row>
    <row r="171" spans="1:4">
      <c r="B171" s="20" t="s">
        <v>2</v>
      </c>
      <c r="C171" s="20" t="s">
        <v>3</v>
      </c>
      <c r="D171" s="20" t="s">
        <v>4</v>
      </c>
    </row>
    <row r="172" spans="1:4">
      <c r="A172" t="s">
        <v>0</v>
      </c>
      <c r="B172" s="20">
        <v>0</v>
      </c>
    </row>
    <row r="173" spans="1:4">
      <c r="A173" t="s">
        <v>1</v>
      </c>
      <c r="B173" s="20">
        <v>6</v>
      </c>
      <c r="C173" s="20">
        <v>15</v>
      </c>
      <c r="D173" s="20">
        <v>30</v>
      </c>
    </row>
    <row r="174" spans="1:4">
      <c r="A174" t="s">
        <v>5</v>
      </c>
      <c r="B174" s="20">
        <v>5</v>
      </c>
      <c r="C174" s="20">
        <v>7</v>
      </c>
      <c r="D174" s="20">
        <v>0</v>
      </c>
    </row>
    <row r="175" spans="1:4">
      <c r="A175" t="s">
        <v>6</v>
      </c>
      <c r="B175" s="20">
        <v>6</v>
      </c>
      <c r="C175" s="20">
        <v>15</v>
      </c>
      <c r="D175" s="20">
        <v>30</v>
      </c>
    </row>
    <row r="176" spans="1:4">
      <c r="A176" t="s">
        <v>7</v>
      </c>
      <c r="B176" s="20">
        <v>6</v>
      </c>
      <c r="C176" s="20">
        <v>15</v>
      </c>
      <c r="D176" s="20">
        <v>29</v>
      </c>
    </row>
    <row r="177" spans="1:4">
      <c r="A177" t="s">
        <v>8</v>
      </c>
      <c r="B177" s="20">
        <v>2</v>
      </c>
      <c r="C177" s="20">
        <v>15</v>
      </c>
      <c r="D177" s="20">
        <v>10</v>
      </c>
    </row>
    <row r="178" spans="1:4">
      <c r="A178" t="s">
        <v>9</v>
      </c>
      <c r="B178" s="20">
        <v>0</v>
      </c>
      <c r="C178" s="20">
        <v>5</v>
      </c>
      <c r="D178" s="20">
        <v>6</v>
      </c>
    </row>
    <row r="179" spans="1:4">
      <c r="A179" t="s">
        <v>10</v>
      </c>
      <c r="B179" s="20">
        <v>6</v>
      </c>
      <c r="C179" s="20">
        <v>15</v>
      </c>
      <c r="D179" s="20">
        <v>30</v>
      </c>
    </row>
    <row r="180" spans="1:4">
      <c r="A180" t="s">
        <v>11</v>
      </c>
      <c r="B180" s="20">
        <v>0</v>
      </c>
      <c r="C180" s="20">
        <v>2</v>
      </c>
      <c r="D180" s="20">
        <v>0</v>
      </c>
    </row>
    <row r="181" spans="1:4">
      <c r="A181" t="s">
        <v>12</v>
      </c>
      <c r="B181" s="20">
        <v>1</v>
      </c>
      <c r="C181" s="20">
        <v>15</v>
      </c>
      <c r="D181" s="20">
        <v>18</v>
      </c>
    </row>
    <row r="182" spans="1:4">
      <c r="A182" t="s">
        <v>13</v>
      </c>
      <c r="B182" s="20">
        <v>0</v>
      </c>
      <c r="C182" s="20">
        <v>5</v>
      </c>
      <c r="D182" s="20">
        <v>0</v>
      </c>
    </row>
    <row r="183" spans="1:4">
      <c r="A183" t="s">
        <v>14</v>
      </c>
      <c r="B183" s="20">
        <v>0</v>
      </c>
      <c r="C183" s="20">
        <v>12</v>
      </c>
      <c r="D183" s="20">
        <v>0</v>
      </c>
    </row>
    <row r="186" spans="1:4">
      <c r="A186" s="26" t="s">
        <v>82</v>
      </c>
      <c r="B186" s="26"/>
      <c r="C186" s="26"/>
      <c r="D186" s="26"/>
    </row>
    <row r="187" spans="1:4">
      <c r="B187" s="20" t="s">
        <v>2</v>
      </c>
      <c r="C187" s="20" t="s">
        <v>3</v>
      </c>
      <c r="D187" s="20" t="s">
        <v>4</v>
      </c>
    </row>
    <row r="188" spans="1:4">
      <c r="A188" t="s">
        <v>0</v>
      </c>
      <c r="B188" s="20">
        <v>0</v>
      </c>
    </row>
    <row r="189" spans="1:4">
      <c r="A189" t="s">
        <v>1</v>
      </c>
      <c r="B189" s="20">
        <v>0</v>
      </c>
      <c r="C189" s="20">
        <v>15</v>
      </c>
      <c r="D189" s="20">
        <v>21</v>
      </c>
    </row>
    <row r="190" spans="1:4">
      <c r="A190" t="s">
        <v>5</v>
      </c>
      <c r="B190" s="20">
        <v>0</v>
      </c>
      <c r="C190" s="20">
        <v>0</v>
      </c>
      <c r="D190" s="20">
        <v>0</v>
      </c>
    </row>
    <row r="191" spans="1:4">
      <c r="A191" t="s">
        <v>6</v>
      </c>
      <c r="B191" s="20">
        <v>6</v>
      </c>
      <c r="C191" s="20">
        <v>15</v>
      </c>
      <c r="D191" s="20">
        <v>30</v>
      </c>
    </row>
    <row r="192" spans="1:4">
      <c r="A192" t="s">
        <v>7</v>
      </c>
      <c r="B192" s="20">
        <v>1</v>
      </c>
      <c r="C192" s="20">
        <v>15</v>
      </c>
      <c r="D192" s="20">
        <v>5</v>
      </c>
    </row>
    <row r="193" spans="1:4">
      <c r="A193" t="s">
        <v>8</v>
      </c>
      <c r="B193" s="20">
        <v>0</v>
      </c>
      <c r="C193" s="20">
        <v>15</v>
      </c>
      <c r="D193" s="20">
        <v>1</v>
      </c>
    </row>
    <row r="194" spans="1:4">
      <c r="A194" t="s">
        <v>9</v>
      </c>
      <c r="B194" s="20">
        <v>0</v>
      </c>
      <c r="C194" s="20">
        <v>7</v>
      </c>
      <c r="D194" s="20">
        <v>4</v>
      </c>
    </row>
    <row r="195" spans="1:4">
      <c r="A195" t="s">
        <v>10</v>
      </c>
      <c r="B195" s="20">
        <v>6</v>
      </c>
      <c r="C195" s="20">
        <v>15</v>
      </c>
      <c r="D195" s="20">
        <v>17</v>
      </c>
    </row>
    <row r="196" spans="1:4">
      <c r="A196" t="s">
        <v>11</v>
      </c>
      <c r="B196" s="20">
        <v>0</v>
      </c>
      <c r="C196" s="20">
        <v>1</v>
      </c>
      <c r="D196" s="20">
        <v>0</v>
      </c>
    </row>
    <row r="197" spans="1:4">
      <c r="A197" t="s">
        <v>12</v>
      </c>
      <c r="B197" s="20">
        <v>0</v>
      </c>
      <c r="C197" s="20">
        <v>6</v>
      </c>
      <c r="D197" s="20">
        <v>5</v>
      </c>
    </row>
    <row r="198" spans="1:4">
      <c r="A198" t="s">
        <v>13</v>
      </c>
      <c r="B198" s="20">
        <v>0</v>
      </c>
      <c r="C198" s="20">
        <v>0</v>
      </c>
      <c r="D198" s="20">
        <v>0</v>
      </c>
    </row>
    <row r="199" spans="1:4">
      <c r="A199" t="s">
        <v>14</v>
      </c>
      <c r="B199" s="20">
        <v>0</v>
      </c>
      <c r="C199" s="20">
        <v>13</v>
      </c>
      <c r="D199" s="20">
        <v>0</v>
      </c>
    </row>
    <row r="202" spans="1:4">
      <c r="A202" s="26" t="s">
        <v>83</v>
      </c>
      <c r="B202" s="26"/>
      <c r="C202" s="26"/>
      <c r="D202" s="26"/>
    </row>
    <row r="203" spans="1:4">
      <c r="B203" s="20" t="s">
        <v>2</v>
      </c>
      <c r="C203" s="20" t="s">
        <v>3</v>
      </c>
      <c r="D203" s="20" t="s">
        <v>4</v>
      </c>
    </row>
    <row r="204" spans="1:4">
      <c r="A204" t="s">
        <v>0</v>
      </c>
      <c r="B204" s="20">
        <v>0</v>
      </c>
    </row>
    <row r="205" spans="1:4">
      <c r="A205" t="s">
        <v>1</v>
      </c>
      <c r="B205" s="20">
        <v>0</v>
      </c>
      <c r="C205" s="20">
        <v>2</v>
      </c>
      <c r="D205" s="20">
        <v>0</v>
      </c>
    </row>
    <row r="206" spans="1:4">
      <c r="A206" t="s">
        <v>5</v>
      </c>
      <c r="B206" s="20">
        <v>0</v>
      </c>
      <c r="C206" s="20">
        <v>0</v>
      </c>
      <c r="D206" s="20">
        <v>0</v>
      </c>
    </row>
    <row r="207" spans="1:4">
      <c r="A207" t="s">
        <v>6</v>
      </c>
      <c r="B207" s="20">
        <v>4</v>
      </c>
      <c r="C207" s="20">
        <v>15</v>
      </c>
      <c r="D207" s="20">
        <v>4</v>
      </c>
    </row>
    <row r="208" spans="1:4">
      <c r="A208" t="s">
        <v>7</v>
      </c>
      <c r="C208" s="20">
        <v>3</v>
      </c>
      <c r="D208" s="20">
        <v>0</v>
      </c>
    </row>
    <row r="209" spans="1:4">
      <c r="A209" t="s">
        <v>8</v>
      </c>
      <c r="B209" s="20">
        <v>0</v>
      </c>
      <c r="C209" s="20">
        <v>0</v>
      </c>
      <c r="D209" s="20">
        <v>0</v>
      </c>
    </row>
    <row r="210" spans="1:4">
      <c r="A210" t="s">
        <v>9</v>
      </c>
      <c r="B210" s="20">
        <v>0</v>
      </c>
      <c r="C210" s="20">
        <v>0</v>
      </c>
      <c r="D210" s="20">
        <v>0</v>
      </c>
    </row>
    <row r="211" spans="1:4">
      <c r="A211" t="s">
        <v>10</v>
      </c>
      <c r="B211" s="20">
        <v>0</v>
      </c>
      <c r="C211" s="20">
        <v>4</v>
      </c>
      <c r="D211" s="20">
        <v>3</v>
      </c>
    </row>
    <row r="212" spans="1:4">
      <c r="A212" t="s">
        <v>11</v>
      </c>
      <c r="B212" s="20">
        <v>0</v>
      </c>
      <c r="C212" s="20">
        <v>0</v>
      </c>
      <c r="D212" s="20">
        <v>0</v>
      </c>
    </row>
    <row r="213" spans="1:4">
      <c r="A213" t="s">
        <v>12</v>
      </c>
      <c r="B213" s="20">
        <v>0</v>
      </c>
      <c r="C213" s="20">
        <v>1</v>
      </c>
      <c r="D213" s="20">
        <v>5</v>
      </c>
    </row>
    <row r="214" spans="1:4">
      <c r="A214" t="s">
        <v>13</v>
      </c>
      <c r="B214" s="20">
        <v>0</v>
      </c>
      <c r="C214" s="20">
        <v>0</v>
      </c>
      <c r="D214" s="20">
        <v>0</v>
      </c>
    </row>
    <row r="215" spans="1:4">
      <c r="A215" t="s">
        <v>14</v>
      </c>
      <c r="B215" s="20">
        <v>0</v>
      </c>
      <c r="C215" s="20">
        <v>0</v>
      </c>
      <c r="D215" s="20">
        <v>0</v>
      </c>
    </row>
    <row r="217" spans="1:4">
      <c r="A217" s="26" t="s">
        <v>84</v>
      </c>
      <c r="B217" s="26"/>
      <c r="C217" s="26"/>
      <c r="D217" s="26"/>
    </row>
    <row r="218" spans="1:4">
      <c r="B218" s="20" t="s">
        <v>2</v>
      </c>
      <c r="C218" s="20" t="s">
        <v>3</v>
      </c>
      <c r="D218" s="20" t="s">
        <v>4</v>
      </c>
    </row>
    <row r="219" spans="1:4">
      <c r="A219" t="s">
        <v>0</v>
      </c>
      <c r="B219" s="20">
        <v>0</v>
      </c>
    </row>
    <row r="220" spans="1:4">
      <c r="A220" t="s">
        <v>1</v>
      </c>
      <c r="B220" s="20">
        <v>0</v>
      </c>
      <c r="C220" s="20">
        <v>5</v>
      </c>
      <c r="D220" s="20">
        <v>0</v>
      </c>
    </row>
    <row r="221" spans="1:4">
      <c r="A221" t="s">
        <v>5</v>
      </c>
      <c r="B221" s="20">
        <v>0</v>
      </c>
      <c r="C221" s="20">
        <v>0</v>
      </c>
      <c r="D221" s="20">
        <v>0</v>
      </c>
    </row>
    <row r="222" spans="1:4">
      <c r="A222" t="s">
        <v>6</v>
      </c>
      <c r="B222" s="20">
        <v>3</v>
      </c>
      <c r="C222" s="20">
        <v>7</v>
      </c>
      <c r="D222" s="20">
        <v>0</v>
      </c>
    </row>
    <row r="223" spans="1:4">
      <c r="A223" t="s">
        <v>7</v>
      </c>
      <c r="B223" s="20">
        <v>0</v>
      </c>
      <c r="C223" s="20">
        <v>0</v>
      </c>
      <c r="D223" s="20">
        <v>0</v>
      </c>
    </row>
    <row r="224" spans="1:4">
      <c r="A224" t="s">
        <v>8</v>
      </c>
      <c r="B224" s="20">
        <v>0</v>
      </c>
      <c r="C224" s="20">
        <v>0</v>
      </c>
      <c r="D224" s="20">
        <v>0</v>
      </c>
    </row>
    <row r="225" spans="1:4">
      <c r="A225" t="s">
        <v>9</v>
      </c>
      <c r="B225" s="20">
        <v>0</v>
      </c>
      <c r="C225" s="20">
        <v>0</v>
      </c>
      <c r="D225" s="20">
        <v>0</v>
      </c>
    </row>
    <row r="226" spans="1:4">
      <c r="A226" t="s">
        <v>10</v>
      </c>
      <c r="B226" s="20">
        <v>1</v>
      </c>
      <c r="C226" s="20">
        <v>8</v>
      </c>
      <c r="D226" s="20">
        <v>0</v>
      </c>
    </row>
    <row r="227" spans="1:4">
      <c r="A227" t="s">
        <v>11</v>
      </c>
      <c r="B227" s="20">
        <v>0</v>
      </c>
      <c r="C227" s="20">
        <v>0</v>
      </c>
      <c r="D227" s="20">
        <v>0</v>
      </c>
    </row>
    <row r="228" spans="1:4">
      <c r="A228" t="s">
        <v>12</v>
      </c>
      <c r="B228" s="20">
        <v>0</v>
      </c>
      <c r="C228" s="20">
        <v>0</v>
      </c>
      <c r="D228" s="20">
        <v>2</v>
      </c>
    </row>
    <row r="229" spans="1:4">
      <c r="A229" t="s">
        <v>13</v>
      </c>
      <c r="B229" s="20">
        <v>0</v>
      </c>
      <c r="C229" s="20">
        <v>0</v>
      </c>
      <c r="D229" s="20">
        <v>0</v>
      </c>
    </row>
    <row r="230" spans="1:4">
      <c r="A230" t="s">
        <v>14</v>
      </c>
      <c r="B230" s="20">
        <v>0</v>
      </c>
      <c r="C230" s="20">
        <v>2</v>
      </c>
      <c r="D230" s="20">
        <v>0</v>
      </c>
    </row>
    <row r="232" spans="1:4">
      <c r="A232" s="26" t="s">
        <v>85</v>
      </c>
      <c r="B232" s="26"/>
      <c r="C232" s="26"/>
      <c r="D232" s="26"/>
    </row>
    <row r="233" spans="1:4">
      <c r="B233" s="20" t="s">
        <v>2</v>
      </c>
      <c r="C233" s="20" t="s">
        <v>3</v>
      </c>
      <c r="D233" s="20" t="s">
        <v>4</v>
      </c>
    </row>
    <row r="234" spans="1:4">
      <c r="A234" t="s">
        <v>0</v>
      </c>
      <c r="B234" s="20">
        <v>0</v>
      </c>
    </row>
    <row r="235" spans="1:4">
      <c r="A235" t="s">
        <v>1</v>
      </c>
      <c r="B235" s="20">
        <v>0</v>
      </c>
      <c r="C235" s="20">
        <v>1</v>
      </c>
      <c r="D235" s="20">
        <v>0</v>
      </c>
    </row>
    <row r="236" spans="1:4">
      <c r="A236" t="s">
        <v>5</v>
      </c>
      <c r="B236" s="20">
        <v>0</v>
      </c>
      <c r="C236" s="20">
        <v>0</v>
      </c>
      <c r="D236" s="20">
        <v>0</v>
      </c>
    </row>
    <row r="237" spans="1:4">
      <c r="A237" t="s">
        <v>6</v>
      </c>
      <c r="B237" s="20">
        <v>2</v>
      </c>
      <c r="C237" s="20">
        <v>15</v>
      </c>
      <c r="D237" s="20">
        <v>9</v>
      </c>
    </row>
    <row r="238" spans="1:4">
      <c r="A238" t="s">
        <v>7</v>
      </c>
      <c r="B238" s="20">
        <v>1</v>
      </c>
      <c r="C238" s="20">
        <v>5</v>
      </c>
      <c r="D238" s="20">
        <v>0</v>
      </c>
    </row>
    <row r="239" spans="1:4">
      <c r="A239" t="s">
        <v>8</v>
      </c>
      <c r="B239" s="20">
        <v>0</v>
      </c>
      <c r="C239" s="20">
        <v>1</v>
      </c>
      <c r="D239" s="20">
        <v>0</v>
      </c>
    </row>
    <row r="240" spans="1:4">
      <c r="A240" t="s">
        <v>9</v>
      </c>
      <c r="B240" s="20">
        <v>0</v>
      </c>
      <c r="C240" s="20">
        <v>1</v>
      </c>
      <c r="D240" s="20">
        <v>0</v>
      </c>
    </row>
    <row r="241" spans="1:4">
      <c r="A241" t="s">
        <v>10</v>
      </c>
      <c r="B241" s="20">
        <v>0</v>
      </c>
      <c r="C241" s="20">
        <v>8</v>
      </c>
      <c r="D241" s="20">
        <v>0</v>
      </c>
    </row>
    <row r="242" spans="1:4">
      <c r="A242" t="s">
        <v>11</v>
      </c>
      <c r="B242" s="20">
        <v>0</v>
      </c>
      <c r="C242" s="20">
        <v>0</v>
      </c>
      <c r="D242" s="20">
        <v>0</v>
      </c>
    </row>
    <row r="243" spans="1:4">
      <c r="A243" t="s">
        <v>12</v>
      </c>
      <c r="B243" s="20">
        <v>0</v>
      </c>
      <c r="C243" s="20">
        <v>1</v>
      </c>
      <c r="D243" s="20">
        <v>0</v>
      </c>
    </row>
    <row r="244" spans="1:4">
      <c r="A244" t="s">
        <v>13</v>
      </c>
      <c r="B244" s="20">
        <v>0</v>
      </c>
      <c r="C244" s="20">
        <v>0</v>
      </c>
      <c r="D244" s="20">
        <v>0</v>
      </c>
    </row>
    <row r="245" spans="1:4">
      <c r="A245" t="s">
        <v>14</v>
      </c>
      <c r="B245" s="20">
        <v>0</v>
      </c>
      <c r="C245" s="20">
        <v>0</v>
      </c>
      <c r="D245" s="20">
        <v>0</v>
      </c>
    </row>
    <row r="247" spans="1:4">
      <c r="A247" s="26" t="s">
        <v>86</v>
      </c>
      <c r="B247" s="26"/>
      <c r="C247" s="26"/>
      <c r="D247" s="26"/>
    </row>
    <row r="248" spans="1:4">
      <c r="B248" s="20" t="s">
        <v>2</v>
      </c>
      <c r="C248" s="20" t="s">
        <v>3</v>
      </c>
      <c r="D248" s="20" t="s">
        <v>4</v>
      </c>
    </row>
    <row r="249" spans="1:4">
      <c r="A249" t="s">
        <v>0</v>
      </c>
      <c r="B249" s="20">
        <v>0</v>
      </c>
    </row>
    <row r="250" spans="1:4">
      <c r="A250" t="s">
        <v>1</v>
      </c>
      <c r="B250" s="20">
        <v>0</v>
      </c>
      <c r="C250" s="20">
        <v>5</v>
      </c>
      <c r="D250" s="20">
        <v>0</v>
      </c>
    </row>
    <row r="251" spans="1:4">
      <c r="A251" t="s">
        <v>5</v>
      </c>
      <c r="B251" s="20">
        <v>0</v>
      </c>
      <c r="C251" s="20">
        <v>0</v>
      </c>
      <c r="D251" s="20">
        <v>0</v>
      </c>
    </row>
    <row r="252" spans="1:4">
      <c r="A252" t="s">
        <v>6</v>
      </c>
      <c r="B252" s="20">
        <v>0</v>
      </c>
      <c r="C252" s="20">
        <v>6</v>
      </c>
      <c r="D252" s="20">
        <v>0</v>
      </c>
    </row>
    <row r="253" spans="1:4">
      <c r="A253" t="s">
        <v>7</v>
      </c>
      <c r="B253" s="20">
        <v>0</v>
      </c>
      <c r="C253" s="20">
        <v>1</v>
      </c>
      <c r="D253" s="20">
        <v>0</v>
      </c>
    </row>
    <row r="254" spans="1:4">
      <c r="A254" t="s">
        <v>8</v>
      </c>
      <c r="B254" s="20">
        <v>0</v>
      </c>
      <c r="C254" s="20">
        <v>0</v>
      </c>
      <c r="D254" s="20">
        <v>0</v>
      </c>
    </row>
    <row r="255" spans="1:4">
      <c r="A255" t="s">
        <v>9</v>
      </c>
      <c r="B255" s="20">
        <v>0</v>
      </c>
      <c r="C255" s="20">
        <v>0</v>
      </c>
      <c r="D255" s="20">
        <v>0</v>
      </c>
    </row>
    <row r="256" spans="1:4">
      <c r="A256" t="s">
        <v>10</v>
      </c>
      <c r="B256" s="20">
        <v>1</v>
      </c>
      <c r="C256" s="20">
        <v>6</v>
      </c>
      <c r="D256" s="20">
        <v>0</v>
      </c>
    </row>
    <row r="257" spans="1:4">
      <c r="A257" t="s">
        <v>11</v>
      </c>
      <c r="B257" s="20">
        <v>0</v>
      </c>
      <c r="C257" s="20">
        <v>0</v>
      </c>
      <c r="D257" s="20">
        <v>0</v>
      </c>
    </row>
    <row r="258" spans="1:4">
      <c r="A258" t="s">
        <v>12</v>
      </c>
      <c r="B258" s="20">
        <v>0</v>
      </c>
      <c r="C258" s="20">
        <v>3</v>
      </c>
      <c r="D258" s="20">
        <v>1</v>
      </c>
    </row>
    <row r="259" spans="1:4">
      <c r="A259" t="s">
        <v>13</v>
      </c>
      <c r="B259" s="20">
        <v>0</v>
      </c>
      <c r="C259" s="20">
        <v>0</v>
      </c>
      <c r="D259" s="20">
        <v>0</v>
      </c>
    </row>
    <row r="260" spans="1:4">
      <c r="A260" t="s">
        <v>14</v>
      </c>
      <c r="B260" s="20">
        <v>0</v>
      </c>
      <c r="C260" s="20">
        <v>1</v>
      </c>
      <c r="D260" s="20">
        <v>0</v>
      </c>
    </row>
  </sheetData>
  <autoFilter ref="A1:A260"/>
  <mergeCells count="19">
    <mergeCell ref="I38:N40"/>
    <mergeCell ref="I16:L16"/>
    <mergeCell ref="A79:D79"/>
    <mergeCell ref="A1:D1"/>
    <mergeCell ref="A16:D16"/>
    <mergeCell ref="A32:D32"/>
    <mergeCell ref="A48:D48"/>
    <mergeCell ref="A64:D64"/>
    <mergeCell ref="A202:D202"/>
    <mergeCell ref="A217:D217"/>
    <mergeCell ref="A232:D232"/>
    <mergeCell ref="A247:D247"/>
    <mergeCell ref="A94:D94"/>
    <mergeCell ref="A109:D109"/>
    <mergeCell ref="A140:D140"/>
    <mergeCell ref="A155:D155"/>
    <mergeCell ref="A170:D170"/>
    <mergeCell ref="A186:D186"/>
    <mergeCell ref="A125:D125"/>
  </mergeCells>
  <pageMargins left="0.7" right="0.7" top="0.75" bottom="0.75" header="0.3" footer="0.3"/>
  <pageSetup scale="35"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47"/>
  <sheetViews>
    <sheetView zoomScale="126" zoomScaleNormal="85" workbookViewId="0">
      <selection activeCell="C9" sqref="C9"/>
    </sheetView>
  </sheetViews>
  <sheetFormatPr defaultRowHeight="15"/>
  <cols>
    <col min="1" max="1" width="16.5703125" customWidth="1"/>
    <col min="2" max="2" width="10" style="20" customWidth="1"/>
    <col min="3" max="3" width="14.28515625" style="20" customWidth="1"/>
    <col min="4" max="4" width="5.85546875" style="20" customWidth="1"/>
    <col min="5" max="6" width="25.5703125" customWidth="1"/>
    <col min="7" max="7" width="21.140625" customWidth="1"/>
    <col min="8" max="8" width="22.140625" customWidth="1"/>
    <col min="9" max="9" width="18.5703125" customWidth="1"/>
    <col min="10" max="10" width="19.7109375" customWidth="1"/>
    <col min="11" max="11" width="19.140625" customWidth="1"/>
    <col min="12" max="12" width="20.5703125" customWidth="1"/>
    <col min="13" max="13" width="18" customWidth="1"/>
    <col min="14" max="14" width="23.28515625" customWidth="1"/>
    <col min="15" max="15" width="13.7109375" customWidth="1"/>
    <col min="16" max="17" width="22.28515625" bestFit="1" customWidth="1"/>
    <col min="18" max="18" width="18" bestFit="1" customWidth="1"/>
    <col min="19" max="19" width="18.85546875" bestFit="1" customWidth="1"/>
    <col min="20" max="20" width="15.28515625" bestFit="1" customWidth="1"/>
    <col min="21" max="21" width="16.42578125" bestFit="1" customWidth="1"/>
    <col min="22" max="22" width="15.85546875" bestFit="1" customWidth="1"/>
    <col min="23" max="23" width="17.42578125" bestFit="1" customWidth="1"/>
    <col min="24" max="24" width="14.7109375" bestFit="1" customWidth="1"/>
    <col min="25" max="25" width="19.28515625" bestFit="1" customWidth="1"/>
    <col min="26" max="26" width="9.7109375" bestFit="1" customWidth="1"/>
    <col min="27" max="28" width="18.28515625" bestFit="1" customWidth="1"/>
    <col min="29" max="29" width="14" bestFit="1" customWidth="1"/>
    <col min="30" max="30" width="14.85546875" bestFit="1" customWidth="1"/>
    <col min="31" max="31" width="11.28515625" bestFit="1" customWidth="1"/>
    <col min="32" max="32" width="12.42578125" bestFit="1" customWidth="1"/>
    <col min="33" max="33" width="11.85546875" bestFit="1" customWidth="1"/>
    <col min="34" max="34" width="13.42578125" bestFit="1" customWidth="1"/>
    <col min="35" max="35" width="10.7109375" bestFit="1" customWidth="1"/>
  </cols>
  <sheetData>
    <row r="1" spans="1:12">
      <c r="A1" s="28" t="s">
        <v>1</v>
      </c>
      <c r="B1" s="28"/>
      <c r="C1" s="28"/>
      <c r="D1" s="28"/>
      <c r="I1" s="1"/>
    </row>
    <row r="2" spans="1:12">
      <c r="B2" s="20" t="s">
        <v>2</v>
      </c>
      <c r="C2" s="20" t="s">
        <v>3</v>
      </c>
      <c r="D2" s="20" t="s">
        <v>4</v>
      </c>
      <c r="J2" s="1"/>
      <c r="K2" s="1"/>
      <c r="L2" s="1"/>
    </row>
    <row r="3" spans="1:12">
      <c r="A3" t="s">
        <v>87</v>
      </c>
      <c r="B3" s="20">
        <f>'By time bin'!B4</f>
        <v>5</v>
      </c>
      <c r="C3" s="20">
        <f>'By time bin'!C4</f>
        <v>15</v>
      </c>
      <c r="D3" s="20">
        <f>'By time bin'!D4</f>
        <v>15</v>
      </c>
      <c r="I3" s="1"/>
    </row>
    <row r="4" spans="1:12">
      <c r="A4" t="s">
        <v>88</v>
      </c>
      <c r="B4" s="20">
        <f>'By time bin'!B19</f>
        <v>5</v>
      </c>
      <c r="C4" s="20">
        <f>'By time bin'!C19</f>
        <v>15</v>
      </c>
      <c r="D4" s="20">
        <f>'By time bin'!D19</f>
        <v>19</v>
      </c>
      <c r="I4" s="1"/>
    </row>
    <row r="5" spans="1:12">
      <c r="A5" t="s">
        <v>89</v>
      </c>
      <c r="B5" s="20">
        <f>'By time bin'!B35</f>
        <v>6</v>
      </c>
      <c r="C5" s="20">
        <f>'By time bin'!C35</f>
        <v>15</v>
      </c>
      <c r="D5" s="20">
        <f>'By time bin'!D35</f>
        <v>10</v>
      </c>
      <c r="I5" s="1"/>
    </row>
    <row r="6" spans="1:12">
      <c r="A6" t="s">
        <v>90</v>
      </c>
      <c r="B6" s="20">
        <f>'By time bin'!B51</f>
        <v>6</v>
      </c>
      <c r="C6" s="20">
        <f>'By time bin'!C51</f>
        <v>15</v>
      </c>
      <c r="D6" s="20">
        <f>'By time bin'!D51</f>
        <v>30</v>
      </c>
      <c r="I6" s="1"/>
    </row>
    <row r="7" spans="1:12">
      <c r="A7" t="s">
        <v>91</v>
      </c>
      <c r="B7" s="20">
        <f>'By time bin'!B67</f>
        <v>6</v>
      </c>
      <c r="C7" s="20">
        <f>'By time bin'!C67</f>
        <v>15</v>
      </c>
      <c r="D7" s="20">
        <f>'By time bin'!D67</f>
        <v>30</v>
      </c>
      <c r="I7" s="1"/>
    </row>
    <row r="8" spans="1:12">
      <c r="A8" t="s">
        <v>92</v>
      </c>
      <c r="B8" s="20">
        <f>'By time bin'!B82</f>
        <v>6</v>
      </c>
      <c r="C8" s="20">
        <f>'By time bin'!C82</f>
        <v>15</v>
      </c>
      <c r="D8" s="20">
        <f>'By time bin'!D82</f>
        <v>30</v>
      </c>
      <c r="I8" s="1"/>
    </row>
    <row r="9" spans="1:12">
      <c r="A9" t="s">
        <v>93</v>
      </c>
      <c r="B9" s="20">
        <f>'By time bin'!B97</f>
        <v>6</v>
      </c>
      <c r="C9" s="20">
        <f>'By time bin'!C97</f>
        <v>15</v>
      </c>
      <c r="D9" s="20">
        <f>'By time bin'!D97</f>
        <v>30</v>
      </c>
      <c r="I9" s="1"/>
    </row>
    <row r="10" spans="1:12">
      <c r="A10" t="s">
        <v>121</v>
      </c>
      <c r="B10" s="20">
        <f>'By time bin'!B112</f>
        <v>6</v>
      </c>
      <c r="C10" s="20">
        <f>'By time bin'!C112</f>
        <v>15</v>
      </c>
      <c r="D10" s="20">
        <f>'By time bin'!D112</f>
        <v>30</v>
      </c>
      <c r="I10" s="1"/>
    </row>
    <row r="11" spans="1:12">
      <c r="A11" t="s">
        <v>120</v>
      </c>
      <c r="B11" s="20">
        <f>'By time bin'!B128</f>
        <v>6</v>
      </c>
      <c r="C11" s="20">
        <f>'By time bin'!C128</f>
        <v>15</v>
      </c>
      <c r="D11" s="20">
        <f>'By time bin'!D128</f>
        <v>30</v>
      </c>
      <c r="I11" s="1"/>
    </row>
    <row r="12" spans="1:12">
      <c r="A12" t="s">
        <v>95</v>
      </c>
      <c r="B12" s="20">
        <f>'By time bin'!B143</f>
        <v>6</v>
      </c>
      <c r="C12" s="20">
        <f>'By time bin'!C143</f>
        <v>15</v>
      </c>
      <c r="D12" s="20">
        <f>'By time bin'!D143</f>
        <v>30</v>
      </c>
      <c r="I12" s="1"/>
    </row>
    <row r="13" spans="1:12">
      <c r="A13" t="s">
        <v>96</v>
      </c>
      <c r="B13" s="20">
        <f>'By time bin'!B158</f>
        <v>0</v>
      </c>
      <c r="C13" s="20">
        <f>'By time bin'!C158</f>
        <v>15</v>
      </c>
      <c r="D13" s="20">
        <f>'By time bin'!D158</f>
        <v>27</v>
      </c>
      <c r="I13" s="1"/>
    </row>
    <row r="14" spans="1:12">
      <c r="A14" t="s">
        <v>97</v>
      </c>
      <c r="B14" s="20">
        <f>'By time bin'!B173</f>
        <v>6</v>
      </c>
      <c r="C14" s="20">
        <f>'By time bin'!C173</f>
        <v>15</v>
      </c>
      <c r="D14" s="20">
        <f>'By time bin'!D173</f>
        <v>30</v>
      </c>
      <c r="I14" s="1"/>
    </row>
    <row r="15" spans="1:12">
      <c r="A15" t="s">
        <v>98</v>
      </c>
      <c r="B15" s="20">
        <f>'By time bin'!B189</f>
        <v>0</v>
      </c>
      <c r="C15" s="20">
        <f>'By time bin'!C189</f>
        <v>15</v>
      </c>
      <c r="D15" s="20">
        <f>'By time bin'!D189</f>
        <v>21</v>
      </c>
      <c r="I15" s="1"/>
    </row>
    <row r="16" spans="1:12">
      <c r="A16" t="s">
        <v>99</v>
      </c>
      <c r="B16" s="20">
        <f>'By time bin'!B205</f>
        <v>0</v>
      </c>
      <c r="C16" s="20">
        <f>'By time bin'!C205</f>
        <v>2</v>
      </c>
      <c r="D16" s="20">
        <f>'By time bin'!D205</f>
        <v>0</v>
      </c>
      <c r="I16" s="1"/>
    </row>
    <row r="17" spans="1:12">
      <c r="A17" t="s">
        <v>100</v>
      </c>
      <c r="B17" s="20">
        <f>'By time bin'!B205</f>
        <v>0</v>
      </c>
      <c r="C17" s="20">
        <f>'By time bin'!C205</f>
        <v>2</v>
      </c>
      <c r="D17" s="20">
        <f>'By time bin'!D205</f>
        <v>0</v>
      </c>
      <c r="I17" s="1"/>
    </row>
    <row r="18" spans="1:12">
      <c r="A18" t="s">
        <v>101</v>
      </c>
      <c r="B18" s="20">
        <f>'By time bin'!B235</f>
        <v>0</v>
      </c>
      <c r="C18" s="20">
        <f>'By time bin'!C235</f>
        <v>1</v>
      </c>
      <c r="D18" s="20">
        <f>'By time bin'!D235</f>
        <v>0</v>
      </c>
    </row>
    <row r="19" spans="1:12">
      <c r="A19" t="s">
        <v>102</v>
      </c>
      <c r="B19" s="20">
        <f>'By time bin'!B250</f>
        <v>0</v>
      </c>
      <c r="C19" s="20">
        <f>'By time bin'!C250</f>
        <v>5</v>
      </c>
      <c r="D19" s="20">
        <f>'By time bin'!D250</f>
        <v>0</v>
      </c>
    </row>
    <row r="21" spans="1:12">
      <c r="A21" s="28" t="s">
        <v>5</v>
      </c>
      <c r="B21" s="28"/>
      <c r="C21" s="28"/>
      <c r="D21" s="28"/>
      <c r="I21" s="28"/>
      <c r="J21" s="28"/>
      <c r="K21" s="28"/>
      <c r="L21" s="28"/>
    </row>
    <row r="22" spans="1:12">
      <c r="B22" s="20" t="s">
        <v>2</v>
      </c>
      <c r="C22" s="20" t="s">
        <v>3</v>
      </c>
      <c r="D22" s="20" t="s">
        <v>4</v>
      </c>
    </row>
    <row r="23" spans="1:12">
      <c r="A23" t="s">
        <v>87</v>
      </c>
      <c r="B23" s="20">
        <f>'By time bin'!B5</f>
        <v>0</v>
      </c>
      <c r="C23" s="20">
        <f>'By time bin'!C5</f>
        <v>0</v>
      </c>
      <c r="D23" s="20">
        <f>'By time bin'!D5</f>
        <v>0</v>
      </c>
    </row>
    <row r="24" spans="1:12">
      <c r="A24" t="s">
        <v>88</v>
      </c>
      <c r="B24" s="20">
        <f>'By time bin'!B20</f>
        <v>0</v>
      </c>
      <c r="C24" s="20">
        <f>'By time bin'!C20</f>
        <v>0</v>
      </c>
      <c r="D24" s="20">
        <f>'By time bin'!D20</f>
        <v>0</v>
      </c>
    </row>
    <row r="25" spans="1:12">
      <c r="A25" t="s">
        <v>89</v>
      </c>
      <c r="B25" s="20">
        <f>'By time bin'!B36</f>
        <v>0</v>
      </c>
      <c r="C25" s="20">
        <f>'By time bin'!C36</f>
        <v>0</v>
      </c>
      <c r="D25" s="20">
        <f>'By time bin'!D36</f>
        <v>0</v>
      </c>
    </row>
    <row r="26" spans="1:12">
      <c r="A26" t="s">
        <v>90</v>
      </c>
      <c r="B26" s="20">
        <f>'By time bin'!B52</f>
        <v>0</v>
      </c>
      <c r="C26" s="20">
        <f>'By time bin'!C52</f>
        <v>0</v>
      </c>
      <c r="D26" s="20">
        <f>'By time bin'!D52</f>
        <v>0</v>
      </c>
    </row>
    <row r="27" spans="1:12">
      <c r="A27" t="s">
        <v>91</v>
      </c>
      <c r="B27" s="20">
        <f>'By time bin'!B68</f>
        <v>0</v>
      </c>
      <c r="C27" s="20">
        <f>'By time bin'!C68</f>
        <v>0</v>
      </c>
      <c r="D27" s="20">
        <f>'By time bin'!D68</f>
        <v>0</v>
      </c>
    </row>
    <row r="28" spans="1:12">
      <c r="A28" t="s">
        <v>92</v>
      </c>
      <c r="B28" s="20">
        <f>'By time bin'!B83</f>
        <v>3</v>
      </c>
      <c r="C28" s="20">
        <f>'By time bin'!C83</f>
        <v>2</v>
      </c>
      <c r="D28" s="20">
        <f>'By time bin'!D83</f>
        <v>1</v>
      </c>
    </row>
    <row r="29" spans="1:12">
      <c r="A29" t="s">
        <v>93</v>
      </c>
      <c r="B29" s="20">
        <f>'By time bin'!B98</f>
        <v>0</v>
      </c>
      <c r="C29" s="20">
        <f>'By time bin'!C98</f>
        <v>6</v>
      </c>
      <c r="D29" s="20">
        <f>'By time bin'!D98</f>
        <v>0</v>
      </c>
    </row>
    <row r="30" spans="1:12">
      <c r="A30" t="s">
        <v>94</v>
      </c>
      <c r="B30" s="20">
        <f>'By time bin'!B113</f>
        <v>6</v>
      </c>
      <c r="C30" s="20">
        <f>'By time bin'!C113</f>
        <v>15</v>
      </c>
      <c r="D30" s="20">
        <f>'By time bin'!D113</f>
        <v>14</v>
      </c>
    </row>
    <row r="31" spans="1:12">
      <c r="A31" t="s">
        <v>95</v>
      </c>
      <c r="B31" s="20">
        <f>'By time bin'!B144</f>
        <v>6</v>
      </c>
      <c r="C31" s="20">
        <f>'By time bin'!C144</f>
        <v>6</v>
      </c>
      <c r="D31" s="20">
        <f>'By time bin'!D144</f>
        <v>0</v>
      </c>
    </row>
    <row r="32" spans="1:12">
      <c r="A32" t="s">
        <v>96</v>
      </c>
      <c r="B32" s="20">
        <f>'By time bin'!B159</f>
        <v>1</v>
      </c>
      <c r="C32" s="20">
        <f>'By time bin'!C159</f>
        <v>0</v>
      </c>
      <c r="D32" s="20">
        <f>'By time bin'!D159</f>
        <v>0</v>
      </c>
    </row>
    <row r="33" spans="1:14">
      <c r="A33" t="s">
        <v>97</v>
      </c>
      <c r="B33" s="20">
        <f>'By time bin'!B174</f>
        <v>5</v>
      </c>
      <c r="C33" s="20">
        <f>'By time bin'!C174</f>
        <v>7</v>
      </c>
      <c r="D33" s="20">
        <f>'By time bin'!D174</f>
        <v>0</v>
      </c>
    </row>
    <row r="34" spans="1:14">
      <c r="A34" t="s">
        <v>98</v>
      </c>
      <c r="B34" s="20">
        <f>'By time bin'!B190</f>
        <v>0</v>
      </c>
      <c r="C34" s="20">
        <f>'By time bin'!C190</f>
        <v>0</v>
      </c>
      <c r="D34" s="20">
        <f>'By time bin'!D190</f>
        <v>0</v>
      </c>
    </row>
    <row r="35" spans="1:14">
      <c r="A35" t="s">
        <v>99</v>
      </c>
      <c r="B35" s="20">
        <f>'By time bin'!B206</f>
        <v>0</v>
      </c>
      <c r="C35" s="20">
        <f>'By time bin'!C206</f>
        <v>0</v>
      </c>
      <c r="D35" s="20">
        <f>'By time bin'!D206</f>
        <v>0</v>
      </c>
    </row>
    <row r="36" spans="1:14">
      <c r="A36" t="s">
        <v>100</v>
      </c>
      <c r="B36" s="20">
        <f>'By time bin'!B221</f>
        <v>0</v>
      </c>
      <c r="C36" s="20">
        <f>'By time bin'!C221</f>
        <v>0</v>
      </c>
      <c r="D36" s="20">
        <f>'By time bin'!D221</f>
        <v>0</v>
      </c>
    </row>
    <row r="37" spans="1:14">
      <c r="A37" t="s">
        <v>101</v>
      </c>
      <c r="B37" s="20">
        <f>'By time bin'!B236</f>
        <v>0</v>
      </c>
      <c r="C37" s="20">
        <f>'By time bin'!C236</f>
        <v>0</v>
      </c>
      <c r="D37" s="20">
        <f>'By time bin'!D236</f>
        <v>0</v>
      </c>
    </row>
    <row r="38" spans="1:14">
      <c r="A38" t="s">
        <v>102</v>
      </c>
      <c r="B38" s="20">
        <f>'By time bin'!B251</f>
        <v>0</v>
      </c>
      <c r="C38" s="20">
        <f>'By time bin'!C251</f>
        <v>0</v>
      </c>
      <c r="D38" s="20">
        <f>'By time bin'!D251</f>
        <v>0</v>
      </c>
    </row>
    <row r="40" spans="1:14">
      <c r="A40" s="28" t="s">
        <v>6</v>
      </c>
      <c r="B40" s="26"/>
      <c r="C40" s="26"/>
      <c r="D40" s="26"/>
    </row>
    <row r="41" spans="1:14">
      <c r="B41" s="20" t="s">
        <v>2</v>
      </c>
      <c r="C41" s="20" t="s">
        <v>3</v>
      </c>
      <c r="D41" s="20" t="s">
        <v>4</v>
      </c>
    </row>
    <row r="42" spans="1:14">
      <c r="A42" t="s">
        <v>87</v>
      </c>
      <c r="B42" s="20">
        <f>'By time bin'!B6</f>
        <v>5</v>
      </c>
      <c r="C42" s="20">
        <f>'By time bin'!C6</f>
        <v>15</v>
      </c>
      <c r="D42" s="20">
        <f>'By time bin'!D6</f>
        <v>1</v>
      </c>
    </row>
    <row r="43" spans="1:14" ht="21.75" customHeight="1">
      <c r="A43" t="s">
        <v>88</v>
      </c>
      <c r="B43" s="20">
        <f>'By time bin'!B21</f>
        <v>5</v>
      </c>
      <c r="C43" s="20">
        <f>'By time bin'!C21</f>
        <v>15</v>
      </c>
      <c r="D43" s="20">
        <f>'By time bin'!D21</f>
        <v>5</v>
      </c>
      <c r="I43" s="26"/>
      <c r="J43" s="26"/>
      <c r="K43" s="26"/>
      <c r="L43" s="26"/>
      <c r="M43" s="26"/>
      <c r="N43" s="26"/>
    </row>
    <row r="44" spans="1:14">
      <c r="A44" t="s">
        <v>89</v>
      </c>
      <c r="B44" s="20">
        <f>'By time bin'!B37</f>
        <v>1</v>
      </c>
      <c r="C44" s="20">
        <f>'By time bin'!C37</f>
        <v>15</v>
      </c>
      <c r="D44" s="20">
        <f>'By time bin'!D37</f>
        <v>30</v>
      </c>
      <c r="I44" s="26"/>
      <c r="J44" s="26"/>
      <c r="K44" s="26"/>
      <c r="L44" s="26"/>
      <c r="M44" s="26"/>
      <c r="N44" s="26"/>
    </row>
    <row r="45" spans="1:14">
      <c r="A45" t="s">
        <v>90</v>
      </c>
      <c r="B45" s="20">
        <f>'By time bin'!B53</f>
        <v>6</v>
      </c>
      <c r="C45" s="20">
        <f>'By time bin'!C53</f>
        <v>15</v>
      </c>
      <c r="D45" s="20">
        <f>'By time bin'!D53</f>
        <v>30</v>
      </c>
      <c r="I45" s="26"/>
      <c r="J45" s="26"/>
      <c r="K45" s="26"/>
      <c r="L45" s="26"/>
      <c r="M45" s="26"/>
      <c r="N45" s="26"/>
    </row>
    <row r="46" spans="1:14">
      <c r="A46" t="s">
        <v>91</v>
      </c>
      <c r="B46" s="20">
        <f>'By time bin'!B69</f>
        <v>6</v>
      </c>
      <c r="C46" s="20">
        <f>'By time bin'!C69</f>
        <v>15</v>
      </c>
      <c r="D46" s="20">
        <f>'By time bin'!D69</f>
        <v>30</v>
      </c>
    </row>
    <row r="47" spans="1:14">
      <c r="A47" t="s">
        <v>92</v>
      </c>
      <c r="B47" s="20">
        <f>'By time bin'!B84</f>
        <v>6</v>
      </c>
      <c r="C47" s="20">
        <f>'By time bin'!C84</f>
        <v>15</v>
      </c>
      <c r="D47" s="20">
        <f>'By time bin'!D84</f>
        <v>30</v>
      </c>
    </row>
    <row r="48" spans="1:14" ht="15" customHeight="1">
      <c r="A48" t="s">
        <v>93</v>
      </c>
      <c r="B48" s="20">
        <f>'By time bin'!B99</f>
        <v>6</v>
      </c>
      <c r="C48" s="20">
        <f>'By time bin'!C99</f>
        <v>15</v>
      </c>
      <c r="D48" s="20">
        <f>'By time bin'!D99</f>
        <v>30</v>
      </c>
    </row>
    <row r="49" spans="1:4">
      <c r="A49" t="s">
        <v>94</v>
      </c>
      <c r="B49" s="20">
        <f>'By time bin'!B114</f>
        <v>6</v>
      </c>
      <c r="C49" s="20">
        <f>'By time bin'!C114</f>
        <v>15</v>
      </c>
      <c r="D49" s="20">
        <f>'By time bin'!D114</f>
        <v>30</v>
      </c>
    </row>
    <row r="50" spans="1:4">
      <c r="A50" t="s">
        <v>95</v>
      </c>
      <c r="B50" s="20">
        <f>'By time bin'!B145</f>
        <v>6</v>
      </c>
      <c r="C50" s="20">
        <f>'By time bin'!C145</f>
        <v>15</v>
      </c>
      <c r="D50" s="20">
        <f>'By time bin'!D145</f>
        <v>16</v>
      </c>
    </row>
    <row r="51" spans="1:4">
      <c r="A51" t="s">
        <v>96</v>
      </c>
      <c r="B51" s="20">
        <f>'By time bin'!B160</f>
        <v>6</v>
      </c>
      <c r="C51" s="20">
        <f>'By time bin'!C160</f>
        <v>15</v>
      </c>
      <c r="D51" s="20">
        <f>'By time bin'!D160</f>
        <v>30</v>
      </c>
    </row>
    <row r="52" spans="1:4">
      <c r="A52" t="s">
        <v>97</v>
      </c>
      <c r="B52" s="20">
        <f>'By time bin'!B175</f>
        <v>6</v>
      </c>
      <c r="C52" s="20">
        <f>'By time bin'!C175</f>
        <v>15</v>
      </c>
      <c r="D52" s="20">
        <f>'By time bin'!D175</f>
        <v>30</v>
      </c>
    </row>
    <row r="53" spans="1:4">
      <c r="A53" t="s">
        <v>98</v>
      </c>
      <c r="B53" s="20">
        <f>'By time bin'!B191</f>
        <v>6</v>
      </c>
      <c r="C53" s="20">
        <f>'By time bin'!C191</f>
        <v>15</v>
      </c>
      <c r="D53" s="20">
        <f>'By time bin'!D191</f>
        <v>30</v>
      </c>
    </row>
    <row r="54" spans="1:4">
      <c r="A54" t="s">
        <v>99</v>
      </c>
      <c r="B54" s="20">
        <f>'By time bin'!B207</f>
        <v>4</v>
      </c>
      <c r="C54" s="20">
        <f>'By time bin'!C207</f>
        <v>15</v>
      </c>
      <c r="D54" s="20">
        <f>'By time bin'!D207</f>
        <v>4</v>
      </c>
    </row>
    <row r="55" spans="1:4">
      <c r="A55" t="s">
        <v>100</v>
      </c>
      <c r="B55" s="20">
        <f>'By time bin'!B222</f>
        <v>3</v>
      </c>
      <c r="C55" s="20">
        <f>'By time bin'!C222</f>
        <v>7</v>
      </c>
      <c r="D55" s="20">
        <f>'By time bin'!D222</f>
        <v>0</v>
      </c>
    </row>
    <row r="56" spans="1:4">
      <c r="A56" t="s">
        <v>101</v>
      </c>
      <c r="B56" s="20">
        <f>'By time bin'!B237</f>
        <v>2</v>
      </c>
      <c r="C56" s="20">
        <f>'By time bin'!C237</f>
        <v>15</v>
      </c>
      <c r="D56" s="20">
        <f>'By time bin'!D237</f>
        <v>9</v>
      </c>
    </row>
    <row r="57" spans="1:4">
      <c r="A57" t="s">
        <v>102</v>
      </c>
      <c r="B57" s="20">
        <f>'By time bin'!B252</f>
        <v>0</v>
      </c>
      <c r="C57" s="20">
        <f>'By time bin'!C252</f>
        <v>6</v>
      </c>
      <c r="D57" s="20">
        <f>'By time bin'!D252</f>
        <v>0</v>
      </c>
    </row>
    <row r="63" spans="1:4">
      <c r="A63" s="28" t="s">
        <v>7</v>
      </c>
      <c r="B63" s="28"/>
      <c r="C63" s="28"/>
      <c r="D63" s="28"/>
    </row>
    <row r="64" spans="1:4">
      <c r="B64" s="20" t="s">
        <v>2</v>
      </c>
      <c r="C64" s="20" t="s">
        <v>3</v>
      </c>
      <c r="D64" s="20" t="s">
        <v>4</v>
      </c>
    </row>
    <row r="65" spans="1:4">
      <c r="A65" t="s">
        <v>87</v>
      </c>
      <c r="B65" s="20">
        <f>'By time bin'!B7</f>
        <v>6</v>
      </c>
      <c r="C65" s="20">
        <f>'By time bin'!C7</f>
        <v>15</v>
      </c>
      <c r="D65" s="20">
        <f>'By time bin'!D7</f>
        <v>2</v>
      </c>
    </row>
    <row r="66" spans="1:4">
      <c r="A66" t="s">
        <v>88</v>
      </c>
      <c r="B66" s="20">
        <f>'By time bin'!B22</f>
        <v>1</v>
      </c>
      <c r="C66" s="20">
        <f>'By time bin'!C22</f>
        <v>15</v>
      </c>
      <c r="D66" s="20">
        <f>'By time bin'!D22</f>
        <v>32</v>
      </c>
    </row>
    <row r="67" spans="1:4">
      <c r="A67" t="s">
        <v>89</v>
      </c>
      <c r="B67" s="20">
        <f>'By time bin'!B38</f>
        <v>2</v>
      </c>
      <c r="C67" s="20">
        <f>'By time bin'!C38</f>
        <v>15</v>
      </c>
      <c r="D67" s="20">
        <f>'By time bin'!D38</f>
        <v>1</v>
      </c>
    </row>
    <row r="68" spans="1:4">
      <c r="A68" t="s">
        <v>90</v>
      </c>
      <c r="B68" s="20">
        <f>'By time bin'!B54</f>
        <v>6</v>
      </c>
      <c r="C68" s="20">
        <f>'By time bin'!C54</f>
        <v>15</v>
      </c>
      <c r="D68" s="20">
        <f>'By time bin'!D54</f>
        <v>30</v>
      </c>
    </row>
    <row r="69" spans="1:4">
      <c r="A69" t="s">
        <v>91</v>
      </c>
      <c r="B69" s="20">
        <f>'By time bin'!B70</f>
        <v>6</v>
      </c>
      <c r="C69" s="20">
        <f>'By time bin'!C70</f>
        <v>15</v>
      </c>
      <c r="D69" s="20">
        <f>'By time bin'!D70</f>
        <v>30</v>
      </c>
    </row>
    <row r="70" spans="1:4">
      <c r="A70" t="s">
        <v>92</v>
      </c>
      <c r="B70" s="20">
        <f>'By time bin'!B85</f>
        <v>6</v>
      </c>
      <c r="C70" s="20">
        <f>'By time bin'!C85</f>
        <v>15</v>
      </c>
      <c r="D70" s="20">
        <f>'By time bin'!D85</f>
        <v>30</v>
      </c>
    </row>
    <row r="71" spans="1:4">
      <c r="A71" t="s">
        <v>93</v>
      </c>
      <c r="B71" s="20">
        <f>'By time bin'!B100</f>
        <v>6</v>
      </c>
      <c r="C71" s="20">
        <f>'By time bin'!C100</f>
        <v>15</v>
      </c>
      <c r="D71" s="20">
        <f>'By time bin'!D100</f>
        <v>30</v>
      </c>
    </row>
    <row r="72" spans="1:4">
      <c r="A72" t="s">
        <v>94</v>
      </c>
      <c r="B72" s="20">
        <f>'By time bin'!B115</f>
        <v>6</v>
      </c>
      <c r="C72" s="20">
        <f>'By time bin'!C115</f>
        <v>15</v>
      </c>
      <c r="D72" s="20">
        <f>'By time bin'!D115</f>
        <v>30</v>
      </c>
    </row>
    <row r="73" spans="1:4">
      <c r="A73" t="s">
        <v>95</v>
      </c>
      <c r="B73" s="20">
        <f>'By time bin'!B146</f>
        <v>4</v>
      </c>
      <c r="C73" s="20">
        <f>'By time bin'!C146</f>
        <v>7</v>
      </c>
      <c r="D73" s="20">
        <f>'By time bin'!D146</f>
        <v>0</v>
      </c>
    </row>
    <row r="74" spans="1:4">
      <c r="A74" t="s">
        <v>96</v>
      </c>
      <c r="B74" s="20">
        <f>'By time bin'!B161</f>
        <v>4</v>
      </c>
      <c r="C74" s="20">
        <f>'By time bin'!C161</f>
        <v>12</v>
      </c>
      <c r="D74" s="20">
        <f>'By time bin'!D161</f>
        <v>1</v>
      </c>
    </row>
    <row r="75" spans="1:4">
      <c r="A75" t="s">
        <v>97</v>
      </c>
      <c r="B75" s="20">
        <f>'By time bin'!B176</f>
        <v>6</v>
      </c>
      <c r="C75" s="20">
        <f>'By time bin'!C176</f>
        <v>15</v>
      </c>
      <c r="D75" s="20">
        <f>'By time bin'!D176</f>
        <v>29</v>
      </c>
    </row>
    <row r="76" spans="1:4">
      <c r="A76" t="s">
        <v>98</v>
      </c>
      <c r="B76" s="20">
        <f>'By time bin'!B192</f>
        <v>1</v>
      </c>
      <c r="C76" s="20">
        <f>'By time bin'!C192</f>
        <v>15</v>
      </c>
      <c r="D76" s="20">
        <f>'By time bin'!D192</f>
        <v>5</v>
      </c>
    </row>
    <row r="77" spans="1:4">
      <c r="A77" t="s">
        <v>99</v>
      </c>
      <c r="B77" s="20">
        <f>'By time bin'!B208</f>
        <v>0</v>
      </c>
      <c r="C77" s="20">
        <f>'By time bin'!C208</f>
        <v>3</v>
      </c>
      <c r="D77" s="20">
        <f>'By time bin'!D208</f>
        <v>0</v>
      </c>
    </row>
    <row r="78" spans="1:4">
      <c r="A78" t="s">
        <v>100</v>
      </c>
      <c r="B78" s="20">
        <f>'By time bin'!B223</f>
        <v>0</v>
      </c>
      <c r="C78" s="20">
        <f>'By time bin'!C223</f>
        <v>0</v>
      </c>
      <c r="D78" s="20">
        <f>'By time bin'!D223</f>
        <v>0</v>
      </c>
    </row>
    <row r="79" spans="1:4">
      <c r="A79" t="s">
        <v>101</v>
      </c>
      <c r="B79" s="20">
        <f>'By time bin'!B238</f>
        <v>1</v>
      </c>
      <c r="C79" s="20">
        <f>'By time bin'!C238</f>
        <v>5</v>
      </c>
      <c r="D79" s="20">
        <f>'By time bin'!D238</f>
        <v>0</v>
      </c>
    </row>
    <row r="80" spans="1:4">
      <c r="A80" t="s">
        <v>102</v>
      </c>
      <c r="B80" s="20">
        <f>'By time bin'!B253</f>
        <v>0</v>
      </c>
      <c r="C80" s="20">
        <f>'By time bin'!C253</f>
        <v>1</v>
      </c>
      <c r="D80" s="20">
        <f>'By time bin'!D253</f>
        <v>0</v>
      </c>
    </row>
    <row r="82" spans="1:4">
      <c r="A82" s="28" t="s">
        <v>8</v>
      </c>
      <c r="B82" s="28"/>
      <c r="C82" s="28"/>
      <c r="D82" s="28"/>
    </row>
    <row r="83" spans="1:4">
      <c r="B83" s="20" t="s">
        <v>2</v>
      </c>
      <c r="C83" s="20" t="s">
        <v>3</v>
      </c>
      <c r="D83" s="20" t="s">
        <v>4</v>
      </c>
    </row>
    <row r="84" spans="1:4">
      <c r="A84" t="s">
        <v>87</v>
      </c>
      <c r="B84" s="20">
        <f>'By time bin'!B8</f>
        <v>1</v>
      </c>
      <c r="C84" s="20">
        <f>'By time bin'!C8</f>
        <v>9</v>
      </c>
      <c r="D84" s="20">
        <f>'By time bin'!D8</f>
        <v>0</v>
      </c>
    </row>
    <row r="85" spans="1:4">
      <c r="A85" t="s">
        <v>88</v>
      </c>
      <c r="B85" s="20">
        <f>'By time bin'!B23</f>
        <v>0</v>
      </c>
      <c r="C85" s="20">
        <f>'By time bin'!C23</f>
        <v>15</v>
      </c>
      <c r="D85" s="20">
        <f>'By time bin'!D23</f>
        <v>1</v>
      </c>
    </row>
    <row r="86" spans="1:4">
      <c r="A86" t="s">
        <v>89</v>
      </c>
      <c r="B86" s="20">
        <f>'By time bin'!B39</f>
        <v>0</v>
      </c>
      <c r="C86" s="20">
        <f>'By time bin'!C39</f>
        <v>11</v>
      </c>
      <c r="D86" s="20">
        <f>'By time bin'!D39</f>
        <v>0</v>
      </c>
    </row>
    <row r="87" spans="1:4">
      <c r="A87" t="s">
        <v>90</v>
      </c>
      <c r="B87" s="20">
        <f>'By time bin'!B55</f>
        <v>4</v>
      </c>
      <c r="C87" s="20">
        <f>'By time bin'!C55</f>
        <v>15</v>
      </c>
      <c r="D87" s="20">
        <f>'By time bin'!D55</f>
        <v>30</v>
      </c>
    </row>
    <row r="88" spans="1:4">
      <c r="A88" t="s">
        <v>91</v>
      </c>
      <c r="B88" s="20">
        <f>'By time bin'!B71</f>
        <v>3</v>
      </c>
      <c r="C88" s="20">
        <f>'By time bin'!C71</f>
        <v>15</v>
      </c>
      <c r="D88" s="20">
        <f>'By time bin'!D71</f>
        <v>30</v>
      </c>
    </row>
    <row r="89" spans="1:4">
      <c r="A89" t="s">
        <v>92</v>
      </c>
      <c r="B89" s="20">
        <f>'By time bin'!B86</f>
        <v>6</v>
      </c>
      <c r="C89" s="20">
        <f>'By time bin'!C86</f>
        <v>15</v>
      </c>
      <c r="D89" s="20">
        <f>'By time bin'!D86</f>
        <v>30</v>
      </c>
    </row>
    <row r="90" spans="1:4">
      <c r="A90" t="s">
        <v>93</v>
      </c>
      <c r="B90" s="20">
        <f>'By time bin'!B101</f>
        <v>6</v>
      </c>
      <c r="C90" s="20">
        <f>'By time bin'!C101</f>
        <v>15</v>
      </c>
      <c r="D90" s="20">
        <f>'By time bin'!D101</f>
        <v>30</v>
      </c>
    </row>
    <row r="91" spans="1:4">
      <c r="A91" t="s">
        <v>94</v>
      </c>
      <c r="B91" s="20">
        <f>'By time bin'!B116</f>
        <v>6</v>
      </c>
      <c r="C91" s="20">
        <f>'By time bin'!C116</f>
        <v>15</v>
      </c>
      <c r="D91" s="20">
        <f>'By time bin'!D116</f>
        <v>30</v>
      </c>
    </row>
    <row r="92" spans="1:4">
      <c r="A92" t="s">
        <v>95</v>
      </c>
      <c r="B92" s="20">
        <f>'By time bin'!B147</f>
        <v>3</v>
      </c>
      <c r="C92" s="20">
        <f>'By time bin'!C147</f>
        <v>12</v>
      </c>
      <c r="D92" s="20">
        <f>'By time bin'!D147</f>
        <v>0</v>
      </c>
    </row>
    <row r="93" spans="1:4">
      <c r="A93" t="s">
        <v>96</v>
      </c>
      <c r="B93" s="20">
        <f>'By time bin'!B162</f>
        <v>0</v>
      </c>
      <c r="C93" s="20">
        <f>'By time bin'!C162</f>
        <v>8</v>
      </c>
      <c r="D93" s="20">
        <f>'By time bin'!D162</f>
        <v>0</v>
      </c>
    </row>
    <row r="94" spans="1:4">
      <c r="A94" t="s">
        <v>97</v>
      </c>
      <c r="B94" s="20">
        <f>'By time bin'!B177</f>
        <v>2</v>
      </c>
      <c r="C94" s="20">
        <f>'By time bin'!C177</f>
        <v>15</v>
      </c>
      <c r="D94" s="20">
        <f>'By time bin'!D177</f>
        <v>10</v>
      </c>
    </row>
    <row r="95" spans="1:4">
      <c r="A95" t="s">
        <v>98</v>
      </c>
      <c r="B95" s="20">
        <f>'By time bin'!B193</f>
        <v>0</v>
      </c>
      <c r="C95" s="20">
        <f>'By time bin'!C193</f>
        <v>15</v>
      </c>
      <c r="D95" s="20">
        <f>'By time bin'!D193</f>
        <v>1</v>
      </c>
    </row>
    <row r="96" spans="1:4">
      <c r="A96" t="s">
        <v>99</v>
      </c>
      <c r="B96" s="20">
        <f>'By time bin'!B209</f>
        <v>0</v>
      </c>
      <c r="C96" s="20">
        <f>'By time bin'!C209</f>
        <v>0</v>
      </c>
      <c r="D96" s="20">
        <f>'By time bin'!D209</f>
        <v>0</v>
      </c>
    </row>
    <row r="97" spans="1:4">
      <c r="A97" t="s">
        <v>100</v>
      </c>
      <c r="B97" s="20">
        <f>'By time bin'!B224</f>
        <v>0</v>
      </c>
      <c r="C97" s="20">
        <f>'By time bin'!C224</f>
        <v>0</v>
      </c>
      <c r="D97" s="20">
        <f>'By time bin'!D224</f>
        <v>0</v>
      </c>
    </row>
    <row r="98" spans="1:4">
      <c r="A98" t="s">
        <v>101</v>
      </c>
      <c r="B98" s="20">
        <f>'By time bin'!B239</f>
        <v>0</v>
      </c>
      <c r="C98" s="20">
        <f>'By time bin'!C239</f>
        <v>1</v>
      </c>
      <c r="D98" s="20">
        <f>'By time bin'!D239</f>
        <v>0</v>
      </c>
    </row>
    <row r="99" spans="1:4">
      <c r="A99" t="s">
        <v>102</v>
      </c>
      <c r="B99" s="20">
        <f>'By time bin'!B254</f>
        <v>0</v>
      </c>
      <c r="C99" s="20">
        <f>'By time bin'!C254</f>
        <v>0</v>
      </c>
      <c r="D99" s="20">
        <f>'By time bin'!D254</f>
        <v>0</v>
      </c>
    </row>
    <row r="101" spans="1:4">
      <c r="A101" s="28" t="s">
        <v>66</v>
      </c>
      <c r="B101" s="26"/>
      <c r="C101" s="26"/>
      <c r="D101" s="26"/>
    </row>
    <row r="102" spans="1:4">
      <c r="B102" s="20" t="s">
        <v>2</v>
      </c>
      <c r="C102" s="20" t="s">
        <v>3</v>
      </c>
      <c r="D102" s="20" t="s">
        <v>4</v>
      </c>
    </row>
    <row r="103" spans="1:4">
      <c r="A103" t="s">
        <v>87</v>
      </c>
      <c r="B103" s="20">
        <f>'By time bin'!B9</f>
        <v>4</v>
      </c>
      <c r="C103" s="20">
        <f>'By time bin'!C9</f>
        <v>15</v>
      </c>
      <c r="D103" s="20">
        <f>'By time bin'!D9</f>
        <v>18</v>
      </c>
    </row>
    <row r="104" spans="1:4">
      <c r="A104" t="s">
        <v>88</v>
      </c>
      <c r="B104" s="20">
        <f>'By time bin'!B24</f>
        <v>3</v>
      </c>
      <c r="C104" s="20">
        <f>'By time bin'!C24</f>
        <v>14</v>
      </c>
      <c r="D104" s="20">
        <f>'By time bin'!D24</f>
        <v>14</v>
      </c>
    </row>
    <row r="105" spans="1:4">
      <c r="A105" t="s">
        <v>89</v>
      </c>
      <c r="B105" s="20">
        <f>'By time bin'!B40</f>
        <v>4</v>
      </c>
      <c r="C105" s="20">
        <f>'By time bin'!C40</f>
        <v>15</v>
      </c>
      <c r="D105" s="20">
        <f>'By time bin'!D40</f>
        <v>28</v>
      </c>
    </row>
    <row r="106" spans="1:4">
      <c r="A106" t="s">
        <v>90</v>
      </c>
      <c r="B106" s="20">
        <f>'By time bin'!B56</f>
        <v>6</v>
      </c>
      <c r="C106" s="20">
        <f>'By time bin'!C56</f>
        <v>15</v>
      </c>
      <c r="D106" s="20">
        <f>'By time bin'!D56</f>
        <v>30</v>
      </c>
    </row>
    <row r="107" spans="1:4">
      <c r="A107" t="s">
        <v>91</v>
      </c>
      <c r="B107" s="20">
        <f>'By time bin'!B72</f>
        <v>6</v>
      </c>
      <c r="C107" s="20">
        <f>'By time bin'!C72</f>
        <v>15</v>
      </c>
      <c r="D107" s="20">
        <f>'By time bin'!D72</f>
        <v>30</v>
      </c>
    </row>
    <row r="108" spans="1:4">
      <c r="A108" t="s">
        <v>92</v>
      </c>
      <c r="B108" s="20">
        <f>'By time bin'!B87</f>
        <v>6</v>
      </c>
      <c r="C108" s="20">
        <f>'By time bin'!C87</f>
        <v>15</v>
      </c>
      <c r="D108" s="20">
        <f>'By time bin'!D87</f>
        <v>30</v>
      </c>
    </row>
    <row r="109" spans="1:4">
      <c r="A109" t="s">
        <v>93</v>
      </c>
      <c r="B109" s="20">
        <f>'By time bin'!B102</f>
        <v>7</v>
      </c>
      <c r="C109" s="20">
        <f>'By time bin'!C102</f>
        <v>15</v>
      </c>
      <c r="D109" s="20">
        <f>'By time bin'!D102</f>
        <v>30</v>
      </c>
    </row>
    <row r="110" spans="1:4">
      <c r="A110" t="s">
        <v>94</v>
      </c>
      <c r="B110" s="20">
        <f>'By time bin'!B117</f>
        <v>6</v>
      </c>
      <c r="C110" s="20">
        <f>'By time bin'!C117</f>
        <v>15</v>
      </c>
      <c r="D110" s="20">
        <f>'By time bin'!D117</f>
        <v>30</v>
      </c>
    </row>
    <row r="111" spans="1:4">
      <c r="A111" t="s">
        <v>95</v>
      </c>
      <c r="B111" s="20">
        <f>'By time bin'!B148</f>
        <v>6</v>
      </c>
      <c r="C111" s="20">
        <f>'By time bin'!C148</f>
        <v>15</v>
      </c>
      <c r="D111" s="20">
        <f>'By time bin'!D148</f>
        <v>30</v>
      </c>
    </row>
    <row r="112" spans="1:4">
      <c r="A112" t="s">
        <v>96</v>
      </c>
      <c r="B112" s="20">
        <f>'By time bin'!B163</f>
        <v>6</v>
      </c>
      <c r="C112" s="20">
        <f>'By time bin'!C163</f>
        <v>15</v>
      </c>
      <c r="D112" s="20">
        <f>'By time bin'!D163</f>
        <v>30</v>
      </c>
    </row>
    <row r="113" spans="1:4">
      <c r="A113" t="s">
        <v>97</v>
      </c>
      <c r="B113" s="20">
        <f>'By time bin'!B178</f>
        <v>0</v>
      </c>
      <c r="C113" s="20">
        <f>'By time bin'!C178</f>
        <v>5</v>
      </c>
      <c r="D113" s="20">
        <f>'By time bin'!D178</f>
        <v>6</v>
      </c>
    </row>
    <row r="114" spans="1:4">
      <c r="A114" t="s">
        <v>98</v>
      </c>
      <c r="B114" s="20">
        <f>'By time bin'!B194</f>
        <v>0</v>
      </c>
      <c r="C114" s="20">
        <f>'By time bin'!C194</f>
        <v>7</v>
      </c>
      <c r="D114" s="20">
        <f>'By time bin'!D194</f>
        <v>4</v>
      </c>
    </row>
    <row r="115" spans="1:4">
      <c r="A115" t="s">
        <v>99</v>
      </c>
      <c r="B115" s="20">
        <f>'By time bin'!B210</f>
        <v>0</v>
      </c>
      <c r="C115" s="20">
        <f>'By time bin'!C210</f>
        <v>0</v>
      </c>
      <c r="D115" s="20">
        <f>'By time bin'!D210</f>
        <v>0</v>
      </c>
    </row>
    <row r="116" spans="1:4">
      <c r="A116" t="s">
        <v>100</v>
      </c>
      <c r="B116" s="20">
        <f>'By time bin'!B225</f>
        <v>0</v>
      </c>
      <c r="C116" s="20">
        <f>'By time bin'!C225</f>
        <v>0</v>
      </c>
      <c r="D116" s="20">
        <f>'By time bin'!D225</f>
        <v>0</v>
      </c>
    </row>
    <row r="117" spans="1:4">
      <c r="A117" t="s">
        <v>101</v>
      </c>
      <c r="B117" s="20">
        <f>'By time bin'!B240</f>
        <v>0</v>
      </c>
      <c r="C117" s="20">
        <f>'By time bin'!C240</f>
        <v>1</v>
      </c>
      <c r="D117" s="20">
        <f>'By time bin'!D240</f>
        <v>0</v>
      </c>
    </row>
    <row r="118" spans="1:4">
      <c r="A118" t="s">
        <v>102</v>
      </c>
      <c r="B118" s="20">
        <f>'By time bin'!B255</f>
        <v>0</v>
      </c>
      <c r="C118" s="20">
        <f>'By time bin'!C255</f>
        <v>0</v>
      </c>
      <c r="D118" s="20">
        <f>'By time bin'!D255</f>
        <v>0</v>
      </c>
    </row>
    <row r="124" spans="1:4">
      <c r="A124" s="28" t="s">
        <v>10</v>
      </c>
      <c r="B124" s="28"/>
      <c r="C124" s="28"/>
      <c r="D124" s="28"/>
    </row>
    <row r="125" spans="1:4">
      <c r="B125" s="20" t="s">
        <v>2</v>
      </c>
      <c r="C125" s="20" t="s">
        <v>3</v>
      </c>
      <c r="D125" s="20" t="s">
        <v>4</v>
      </c>
    </row>
    <row r="126" spans="1:4">
      <c r="A126" t="s">
        <v>87</v>
      </c>
      <c r="B126" s="20">
        <f>'By time bin'!B10</f>
        <v>0</v>
      </c>
      <c r="C126" s="20">
        <f>'By time bin'!C10</f>
        <v>4</v>
      </c>
      <c r="D126" s="20">
        <f>'By time bin'!D10</f>
        <v>0</v>
      </c>
    </row>
    <row r="127" spans="1:4">
      <c r="A127" t="s">
        <v>88</v>
      </c>
      <c r="B127" s="20">
        <f>'By time bin'!B25</f>
        <v>1</v>
      </c>
      <c r="C127" s="20">
        <f>'By time bin'!C25</f>
        <v>3</v>
      </c>
      <c r="D127" s="20">
        <f>'By time bin'!D25</f>
        <v>0</v>
      </c>
    </row>
    <row r="128" spans="1:4">
      <c r="A128" t="s">
        <v>89</v>
      </c>
      <c r="B128" s="20">
        <f>'By time bin'!B41</f>
        <v>0</v>
      </c>
      <c r="C128" s="20">
        <f>'By time bin'!C41</f>
        <v>0</v>
      </c>
      <c r="D128" s="20">
        <f>'By time bin'!D41</f>
        <v>0</v>
      </c>
    </row>
    <row r="129" spans="1:4">
      <c r="A129" t="s">
        <v>90</v>
      </c>
      <c r="B129" s="20">
        <f>'By time bin'!B57</f>
        <v>0</v>
      </c>
      <c r="C129" s="20">
        <f>'By time bin'!C57</f>
        <v>1</v>
      </c>
      <c r="D129" s="20">
        <f>'By time bin'!D57</f>
        <v>0</v>
      </c>
    </row>
    <row r="130" spans="1:4">
      <c r="A130" t="s">
        <v>91</v>
      </c>
      <c r="B130" s="20">
        <f>'By time bin'!B73</f>
        <v>4</v>
      </c>
      <c r="C130" s="20">
        <f>'By time bin'!C73</f>
        <v>3</v>
      </c>
      <c r="D130" s="20">
        <f>'By time bin'!D73</f>
        <v>0</v>
      </c>
    </row>
    <row r="131" spans="1:4">
      <c r="A131" t="s">
        <v>92</v>
      </c>
      <c r="B131" s="20">
        <f>'By time bin'!B88</f>
        <v>5</v>
      </c>
      <c r="C131" s="20">
        <f>'By time bin'!C88</f>
        <v>12</v>
      </c>
      <c r="D131" s="20">
        <f>'By time bin'!D88</f>
        <v>1</v>
      </c>
    </row>
    <row r="132" spans="1:4">
      <c r="A132" t="s">
        <v>93</v>
      </c>
      <c r="B132" s="20">
        <f>'By time bin'!B103</f>
        <v>5</v>
      </c>
      <c r="C132" s="20">
        <f>'By time bin'!C103</f>
        <v>15</v>
      </c>
      <c r="D132" s="20">
        <f>'By time bin'!D103</f>
        <v>14</v>
      </c>
    </row>
    <row r="133" spans="1:4">
      <c r="A133" t="s">
        <v>94</v>
      </c>
      <c r="B133" s="20">
        <f>'By time bin'!B118</f>
        <v>6</v>
      </c>
      <c r="C133" s="20">
        <f>'By time bin'!C118</f>
        <v>15</v>
      </c>
      <c r="D133" s="20">
        <f>'By time bin'!D118</f>
        <v>30</v>
      </c>
    </row>
    <row r="134" spans="1:4">
      <c r="A134" t="s">
        <v>95</v>
      </c>
      <c r="B134" s="20">
        <f>'By time bin'!B149</f>
        <v>4</v>
      </c>
      <c r="C134" s="20">
        <f>'By time bin'!C149</f>
        <v>15</v>
      </c>
      <c r="D134" s="20">
        <f>'By time bin'!D149</f>
        <v>6</v>
      </c>
    </row>
    <row r="135" spans="1:4">
      <c r="A135" t="s">
        <v>96</v>
      </c>
      <c r="B135" s="20">
        <f>'By time bin'!B164</f>
        <v>6</v>
      </c>
      <c r="C135" s="20">
        <f>'By time bin'!C164</f>
        <v>15</v>
      </c>
      <c r="D135" s="20">
        <f>'By time bin'!D164</f>
        <v>4</v>
      </c>
    </row>
    <row r="136" spans="1:4">
      <c r="A136" t="s">
        <v>97</v>
      </c>
      <c r="B136" s="20">
        <f>'By time bin'!B179</f>
        <v>6</v>
      </c>
      <c r="C136" s="20">
        <f>'By time bin'!C179</f>
        <v>15</v>
      </c>
      <c r="D136" s="20">
        <f>'By time bin'!D179</f>
        <v>30</v>
      </c>
    </row>
    <row r="137" spans="1:4">
      <c r="A137" t="s">
        <v>98</v>
      </c>
      <c r="B137" s="20">
        <f>'By time bin'!B195</f>
        <v>6</v>
      </c>
      <c r="C137" s="20">
        <f>'By time bin'!C195</f>
        <v>15</v>
      </c>
      <c r="D137" s="20">
        <f>'By time bin'!D195</f>
        <v>17</v>
      </c>
    </row>
    <row r="138" spans="1:4">
      <c r="A138" t="s">
        <v>99</v>
      </c>
      <c r="B138" s="20">
        <f>'By time bin'!B211</f>
        <v>0</v>
      </c>
      <c r="C138" s="20">
        <f>'By time bin'!C211</f>
        <v>4</v>
      </c>
      <c r="D138" s="20">
        <f>'By time bin'!D211</f>
        <v>3</v>
      </c>
    </row>
    <row r="139" spans="1:4">
      <c r="A139" t="s">
        <v>100</v>
      </c>
      <c r="B139" s="20">
        <f>'By time bin'!B226</f>
        <v>1</v>
      </c>
      <c r="C139" s="20">
        <f>'By time bin'!C226</f>
        <v>8</v>
      </c>
      <c r="D139" s="20">
        <f>'By time bin'!D226</f>
        <v>0</v>
      </c>
    </row>
    <row r="140" spans="1:4">
      <c r="A140" t="s">
        <v>101</v>
      </c>
      <c r="B140" s="20">
        <f>'By time bin'!B241</f>
        <v>0</v>
      </c>
      <c r="C140" s="20">
        <f>'By time bin'!C241</f>
        <v>8</v>
      </c>
      <c r="D140" s="20">
        <f>'By time bin'!D241</f>
        <v>0</v>
      </c>
    </row>
    <row r="141" spans="1:4">
      <c r="A141" t="s">
        <v>102</v>
      </c>
      <c r="B141" s="20">
        <f>'By time bin'!B256</f>
        <v>1</v>
      </c>
      <c r="C141" s="20">
        <f>'By time bin'!C256</f>
        <v>6</v>
      </c>
      <c r="D141" s="20">
        <f>'By time bin'!D256</f>
        <v>0</v>
      </c>
    </row>
    <row r="143" spans="1:4">
      <c r="A143" s="28" t="s">
        <v>11</v>
      </c>
      <c r="B143" s="28"/>
      <c r="C143" s="28"/>
      <c r="D143" s="28"/>
    </row>
    <row r="144" spans="1:4">
      <c r="B144" s="20" t="s">
        <v>2</v>
      </c>
      <c r="C144" s="20" t="s">
        <v>3</v>
      </c>
      <c r="D144" s="20" t="s">
        <v>4</v>
      </c>
    </row>
    <row r="145" spans="1:4">
      <c r="A145" t="s">
        <v>87</v>
      </c>
      <c r="B145" s="20">
        <f>'By time bin'!B11</f>
        <v>6</v>
      </c>
      <c r="C145" s="20">
        <f>'By time bin'!C11</f>
        <v>15</v>
      </c>
      <c r="D145" s="20">
        <f>'By time bin'!D11</f>
        <v>13</v>
      </c>
    </row>
    <row r="146" spans="1:4">
      <c r="A146" t="s">
        <v>88</v>
      </c>
      <c r="B146" s="20">
        <f>'By time bin'!B26</f>
        <v>0</v>
      </c>
      <c r="C146" s="20">
        <f>'By time bin'!C26</f>
        <v>6</v>
      </c>
      <c r="D146" s="20">
        <f>'By time bin'!D26</f>
        <v>0</v>
      </c>
    </row>
    <row r="147" spans="1:4">
      <c r="A147" t="s">
        <v>89</v>
      </c>
      <c r="B147" s="20">
        <f>'By time bin'!B42</f>
        <v>0</v>
      </c>
      <c r="C147" s="20">
        <f>'By time bin'!C42</f>
        <v>14</v>
      </c>
      <c r="D147" s="20">
        <f>'By time bin'!D42</f>
        <v>1</v>
      </c>
    </row>
    <row r="148" spans="1:4">
      <c r="A148" t="s">
        <v>90</v>
      </c>
      <c r="B148" s="20">
        <f>'By time bin'!B58</f>
        <v>6</v>
      </c>
      <c r="C148" s="20">
        <f>'By time bin'!C58</f>
        <v>15</v>
      </c>
      <c r="D148" s="20">
        <f>'By time bin'!D58</f>
        <v>23</v>
      </c>
    </row>
    <row r="149" spans="1:4">
      <c r="A149" t="s">
        <v>91</v>
      </c>
      <c r="B149" s="20">
        <f>'By time bin'!B74</f>
        <v>6</v>
      </c>
      <c r="C149" s="20">
        <f>'By time bin'!C74</f>
        <v>15</v>
      </c>
      <c r="D149" s="20">
        <f>'By time bin'!D74</f>
        <v>24</v>
      </c>
    </row>
    <row r="150" spans="1:4">
      <c r="A150" t="s">
        <v>92</v>
      </c>
      <c r="B150" s="20">
        <f>'By time bin'!B89</f>
        <v>6</v>
      </c>
      <c r="C150" s="20">
        <f>'By time bin'!C89</f>
        <v>15</v>
      </c>
      <c r="D150" s="20">
        <f>'By time bin'!D89</f>
        <v>30</v>
      </c>
    </row>
    <row r="151" spans="1:4">
      <c r="A151" t="s">
        <v>93</v>
      </c>
      <c r="B151" s="20">
        <f>'By time bin'!B104</f>
        <v>6</v>
      </c>
      <c r="C151" s="20">
        <f>'By time bin'!C104</f>
        <v>15</v>
      </c>
      <c r="D151" s="20">
        <f>'By time bin'!D104</f>
        <v>30</v>
      </c>
    </row>
    <row r="152" spans="1:4">
      <c r="A152" t="s">
        <v>94</v>
      </c>
      <c r="B152" s="20">
        <f>'By time bin'!B119</f>
        <v>0</v>
      </c>
      <c r="C152" s="20">
        <f>'By time bin'!C119</f>
        <v>0</v>
      </c>
      <c r="D152" s="20">
        <f>'By time bin'!D119</f>
        <v>0</v>
      </c>
    </row>
    <row r="153" spans="1:4">
      <c r="A153" t="s">
        <v>95</v>
      </c>
      <c r="B153" s="20">
        <f>'By time bin'!B150</f>
        <v>2</v>
      </c>
      <c r="C153" s="20">
        <f>'By time bin'!C150</f>
        <v>6</v>
      </c>
      <c r="D153" s="20">
        <f>'By time bin'!D150</f>
        <v>0</v>
      </c>
    </row>
    <row r="154" spans="1:4">
      <c r="A154" t="s">
        <v>96</v>
      </c>
      <c r="B154" s="20">
        <f>'By time bin'!B165</f>
        <v>0</v>
      </c>
      <c r="C154" s="20">
        <f>'By time bin'!C165</f>
        <v>8</v>
      </c>
      <c r="D154" s="20">
        <f>'By time bin'!D165</f>
        <v>2</v>
      </c>
    </row>
    <row r="155" spans="1:4">
      <c r="A155" t="s">
        <v>97</v>
      </c>
      <c r="B155" s="20">
        <f>'By time bin'!B180</f>
        <v>0</v>
      </c>
      <c r="C155" s="20">
        <f>'By time bin'!C180</f>
        <v>2</v>
      </c>
      <c r="D155" s="20">
        <f>'By time bin'!D180</f>
        <v>0</v>
      </c>
    </row>
    <row r="156" spans="1:4">
      <c r="A156" t="s">
        <v>98</v>
      </c>
      <c r="B156" s="20">
        <f>'By time bin'!B196</f>
        <v>0</v>
      </c>
      <c r="C156" s="20">
        <f>'By time bin'!C196</f>
        <v>1</v>
      </c>
      <c r="D156" s="20">
        <f>'By time bin'!D196</f>
        <v>0</v>
      </c>
    </row>
    <row r="157" spans="1:4">
      <c r="A157" t="s">
        <v>99</v>
      </c>
      <c r="B157" s="20">
        <f>'By time bin'!B212</f>
        <v>0</v>
      </c>
      <c r="C157" s="20">
        <f>'By time bin'!C212</f>
        <v>0</v>
      </c>
      <c r="D157" s="20">
        <f>'By time bin'!D212</f>
        <v>0</v>
      </c>
    </row>
    <row r="158" spans="1:4">
      <c r="A158" t="s">
        <v>100</v>
      </c>
      <c r="B158" s="20">
        <f>'By time bin'!B227</f>
        <v>0</v>
      </c>
      <c r="C158" s="20">
        <f>'By time bin'!C227</f>
        <v>0</v>
      </c>
      <c r="D158" s="20">
        <f>'By time bin'!D227</f>
        <v>0</v>
      </c>
    </row>
    <row r="159" spans="1:4">
      <c r="A159" t="s">
        <v>101</v>
      </c>
      <c r="B159" s="20">
        <f>'By time bin'!B242</f>
        <v>0</v>
      </c>
      <c r="C159" s="20">
        <f>'By time bin'!C242</f>
        <v>0</v>
      </c>
      <c r="D159" s="20">
        <f>'By time bin'!D242</f>
        <v>0</v>
      </c>
    </row>
    <row r="160" spans="1:4">
      <c r="A160" t="s">
        <v>102</v>
      </c>
      <c r="B160" s="20">
        <f>'By time bin'!B257</f>
        <v>0</v>
      </c>
      <c r="C160" s="20">
        <f>'By time bin'!C257</f>
        <v>0</v>
      </c>
      <c r="D160" s="20">
        <f>'By time bin'!D257</f>
        <v>0</v>
      </c>
    </row>
    <row r="162" spans="1:4">
      <c r="A162" s="28" t="s">
        <v>12</v>
      </c>
      <c r="B162" s="28"/>
      <c r="C162" s="28"/>
      <c r="D162" s="28"/>
    </row>
    <row r="163" spans="1:4">
      <c r="B163" s="20" t="s">
        <v>2</v>
      </c>
      <c r="C163" s="20" t="s">
        <v>3</v>
      </c>
      <c r="D163" s="20" t="s">
        <v>4</v>
      </c>
    </row>
    <row r="164" spans="1:4">
      <c r="A164" t="s">
        <v>87</v>
      </c>
      <c r="B164" s="20">
        <f>'By time bin'!B12</f>
        <v>1</v>
      </c>
      <c r="C164" s="20">
        <f>'By time bin'!C12</f>
        <v>15</v>
      </c>
      <c r="D164" s="20">
        <f>'By time bin'!D12</f>
        <v>9</v>
      </c>
    </row>
    <row r="165" spans="1:4">
      <c r="A165" t="s">
        <v>88</v>
      </c>
      <c r="B165" s="20">
        <f>'By time bin'!B27</f>
        <v>1</v>
      </c>
      <c r="C165" s="20">
        <f>'By time bin'!C27</f>
        <v>15</v>
      </c>
      <c r="D165" s="20">
        <f>'By time bin'!D27</f>
        <v>30</v>
      </c>
    </row>
    <row r="166" spans="1:4">
      <c r="A166" t="s">
        <v>89</v>
      </c>
      <c r="B166" s="20">
        <f>'By time bin'!B43</f>
        <v>3</v>
      </c>
      <c r="C166" s="20">
        <f>'By time bin'!C43</f>
        <v>15</v>
      </c>
      <c r="D166" s="20">
        <f>'By time bin'!D43</f>
        <v>30</v>
      </c>
    </row>
    <row r="167" spans="1:4">
      <c r="A167" t="s">
        <v>90</v>
      </c>
      <c r="B167" s="20">
        <f>'By time bin'!B59</f>
        <v>1</v>
      </c>
      <c r="C167" s="20">
        <f>'By time bin'!C59</f>
        <v>15</v>
      </c>
      <c r="D167" s="20">
        <f>'By time bin'!D59</f>
        <v>30</v>
      </c>
    </row>
    <row r="168" spans="1:4">
      <c r="A168" t="s">
        <v>91</v>
      </c>
      <c r="B168" s="20">
        <f>'By time bin'!B75</f>
        <v>1</v>
      </c>
      <c r="C168" s="20">
        <f>'By time bin'!C75</f>
        <v>15</v>
      </c>
      <c r="D168" s="20">
        <f>'By time bin'!D75</f>
        <v>30</v>
      </c>
    </row>
    <row r="169" spans="1:4">
      <c r="A169" t="s">
        <v>92</v>
      </c>
      <c r="B169" s="20">
        <f>'By time bin'!B90</f>
        <v>2</v>
      </c>
      <c r="C169" s="20">
        <f>'By time bin'!C90</f>
        <v>15</v>
      </c>
      <c r="D169" s="20">
        <f>'By time bin'!D90</f>
        <v>30</v>
      </c>
    </row>
    <row r="170" spans="1:4">
      <c r="A170" t="s">
        <v>93</v>
      </c>
      <c r="B170" s="20">
        <f>'By time bin'!B105</f>
        <v>5</v>
      </c>
      <c r="C170" s="20">
        <f>'By time bin'!C105</f>
        <v>15</v>
      </c>
      <c r="D170" s="20">
        <f>'By time bin'!D105</f>
        <v>30</v>
      </c>
    </row>
    <row r="171" spans="1:4">
      <c r="A171" t="s">
        <v>94</v>
      </c>
      <c r="B171" s="20">
        <f>'By time bin'!B120</f>
        <v>0</v>
      </c>
      <c r="C171" s="20">
        <f>'By time bin'!C120</f>
        <v>0</v>
      </c>
      <c r="D171" s="20">
        <f>'By time bin'!D120</f>
        <v>0</v>
      </c>
    </row>
    <row r="172" spans="1:4">
      <c r="A172" t="s">
        <v>95</v>
      </c>
      <c r="B172" s="20">
        <f>'By time bin'!B151</f>
        <v>0</v>
      </c>
      <c r="C172" s="20">
        <f>'By time bin'!C151</f>
        <v>12</v>
      </c>
      <c r="D172" s="20">
        <f>'By time bin'!D151</f>
        <v>30</v>
      </c>
    </row>
    <row r="173" spans="1:4">
      <c r="A173" t="s">
        <v>96</v>
      </c>
      <c r="B173" s="20">
        <f>'By time bin'!B166</f>
        <v>0</v>
      </c>
      <c r="C173" s="20">
        <f>'By time bin'!C166</f>
        <v>15</v>
      </c>
      <c r="D173" s="20">
        <f>'By time bin'!D166</f>
        <v>19</v>
      </c>
    </row>
    <row r="174" spans="1:4">
      <c r="A174" t="s">
        <v>97</v>
      </c>
      <c r="B174" s="20">
        <f>'By time bin'!B181</f>
        <v>1</v>
      </c>
      <c r="C174" s="20">
        <f>'By time bin'!C181</f>
        <v>15</v>
      </c>
      <c r="D174" s="20">
        <f>'By time bin'!D181</f>
        <v>18</v>
      </c>
    </row>
    <row r="175" spans="1:4">
      <c r="A175" t="s">
        <v>98</v>
      </c>
      <c r="B175" s="20">
        <f>'By time bin'!B197</f>
        <v>0</v>
      </c>
      <c r="C175" s="20">
        <f>'By time bin'!C197</f>
        <v>6</v>
      </c>
      <c r="D175" s="20">
        <f>'By time bin'!D197</f>
        <v>5</v>
      </c>
    </row>
    <row r="176" spans="1:4">
      <c r="A176" t="s">
        <v>99</v>
      </c>
      <c r="B176" s="20">
        <f>'By time bin'!B213</f>
        <v>0</v>
      </c>
      <c r="C176" s="20">
        <f>'By time bin'!C213</f>
        <v>1</v>
      </c>
      <c r="D176" s="20">
        <f>'By time bin'!D213</f>
        <v>5</v>
      </c>
    </row>
    <row r="177" spans="1:4">
      <c r="A177" t="s">
        <v>100</v>
      </c>
      <c r="B177" s="20">
        <f>'By time bin'!B228</f>
        <v>0</v>
      </c>
      <c r="C177" s="20">
        <f>'By time bin'!C228</f>
        <v>0</v>
      </c>
      <c r="D177" s="20">
        <f>'By time bin'!D228</f>
        <v>2</v>
      </c>
    </row>
    <row r="178" spans="1:4">
      <c r="A178" t="s">
        <v>101</v>
      </c>
      <c r="B178" s="20">
        <f>'By time bin'!B243</f>
        <v>0</v>
      </c>
      <c r="C178" s="20">
        <f>'By time bin'!C243</f>
        <v>1</v>
      </c>
      <c r="D178" s="20">
        <f>'By time bin'!D243</f>
        <v>0</v>
      </c>
    </row>
    <row r="179" spans="1:4">
      <c r="A179" t="s">
        <v>102</v>
      </c>
      <c r="B179" s="20">
        <f>'By time bin'!B258</f>
        <v>0</v>
      </c>
      <c r="C179" s="20">
        <f>'By time bin'!C258</f>
        <v>3</v>
      </c>
      <c r="D179" s="20">
        <f>'By time bin'!D258</f>
        <v>1</v>
      </c>
    </row>
    <row r="185" spans="1:4">
      <c r="A185" s="28" t="s">
        <v>13</v>
      </c>
      <c r="B185" s="28"/>
      <c r="C185" s="28"/>
      <c r="D185" s="28"/>
    </row>
    <row r="186" spans="1:4">
      <c r="B186" s="20" t="s">
        <v>2</v>
      </c>
      <c r="C186" s="20" t="s">
        <v>3</v>
      </c>
      <c r="D186" s="20" t="s">
        <v>4</v>
      </c>
    </row>
    <row r="187" spans="1:4">
      <c r="A187" t="s">
        <v>87</v>
      </c>
      <c r="B187" s="20">
        <f>'By time bin'!B13</f>
        <v>1</v>
      </c>
      <c r="C187" s="20">
        <f>'By time bin'!C13</f>
        <v>0</v>
      </c>
      <c r="D187" s="20">
        <f>'By time bin'!D13</f>
        <v>0</v>
      </c>
    </row>
    <row r="188" spans="1:4">
      <c r="A188" t="s">
        <v>88</v>
      </c>
      <c r="B188" s="20">
        <f>'By time bin'!B28</f>
        <v>0</v>
      </c>
      <c r="C188" s="20">
        <f>'By time bin'!C28</f>
        <v>3</v>
      </c>
      <c r="D188" s="20">
        <f>'By time bin'!D28</f>
        <v>0</v>
      </c>
    </row>
    <row r="189" spans="1:4">
      <c r="A189" t="s">
        <v>89</v>
      </c>
      <c r="B189" s="20">
        <f>'By time bin'!B44</f>
        <v>0</v>
      </c>
      <c r="C189" s="20">
        <f>'By time bin'!C44</f>
        <v>6</v>
      </c>
      <c r="D189" s="20">
        <f>'By time bin'!D44</f>
        <v>0</v>
      </c>
    </row>
    <row r="190" spans="1:4">
      <c r="A190" t="s">
        <v>90</v>
      </c>
      <c r="B190" s="20">
        <f>'By time bin'!B60</f>
        <v>4</v>
      </c>
      <c r="C190" s="20">
        <f>'By time bin'!C60</f>
        <v>15</v>
      </c>
      <c r="D190" s="20">
        <f>'By time bin'!D60</f>
        <v>11</v>
      </c>
    </row>
    <row r="191" spans="1:4">
      <c r="A191" t="s">
        <v>91</v>
      </c>
      <c r="B191" s="20">
        <f>'By time bin'!B76</f>
        <v>0</v>
      </c>
      <c r="C191" s="20">
        <f>'By time bin'!C76</f>
        <v>15</v>
      </c>
      <c r="D191" s="20">
        <f>'By time bin'!D76</f>
        <v>4</v>
      </c>
    </row>
    <row r="192" spans="1:4">
      <c r="A192" t="s">
        <v>92</v>
      </c>
      <c r="B192" s="20">
        <f>'By time bin'!B91</f>
        <v>0</v>
      </c>
      <c r="C192" s="20">
        <f>'By time bin'!C91</f>
        <v>3</v>
      </c>
      <c r="D192" s="20">
        <f>'By time bin'!D91</f>
        <v>0</v>
      </c>
    </row>
    <row r="193" spans="1:4">
      <c r="A193" t="s">
        <v>93</v>
      </c>
      <c r="B193" s="20">
        <f>'By time bin'!B106</f>
        <v>0</v>
      </c>
      <c r="C193" s="20">
        <f>'By time bin'!C106</f>
        <v>11</v>
      </c>
      <c r="D193" s="20">
        <f>'By time bin'!D106</f>
        <v>0</v>
      </c>
    </row>
    <row r="194" spans="1:4">
      <c r="A194" t="s">
        <v>94</v>
      </c>
      <c r="B194" s="20">
        <f>'By time bin'!B121</f>
        <v>0</v>
      </c>
      <c r="C194" s="20">
        <f>'By time bin'!C121</f>
        <v>15</v>
      </c>
      <c r="D194" s="20">
        <f>'By time bin'!D121</f>
        <v>21</v>
      </c>
    </row>
    <row r="195" spans="1:4">
      <c r="A195" t="s">
        <v>95</v>
      </c>
      <c r="B195" s="20">
        <f>'By time bin'!B152</f>
        <v>0</v>
      </c>
      <c r="C195" s="20">
        <f>'By time bin'!C152</f>
        <v>1</v>
      </c>
      <c r="D195" s="20">
        <f>'By time bin'!D152</f>
        <v>0</v>
      </c>
    </row>
    <row r="196" spans="1:4">
      <c r="A196" t="s">
        <v>96</v>
      </c>
      <c r="B196" s="20">
        <f>'By time bin'!B167</f>
        <v>1</v>
      </c>
      <c r="C196" s="20">
        <f>'By time bin'!C167</f>
        <v>1</v>
      </c>
      <c r="D196" s="20">
        <f>'By time bin'!D167</f>
        <v>0</v>
      </c>
    </row>
    <row r="197" spans="1:4">
      <c r="A197" t="s">
        <v>97</v>
      </c>
      <c r="B197" s="20">
        <f>'By time bin'!B182</f>
        <v>0</v>
      </c>
      <c r="C197" s="20">
        <f>'By time bin'!C182</f>
        <v>5</v>
      </c>
      <c r="D197" s="20">
        <f>'By time bin'!D182</f>
        <v>0</v>
      </c>
    </row>
    <row r="198" spans="1:4">
      <c r="A198" t="s">
        <v>98</v>
      </c>
      <c r="B198" s="20">
        <f>'By time bin'!B198</f>
        <v>0</v>
      </c>
      <c r="C198" s="20">
        <f>'By time bin'!C198</f>
        <v>0</v>
      </c>
      <c r="D198" s="20">
        <f>'By time bin'!D198</f>
        <v>0</v>
      </c>
    </row>
    <row r="199" spans="1:4">
      <c r="A199" t="s">
        <v>99</v>
      </c>
      <c r="B199" s="20">
        <f>'By time bin'!B214</f>
        <v>0</v>
      </c>
      <c r="C199" s="20">
        <f>'By time bin'!C214</f>
        <v>0</v>
      </c>
      <c r="D199" s="20">
        <f>'By time bin'!D214</f>
        <v>0</v>
      </c>
    </row>
    <row r="200" spans="1:4">
      <c r="A200" t="s">
        <v>100</v>
      </c>
      <c r="B200" s="20">
        <f>'By time bin'!B229</f>
        <v>0</v>
      </c>
      <c r="C200" s="20">
        <f>'By time bin'!C229</f>
        <v>0</v>
      </c>
      <c r="D200" s="20">
        <f>'By time bin'!D229</f>
        <v>0</v>
      </c>
    </row>
    <row r="201" spans="1:4">
      <c r="A201" t="s">
        <v>101</v>
      </c>
      <c r="B201" s="20">
        <f>'By time bin'!B244</f>
        <v>0</v>
      </c>
      <c r="C201" s="20">
        <f>'By time bin'!C244</f>
        <v>0</v>
      </c>
      <c r="D201" s="20">
        <f>'By time bin'!D244</f>
        <v>0</v>
      </c>
    </row>
    <row r="202" spans="1:4">
      <c r="A202" t="s">
        <v>102</v>
      </c>
      <c r="B202" s="20">
        <f>'By time bin'!B259</f>
        <v>0</v>
      </c>
      <c r="C202" s="20">
        <f>'By time bin'!C259</f>
        <v>0</v>
      </c>
      <c r="D202" s="20">
        <f>'By time bin'!D259</f>
        <v>0</v>
      </c>
    </row>
    <row r="204" spans="1:4">
      <c r="A204" s="28" t="s">
        <v>14</v>
      </c>
      <c r="B204" s="28"/>
      <c r="C204" s="28"/>
      <c r="D204" s="28"/>
    </row>
    <row r="205" spans="1:4">
      <c r="B205" s="20" t="s">
        <v>2</v>
      </c>
      <c r="C205" s="20" t="s">
        <v>3</v>
      </c>
      <c r="D205" s="20" t="s">
        <v>4</v>
      </c>
    </row>
    <row r="206" spans="1:4">
      <c r="A206" t="s">
        <v>87</v>
      </c>
      <c r="B206" s="20">
        <f>'By time bin'!B14</f>
        <v>0</v>
      </c>
      <c r="C206" s="20">
        <f>'By time bin'!C14</f>
        <v>0</v>
      </c>
      <c r="D206" s="20">
        <f>'By time bin'!D14</f>
        <v>0</v>
      </c>
    </row>
    <row r="207" spans="1:4">
      <c r="A207" t="s">
        <v>88</v>
      </c>
      <c r="B207" s="20">
        <f>'By time bin'!B29</f>
        <v>0</v>
      </c>
      <c r="C207" s="20">
        <f>'By time bin'!C29</f>
        <v>0</v>
      </c>
      <c r="D207" s="20">
        <f>'By time bin'!D29</f>
        <v>0</v>
      </c>
    </row>
    <row r="208" spans="1:4">
      <c r="A208" t="s">
        <v>89</v>
      </c>
      <c r="B208" s="20">
        <f>'By time bin'!B45</f>
        <v>0</v>
      </c>
      <c r="C208" s="20">
        <f>'By time bin'!C45</f>
        <v>1</v>
      </c>
      <c r="D208" s="20">
        <f>'By time bin'!D45</f>
        <v>0</v>
      </c>
    </row>
    <row r="209" spans="1:4">
      <c r="A209" t="s">
        <v>90</v>
      </c>
      <c r="B209" s="20">
        <f>'By time bin'!B61</f>
        <v>0</v>
      </c>
      <c r="C209" s="20">
        <f>'By time bin'!C61</f>
        <v>10</v>
      </c>
      <c r="D209" s="20">
        <f>'By time bin'!D61</f>
        <v>0</v>
      </c>
    </row>
    <row r="210" spans="1:4">
      <c r="A210" t="s">
        <v>91</v>
      </c>
      <c r="B210" s="20">
        <f>'By time bin'!B77</f>
        <v>2</v>
      </c>
      <c r="C210" s="20">
        <f>'By time bin'!C77</f>
        <v>15</v>
      </c>
      <c r="D210" s="20">
        <f>'By time bin'!D77</f>
        <v>0</v>
      </c>
    </row>
    <row r="211" spans="1:4">
      <c r="A211" t="s">
        <v>92</v>
      </c>
      <c r="B211" s="20">
        <f>'By time bin'!B92</f>
        <v>3</v>
      </c>
      <c r="C211" s="20">
        <f>'By time bin'!C92</f>
        <v>15</v>
      </c>
      <c r="D211" s="20">
        <f>'By time bin'!D92</f>
        <v>0</v>
      </c>
    </row>
    <row r="212" spans="1:4">
      <c r="A212" t="s">
        <v>93</v>
      </c>
      <c r="B212" s="20">
        <f>'By time bin'!B107</f>
        <v>0</v>
      </c>
      <c r="C212" s="20">
        <f>'By time bin'!C107</f>
        <v>15</v>
      </c>
      <c r="D212" s="20">
        <f>'By time bin'!D107</f>
        <v>17</v>
      </c>
    </row>
    <row r="213" spans="1:4">
      <c r="A213" t="s">
        <v>94</v>
      </c>
      <c r="B213" s="20">
        <f>'By time bin'!B122</f>
        <v>1</v>
      </c>
      <c r="C213" s="20">
        <f>'By time bin'!C122</f>
        <v>15</v>
      </c>
      <c r="D213" s="20">
        <f>'By time bin'!D122</f>
        <v>3</v>
      </c>
    </row>
    <row r="214" spans="1:4">
      <c r="A214" t="s">
        <v>95</v>
      </c>
      <c r="B214" s="20">
        <f>'By time bin'!B153</f>
        <v>0</v>
      </c>
      <c r="C214" s="20">
        <f>'By time bin'!C153</f>
        <v>2</v>
      </c>
      <c r="D214" s="20">
        <f>'By time bin'!D153</f>
        <v>0</v>
      </c>
    </row>
    <row r="215" spans="1:4">
      <c r="A215" t="s">
        <v>96</v>
      </c>
      <c r="B215" s="20">
        <f>'By time bin'!B168</f>
        <v>2</v>
      </c>
      <c r="C215" s="20">
        <f>'By time bin'!C168</f>
        <v>3</v>
      </c>
      <c r="D215" s="20">
        <f>'By time bin'!D168</f>
        <v>0</v>
      </c>
    </row>
    <row r="216" spans="1:4">
      <c r="A216" t="s">
        <v>97</v>
      </c>
      <c r="B216" s="20">
        <f>'By time bin'!B183</f>
        <v>0</v>
      </c>
      <c r="C216" s="20">
        <f>'By time bin'!C183</f>
        <v>12</v>
      </c>
      <c r="D216" s="20">
        <f>'By time bin'!D183</f>
        <v>0</v>
      </c>
    </row>
    <row r="217" spans="1:4">
      <c r="A217" t="s">
        <v>98</v>
      </c>
      <c r="B217" s="20">
        <f>'By time bin'!B199</f>
        <v>0</v>
      </c>
      <c r="C217" s="20">
        <f>'By time bin'!C199</f>
        <v>13</v>
      </c>
      <c r="D217" s="20">
        <f>'By time bin'!D199</f>
        <v>0</v>
      </c>
    </row>
    <row r="218" spans="1:4">
      <c r="A218" t="s">
        <v>99</v>
      </c>
      <c r="B218" s="20">
        <f>'By time bin'!B215</f>
        <v>0</v>
      </c>
      <c r="C218" s="20">
        <f>'By time bin'!C215</f>
        <v>0</v>
      </c>
      <c r="D218" s="20">
        <f>'By time bin'!D215</f>
        <v>0</v>
      </c>
    </row>
    <row r="219" spans="1:4">
      <c r="A219" t="s">
        <v>100</v>
      </c>
      <c r="B219" s="20">
        <f>'By time bin'!B230</f>
        <v>0</v>
      </c>
      <c r="C219" s="20">
        <f>'By time bin'!C230</f>
        <v>2</v>
      </c>
      <c r="D219" s="20">
        <f>'By time bin'!D230</f>
        <v>0</v>
      </c>
    </row>
    <row r="220" spans="1:4">
      <c r="A220" t="s">
        <v>101</v>
      </c>
      <c r="B220" s="20">
        <f>'By time bin'!B245</f>
        <v>0</v>
      </c>
      <c r="C220" s="20">
        <f>'By time bin'!C245</f>
        <v>0</v>
      </c>
      <c r="D220" s="20">
        <f>'By time bin'!D245</f>
        <v>0</v>
      </c>
    </row>
    <row r="221" spans="1:4">
      <c r="A221" t="s">
        <v>102</v>
      </c>
      <c r="B221" s="20">
        <f>'By time bin'!B260</f>
        <v>0</v>
      </c>
      <c r="C221" s="20">
        <f>'By time bin'!C260</f>
        <v>1</v>
      </c>
      <c r="D221" s="20">
        <f>'By time bin'!D260</f>
        <v>0</v>
      </c>
    </row>
    <row r="232" spans="1:4">
      <c r="A232" s="26"/>
      <c r="B232" s="26"/>
      <c r="C232" s="26"/>
      <c r="D232" s="26"/>
    </row>
    <row r="247" spans="1:4">
      <c r="A247" s="26"/>
      <c r="B247" s="26"/>
      <c r="C247" s="26"/>
      <c r="D247" s="26"/>
    </row>
  </sheetData>
  <mergeCells count="15">
    <mergeCell ref="A63:D63"/>
    <mergeCell ref="A82:D82"/>
    <mergeCell ref="A101:D101"/>
    <mergeCell ref="A124:D124"/>
    <mergeCell ref="A143:D143"/>
    <mergeCell ref="A162:D162"/>
    <mergeCell ref="A232:D232"/>
    <mergeCell ref="A247:D247"/>
    <mergeCell ref="A185:D185"/>
    <mergeCell ref="A204:D204"/>
    <mergeCell ref="A1:D1"/>
    <mergeCell ref="A21:D21"/>
    <mergeCell ref="I21:L21"/>
    <mergeCell ref="I43:N45"/>
    <mergeCell ref="A40:D40"/>
  </mergeCells>
  <pageMargins left="0.7" right="0.7" top="0.75" bottom="0.75" header="0.3" footer="0.3"/>
  <pageSetup scale="76"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2"/>
  <sheetViews>
    <sheetView tabSelected="1" topLeftCell="A35" workbookViewId="0">
      <selection activeCell="A41" sqref="A41:D41"/>
    </sheetView>
  </sheetViews>
  <sheetFormatPr defaultRowHeight="15"/>
  <cols>
    <col min="1" max="1" width="16.5703125" customWidth="1"/>
    <col min="2" max="2" width="8.85546875" style="20" customWidth="1"/>
    <col min="3" max="3" width="16" style="20" customWidth="1"/>
    <col min="4" max="4" width="11" style="20" customWidth="1"/>
    <col min="5" max="6" width="25.5703125" customWidth="1"/>
    <col min="7" max="7" width="18" customWidth="1"/>
    <col min="8" max="8" width="4.85546875" customWidth="1"/>
    <col min="9" max="9" width="18.5703125" customWidth="1"/>
    <col min="10" max="10" width="19.7109375" customWidth="1"/>
    <col min="11" max="11" width="19.140625" customWidth="1"/>
    <col min="12" max="12" width="20.5703125" customWidth="1"/>
    <col min="13" max="13" width="18" customWidth="1"/>
    <col min="14" max="14" width="23.28515625" customWidth="1"/>
    <col min="15" max="15" width="13.7109375" customWidth="1"/>
    <col min="16" max="17" width="22.28515625" bestFit="1" customWidth="1"/>
    <col min="18" max="18" width="18" bestFit="1" customWidth="1"/>
    <col min="19" max="19" width="18.85546875" bestFit="1" customWidth="1"/>
    <col min="20" max="20" width="15.28515625" bestFit="1" customWidth="1"/>
    <col min="21" max="21" width="16.42578125" bestFit="1" customWidth="1"/>
    <col min="22" max="22" width="15.85546875" bestFit="1" customWidth="1"/>
    <col min="23" max="23" width="17.42578125" bestFit="1" customWidth="1"/>
    <col min="24" max="24" width="14.7109375" bestFit="1" customWidth="1"/>
    <col min="25" max="25" width="19.28515625" bestFit="1" customWidth="1"/>
    <col min="26" max="26" width="9.7109375" bestFit="1" customWidth="1"/>
    <col min="27" max="28" width="18.28515625" bestFit="1" customWidth="1"/>
    <col min="29" max="29" width="14" bestFit="1" customWidth="1"/>
    <col min="30" max="30" width="14.85546875" bestFit="1" customWidth="1"/>
    <col min="31" max="31" width="11.28515625" bestFit="1" customWidth="1"/>
    <col min="32" max="32" width="12.42578125" bestFit="1" customWidth="1"/>
    <col min="33" max="33" width="11.85546875" bestFit="1" customWidth="1"/>
    <col min="34" max="34" width="13.42578125" bestFit="1" customWidth="1"/>
    <col min="35" max="35" width="10.7109375" bestFit="1" customWidth="1"/>
  </cols>
  <sheetData>
    <row r="1" spans="1:12">
      <c r="A1" s="28" t="s">
        <v>1</v>
      </c>
      <c r="B1" s="28"/>
      <c r="C1" s="28"/>
      <c r="D1" s="28"/>
    </row>
    <row r="2" spans="1:12">
      <c r="B2" s="20" t="s">
        <v>103</v>
      </c>
      <c r="C2" s="20" t="s">
        <v>106</v>
      </c>
      <c r="D2" s="20" t="s">
        <v>105</v>
      </c>
      <c r="I2" s="1" t="s">
        <v>109</v>
      </c>
      <c r="J2" s="1" t="s">
        <v>110</v>
      </c>
      <c r="K2" s="1"/>
      <c r="L2" s="1"/>
    </row>
    <row r="3" spans="1:12">
      <c r="A3" t="s">
        <v>87</v>
      </c>
      <c r="B3" s="20">
        <v>6</v>
      </c>
      <c r="C3" s="20">
        <f>D3-B3</f>
        <v>14</v>
      </c>
      <c r="D3" s="20">
        <f>SUM('By taxon'!B3:C3)</f>
        <v>20</v>
      </c>
      <c r="I3">
        <v>8</v>
      </c>
      <c r="J3">
        <f>IF(D3&gt;15,0,15-D3)</f>
        <v>0</v>
      </c>
    </row>
    <row r="4" spans="1:12">
      <c r="A4" t="s">
        <v>88</v>
      </c>
      <c r="B4" s="20">
        <v>7</v>
      </c>
      <c r="C4" s="20">
        <f t="shared" ref="C4:C19" si="0">D4-B4</f>
        <v>13</v>
      </c>
      <c r="D4" s="20">
        <f>SUM('By taxon'!B4:C4)</f>
        <v>20</v>
      </c>
      <c r="I4">
        <v>6</v>
      </c>
      <c r="J4">
        <f t="shared" ref="J4:J15" si="1">IF(D4&gt;15,0,15-D4)</f>
        <v>0</v>
      </c>
    </row>
    <row r="5" spans="1:12">
      <c r="A5" t="s">
        <v>89</v>
      </c>
      <c r="C5" s="20">
        <f t="shared" si="0"/>
        <v>21</v>
      </c>
      <c r="D5" s="20">
        <f>SUM('By taxon'!B5:C5)</f>
        <v>21</v>
      </c>
      <c r="I5">
        <f t="shared" ref="I5:I15" si="2">IF(B5&gt;15,0,15-B5)</f>
        <v>15</v>
      </c>
      <c r="J5">
        <f t="shared" si="1"/>
        <v>0</v>
      </c>
    </row>
    <row r="6" spans="1:12">
      <c r="A6" t="s">
        <v>90</v>
      </c>
      <c r="B6" s="20">
        <v>5</v>
      </c>
      <c r="C6" s="20">
        <f t="shared" si="0"/>
        <v>16</v>
      </c>
      <c r="D6" s="20">
        <f>SUM('By taxon'!B6:C6)</f>
        <v>21</v>
      </c>
      <c r="I6">
        <f t="shared" si="2"/>
        <v>10</v>
      </c>
      <c r="J6">
        <f t="shared" si="1"/>
        <v>0</v>
      </c>
    </row>
    <row r="7" spans="1:12">
      <c r="A7" t="s">
        <v>91</v>
      </c>
      <c r="B7" s="20">
        <v>3</v>
      </c>
      <c r="C7" s="20">
        <f t="shared" si="0"/>
        <v>18</v>
      </c>
      <c r="D7" s="20">
        <f>SUM('By taxon'!B7:C7)</f>
        <v>21</v>
      </c>
      <c r="I7">
        <f t="shared" si="2"/>
        <v>12</v>
      </c>
      <c r="J7">
        <f t="shared" si="1"/>
        <v>0</v>
      </c>
    </row>
    <row r="8" spans="1:12">
      <c r="A8" t="s">
        <v>92</v>
      </c>
      <c r="C8" s="20">
        <f t="shared" si="0"/>
        <v>21</v>
      </c>
      <c r="D8" s="20">
        <f>SUM('By taxon'!B8:C8)</f>
        <v>21</v>
      </c>
      <c r="I8">
        <f t="shared" si="2"/>
        <v>15</v>
      </c>
      <c r="J8">
        <f t="shared" si="1"/>
        <v>0</v>
      </c>
    </row>
    <row r="9" spans="1:12">
      <c r="A9" t="s">
        <v>93</v>
      </c>
      <c r="B9" s="20">
        <v>1</v>
      </c>
      <c r="C9" s="20">
        <f t="shared" si="0"/>
        <v>20</v>
      </c>
      <c r="D9" s="20">
        <f>SUM('By taxon'!B9:C9)</f>
        <v>21</v>
      </c>
      <c r="I9">
        <f t="shared" si="2"/>
        <v>14</v>
      </c>
      <c r="J9">
        <f t="shared" si="1"/>
        <v>0</v>
      </c>
    </row>
    <row r="10" spans="1:12">
      <c r="A10" t="s">
        <v>119</v>
      </c>
      <c r="B10" s="20">
        <v>14</v>
      </c>
      <c r="C10" s="20">
        <f t="shared" si="0"/>
        <v>7</v>
      </c>
      <c r="D10" s="20">
        <f>SUM('By taxon'!B10:C10)</f>
        <v>21</v>
      </c>
      <c r="I10">
        <f t="shared" si="2"/>
        <v>1</v>
      </c>
      <c r="J10">
        <f t="shared" si="1"/>
        <v>0</v>
      </c>
    </row>
    <row r="11" spans="1:12">
      <c r="A11" t="s">
        <v>118</v>
      </c>
      <c r="B11" s="20">
        <v>3</v>
      </c>
      <c r="C11" s="20">
        <f t="shared" si="0"/>
        <v>18</v>
      </c>
      <c r="D11" s="20">
        <f>SUM('By taxon'!B11:C11)</f>
        <v>21</v>
      </c>
      <c r="I11">
        <f t="shared" si="2"/>
        <v>12</v>
      </c>
      <c r="J11">
        <v>0</v>
      </c>
    </row>
    <row r="12" spans="1:12">
      <c r="A12" t="s">
        <v>95</v>
      </c>
      <c r="B12" s="20">
        <v>1</v>
      </c>
      <c r="C12" s="20">
        <f t="shared" si="0"/>
        <v>20</v>
      </c>
      <c r="D12" s="20">
        <f>SUM('By taxon'!B12:C12)</f>
        <v>21</v>
      </c>
      <c r="I12">
        <f t="shared" si="2"/>
        <v>14</v>
      </c>
      <c r="J12">
        <f t="shared" si="1"/>
        <v>0</v>
      </c>
    </row>
    <row r="13" spans="1:12">
      <c r="A13" t="s">
        <v>96</v>
      </c>
      <c r="C13" s="20">
        <f t="shared" si="0"/>
        <v>15</v>
      </c>
      <c r="D13" s="20">
        <f>SUM('By taxon'!B13:C13)</f>
        <v>15</v>
      </c>
      <c r="I13">
        <f t="shared" si="2"/>
        <v>15</v>
      </c>
      <c r="J13">
        <f t="shared" si="1"/>
        <v>0</v>
      </c>
    </row>
    <row r="14" spans="1:12">
      <c r="A14" t="s">
        <v>97</v>
      </c>
      <c r="B14" s="20">
        <v>3</v>
      </c>
      <c r="C14" s="20">
        <f t="shared" si="0"/>
        <v>18</v>
      </c>
      <c r="D14" s="20">
        <f>SUM('By taxon'!B14:C14)</f>
        <v>21</v>
      </c>
      <c r="I14">
        <f>IF(B14&gt;15,0,15-B14)</f>
        <v>12</v>
      </c>
      <c r="J14">
        <f t="shared" si="1"/>
        <v>0</v>
      </c>
    </row>
    <row r="15" spans="1:12">
      <c r="A15" t="s">
        <v>98</v>
      </c>
      <c r="B15" s="20">
        <v>5</v>
      </c>
      <c r="C15" s="20">
        <f t="shared" si="0"/>
        <v>10</v>
      </c>
      <c r="D15" s="20">
        <f>SUM('By taxon'!B15:C15)</f>
        <v>15</v>
      </c>
      <c r="I15">
        <f t="shared" si="2"/>
        <v>10</v>
      </c>
      <c r="J15">
        <f t="shared" si="1"/>
        <v>0</v>
      </c>
    </row>
    <row r="16" spans="1:12">
      <c r="A16" t="s">
        <v>99</v>
      </c>
      <c r="C16" s="20">
        <f t="shared" si="0"/>
        <v>2</v>
      </c>
      <c r="D16" s="20">
        <f>SUM('By taxon'!B16:C16)</f>
        <v>2</v>
      </c>
      <c r="I16">
        <v>2</v>
      </c>
      <c r="J16">
        <v>0</v>
      </c>
    </row>
    <row r="17" spans="1:12">
      <c r="A17" t="s">
        <v>104</v>
      </c>
      <c r="B17" s="20">
        <v>1</v>
      </c>
      <c r="C17" s="20">
        <f t="shared" si="0"/>
        <v>1</v>
      </c>
      <c r="D17" s="20">
        <f>SUM('By taxon'!B17:C17)</f>
        <v>2</v>
      </c>
      <c r="I17">
        <v>1</v>
      </c>
      <c r="J17">
        <v>0</v>
      </c>
    </row>
    <row r="18" spans="1:12" ht="15.75" thickBot="1">
      <c r="A18" t="s">
        <v>101</v>
      </c>
      <c r="C18" s="20">
        <f t="shared" si="0"/>
        <v>1</v>
      </c>
      <c r="D18" s="20">
        <f>SUM('By taxon'!B18:C18)</f>
        <v>1</v>
      </c>
      <c r="E18" s="31" t="s">
        <v>112</v>
      </c>
      <c r="F18" s="32"/>
      <c r="G18" s="22">
        <f>SUM(I3:I19)</f>
        <v>153</v>
      </c>
      <c r="I18">
        <v>1</v>
      </c>
      <c r="J18">
        <v>0</v>
      </c>
    </row>
    <row r="19" spans="1:12" ht="15.75" thickBot="1">
      <c r="A19" t="s">
        <v>102</v>
      </c>
      <c r="C19" s="20">
        <f t="shared" si="0"/>
        <v>5</v>
      </c>
      <c r="D19" s="20">
        <f>SUM('By taxon'!B19:C19)</f>
        <v>5</v>
      </c>
      <c r="E19" s="29" t="s">
        <v>113</v>
      </c>
      <c r="F19" s="30"/>
      <c r="G19" s="23">
        <f>SUM(J3:J19)</f>
        <v>0</v>
      </c>
      <c r="I19">
        <v>5</v>
      </c>
      <c r="J19">
        <v>0</v>
      </c>
    </row>
    <row r="20" spans="1:12">
      <c r="A20" t="s">
        <v>107</v>
      </c>
      <c r="B20" s="20">
        <f>SUM(B3:B19)</f>
        <v>49</v>
      </c>
      <c r="C20" s="20">
        <f>SUM(C3:C19)</f>
        <v>220</v>
      </c>
      <c r="D20" s="20">
        <f>SUM(D3:D19)</f>
        <v>269</v>
      </c>
    </row>
    <row r="21" spans="1:12">
      <c r="A21" s="28" t="s">
        <v>5</v>
      </c>
      <c r="B21" s="28"/>
      <c r="C21" s="28"/>
      <c r="D21" s="28"/>
      <c r="I21" s="1" t="s">
        <v>109</v>
      </c>
      <c r="J21" s="1" t="s">
        <v>110</v>
      </c>
      <c r="K21" s="25"/>
      <c r="L21" s="25"/>
    </row>
    <row r="22" spans="1:12">
      <c r="B22" s="20" t="s">
        <v>103</v>
      </c>
      <c r="C22" s="20" t="s">
        <v>106</v>
      </c>
      <c r="D22" s="20" t="s">
        <v>105</v>
      </c>
      <c r="I22">
        <f>IF(B22&gt;15,0,15-B22)</f>
        <v>0</v>
      </c>
      <c r="J22">
        <f>IF(D22&gt;15,0,15-D22)</f>
        <v>0</v>
      </c>
    </row>
    <row r="23" spans="1:12">
      <c r="A23" t="s">
        <v>87</v>
      </c>
      <c r="C23" s="20">
        <f>D23-B23</f>
        <v>0</v>
      </c>
      <c r="D23" s="20">
        <f>SUM('By taxon'!B23:C23)</f>
        <v>0</v>
      </c>
      <c r="I23">
        <v>0</v>
      </c>
      <c r="J23">
        <v>0</v>
      </c>
    </row>
    <row r="24" spans="1:12">
      <c r="A24" t="s">
        <v>88</v>
      </c>
      <c r="C24" s="20">
        <f t="shared" ref="C24:C39" si="3">D24-B24</f>
        <v>0</v>
      </c>
      <c r="D24" s="20">
        <f>SUM('By taxon'!B24:C24)</f>
        <v>0</v>
      </c>
      <c r="I24">
        <v>0</v>
      </c>
      <c r="J24">
        <v>0</v>
      </c>
    </row>
    <row r="25" spans="1:12">
      <c r="A25" t="s">
        <v>89</v>
      </c>
      <c r="C25" s="20">
        <f t="shared" si="3"/>
        <v>0</v>
      </c>
      <c r="D25" s="20">
        <f>SUM('By taxon'!B25:C25)</f>
        <v>0</v>
      </c>
      <c r="I25">
        <v>0</v>
      </c>
      <c r="J25">
        <v>0</v>
      </c>
    </row>
    <row r="26" spans="1:12">
      <c r="A26" t="s">
        <v>90</v>
      </c>
      <c r="C26" s="20">
        <f t="shared" si="3"/>
        <v>0</v>
      </c>
      <c r="D26" s="20">
        <f>SUM('By taxon'!B26:C26)</f>
        <v>0</v>
      </c>
      <c r="I26">
        <v>0</v>
      </c>
      <c r="J26">
        <v>0</v>
      </c>
    </row>
    <row r="27" spans="1:12">
      <c r="A27" t="s">
        <v>91</v>
      </c>
      <c r="C27" s="20">
        <f t="shared" si="3"/>
        <v>0</v>
      </c>
      <c r="D27" s="20">
        <f>SUM('By taxon'!B27:C27)</f>
        <v>0</v>
      </c>
      <c r="I27">
        <v>0</v>
      </c>
      <c r="J27">
        <v>0</v>
      </c>
    </row>
    <row r="28" spans="1:12">
      <c r="A28" t="s">
        <v>92</v>
      </c>
      <c r="C28" s="20">
        <f t="shared" si="3"/>
        <v>5</v>
      </c>
      <c r="D28" s="20">
        <f>SUM('By taxon'!B28:C28)</f>
        <v>5</v>
      </c>
      <c r="I28">
        <v>0</v>
      </c>
      <c r="J28">
        <v>0</v>
      </c>
    </row>
    <row r="29" spans="1:12">
      <c r="A29" t="s">
        <v>93</v>
      </c>
      <c r="B29" s="20">
        <v>1</v>
      </c>
      <c r="C29" s="20">
        <f t="shared" si="3"/>
        <v>5</v>
      </c>
      <c r="D29" s="20">
        <f>SUM('By taxon'!B29:C29)</f>
        <v>6</v>
      </c>
      <c r="I29">
        <f t="shared" ref="I29:I38" si="4">IF(B29&gt;15,0,15-B29)</f>
        <v>14</v>
      </c>
      <c r="J29">
        <f t="shared" ref="J29:J38" si="5">IF(D29&gt;15,0,15-D29)</f>
        <v>9</v>
      </c>
    </row>
    <row r="30" spans="1:12">
      <c r="A30" s="33" t="s">
        <v>122</v>
      </c>
      <c r="B30" s="34">
        <v>1</v>
      </c>
      <c r="C30" s="34">
        <f t="shared" si="3"/>
        <v>20</v>
      </c>
      <c r="D30" s="34">
        <f>SUM('By taxon'!B30:C30)</f>
        <v>21</v>
      </c>
      <c r="I30">
        <f t="shared" si="4"/>
        <v>14</v>
      </c>
      <c r="J30">
        <f t="shared" si="5"/>
        <v>0</v>
      </c>
    </row>
    <row r="31" spans="1:12">
      <c r="A31" s="33" t="s">
        <v>120</v>
      </c>
      <c r="B31" s="34"/>
      <c r="C31" s="34"/>
      <c r="D31" s="34"/>
    </row>
    <row r="32" spans="1:12">
      <c r="A32" t="s">
        <v>95</v>
      </c>
      <c r="C32" s="20">
        <f t="shared" si="3"/>
        <v>12</v>
      </c>
      <c r="D32" s="20">
        <f>SUM('By taxon'!B31:C31)</f>
        <v>12</v>
      </c>
      <c r="I32">
        <f t="shared" si="4"/>
        <v>15</v>
      </c>
      <c r="J32">
        <f t="shared" si="5"/>
        <v>3</v>
      </c>
    </row>
    <row r="33" spans="1:14">
      <c r="A33" t="s">
        <v>96</v>
      </c>
      <c r="C33" s="20">
        <f t="shared" si="3"/>
        <v>1</v>
      </c>
      <c r="D33" s="20">
        <f>SUM('By taxon'!B32:C32)</f>
        <v>1</v>
      </c>
      <c r="I33">
        <f>IF(B33&gt;15,0,15-B33)</f>
        <v>15</v>
      </c>
      <c r="J33">
        <f t="shared" si="5"/>
        <v>14</v>
      </c>
    </row>
    <row r="34" spans="1:14">
      <c r="A34" t="s">
        <v>97</v>
      </c>
      <c r="C34" s="20">
        <f t="shared" si="3"/>
        <v>12</v>
      </c>
      <c r="D34" s="20">
        <f>SUM('By taxon'!B33:C33)</f>
        <v>12</v>
      </c>
      <c r="I34">
        <f t="shared" si="4"/>
        <v>15</v>
      </c>
      <c r="J34">
        <f t="shared" si="5"/>
        <v>3</v>
      </c>
    </row>
    <row r="35" spans="1:14">
      <c r="A35" t="s">
        <v>98</v>
      </c>
      <c r="C35" s="20">
        <f t="shared" si="3"/>
        <v>0</v>
      </c>
      <c r="D35" s="20">
        <f>SUM('By taxon'!B34:C34)</f>
        <v>0</v>
      </c>
      <c r="I35">
        <f t="shared" si="4"/>
        <v>15</v>
      </c>
      <c r="J35">
        <f t="shared" si="5"/>
        <v>15</v>
      </c>
    </row>
    <row r="36" spans="1:14">
      <c r="A36" t="s">
        <v>99</v>
      </c>
      <c r="C36" s="20">
        <f t="shared" si="3"/>
        <v>0</v>
      </c>
      <c r="D36" s="20">
        <f>SUM('By taxon'!B35:C35)</f>
        <v>0</v>
      </c>
      <c r="I36">
        <f t="shared" si="4"/>
        <v>15</v>
      </c>
      <c r="J36">
        <f t="shared" si="5"/>
        <v>15</v>
      </c>
    </row>
    <row r="37" spans="1:14">
      <c r="A37" t="s">
        <v>104</v>
      </c>
      <c r="C37" s="20">
        <f t="shared" si="3"/>
        <v>0</v>
      </c>
      <c r="D37" s="20">
        <f>SUM('By taxon'!B36:C36)</f>
        <v>0</v>
      </c>
      <c r="I37">
        <f t="shared" si="4"/>
        <v>15</v>
      </c>
      <c r="J37">
        <f t="shared" si="5"/>
        <v>15</v>
      </c>
    </row>
    <row r="38" spans="1:14" ht="15.75" thickBot="1">
      <c r="A38" t="s">
        <v>101</v>
      </c>
      <c r="C38" s="20">
        <f t="shared" si="3"/>
        <v>0</v>
      </c>
      <c r="D38" s="20">
        <f>SUM('By taxon'!B37:C37)</f>
        <v>0</v>
      </c>
      <c r="E38" s="31" t="s">
        <v>112</v>
      </c>
      <c r="F38" s="32"/>
      <c r="G38" s="22">
        <f>SUM(I23:I39)</f>
        <v>133</v>
      </c>
      <c r="I38">
        <f t="shared" si="4"/>
        <v>15</v>
      </c>
      <c r="J38">
        <f t="shared" si="5"/>
        <v>15</v>
      </c>
    </row>
    <row r="39" spans="1:14" ht="15.75" thickBot="1">
      <c r="A39" t="s">
        <v>102</v>
      </c>
      <c r="C39" s="20">
        <f t="shared" si="3"/>
        <v>0</v>
      </c>
      <c r="D39" s="20">
        <f>SUM('By taxon'!B38:C38)</f>
        <v>0</v>
      </c>
      <c r="E39" s="29" t="s">
        <v>113</v>
      </c>
      <c r="F39" s="30"/>
      <c r="G39" s="23">
        <f>SUM(J23:J39)</f>
        <v>89</v>
      </c>
    </row>
    <row r="40" spans="1:14">
      <c r="A40" t="s">
        <v>108</v>
      </c>
      <c r="B40" s="20">
        <f>SUM(B23:B39)</f>
        <v>2</v>
      </c>
      <c r="C40" s="20">
        <f>SUM(C23:C39)</f>
        <v>55</v>
      </c>
      <c r="D40" s="20">
        <f>SUM(D23:D39)</f>
        <v>57</v>
      </c>
    </row>
    <row r="41" spans="1:14">
      <c r="A41" s="28" t="s">
        <v>6</v>
      </c>
      <c r="B41" s="26"/>
      <c r="C41" s="26"/>
      <c r="D41" s="26"/>
    </row>
    <row r="42" spans="1:14">
      <c r="B42" s="20" t="s">
        <v>103</v>
      </c>
      <c r="C42" s="20" t="s">
        <v>106</v>
      </c>
      <c r="D42" s="20" t="s">
        <v>105</v>
      </c>
      <c r="I42" s="1" t="s">
        <v>109</v>
      </c>
      <c r="J42" s="1" t="s">
        <v>110</v>
      </c>
    </row>
    <row r="43" spans="1:14">
      <c r="A43" t="s">
        <v>87</v>
      </c>
      <c r="B43" s="20">
        <v>1</v>
      </c>
      <c r="C43" s="20">
        <f>D43-B43</f>
        <v>19</v>
      </c>
      <c r="D43" s="20">
        <f>SUM('By taxon'!B42:C42)</f>
        <v>20</v>
      </c>
      <c r="I43">
        <f>IF(B43&gt;15,0,15-B43)</f>
        <v>14</v>
      </c>
      <c r="J43">
        <f>IF(D43&gt;15,0,15-D43)</f>
        <v>0</v>
      </c>
    </row>
    <row r="44" spans="1:14" ht="21.75" customHeight="1">
      <c r="A44" t="s">
        <v>88</v>
      </c>
      <c r="B44" s="20">
        <v>1</v>
      </c>
      <c r="C44" s="20">
        <f t="shared" ref="C44:C59" si="6">D44-B44</f>
        <v>19</v>
      </c>
      <c r="D44" s="20">
        <f>SUM('By taxon'!B43:C43)</f>
        <v>20</v>
      </c>
      <c r="I44">
        <f>IF(B44&gt;15,0,15-B44)</f>
        <v>14</v>
      </c>
      <c r="J44">
        <f>IF(D44&gt;15,0,15-D44)</f>
        <v>0</v>
      </c>
      <c r="K44" s="24"/>
      <c r="L44" s="24"/>
      <c r="M44" s="24"/>
      <c r="N44" s="24"/>
    </row>
    <row r="45" spans="1:14">
      <c r="A45" t="s">
        <v>89</v>
      </c>
      <c r="C45" s="20">
        <f t="shared" si="6"/>
        <v>16</v>
      </c>
      <c r="D45" s="20">
        <f>SUM('By taxon'!B44:C44)</f>
        <v>16</v>
      </c>
      <c r="I45">
        <f t="shared" ref="I45:I53" si="7">IF(B45&gt;15,0,15-B45)</f>
        <v>15</v>
      </c>
      <c r="J45">
        <f t="shared" ref="J45:J58" si="8">IF(D45&gt;15,0,15-D45)</f>
        <v>0</v>
      </c>
      <c r="K45" s="24"/>
      <c r="L45" s="24"/>
      <c r="M45" s="24"/>
      <c r="N45" s="24"/>
    </row>
    <row r="46" spans="1:14">
      <c r="A46" t="s">
        <v>90</v>
      </c>
      <c r="C46" s="20">
        <f t="shared" si="6"/>
        <v>21</v>
      </c>
      <c r="D46" s="20">
        <f>SUM('By taxon'!B45:C45)</f>
        <v>21</v>
      </c>
      <c r="I46">
        <f t="shared" si="7"/>
        <v>15</v>
      </c>
      <c r="J46">
        <f t="shared" si="8"/>
        <v>0</v>
      </c>
      <c r="K46" s="24"/>
      <c r="L46" s="24"/>
      <c r="M46" s="24"/>
      <c r="N46" s="24"/>
    </row>
    <row r="47" spans="1:14">
      <c r="A47" t="s">
        <v>91</v>
      </c>
      <c r="C47" s="20">
        <f t="shared" si="6"/>
        <v>21</v>
      </c>
      <c r="D47" s="20">
        <f>SUM('By taxon'!B46:C46)</f>
        <v>21</v>
      </c>
      <c r="I47">
        <f t="shared" si="7"/>
        <v>15</v>
      </c>
      <c r="J47">
        <f t="shared" si="8"/>
        <v>0</v>
      </c>
    </row>
    <row r="48" spans="1:14">
      <c r="A48" t="s">
        <v>92</v>
      </c>
      <c r="C48" s="20">
        <f t="shared" si="6"/>
        <v>21</v>
      </c>
      <c r="D48" s="20">
        <f>SUM('By taxon'!B47:C47)</f>
        <v>21</v>
      </c>
      <c r="I48">
        <f t="shared" si="7"/>
        <v>15</v>
      </c>
      <c r="J48">
        <f t="shared" si="8"/>
        <v>0</v>
      </c>
    </row>
    <row r="49" spans="1:10" ht="15" customHeight="1">
      <c r="A49" t="s">
        <v>93</v>
      </c>
      <c r="C49" s="20">
        <f t="shared" si="6"/>
        <v>21</v>
      </c>
      <c r="D49" s="20">
        <f>SUM('By taxon'!B48:C48)</f>
        <v>21</v>
      </c>
      <c r="I49">
        <f t="shared" si="7"/>
        <v>15</v>
      </c>
      <c r="J49">
        <f t="shared" si="8"/>
        <v>0</v>
      </c>
    </row>
    <row r="50" spans="1:10">
      <c r="A50" t="s">
        <v>94</v>
      </c>
      <c r="B50" s="20">
        <v>17</v>
      </c>
      <c r="C50" s="20">
        <f t="shared" si="6"/>
        <v>4</v>
      </c>
      <c r="D50" s="20">
        <f>SUM('By taxon'!B49:C49)</f>
        <v>21</v>
      </c>
      <c r="I50">
        <f t="shared" si="7"/>
        <v>0</v>
      </c>
      <c r="J50">
        <f t="shared" si="8"/>
        <v>0</v>
      </c>
    </row>
    <row r="51" spans="1:10">
      <c r="A51" t="s">
        <v>120</v>
      </c>
    </row>
    <row r="52" spans="1:10">
      <c r="A52" t="s">
        <v>95</v>
      </c>
      <c r="C52" s="20">
        <f t="shared" si="6"/>
        <v>21</v>
      </c>
      <c r="D52" s="20">
        <f>SUM('By taxon'!B50:C50)</f>
        <v>21</v>
      </c>
      <c r="I52">
        <f t="shared" si="7"/>
        <v>15</v>
      </c>
      <c r="J52">
        <f t="shared" si="8"/>
        <v>0</v>
      </c>
    </row>
    <row r="53" spans="1:10">
      <c r="A53" t="s">
        <v>96</v>
      </c>
      <c r="C53" s="20">
        <f t="shared" si="6"/>
        <v>21</v>
      </c>
      <c r="D53" s="20">
        <f>SUM('By taxon'!B51:C51)</f>
        <v>21</v>
      </c>
      <c r="I53">
        <f t="shared" si="7"/>
        <v>15</v>
      </c>
      <c r="J53">
        <f t="shared" si="8"/>
        <v>0</v>
      </c>
    </row>
    <row r="54" spans="1:10">
      <c r="A54" t="s">
        <v>97</v>
      </c>
      <c r="C54" s="20">
        <f t="shared" si="6"/>
        <v>21</v>
      </c>
      <c r="D54" s="20">
        <f>SUM('By taxon'!B52:C52)</f>
        <v>21</v>
      </c>
      <c r="I54">
        <f>IF(B54&gt;15,0,15-B54)</f>
        <v>15</v>
      </c>
      <c r="J54">
        <f t="shared" si="8"/>
        <v>0</v>
      </c>
    </row>
    <row r="55" spans="1:10">
      <c r="A55" t="s">
        <v>98</v>
      </c>
      <c r="B55" s="20">
        <v>3</v>
      </c>
      <c r="C55" s="20">
        <f t="shared" si="6"/>
        <v>18</v>
      </c>
      <c r="D55" s="20">
        <f>SUM('By taxon'!B53:C53)</f>
        <v>21</v>
      </c>
      <c r="I55">
        <f t="shared" ref="I55:I58" si="9">IF(B55&gt;15,0,15-B55)</f>
        <v>12</v>
      </c>
      <c r="J55">
        <f t="shared" si="8"/>
        <v>0</v>
      </c>
    </row>
    <row r="56" spans="1:10">
      <c r="A56" t="s">
        <v>99</v>
      </c>
      <c r="B56" s="20">
        <v>8</v>
      </c>
      <c r="C56" s="20">
        <f t="shared" si="6"/>
        <v>11</v>
      </c>
      <c r="D56" s="20">
        <f>SUM('By taxon'!B54:C54)</f>
        <v>19</v>
      </c>
      <c r="I56">
        <f t="shared" si="9"/>
        <v>7</v>
      </c>
      <c r="J56">
        <f t="shared" si="8"/>
        <v>0</v>
      </c>
    </row>
    <row r="57" spans="1:10">
      <c r="A57" t="s">
        <v>104</v>
      </c>
      <c r="C57" s="20">
        <f t="shared" si="6"/>
        <v>10</v>
      </c>
      <c r="D57" s="20">
        <f>SUM('By taxon'!B55:C55)</f>
        <v>10</v>
      </c>
      <c r="I57">
        <v>8</v>
      </c>
      <c r="J57">
        <v>0</v>
      </c>
    </row>
    <row r="58" spans="1:10" ht="15.75" thickBot="1">
      <c r="A58" t="s">
        <v>101</v>
      </c>
      <c r="B58" s="20">
        <v>9</v>
      </c>
      <c r="C58" s="20">
        <f t="shared" si="6"/>
        <v>8</v>
      </c>
      <c r="D58" s="20">
        <f>SUM('By taxon'!B56:C56)</f>
        <v>17</v>
      </c>
      <c r="E58" s="31" t="s">
        <v>112</v>
      </c>
      <c r="F58" s="32"/>
      <c r="G58" s="22">
        <f>SUM(I43:I59)</f>
        <v>181</v>
      </c>
      <c r="I58">
        <f t="shared" si="9"/>
        <v>6</v>
      </c>
      <c r="J58">
        <f t="shared" si="8"/>
        <v>0</v>
      </c>
    </row>
    <row r="59" spans="1:10" ht="15.75" thickBot="1">
      <c r="A59" t="s">
        <v>102</v>
      </c>
      <c r="B59" s="20">
        <v>3</v>
      </c>
      <c r="C59" s="20">
        <f t="shared" si="6"/>
        <v>0</v>
      </c>
      <c r="D59" s="20">
        <v>3</v>
      </c>
      <c r="E59" s="29" t="s">
        <v>113</v>
      </c>
      <c r="F59" s="30"/>
      <c r="G59" s="23">
        <f>SUM(J43:J59)</f>
        <v>0</v>
      </c>
      <c r="I59">
        <v>0</v>
      </c>
      <c r="J59">
        <v>0</v>
      </c>
    </row>
    <row r="60" spans="1:10">
      <c r="A60" t="s">
        <v>107</v>
      </c>
      <c r="B60" s="20">
        <f>SUM(B43:B59)</f>
        <v>42</v>
      </c>
      <c r="C60" s="20">
        <f>SUM(C43:C59)</f>
        <v>252</v>
      </c>
      <c r="D60" s="20">
        <f>SUM(D43:D59)</f>
        <v>294</v>
      </c>
    </row>
    <row r="65" spans="1:10">
      <c r="A65" s="28" t="s">
        <v>7</v>
      </c>
      <c r="B65" s="28"/>
      <c r="C65" s="28"/>
      <c r="D65" s="28"/>
    </row>
    <row r="66" spans="1:10">
      <c r="B66" s="20" t="s">
        <v>103</v>
      </c>
      <c r="C66" s="20" t="s">
        <v>106</v>
      </c>
      <c r="D66" s="20" t="s">
        <v>105</v>
      </c>
      <c r="I66" s="1" t="s">
        <v>109</v>
      </c>
      <c r="J66" s="1" t="s">
        <v>110</v>
      </c>
    </row>
    <row r="67" spans="1:10">
      <c r="A67" t="s">
        <v>87</v>
      </c>
      <c r="C67" s="20">
        <f>D67-B67</f>
        <v>21</v>
      </c>
      <c r="D67" s="20">
        <f>SUM('By taxon'!B65:C65)</f>
        <v>21</v>
      </c>
      <c r="I67">
        <f>IF(B67&gt;15,0,15-B67)</f>
        <v>15</v>
      </c>
      <c r="J67">
        <f>IF(D67&gt;15,0,15-D67)</f>
        <v>0</v>
      </c>
    </row>
    <row r="68" spans="1:10">
      <c r="A68" t="s">
        <v>88</v>
      </c>
      <c r="B68" s="20">
        <v>1</v>
      </c>
      <c r="C68" s="20">
        <f t="shared" ref="C68:C82" si="10">D68-B68</f>
        <v>15</v>
      </c>
      <c r="D68" s="20">
        <f>SUM('By taxon'!B66:C66)</f>
        <v>16</v>
      </c>
      <c r="I68">
        <f>IF(B68&gt;15,0,15-B68)</f>
        <v>14</v>
      </c>
      <c r="J68">
        <f>IF(D68&gt;15,0,15-D68)</f>
        <v>0</v>
      </c>
    </row>
    <row r="69" spans="1:10">
      <c r="A69" t="s">
        <v>89</v>
      </c>
      <c r="C69" s="20">
        <f t="shared" si="10"/>
        <v>17</v>
      </c>
      <c r="D69" s="20">
        <f>SUM('By taxon'!B67:C67)</f>
        <v>17</v>
      </c>
      <c r="I69">
        <f t="shared" ref="I69:I76" si="11">IF(B69&gt;15,0,15-B69)</f>
        <v>15</v>
      </c>
      <c r="J69">
        <f t="shared" ref="J69:J78" si="12">IF(D69&gt;15,0,15-D69)</f>
        <v>0</v>
      </c>
    </row>
    <row r="70" spans="1:10">
      <c r="A70" t="s">
        <v>90</v>
      </c>
      <c r="C70" s="20">
        <f t="shared" si="10"/>
        <v>21</v>
      </c>
      <c r="D70" s="20">
        <f>SUM('By taxon'!B68:C68)</f>
        <v>21</v>
      </c>
      <c r="I70">
        <f t="shared" si="11"/>
        <v>15</v>
      </c>
      <c r="J70">
        <f t="shared" si="12"/>
        <v>0</v>
      </c>
    </row>
    <row r="71" spans="1:10">
      <c r="A71" t="s">
        <v>91</v>
      </c>
      <c r="C71" s="20">
        <f t="shared" si="10"/>
        <v>21</v>
      </c>
      <c r="D71" s="20">
        <f>SUM('By taxon'!B69:C69)</f>
        <v>21</v>
      </c>
      <c r="I71">
        <f t="shared" si="11"/>
        <v>15</v>
      </c>
      <c r="J71">
        <f t="shared" si="12"/>
        <v>0</v>
      </c>
    </row>
    <row r="72" spans="1:10">
      <c r="A72" t="s">
        <v>92</v>
      </c>
      <c r="C72" s="20">
        <f t="shared" si="10"/>
        <v>21</v>
      </c>
      <c r="D72" s="20">
        <f>SUM('By taxon'!B70:C70)</f>
        <v>21</v>
      </c>
      <c r="I72">
        <f t="shared" si="11"/>
        <v>15</v>
      </c>
      <c r="J72">
        <f t="shared" si="12"/>
        <v>0</v>
      </c>
    </row>
    <row r="73" spans="1:10">
      <c r="A73" t="s">
        <v>93</v>
      </c>
      <c r="B73" s="20">
        <v>1</v>
      </c>
      <c r="C73" s="20">
        <f t="shared" si="10"/>
        <v>20</v>
      </c>
      <c r="D73" s="20">
        <f>SUM('By taxon'!B71:C71)</f>
        <v>21</v>
      </c>
      <c r="I73">
        <f t="shared" si="11"/>
        <v>14</v>
      </c>
      <c r="J73">
        <f t="shared" si="12"/>
        <v>0</v>
      </c>
    </row>
    <row r="74" spans="1:10">
      <c r="A74" t="s">
        <v>94</v>
      </c>
      <c r="B74" s="20">
        <v>10</v>
      </c>
      <c r="C74" s="20">
        <f t="shared" si="10"/>
        <v>11</v>
      </c>
      <c r="D74" s="20">
        <f>SUM('By taxon'!B72:C72)</f>
        <v>21</v>
      </c>
      <c r="I74">
        <f t="shared" si="11"/>
        <v>5</v>
      </c>
      <c r="J74">
        <f t="shared" si="12"/>
        <v>0</v>
      </c>
    </row>
    <row r="75" spans="1:10">
      <c r="A75" t="s">
        <v>95</v>
      </c>
      <c r="C75" s="20">
        <f t="shared" si="10"/>
        <v>11</v>
      </c>
      <c r="D75" s="20">
        <f>SUM('By taxon'!B73:C73)</f>
        <v>11</v>
      </c>
      <c r="I75">
        <v>11</v>
      </c>
      <c r="J75">
        <v>0</v>
      </c>
    </row>
    <row r="76" spans="1:10">
      <c r="A76" t="s">
        <v>96</v>
      </c>
      <c r="C76" s="20">
        <f t="shared" si="10"/>
        <v>16</v>
      </c>
      <c r="D76" s="20">
        <f>SUM('By taxon'!B74:C74)</f>
        <v>16</v>
      </c>
      <c r="I76">
        <f t="shared" si="11"/>
        <v>15</v>
      </c>
      <c r="J76">
        <f t="shared" si="12"/>
        <v>0</v>
      </c>
    </row>
    <row r="77" spans="1:10">
      <c r="A77" t="s">
        <v>97</v>
      </c>
      <c r="B77" s="20">
        <v>4</v>
      </c>
      <c r="C77" s="20">
        <f t="shared" si="10"/>
        <v>17</v>
      </c>
      <c r="D77" s="20">
        <f>SUM('By taxon'!B75:C75)</f>
        <v>21</v>
      </c>
      <c r="I77">
        <f>IF(B77&gt;15,0,15-B77)</f>
        <v>11</v>
      </c>
      <c r="J77">
        <f t="shared" si="12"/>
        <v>0</v>
      </c>
    </row>
    <row r="78" spans="1:10">
      <c r="A78" t="s">
        <v>98</v>
      </c>
      <c r="B78" s="20">
        <v>5</v>
      </c>
      <c r="C78" s="20">
        <f t="shared" si="10"/>
        <v>11</v>
      </c>
      <c r="D78" s="20">
        <f>SUM('By taxon'!B76:C76)</f>
        <v>16</v>
      </c>
      <c r="I78">
        <f t="shared" ref="I78" si="13">IF(B78&gt;15,0,15-B78)</f>
        <v>10</v>
      </c>
      <c r="J78">
        <f t="shared" si="12"/>
        <v>0</v>
      </c>
    </row>
    <row r="79" spans="1:10">
      <c r="A79" t="s">
        <v>99</v>
      </c>
      <c r="C79" s="20">
        <f t="shared" si="10"/>
        <v>3</v>
      </c>
      <c r="D79" s="20">
        <f>SUM('By taxon'!B77:C77)</f>
        <v>3</v>
      </c>
      <c r="I79">
        <v>3</v>
      </c>
      <c r="J79">
        <v>0</v>
      </c>
    </row>
    <row r="80" spans="1:10" ht="15.75" thickBot="1">
      <c r="A80" t="s">
        <v>104</v>
      </c>
      <c r="C80" s="20">
        <f t="shared" si="10"/>
        <v>0</v>
      </c>
      <c r="D80" s="20">
        <f>SUM('By taxon'!B78:C78)</f>
        <v>0</v>
      </c>
      <c r="I80">
        <v>0</v>
      </c>
      <c r="J80">
        <v>0</v>
      </c>
    </row>
    <row r="81" spans="1:10" ht="15.75" thickBot="1">
      <c r="A81" t="s">
        <v>101</v>
      </c>
      <c r="B81" s="20">
        <v>2</v>
      </c>
      <c r="C81" s="20">
        <f t="shared" si="10"/>
        <v>4</v>
      </c>
      <c r="D81" s="20">
        <f>SUM('By taxon'!B79:C79)</f>
        <v>6</v>
      </c>
      <c r="E81" s="31" t="s">
        <v>112</v>
      </c>
      <c r="F81" s="32"/>
      <c r="G81" s="22">
        <f>SUM(I67:I82)</f>
        <v>163</v>
      </c>
      <c r="I81">
        <v>4</v>
      </c>
      <c r="J81">
        <v>0</v>
      </c>
    </row>
    <row r="82" spans="1:10" ht="15.75" thickBot="1">
      <c r="A82" t="s">
        <v>102</v>
      </c>
      <c r="C82" s="20">
        <f t="shared" si="10"/>
        <v>1</v>
      </c>
      <c r="D82" s="20">
        <f>SUM('By taxon'!B80:C80)</f>
        <v>1</v>
      </c>
      <c r="E82" s="29" t="s">
        <v>113</v>
      </c>
      <c r="F82" s="30"/>
      <c r="G82" s="23">
        <f>SUM(J67:J82)</f>
        <v>0</v>
      </c>
      <c r="I82">
        <v>1</v>
      </c>
      <c r="J82">
        <v>0</v>
      </c>
    </row>
    <row r="83" spans="1:10">
      <c r="A83" t="s">
        <v>108</v>
      </c>
      <c r="B83" s="20">
        <f>SUM(B67:B82)</f>
        <v>23</v>
      </c>
      <c r="C83" s="20">
        <f>SUM(C67:C82)</f>
        <v>210</v>
      </c>
      <c r="D83" s="20">
        <f>SUM(D67:D82)</f>
        <v>233</v>
      </c>
    </row>
    <row r="84" spans="1:10">
      <c r="A84" s="28" t="s">
        <v>8</v>
      </c>
      <c r="B84" s="28"/>
      <c r="C84" s="28"/>
      <c r="D84" s="28"/>
    </row>
    <row r="85" spans="1:10">
      <c r="B85" s="20" t="s">
        <v>103</v>
      </c>
      <c r="C85" s="20" t="s">
        <v>106</v>
      </c>
      <c r="D85" s="20" t="s">
        <v>105</v>
      </c>
      <c r="I85" s="1" t="s">
        <v>109</v>
      </c>
      <c r="J85" s="1" t="s">
        <v>110</v>
      </c>
    </row>
    <row r="86" spans="1:10">
      <c r="A86" t="s">
        <v>87</v>
      </c>
      <c r="B86" s="20">
        <v>15</v>
      </c>
      <c r="C86" s="20">
        <f>D86-B86</f>
        <v>-5</v>
      </c>
      <c r="D86" s="20">
        <f>SUM('By taxon'!B84:C84)</f>
        <v>10</v>
      </c>
      <c r="I86">
        <v>0</v>
      </c>
      <c r="J86">
        <v>0</v>
      </c>
    </row>
    <row r="87" spans="1:10">
      <c r="A87" t="s">
        <v>88</v>
      </c>
      <c r="B87" s="20">
        <v>12</v>
      </c>
      <c r="C87" s="20">
        <f t="shared" ref="C87:C101" si="14">D87-B87</f>
        <v>3</v>
      </c>
      <c r="D87" s="20">
        <f>SUM('By taxon'!B85:C85)</f>
        <v>15</v>
      </c>
      <c r="I87">
        <f>IF(B87&gt;15,0,15-B87)</f>
        <v>3</v>
      </c>
      <c r="J87">
        <f>IF(D87&gt;15,0,15-D87)</f>
        <v>0</v>
      </c>
    </row>
    <row r="88" spans="1:10">
      <c r="A88" t="s">
        <v>89</v>
      </c>
      <c r="B88" s="20">
        <v>10</v>
      </c>
      <c r="C88" s="20">
        <f t="shared" si="14"/>
        <v>0</v>
      </c>
      <c r="D88" s="20">
        <v>10</v>
      </c>
      <c r="I88">
        <v>0</v>
      </c>
      <c r="J88">
        <v>0</v>
      </c>
    </row>
    <row r="89" spans="1:10">
      <c r="A89" t="s">
        <v>90</v>
      </c>
      <c r="B89" s="20">
        <v>15</v>
      </c>
      <c r="C89" s="20">
        <v>0</v>
      </c>
      <c r="D89" s="20">
        <f>SUM('By taxon'!B87:C87)</f>
        <v>19</v>
      </c>
      <c r="I89">
        <f t="shared" ref="I89:I94" si="15">IF(B89&gt;15,0,15-B89)</f>
        <v>0</v>
      </c>
      <c r="J89">
        <f t="shared" ref="J89:J97" si="16">IF(D89&gt;15,0,15-D89)</f>
        <v>0</v>
      </c>
    </row>
    <row r="90" spans="1:10">
      <c r="A90" t="s">
        <v>91</v>
      </c>
      <c r="B90" s="20">
        <v>15</v>
      </c>
      <c r="C90" s="20">
        <v>0</v>
      </c>
      <c r="D90" s="20">
        <f>SUM('By taxon'!B88:C88)</f>
        <v>18</v>
      </c>
      <c r="I90">
        <f t="shared" si="15"/>
        <v>0</v>
      </c>
      <c r="J90">
        <f t="shared" si="16"/>
        <v>0</v>
      </c>
    </row>
    <row r="91" spans="1:10">
      <c r="A91" t="s">
        <v>92</v>
      </c>
      <c r="B91" s="20">
        <v>7</v>
      </c>
      <c r="C91" s="20">
        <v>0</v>
      </c>
      <c r="D91" s="20">
        <v>7</v>
      </c>
      <c r="I91">
        <v>0</v>
      </c>
      <c r="J91">
        <v>0</v>
      </c>
    </row>
    <row r="92" spans="1:10">
      <c r="A92" t="s">
        <v>93</v>
      </c>
      <c r="B92" s="20">
        <v>29</v>
      </c>
      <c r="C92" s="20">
        <f t="shared" si="14"/>
        <v>-1</v>
      </c>
      <c r="D92" s="20">
        <v>28</v>
      </c>
      <c r="I92">
        <f t="shared" si="15"/>
        <v>0</v>
      </c>
      <c r="J92">
        <f t="shared" si="16"/>
        <v>0</v>
      </c>
    </row>
    <row r="93" spans="1:10">
      <c r="A93" t="s">
        <v>94</v>
      </c>
      <c r="B93" s="20">
        <v>22</v>
      </c>
      <c r="C93" s="20">
        <f t="shared" si="14"/>
        <v>-1</v>
      </c>
      <c r="D93" s="20">
        <f>SUM('By taxon'!B91:C91)</f>
        <v>21</v>
      </c>
      <c r="I93">
        <f t="shared" si="15"/>
        <v>0</v>
      </c>
      <c r="J93">
        <f t="shared" si="16"/>
        <v>0</v>
      </c>
    </row>
    <row r="94" spans="1:10">
      <c r="A94" t="s">
        <v>95</v>
      </c>
      <c r="B94" s="20">
        <v>10</v>
      </c>
      <c r="C94" s="20">
        <f t="shared" si="14"/>
        <v>5</v>
      </c>
      <c r="D94" s="20">
        <f>SUM('By taxon'!B92:C92)</f>
        <v>15</v>
      </c>
      <c r="I94">
        <f t="shared" si="15"/>
        <v>5</v>
      </c>
      <c r="J94">
        <f t="shared" si="16"/>
        <v>0</v>
      </c>
    </row>
    <row r="95" spans="1:10">
      <c r="A95" t="s">
        <v>96</v>
      </c>
      <c r="B95" s="20">
        <v>11</v>
      </c>
      <c r="C95" s="20">
        <f t="shared" si="14"/>
        <v>-1</v>
      </c>
      <c r="D95" s="20">
        <v>10</v>
      </c>
      <c r="I95">
        <v>0</v>
      </c>
      <c r="J95">
        <v>0</v>
      </c>
    </row>
    <row r="96" spans="1:10">
      <c r="A96" t="s">
        <v>97</v>
      </c>
      <c r="B96" s="20">
        <v>15</v>
      </c>
      <c r="C96" s="20">
        <v>0</v>
      </c>
      <c r="D96" s="20">
        <f>SUM('By taxon'!B94:C94)</f>
        <v>17</v>
      </c>
      <c r="I96">
        <f>IF(B96&gt;15,0,15-B96)</f>
        <v>0</v>
      </c>
      <c r="J96">
        <f t="shared" si="16"/>
        <v>0</v>
      </c>
    </row>
    <row r="97" spans="1:10">
      <c r="A97" t="s">
        <v>98</v>
      </c>
      <c r="B97" s="20">
        <v>15</v>
      </c>
      <c r="C97" s="20">
        <f t="shared" si="14"/>
        <v>0</v>
      </c>
      <c r="D97" s="20">
        <f>SUM('By taxon'!B95:C95)</f>
        <v>15</v>
      </c>
      <c r="I97">
        <f t="shared" ref="I97" si="17">IF(B97&gt;15,0,15-B97)</f>
        <v>0</v>
      </c>
      <c r="J97">
        <f t="shared" si="16"/>
        <v>0</v>
      </c>
    </row>
    <row r="98" spans="1:10">
      <c r="A98" t="s">
        <v>99</v>
      </c>
      <c r="C98" s="20">
        <f t="shared" si="14"/>
        <v>0</v>
      </c>
      <c r="D98" s="20">
        <f>SUM('By taxon'!B96:C96)</f>
        <v>0</v>
      </c>
      <c r="I98">
        <v>0</v>
      </c>
      <c r="J98">
        <v>0</v>
      </c>
    </row>
    <row r="99" spans="1:10" ht="15.75" thickBot="1">
      <c r="A99" t="s">
        <v>104</v>
      </c>
      <c r="C99" s="20">
        <f t="shared" si="14"/>
        <v>0</v>
      </c>
      <c r="D99" s="20">
        <f>SUM('By taxon'!B97:C97)</f>
        <v>0</v>
      </c>
      <c r="I99">
        <v>0</v>
      </c>
      <c r="J99">
        <v>0</v>
      </c>
    </row>
    <row r="100" spans="1:10" ht="15.75" thickBot="1">
      <c r="A100" t="s">
        <v>101</v>
      </c>
      <c r="B100" s="20">
        <v>1</v>
      </c>
      <c r="C100" s="20">
        <f t="shared" si="14"/>
        <v>0</v>
      </c>
      <c r="D100" s="20">
        <f>SUM('By taxon'!B98:C98)</f>
        <v>1</v>
      </c>
      <c r="E100" s="31" t="s">
        <v>112</v>
      </c>
      <c r="F100" s="32"/>
      <c r="G100" s="22">
        <f>SUM(I86:I101)</f>
        <v>8</v>
      </c>
      <c r="I100">
        <v>0</v>
      </c>
      <c r="J100">
        <v>0</v>
      </c>
    </row>
    <row r="101" spans="1:10" ht="15.75" thickBot="1">
      <c r="A101" t="s">
        <v>102</v>
      </c>
      <c r="C101" s="20">
        <f t="shared" si="14"/>
        <v>0</v>
      </c>
      <c r="D101" s="20">
        <f>SUM('By taxon'!B99:C99)</f>
        <v>0</v>
      </c>
      <c r="E101" s="29" t="s">
        <v>113</v>
      </c>
      <c r="F101" s="30"/>
      <c r="G101" s="23">
        <f>SUM(J86:J101)</f>
        <v>0</v>
      </c>
      <c r="I101">
        <v>0</v>
      </c>
      <c r="J101">
        <v>0</v>
      </c>
    </row>
    <row r="102" spans="1:10">
      <c r="A102" t="s">
        <v>108</v>
      </c>
      <c r="B102" s="20">
        <f>SUM(B86:B101)</f>
        <v>177</v>
      </c>
      <c r="C102" s="20">
        <f t="shared" ref="C102:D102" si="18">SUM(C86:C101)</f>
        <v>0</v>
      </c>
      <c r="D102" s="20">
        <f t="shared" si="18"/>
        <v>186</v>
      </c>
    </row>
    <row r="103" spans="1:10">
      <c r="A103" s="28" t="s">
        <v>66</v>
      </c>
      <c r="B103" s="26"/>
      <c r="C103" s="26"/>
      <c r="D103" s="26"/>
    </row>
    <row r="104" spans="1:10">
      <c r="B104" s="20" t="s">
        <v>103</v>
      </c>
      <c r="C104" s="20" t="s">
        <v>106</v>
      </c>
      <c r="D104" s="20" t="s">
        <v>105</v>
      </c>
      <c r="I104" s="1" t="s">
        <v>109</v>
      </c>
      <c r="J104" s="1" t="s">
        <v>110</v>
      </c>
    </row>
    <row r="105" spans="1:10">
      <c r="A105" t="s">
        <v>87</v>
      </c>
      <c r="B105" s="20">
        <v>15</v>
      </c>
      <c r="C105" s="20">
        <f>D105-B105</f>
        <v>4</v>
      </c>
      <c r="D105" s="20">
        <f>SUM('By taxon'!B103:C103)</f>
        <v>19</v>
      </c>
      <c r="I105">
        <f t="shared" ref="I105:I106" si="19">IF(B105&gt;15,0,15-B105)</f>
        <v>0</v>
      </c>
      <c r="J105">
        <f t="shared" ref="J105:J106" si="20">IF(D105&gt;15,0,15-D105)</f>
        <v>0</v>
      </c>
    </row>
    <row r="106" spans="1:10">
      <c r="A106" t="s">
        <v>88</v>
      </c>
      <c r="B106" s="20">
        <v>15</v>
      </c>
      <c r="C106" s="20">
        <f t="shared" ref="C106:C120" si="21">D106-B106</f>
        <v>2</v>
      </c>
      <c r="D106" s="20">
        <f>SUM('By taxon'!B104:C104)</f>
        <v>17</v>
      </c>
      <c r="I106">
        <f t="shared" si="19"/>
        <v>0</v>
      </c>
      <c r="J106">
        <f t="shared" si="20"/>
        <v>0</v>
      </c>
    </row>
    <row r="107" spans="1:10">
      <c r="A107" t="s">
        <v>89</v>
      </c>
      <c r="B107" s="20">
        <v>15</v>
      </c>
      <c r="C107" s="20">
        <f t="shared" si="21"/>
        <v>4</v>
      </c>
      <c r="D107" s="20">
        <f>SUM('By taxon'!B105:C105)</f>
        <v>19</v>
      </c>
      <c r="I107">
        <f t="shared" ref="I107:I114" si="22">IF(B107&gt;15,0,15-B107)</f>
        <v>0</v>
      </c>
      <c r="J107">
        <f t="shared" ref="J107:J114" si="23">IF(D107&gt;15,0,15-D107)</f>
        <v>0</v>
      </c>
    </row>
    <row r="108" spans="1:10">
      <c r="A108" t="s">
        <v>90</v>
      </c>
      <c r="B108" s="20">
        <v>15</v>
      </c>
      <c r="C108" s="20">
        <f t="shared" si="21"/>
        <v>6</v>
      </c>
      <c r="D108" s="20">
        <f>SUM('By taxon'!B106:C106)</f>
        <v>21</v>
      </c>
      <c r="I108">
        <f t="shared" si="22"/>
        <v>0</v>
      </c>
      <c r="J108">
        <f t="shared" si="23"/>
        <v>0</v>
      </c>
    </row>
    <row r="109" spans="1:10">
      <c r="A109" t="s">
        <v>91</v>
      </c>
      <c r="B109" s="20">
        <v>15</v>
      </c>
      <c r="C109" s="20">
        <f t="shared" si="21"/>
        <v>6</v>
      </c>
      <c r="D109" s="20">
        <f>SUM('By taxon'!B107:C107)</f>
        <v>21</v>
      </c>
      <c r="I109">
        <f t="shared" si="22"/>
        <v>0</v>
      </c>
      <c r="J109">
        <f t="shared" si="23"/>
        <v>0</v>
      </c>
    </row>
    <row r="110" spans="1:10">
      <c r="A110" t="s">
        <v>92</v>
      </c>
      <c r="B110" s="20">
        <v>15</v>
      </c>
      <c r="C110" s="20">
        <f t="shared" si="21"/>
        <v>6</v>
      </c>
      <c r="D110" s="20">
        <f>SUM('By taxon'!B108:C108)</f>
        <v>21</v>
      </c>
      <c r="I110">
        <f t="shared" si="22"/>
        <v>0</v>
      </c>
      <c r="J110">
        <f t="shared" si="23"/>
        <v>0</v>
      </c>
    </row>
    <row r="111" spans="1:10">
      <c r="A111" t="s">
        <v>93</v>
      </c>
      <c r="B111" s="20">
        <v>15</v>
      </c>
      <c r="C111" s="20">
        <f t="shared" si="21"/>
        <v>7</v>
      </c>
      <c r="D111" s="20">
        <f>SUM('By taxon'!B109:C109)</f>
        <v>22</v>
      </c>
      <c r="I111">
        <f t="shared" si="22"/>
        <v>0</v>
      </c>
      <c r="J111">
        <f t="shared" si="23"/>
        <v>0</v>
      </c>
    </row>
    <row r="112" spans="1:10">
      <c r="A112" t="s">
        <v>94</v>
      </c>
      <c r="B112" s="20">
        <v>15</v>
      </c>
      <c r="C112" s="20">
        <f t="shared" si="21"/>
        <v>6</v>
      </c>
      <c r="D112" s="20">
        <f>SUM('By taxon'!B110:C110)</f>
        <v>21</v>
      </c>
      <c r="I112">
        <f t="shared" si="22"/>
        <v>0</v>
      </c>
      <c r="J112">
        <f t="shared" si="23"/>
        <v>0</v>
      </c>
    </row>
    <row r="113" spans="1:10">
      <c r="A113" t="s">
        <v>95</v>
      </c>
      <c r="B113" s="20">
        <v>15</v>
      </c>
      <c r="C113" s="20">
        <f t="shared" si="21"/>
        <v>6</v>
      </c>
      <c r="D113" s="20">
        <f>SUM('By taxon'!B111:C111)</f>
        <v>21</v>
      </c>
      <c r="I113">
        <f t="shared" si="22"/>
        <v>0</v>
      </c>
      <c r="J113">
        <f t="shared" si="23"/>
        <v>0</v>
      </c>
    </row>
    <row r="114" spans="1:10">
      <c r="A114" t="s">
        <v>96</v>
      </c>
      <c r="B114" s="20">
        <v>15</v>
      </c>
      <c r="C114" s="20">
        <f t="shared" si="21"/>
        <v>6</v>
      </c>
      <c r="D114" s="20">
        <f>SUM('By taxon'!B112:C112)</f>
        <v>21</v>
      </c>
      <c r="I114">
        <f t="shared" si="22"/>
        <v>0</v>
      </c>
      <c r="J114">
        <f t="shared" si="23"/>
        <v>0</v>
      </c>
    </row>
    <row r="115" spans="1:10">
      <c r="A115" t="s">
        <v>97</v>
      </c>
      <c r="B115" s="20">
        <v>3</v>
      </c>
      <c r="C115" s="20">
        <f t="shared" si="21"/>
        <v>2</v>
      </c>
      <c r="D115" s="20">
        <f>SUM('By taxon'!B113:C113)</f>
        <v>5</v>
      </c>
      <c r="I115">
        <v>2</v>
      </c>
      <c r="J115">
        <v>0</v>
      </c>
    </row>
    <row r="116" spans="1:10">
      <c r="A116" t="s">
        <v>98</v>
      </c>
      <c r="B116" s="20">
        <v>6</v>
      </c>
      <c r="C116" s="20">
        <f t="shared" si="21"/>
        <v>1</v>
      </c>
      <c r="D116" s="20">
        <f>SUM('By taxon'!B114:C114)</f>
        <v>7</v>
      </c>
      <c r="I116">
        <v>1</v>
      </c>
      <c r="J116">
        <v>0</v>
      </c>
    </row>
    <row r="117" spans="1:10">
      <c r="A117" t="s">
        <v>99</v>
      </c>
      <c r="C117" s="20">
        <f t="shared" si="21"/>
        <v>0</v>
      </c>
      <c r="D117" s="20">
        <f>SUM('By taxon'!B115:C115)</f>
        <v>0</v>
      </c>
      <c r="I117">
        <v>0</v>
      </c>
      <c r="J117">
        <v>0</v>
      </c>
    </row>
    <row r="118" spans="1:10" ht="15.75" thickBot="1">
      <c r="A118" t="s">
        <v>104</v>
      </c>
      <c r="C118" s="20">
        <f t="shared" si="21"/>
        <v>0</v>
      </c>
      <c r="D118" s="20">
        <f>SUM('By taxon'!B116:C116)</f>
        <v>0</v>
      </c>
      <c r="I118">
        <v>0</v>
      </c>
      <c r="J118">
        <v>0</v>
      </c>
    </row>
    <row r="119" spans="1:10" ht="15.75" thickBot="1">
      <c r="A119" t="s">
        <v>101</v>
      </c>
      <c r="B119" s="20">
        <v>1</v>
      </c>
      <c r="C119" s="20">
        <f t="shared" si="21"/>
        <v>0</v>
      </c>
      <c r="D119" s="20">
        <f>SUM('By taxon'!B117:C117)</f>
        <v>1</v>
      </c>
      <c r="E119" s="31" t="s">
        <v>112</v>
      </c>
      <c r="F119" s="32"/>
      <c r="G119" s="22">
        <f>SUM(I105:I120)</f>
        <v>3</v>
      </c>
      <c r="I119">
        <v>0</v>
      </c>
      <c r="J119">
        <v>0</v>
      </c>
    </row>
    <row r="120" spans="1:10" ht="15.75" thickBot="1">
      <c r="A120" t="s">
        <v>102</v>
      </c>
      <c r="C120" s="20">
        <f t="shared" si="21"/>
        <v>0</v>
      </c>
      <c r="D120" s="20">
        <f>SUM('By taxon'!B118:C118)</f>
        <v>0</v>
      </c>
      <c r="E120" s="29" t="s">
        <v>113</v>
      </c>
      <c r="F120" s="30"/>
      <c r="G120" s="23">
        <f>SUM(J105:J120)</f>
        <v>0</v>
      </c>
      <c r="I120">
        <v>0</v>
      </c>
      <c r="J120">
        <v>0</v>
      </c>
    </row>
    <row r="121" spans="1:10">
      <c r="A121" t="s">
        <v>107</v>
      </c>
      <c r="B121" s="20">
        <f>SUM(B105:B120)</f>
        <v>160</v>
      </c>
      <c r="C121" s="20">
        <f>SUM(C105:C120)</f>
        <v>56</v>
      </c>
      <c r="D121" s="20">
        <f>SUM(D105:D120)</f>
        <v>216</v>
      </c>
    </row>
    <row r="128" spans="1:10">
      <c r="A128" s="28" t="s">
        <v>10</v>
      </c>
      <c r="B128" s="28"/>
      <c r="C128" s="28"/>
      <c r="D128" s="28"/>
    </row>
    <row r="129" spans="1:10">
      <c r="B129" s="20" t="s">
        <v>103</v>
      </c>
      <c r="C129" s="20" t="s">
        <v>106</v>
      </c>
      <c r="D129" s="20" t="s">
        <v>105</v>
      </c>
      <c r="I129" s="1" t="s">
        <v>109</v>
      </c>
      <c r="J129" s="1" t="s">
        <v>110</v>
      </c>
    </row>
    <row r="130" spans="1:10">
      <c r="A130" t="s">
        <v>87</v>
      </c>
      <c r="C130" s="20">
        <f>D130-B130</f>
        <v>4</v>
      </c>
      <c r="D130" s="20">
        <f>SUM('By taxon'!B126:C126)</f>
        <v>4</v>
      </c>
      <c r="I130">
        <v>4</v>
      </c>
      <c r="J130">
        <v>0</v>
      </c>
    </row>
    <row r="131" spans="1:10">
      <c r="A131" t="s">
        <v>88</v>
      </c>
      <c r="C131" s="20">
        <f t="shared" ref="C131:C145" si="24">D131-B131</f>
        <v>4</v>
      </c>
      <c r="D131" s="20">
        <f>SUM('By taxon'!B127:C127)</f>
        <v>4</v>
      </c>
      <c r="I131">
        <v>4</v>
      </c>
      <c r="J131">
        <v>0</v>
      </c>
    </row>
    <row r="132" spans="1:10">
      <c r="A132" t="s">
        <v>89</v>
      </c>
      <c r="C132" s="20">
        <f t="shared" si="24"/>
        <v>0</v>
      </c>
      <c r="D132" s="20">
        <f>SUM('By taxon'!B128:C128)</f>
        <v>0</v>
      </c>
      <c r="I132">
        <v>0</v>
      </c>
      <c r="J132">
        <v>0</v>
      </c>
    </row>
    <row r="133" spans="1:10">
      <c r="A133" t="s">
        <v>90</v>
      </c>
      <c r="C133" s="20">
        <f t="shared" si="24"/>
        <v>1</v>
      </c>
      <c r="D133" s="20">
        <f>SUM('By taxon'!B129:C129)</f>
        <v>1</v>
      </c>
      <c r="I133">
        <v>0</v>
      </c>
      <c r="J133">
        <v>0</v>
      </c>
    </row>
    <row r="134" spans="1:10">
      <c r="A134" t="s">
        <v>91</v>
      </c>
      <c r="C134" s="20">
        <f t="shared" si="24"/>
        <v>7</v>
      </c>
      <c r="D134" s="20">
        <f>SUM('By taxon'!B130:C130)</f>
        <v>7</v>
      </c>
      <c r="I134">
        <f>C134</f>
        <v>7</v>
      </c>
      <c r="J134">
        <v>0</v>
      </c>
    </row>
    <row r="135" spans="1:10">
      <c r="A135" t="s">
        <v>92</v>
      </c>
      <c r="C135" s="20">
        <f t="shared" si="24"/>
        <v>17</v>
      </c>
      <c r="D135" s="20">
        <f>SUM('By taxon'!B131:C131)</f>
        <v>17</v>
      </c>
      <c r="I135">
        <f t="shared" ref="I135:I139" si="25">IF(B135&gt;15,0,15-B135)</f>
        <v>15</v>
      </c>
      <c r="J135">
        <f t="shared" ref="J135:J141" si="26">IF(D135&gt;15,0,15-D135)</f>
        <v>0</v>
      </c>
    </row>
    <row r="136" spans="1:10">
      <c r="A136" t="s">
        <v>93</v>
      </c>
      <c r="C136" s="20">
        <f t="shared" si="24"/>
        <v>20</v>
      </c>
      <c r="D136" s="20">
        <f>SUM('By taxon'!B132:C132)</f>
        <v>20</v>
      </c>
      <c r="I136">
        <f t="shared" si="25"/>
        <v>15</v>
      </c>
      <c r="J136">
        <f t="shared" si="26"/>
        <v>0</v>
      </c>
    </row>
    <row r="137" spans="1:10">
      <c r="A137" t="s">
        <v>94</v>
      </c>
      <c r="B137" s="20">
        <v>5</v>
      </c>
      <c r="C137" s="20">
        <f t="shared" si="24"/>
        <v>16</v>
      </c>
      <c r="D137" s="20">
        <f>SUM('By taxon'!B133:C133)</f>
        <v>21</v>
      </c>
      <c r="I137">
        <f t="shared" si="25"/>
        <v>10</v>
      </c>
      <c r="J137">
        <f t="shared" si="26"/>
        <v>0</v>
      </c>
    </row>
    <row r="138" spans="1:10">
      <c r="A138" t="s">
        <v>95</v>
      </c>
      <c r="C138" s="20">
        <f t="shared" si="24"/>
        <v>19</v>
      </c>
      <c r="D138" s="20">
        <f>SUM('By taxon'!B134:C134)</f>
        <v>19</v>
      </c>
      <c r="I138">
        <f t="shared" si="25"/>
        <v>15</v>
      </c>
      <c r="J138">
        <f t="shared" si="26"/>
        <v>0</v>
      </c>
    </row>
    <row r="139" spans="1:10">
      <c r="A139" t="s">
        <v>96</v>
      </c>
      <c r="C139" s="20">
        <f t="shared" si="24"/>
        <v>21</v>
      </c>
      <c r="D139" s="20">
        <f>SUM('By taxon'!B135:C135)</f>
        <v>21</v>
      </c>
      <c r="I139">
        <f t="shared" si="25"/>
        <v>15</v>
      </c>
      <c r="J139">
        <f t="shared" si="26"/>
        <v>0</v>
      </c>
    </row>
    <row r="140" spans="1:10">
      <c r="A140" t="s">
        <v>97</v>
      </c>
      <c r="B140" s="20">
        <v>30</v>
      </c>
      <c r="C140" s="20">
        <f t="shared" si="24"/>
        <v>-9</v>
      </c>
      <c r="D140" s="20">
        <f>SUM('By taxon'!B136:C136)</f>
        <v>21</v>
      </c>
      <c r="I140">
        <f>IF(B140&gt;15,0,15-B140)</f>
        <v>0</v>
      </c>
      <c r="J140">
        <f t="shared" si="26"/>
        <v>0</v>
      </c>
    </row>
    <row r="141" spans="1:10">
      <c r="A141" t="s">
        <v>98</v>
      </c>
      <c r="B141" s="20">
        <v>23</v>
      </c>
      <c r="C141" s="20">
        <f t="shared" si="24"/>
        <v>-2</v>
      </c>
      <c r="D141" s="20">
        <f>SUM('By taxon'!B137:C137)</f>
        <v>21</v>
      </c>
      <c r="I141">
        <f t="shared" ref="I141" si="27">IF(B141&gt;15,0,15-B141)</f>
        <v>0</v>
      </c>
      <c r="J141">
        <f t="shared" si="26"/>
        <v>0</v>
      </c>
    </row>
    <row r="142" spans="1:10">
      <c r="A142" t="s">
        <v>99</v>
      </c>
      <c r="B142" s="20">
        <v>1</v>
      </c>
      <c r="C142" s="20">
        <f t="shared" si="24"/>
        <v>3</v>
      </c>
      <c r="D142" s="20">
        <f>SUM('By taxon'!B138:C138)</f>
        <v>4</v>
      </c>
      <c r="I142">
        <v>3</v>
      </c>
      <c r="J142">
        <v>0</v>
      </c>
    </row>
    <row r="143" spans="1:10" ht="15.75" thickBot="1">
      <c r="A143" t="s">
        <v>104</v>
      </c>
      <c r="B143" s="20">
        <v>6</v>
      </c>
      <c r="C143" s="20">
        <f t="shared" si="24"/>
        <v>3</v>
      </c>
      <c r="D143" s="20">
        <f>SUM('By taxon'!B139:C139)</f>
        <v>9</v>
      </c>
      <c r="I143">
        <v>3</v>
      </c>
      <c r="J143">
        <v>0</v>
      </c>
    </row>
    <row r="144" spans="1:10" ht="15.75" thickBot="1">
      <c r="A144" t="s">
        <v>101</v>
      </c>
      <c r="B144" s="20">
        <v>2</v>
      </c>
      <c r="C144" s="20">
        <f t="shared" si="24"/>
        <v>6</v>
      </c>
      <c r="D144" s="20">
        <f>SUM('By taxon'!B140:C140)</f>
        <v>8</v>
      </c>
      <c r="E144" s="31" t="s">
        <v>112</v>
      </c>
      <c r="F144" s="32"/>
      <c r="G144" s="22">
        <f>SUM(I130:I145)</f>
        <v>103</v>
      </c>
      <c r="I144">
        <v>6</v>
      </c>
      <c r="J144">
        <v>0</v>
      </c>
    </row>
    <row r="145" spans="1:10" ht="15.75" thickBot="1">
      <c r="A145" t="s">
        <v>102</v>
      </c>
      <c r="B145" s="20">
        <v>1</v>
      </c>
      <c r="C145" s="20">
        <f t="shared" si="24"/>
        <v>6</v>
      </c>
      <c r="D145" s="20">
        <f>SUM('By taxon'!B141:C141)</f>
        <v>7</v>
      </c>
      <c r="E145" s="29" t="s">
        <v>113</v>
      </c>
      <c r="F145" s="30"/>
      <c r="G145" s="23">
        <f>SUM(J130:J145)</f>
        <v>0</v>
      </c>
      <c r="I145">
        <v>6</v>
      </c>
      <c r="J145">
        <v>0</v>
      </c>
    </row>
    <row r="146" spans="1:10">
      <c r="A146" t="s">
        <v>108</v>
      </c>
      <c r="B146" s="20">
        <f>SUM(B130:B145)</f>
        <v>68</v>
      </c>
      <c r="C146" s="20">
        <f>SUM(C130:C139,C142:C145)</f>
        <v>127</v>
      </c>
      <c r="D146" s="20">
        <f t="shared" ref="D146" si="28">SUM(D130:D145)</f>
        <v>184</v>
      </c>
    </row>
    <row r="147" spans="1:10">
      <c r="A147" s="28" t="s">
        <v>11</v>
      </c>
      <c r="B147" s="28"/>
      <c r="C147" s="28"/>
      <c r="D147" s="28"/>
    </row>
    <row r="148" spans="1:10">
      <c r="B148" s="20" t="s">
        <v>103</v>
      </c>
      <c r="C148" s="20" t="s">
        <v>106</v>
      </c>
      <c r="D148" s="20" t="s">
        <v>105</v>
      </c>
      <c r="I148" s="1" t="s">
        <v>109</v>
      </c>
      <c r="J148" s="1" t="s">
        <v>110</v>
      </c>
    </row>
    <row r="149" spans="1:10">
      <c r="A149" t="s">
        <v>87</v>
      </c>
      <c r="B149" s="20">
        <v>29</v>
      </c>
      <c r="C149" s="20">
        <f>D149-B149</f>
        <v>-8</v>
      </c>
      <c r="D149" s="20">
        <f>SUM('By taxon'!B145:C145)</f>
        <v>21</v>
      </c>
      <c r="I149">
        <f t="shared" ref="I149" si="29">IF(B149&gt;15,0,15-B149)</f>
        <v>0</v>
      </c>
      <c r="J149">
        <f t="shared" ref="J149" si="30">IF(D149&gt;15,0,15-D149)</f>
        <v>0</v>
      </c>
    </row>
    <row r="150" spans="1:10">
      <c r="A150" t="s">
        <v>88</v>
      </c>
      <c r="B150" s="20">
        <v>9</v>
      </c>
      <c r="C150" s="20">
        <f t="shared" ref="C150:C164" si="31">D150-B150</f>
        <v>-3</v>
      </c>
      <c r="D150" s="20">
        <f>SUM('By taxon'!B146:C146)</f>
        <v>6</v>
      </c>
      <c r="I150">
        <v>0</v>
      </c>
      <c r="J150">
        <v>0</v>
      </c>
    </row>
    <row r="151" spans="1:10">
      <c r="A151" t="s">
        <v>89</v>
      </c>
      <c r="B151" s="20">
        <v>7</v>
      </c>
      <c r="C151" s="20">
        <f t="shared" si="31"/>
        <v>7</v>
      </c>
      <c r="D151" s="20">
        <f>SUM('By taxon'!B147:C147)</f>
        <v>14</v>
      </c>
      <c r="I151">
        <f t="shared" ref="I151:I156" si="32">IF(B151&gt;15,0,15-B151)</f>
        <v>8</v>
      </c>
      <c r="J151">
        <v>0</v>
      </c>
    </row>
    <row r="152" spans="1:10">
      <c r="A152" t="s">
        <v>90</v>
      </c>
      <c r="B152" s="20">
        <v>41</v>
      </c>
      <c r="C152" s="20">
        <f t="shared" si="31"/>
        <v>-20</v>
      </c>
      <c r="D152" s="20">
        <f>SUM('By taxon'!B148:C148)</f>
        <v>21</v>
      </c>
      <c r="I152">
        <f t="shared" si="32"/>
        <v>0</v>
      </c>
      <c r="J152">
        <f t="shared" ref="J152:J156" si="33">IF(D152&gt;15,0,15-D152)</f>
        <v>0</v>
      </c>
    </row>
    <row r="153" spans="1:10">
      <c r="A153" t="s">
        <v>91</v>
      </c>
      <c r="B153" s="20">
        <v>68</v>
      </c>
      <c r="C153" s="20">
        <f t="shared" si="31"/>
        <v>-47</v>
      </c>
      <c r="D153" s="20">
        <f>SUM('By taxon'!B149:C149)</f>
        <v>21</v>
      </c>
      <c r="I153">
        <f t="shared" si="32"/>
        <v>0</v>
      </c>
      <c r="J153">
        <f t="shared" si="33"/>
        <v>0</v>
      </c>
    </row>
    <row r="154" spans="1:10">
      <c r="A154" t="s">
        <v>92</v>
      </c>
      <c r="B154" s="20">
        <v>49</v>
      </c>
      <c r="C154" s="20">
        <f t="shared" si="31"/>
        <v>-28</v>
      </c>
      <c r="D154" s="20">
        <f>SUM('By taxon'!B150:C150)</f>
        <v>21</v>
      </c>
      <c r="I154">
        <f t="shared" si="32"/>
        <v>0</v>
      </c>
      <c r="J154">
        <f t="shared" si="33"/>
        <v>0</v>
      </c>
    </row>
    <row r="155" spans="1:10">
      <c r="A155" t="s">
        <v>93</v>
      </c>
      <c r="B155" s="20">
        <v>39</v>
      </c>
      <c r="C155" s="20">
        <f t="shared" si="31"/>
        <v>-18</v>
      </c>
      <c r="D155" s="20">
        <f>SUM('By taxon'!B151:C151)</f>
        <v>21</v>
      </c>
      <c r="I155">
        <f t="shared" si="32"/>
        <v>0</v>
      </c>
      <c r="J155">
        <f t="shared" si="33"/>
        <v>0</v>
      </c>
    </row>
    <row r="156" spans="1:10">
      <c r="A156" t="s">
        <v>94</v>
      </c>
      <c r="B156" s="20">
        <v>40</v>
      </c>
      <c r="C156" s="20">
        <f t="shared" si="31"/>
        <v>-40</v>
      </c>
      <c r="D156" s="20">
        <f>SUM('By taxon'!B152:C152)</f>
        <v>0</v>
      </c>
      <c r="I156">
        <f t="shared" si="32"/>
        <v>0</v>
      </c>
      <c r="J156">
        <f t="shared" si="33"/>
        <v>15</v>
      </c>
    </row>
    <row r="157" spans="1:10">
      <c r="A157" t="s">
        <v>95</v>
      </c>
      <c r="B157" s="20">
        <v>7</v>
      </c>
      <c r="C157" s="20">
        <f t="shared" si="31"/>
        <v>1</v>
      </c>
      <c r="D157" s="20">
        <f>SUM('By taxon'!B153:C153)</f>
        <v>8</v>
      </c>
      <c r="I157">
        <v>1</v>
      </c>
      <c r="J157">
        <v>0</v>
      </c>
    </row>
    <row r="158" spans="1:10">
      <c r="A158" t="s">
        <v>96</v>
      </c>
      <c r="B158" s="20">
        <v>14</v>
      </c>
      <c r="C158" s="20">
        <f>D158-B158</f>
        <v>-6</v>
      </c>
      <c r="D158" s="20">
        <f>SUM('By taxon'!B154:C154)</f>
        <v>8</v>
      </c>
      <c r="I158">
        <v>0</v>
      </c>
      <c r="J158">
        <v>0</v>
      </c>
    </row>
    <row r="159" spans="1:10">
      <c r="A159" t="s">
        <v>97</v>
      </c>
      <c r="B159" s="20">
        <v>2</v>
      </c>
      <c r="C159" s="20">
        <f t="shared" si="31"/>
        <v>0</v>
      </c>
      <c r="D159" s="20">
        <f>SUM('By taxon'!B155:C155)</f>
        <v>2</v>
      </c>
      <c r="I159">
        <v>2</v>
      </c>
      <c r="J159">
        <v>0</v>
      </c>
    </row>
    <row r="160" spans="1:10">
      <c r="A160" t="s">
        <v>98</v>
      </c>
      <c r="C160" s="20">
        <f t="shared" si="31"/>
        <v>1</v>
      </c>
      <c r="D160" s="20">
        <f>SUM('By taxon'!B156:C156)</f>
        <v>1</v>
      </c>
      <c r="I160">
        <v>1</v>
      </c>
      <c r="J160">
        <v>0</v>
      </c>
    </row>
    <row r="161" spans="1:10">
      <c r="A161" t="s">
        <v>99</v>
      </c>
      <c r="C161" s="20">
        <f t="shared" si="31"/>
        <v>0</v>
      </c>
      <c r="D161" s="20">
        <f>SUM('By taxon'!B157:C157)</f>
        <v>0</v>
      </c>
      <c r="I161">
        <v>0</v>
      </c>
      <c r="J161">
        <v>0</v>
      </c>
    </row>
    <row r="162" spans="1:10" ht="15.75" thickBot="1">
      <c r="A162" t="s">
        <v>104</v>
      </c>
      <c r="C162" s="20">
        <f t="shared" si="31"/>
        <v>0</v>
      </c>
      <c r="D162" s="20">
        <f>SUM('By taxon'!B158:C158)</f>
        <v>0</v>
      </c>
      <c r="I162">
        <v>0</v>
      </c>
      <c r="J162">
        <v>0</v>
      </c>
    </row>
    <row r="163" spans="1:10" ht="15.75" thickBot="1">
      <c r="A163" t="s">
        <v>101</v>
      </c>
      <c r="C163" s="20">
        <f t="shared" si="31"/>
        <v>0</v>
      </c>
      <c r="D163" s="20">
        <f>SUM('By taxon'!B159:C159)</f>
        <v>0</v>
      </c>
      <c r="E163" s="31" t="s">
        <v>112</v>
      </c>
      <c r="F163" s="32"/>
      <c r="G163" s="22">
        <f>SUM(I149:I164)</f>
        <v>12</v>
      </c>
      <c r="I163">
        <v>0</v>
      </c>
      <c r="J163">
        <v>0</v>
      </c>
    </row>
    <row r="164" spans="1:10" ht="15.75" thickBot="1">
      <c r="A164" t="s">
        <v>102</v>
      </c>
      <c r="C164" s="20">
        <f t="shared" si="31"/>
        <v>0</v>
      </c>
      <c r="D164" s="20">
        <f>SUM('By taxon'!B160:C160)</f>
        <v>0</v>
      </c>
      <c r="E164" s="29" t="s">
        <v>113</v>
      </c>
      <c r="F164" s="30"/>
      <c r="G164" s="23">
        <f>SUM(J149:J164)</f>
        <v>15</v>
      </c>
      <c r="I164">
        <v>0</v>
      </c>
      <c r="J164">
        <v>0</v>
      </c>
    </row>
    <row r="165" spans="1:10">
      <c r="A165" t="s">
        <v>108</v>
      </c>
      <c r="B165" s="20">
        <f>SUM(B149:B164)</f>
        <v>305</v>
      </c>
      <c r="C165" s="20">
        <f>SUM(C151,C157,C158,C160)</f>
        <v>3</v>
      </c>
      <c r="D165" s="20">
        <f t="shared" ref="D165" si="34">SUM(D149:D164)</f>
        <v>144</v>
      </c>
    </row>
    <row r="166" spans="1:10">
      <c r="A166" s="28" t="s">
        <v>12</v>
      </c>
      <c r="B166" s="28"/>
      <c r="C166" s="28"/>
      <c r="D166" s="28"/>
    </row>
    <row r="167" spans="1:10">
      <c r="B167" s="20" t="s">
        <v>103</v>
      </c>
      <c r="C167" s="20" t="s">
        <v>106</v>
      </c>
      <c r="D167" s="20" t="s">
        <v>105</v>
      </c>
      <c r="I167" s="1" t="s">
        <v>109</v>
      </c>
      <c r="J167" s="1" t="s">
        <v>110</v>
      </c>
    </row>
    <row r="168" spans="1:10">
      <c r="A168" t="s">
        <v>87</v>
      </c>
      <c r="B168" s="20">
        <v>12</v>
      </c>
      <c r="C168" s="20">
        <f>D168-B168</f>
        <v>4</v>
      </c>
      <c r="D168" s="20">
        <f>SUM('By taxon'!B164:C164)</f>
        <v>16</v>
      </c>
      <c r="I168">
        <f t="shared" ref="I168:I169" si="35">IF(B168&gt;15,0,15-B168)</f>
        <v>3</v>
      </c>
      <c r="J168">
        <f t="shared" ref="J168:J169" si="36">IF(D168&gt;15,0,15-D168)</f>
        <v>0</v>
      </c>
    </row>
    <row r="169" spans="1:10">
      <c r="A169" t="s">
        <v>88</v>
      </c>
      <c r="B169" s="20">
        <v>15</v>
      </c>
      <c r="C169" s="20">
        <f t="shared" ref="C169:C183" si="37">D169-B169</f>
        <v>1</v>
      </c>
      <c r="D169" s="20">
        <f>SUM('By taxon'!B165:C165)</f>
        <v>16</v>
      </c>
      <c r="I169">
        <f t="shared" si="35"/>
        <v>0</v>
      </c>
      <c r="J169">
        <f t="shared" si="36"/>
        <v>0</v>
      </c>
    </row>
    <row r="170" spans="1:10">
      <c r="A170" t="s">
        <v>89</v>
      </c>
      <c r="B170" s="20">
        <v>43</v>
      </c>
      <c r="C170" s="20">
        <f t="shared" si="37"/>
        <v>-25</v>
      </c>
      <c r="D170" s="20">
        <f>SUM('By taxon'!B166:C166)</f>
        <v>18</v>
      </c>
      <c r="I170">
        <f t="shared" ref="I170:I177" si="38">IF(B170&gt;15,0,15-B170)</f>
        <v>0</v>
      </c>
      <c r="J170">
        <f t="shared" ref="J170:J178" si="39">IF(D170&gt;15,0,15-D170)</f>
        <v>0</v>
      </c>
    </row>
    <row r="171" spans="1:10">
      <c r="A171" t="s">
        <v>90</v>
      </c>
      <c r="B171" s="20">
        <v>56</v>
      </c>
      <c r="C171" s="20">
        <f t="shared" si="37"/>
        <v>-40</v>
      </c>
      <c r="D171" s="20">
        <f>SUM('By taxon'!B167:C167)</f>
        <v>16</v>
      </c>
      <c r="I171">
        <f t="shared" si="38"/>
        <v>0</v>
      </c>
      <c r="J171">
        <f t="shared" si="39"/>
        <v>0</v>
      </c>
    </row>
    <row r="172" spans="1:10">
      <c r="A172" t="s">
        <v>91</v>
      </c>
      <c r="B172" s="20">
        <v>54</v>
      </c>
      <c r="C172" s="20">
        <f t="shared" si="37"/>
        <v>-38</v>
      </c>
      <c r="D172" s="20">
        <f>SUM('By taxon'!B168:C168)</f>
        <v>16</v>
      </c>
      <c r="I172">
        <f t="shared" si="38"/>
        <v>0</v>
      </c>
      <c r="J172">
        <f t="shared" si="39"/>
        <v>0</v>
      </c>
    </row>
    <row r="173" spans="1:10">
      <c r="A173" t="s">
        <v>92</v>
      </c>
      <c r="B173" s="20">
        <v>40</v>
      </c>
      <c r="C173" s="20">
        <f t="shared" si="37"/>
        <v>-23</v>
      </c>
      <c r="D173" s="20">
        <f>SUM('By taxon'!B169:C169)</f>
        <v>17</v>
      </c>
      <c r="I173">
        <f t="shared" si="38"/>
        <v>0</v>
      </c>
      <c r="J173">
        <f t="shared" si="39"/>
        <v>0</v>
      </c>
    </row>
    <row r="174" spans="1:10">
      <c r="A174" t="s">
        <v>93</v>
      </c>
      <c r="B174" s="20">
        <v>31</v>
      </c>
      <c r="C174" s="20">
        <f t="shared" si="37"/>
        <v>-11</v>
      </c>
      <c r="D174" s="20">
        <f>SUM('By taxon'!B170:C170)</f>
        <v>20</v>
      </c>
      <c r="I174">
        <f t="shared" si="38"/>
        <v>0</v>
      </c>
      <c r="J174">
        <f t="shared" si="39"/>
        <v>0</v>
      </c>
    </row>
    <row r="175" spans="1:10">
      <c r="A175" t="s">
        <v>94</v>
      </c>
      <c r="B175" s="20">
        <v>62</v>
      </c>
      <c r="C175" s="20">
        <f t="shared" si="37"/>
        <v>-62</v>
      </c>
      <c r="D175" s="20">
        <f>SUM('By taxon'!B171:C171)</f>
        <v>0</v>
      </c>
      <c r="I175">
        <f t="shared" si="38"/>
        <v>0</v>
      </c>
      <c r="J175">
        <f t="shared" si="39"/>
        <v>15</v>
      </c>
    </row>
    <row r="176" spans="1:10">
      <c r="A176" t="s">
        <v>95</v>
      </c>
      <c r="B176" s="20">
        <v>11</v>
      </c>
      <c r="C176" s="21">
        <f t="shared" si="37"/>
        <v>1</v>
      </c>
      <c r="D176" s="20">
        <f>SUM('By taxon'!B172:C172)</f>
        <v>12</v>
      </c>
      <c r="I176">
        <v>1</v>
      </c>
      <c r="J176">
        <v>0</v>
      </c>
    </row>
    <row r="177" spans="1:10">
      <c r="A177" t="s">
        <v>96</v>
      </c>
      <c r="B177" s="20">
        <v>20</v>
      </c>
      <c r="C177" s="21">
        <f t="shared" si="37"/>
        <v>-5</v>
      </c>
      <c r="D177" s="20">
        <f>SUM('By taxon'!B173:C173)</f>
        <v>15</v>
      </c>
      <c r="I177">
        <f t="shared" si="38"/>
        <v>0</v>
      </c>
      <c r="J177">
        <f t="shared" si="39"/>
        <v>0</v>
      </c>
    </row>
    <row r="178" spans="1:10">
      <c r="A178" t="s">
        <v>97</v>
      </c>
      <c r="B178" s="20">
        <v>15</v>
      </c>
      <c r="C178" s="20">
        <f t="shared" si="37"/>
        <v>1</v>
      </c>
      <c r="D178" s="20">
        <f>SUM('By taxon'!B174:C174)</f>
        <v>16</v>
      </c>
      <c r="I178">
        <f>IF(B178&gt;15,0,15-B178)</f>
        <v>0</v>
      </c>
      <c r="J178">
        <f t="shared" si="39"/>
        <v>0</v>
      </c>
    </row>
    <row r="179" spans="1:10">
      <c r="A179" t="s">
        <v>98</v>
      </c>
      <c r="C179" s="20">
        <f t="shared" si="37"/>
        <v>6</v>
      </c>
      <c r="D179" s="20">
        <f>SUM('By taxon'!B175:C175)</f>
        <v>6</v>
      </c>
      <c r="I179">
        <v>6</v>
      </c>
      <c r="J179">
        <v>0</v>
      </c>
    </row>
    <row r="180" spans="1:10">
      <c r="A180" t="s">
        <v>99</v>
      </c>
      <c r="B180" s="20">
        <v>1</v>
      </c>
      <c r="C180" s="20">
        <f t="shared" si="37"/>
        <v>0</v>
      </c>
      <c r="D180" s="20">
        <f>SUM('By taxon'!B176:C176)</f>
        <v>1</v>
      </c>
      <c r="I180">
        <v>0</v>
      </c>
      <c r="J180">
        <v>0</v>
      </c>
    </row>
    <row r="181" spans="1:10" ht="15.75" thickBot="1">
      <c r="A181" t="s">
        <v>104</v>
      </c>
      <c r="C181" s="20">
        <f t="shared" si="37"/>
        <v>0</v>
      </c>
      <c r="D181" s="20">
        <f>SUM('By taxon'!B177:C177)</f>
        <v>0</v>
      </c>
      <c r="I181">
        <v>0</v>
      </c>
      <c r="J181">
        <v>0</v>
      </c>
    </row>
    <row r="182" spans="1:10" ht="15.75" thickBot="1">
      <c r="A182" t="s">
        <v>101</v>
      </c>
      <c r="C182" s="20">
        <f t="shared" si="37"/>
        <v>1</v>
      </c>
      <c r="D182" s="20">
        <f>SUM('By taxon'!B178:C178)</f>
        <v>1</v>
      </c>
      <c r="E182" s="31" t="s">
        <v>112</v>
      </c>
      <c r="F182" s="32"/>
      <c r="G182" s="22">
        <f>SUM(I168:I183)</f>
        <v>12</v>
      </c>
      <c r="I182">
        <v>1</v>
      </c>
      <c r="J182">
        <v>0</v>
      </c>
    </row>
    <row r="183" spans="1:10" ht="15.75" thickBot="1">
      <c r="A183" t="s">
        <v>102</v>
      </c>
      <c r="B183" s="20">
        <v>2</v>
      </c>
      <c r="C183" s="20">
        <f t="shared" si="37"/>
        <v>1</v>
      </c>
      <c r="D183" s="20">
        <f>SUM('By taxon'!B179:C179)</f>
        <v>3</v>
      </c>
      <c r="E183" s="29" t="s">
        <v>113</v>
      </c>
      <c r="F183" s="30"/>
      <c r="G183" s="23">
        <f>SUM(J168:J183)</f>
        <v>15</v>
      </c>
      <c r="I183">
        <v>1</v>
      </c>
      <c r="J183">
        <v>0</v>
      </c>
    </row>
    <row r="184" spans="1:10">
      <c r="A184" t="s">
        <v>108</v>
      </c>
      <c r="B184" s="20">
        <f>SUM(B168:B183)</f>
        <v>362</v>
      </c>
      <c r="C184" s="20">
        <f>SUM(C168:C169,C176,C178,C179,C183)</f>
        <v>14</v>
      </c>
      <c r="D184" s="20">
        <f t="shared" ref="D184" si="40">SUM(D168:D183)</f>
        <v>173</v>
      </c>
    </row>
    <row r="190" spans="1:10">
      <c r="A190" s="28" t="s">
        <v>13</v>
      </c>
      <c r="B190" s="28"/>
      <c r="C190" s="28"/>
      <c r="D190" s="28"/>
    </row>
    <row r="191" spans="1:10">
      <c r="B191" s="20" t="s">
        <v>103</v>
      </c>
      <c r="C191" s="20" t="s">
        <v>106</v>
      </c>
      <c r="D191" s="20" t="s">
        <v>105</v>
      </c>
      <c r="I191" s="1" t="s">
        <v>109</v>
      </c>
      <c r="J191" s="1" t="s">
        <v>110</v>
      </c>
    </row>
    <row r="192" spans="1:10">
      <c r="A192" t="s">
        <v>87</v>
      </c>
      <c r="C192" s="20">
        <f>D192-B192</f>
        <v>1</v>
      </c>
      <c r="D192" s="20">
        <f>SUM('By taxon'!B187:C187)</f>
        <v>1</v>
      </c>
      <c r="I192">
        <v>1</v>
      </c>
      <c r="J192">
        <v>0</v>
      </c>
    </row>
    <row r="193" spans="1:10">
      <c r="A193" t="s">
        <v>88</v>
      </c>
      <c r="C193" s="20">
        <f t="shared" ref="C193:C207" si="41">D193-B193</f>
        <v>3</v>
      </c>
      <c r="D193" s="20">
        <f>SUM('By taxon'!B188:C188)</f>
        <v>3</v>
      </c>
      <c r="I193">
        <v>3</v>
      </c>
      <c r="J193">
        <v>0</v>
      </c>
    </row>
    <row r="194" spans="1:10">
      <c r="A194" t="s">
        <v>89</v>
      </c>
      <c r="C194" s="20">
        <f t="shared" si="41"/>
        <v>6</v>
      </c>
      <c r="D194" s="20">
        <f>SUM('By taxon'!B189:C189)</f>
        <v>6</v>
      </c>
      <c r="I194">
        <v>6</v>
      </c>
      <c r="J194">
        <v>0</v>
      </c>
    </row>
    <row r="195" spans="1:10">
      <c r="A195" t="s">
        <v>90</v>
      </c>
      <c r="B195" s="20">
        <v>3</v>
      </c>
      <c r="C195" s="20">
        <f t="shared" si="41"/>
        <v>16</v>
      </c>
      <c r="D195" s="20">
        <f>SUM('By taxon'!B190:C190)</f>
        <v>19</v>
      </c>
      <c r="I195">
        <v>6</v>
      </c>
      <c r="J195">
        <f t="shared" ref="J195:J199" si="42">IF(D195&gt;15,0,15-D195)</f>
        <v>0</v>
      </c>
    </row>
    <row r="196" spans="1:10">
      <c r="A196" t="s">
        <v>91</v>
      </c>
      <c r="C196" s="20">
        <f t="shared" si="41"/>
        <v>15</v>
      </c>
      <c r="D196" s="20">
        <f>SUM('By taxon'!B191:C191)</f>
        <v>15</v>
      </c>
      <c r="I196">
        <f t="shared" ref="I196:I199" si="43">IF(B196&gt;15,0,15-B196)</f>
        <v>15</v>
      </c>
      <c r="J196">
        <f t="shared" si="42"/>
        <v>0</v>
      </c>
    </row>
    <row r="197" spans="1:10">
      <c r="A197" t="s">
        <v>92</v>
      </c>
      <c r="B197" s="20">
        <v>1</v>
      </c>
      <c r="C197" s="20">
        <f t="shared" si="41"/>
        <v>2</v>
      </c>
      <c r="D197" s="20">
        <f>SUM('By taxon'!B192:C192)</f>
        <v>3</v>
      </c>
      <c r="I197">
        <f t="shared" si="43"/>
        <v>14</v>
      </c>
      <c r="J197">
        <v>0</v>
      </c>
    </row>
    <row r="198" spans="1:10">
      <c r="A198" t="s">
        <v>93</v>
      </c>
      <c r="C198" s="20">
        <f t="shared" si="41"/>
        <v>11</v>
      </c>
      <c r="D198" s="20">
        <f>SUM('By taxon'!B193:C193)</f>
        <v>11</v>
      </c>
      <c r="I198">
        <f t="shared" si="43"/>
        <v>15</v>
      </c>
      <c r="J198">
        <v>0</v>
      </c>
    </row>
    <row r="199" spans="1:10">
      <c r="A199" t="s">
        <v>94</v>
      </c>
      <c r="C199" s="20">
        <f t="shared" si="41"/>
        <v>15</v>
      </c>
      <c r="D199" s="20">
        <f>SUM('By taxon'!B194:C194)</f>
        <v>15</v>
      </c>
      <c r="I199">
        <f t="shared" si="43"/>
        <v>15</v>
      </c>
      <c r="J199">
        <f t="shared" si="42"/>
        <v>0</v>
      </c>
    </row>
    <row r="200" spans="1:10">
      <c r="A200" t="s">
        <v>95</v>
      </c>
      <c r="B200" s="20">
        <v>1</v>
      </c>
      <c r="C200" s="20">
        <f t="shared" si="41"/>
        <v>0</v>
      </c>
      <c r="D200" s="20">
        <f>SUM('By taxon'!B195:C195)</f>
        <v>1</v>
      </c>
      <c r="I200">
        <v>1</v>
      </c>
      <c r="J200">
        <v>0</v>
      </c>
    </row>
    <row r="201" spans="1:10">
      <c r="A201" t="s">
        <v>96</v>
      </c>
      <c r="C201" s="20">
        <f t="shared" si="41"/>
        <v>2</v>
      </c>
      <c r="D201" s="20">
        <f>SUM('By taxon'!B196:C196)</f>
        <v>2</v>
      </c>
      <c r="I201">
        <v>2</v>
      </c>
      <c r="J201">
        <v>0</v>
      </c>
    </row>
    <row r="202" spans="1:10">
      <c r="A202" t="s">
        <v>97</v>
      </c>
      <c r="C202" s="20">
        <f t="shared" si="41"/>
        <v>5</v>
      </c>
      <c r="D202" s="20">
        <f>SUM('By taxon'!B197:C197)</f>
        <v>5</v>
      </c>
      <c r="I202">
        <v>5</v>
      </c>
      <c r="J202">
        <v>0</v>
      </c>
    </row>
    <row r="203" spans="1:10">
      <c r="A203" t="s">
        <v>98</v>
      </c>
      <c r="C203" s="20">
        <f t="shared" si="41"/>
        <v>0</v>
      </c>
      <c r="D203" s="20">
        <f>SUM('By taxon'!B198:C198)</f>
        <v>0</v>
      </c>
      <c r="I203">
        <v>0</v>
      </c>
      <c r="J203">
        <v>0</v>
      </c>
    </row>
    <row r="204" spans="1:10">
      <c r="A204" t="s">
        <v>99</v>
      </c>
      <c r="C204" s="20">
        <f t="shared" si="41"/>
        <v>0</v>
      </c>
      <c r="D204" s="20">
        <f>SUM('By taxon'!B199:C199)</f>
        <v>0</v>
      </c>
      <c r="I204">
        <v>0</v>
      </c>
      <c r="J204">
        <v>0</v>
      </c>
    </row>
    <row r="205" spans="1:10" ht="15.75" thickBot="1">
      <c r="A205" t="s">
        <v>104</v>
      </c>
      <c r="C205" s="20">
        <f t="shared" si="41"/>
        <v>0</v>
      </c>
      <c r="D205" s="20">
        <f>SUM('By taxon'!B200:C200)</f>
        <v>0</v>
      </c>
      <c r="I205">
        <v>0</v>
      </c>
      <c r="J205">
        <v>0</v>
      </c>
    </row>
    <row r="206" spans="1:10" ht="15.75" thickBot="1">
      <c r="A206" t="s">
        <v>101</v>
      </c>
      <c r="C206" s="20">
        <f t="shared" si="41"/>
        <v>0</v>
      </c>
      <c r="D206" s="20">
        <f>SUM('By taxon'!B201:C201)</f>
        <v>0</v>
      </c>
      <c r="E206" s="31" t="s">
        <v>112</v>
      </c>
      <c r="F206" s="32"/>
      <c r="G206" s="22">
        <f>SUM(I192:I207)</f>
        <v>83</v>
      </c>
      <c r="I206">
        <v>0</v>
      </c>
      <c r="J206">
        <v>0</v>
      </c>
    </row>
    <row r="207" spans="1:10" ht="15.75" thickBot="1">
      <c r="A207" t="s">
        <v>102</v>
      </c>
      <c r="C207" s="20">
        <f t="shared" si="41"/>
        <v>0</v>
      </c>
      <c r="D207" s="20">
        <f>SUM('By taxon'!B202:C202)</f>
        <v>0</v>
      </c>
      <c r="E207" s="29" t="s">
        <v>113</v>
      </c>
      <c r="F207" s="30"/>
      <c r="G207" s="23">
        <f>SUM(J192:J207)</f>
        <v>0</v>
      </c>
      <c r="I207">
        <v>0</v>
      </c>
      <c r="J207">
        <v>0</v>
      </c>
    </row>
    <row r="208" spans="1:10">
      <c r="A208" t="s">
        <v>108</v>
      </c>
      <c r="B208" s="20">
        <f>SUM(B192:B207)</f>
        <v>5</v>
      </c>
      <c r="C208" s="20">
        <f>SUM(C192:C207)</f>
        <v>76</v>
      </c>
      <c r="D208" s="20">
        <f t="shared" ref="D208" si="44">SUM(D192:D207)</f>
        <v>81</v>
      </c>
    </row>
    <row r="209" spans="1:10">
      <c r="A209" s="28" t="s">
        <v>14</v>
      </c>
      <c r="B209" s="28"/>
      <c r="C209" s="28"/>
      <c r="D209" s="28"/>
    </row>
    <row r="210" spans="1:10">
      <c r="B210" s="20" t="s">
        <v>103</v>
      </c>
      <c r="C210" s="20" t="s">
        <v>106</v>
      </c>
      <c r="D210" s="20" t="s">
        <v>105</v>
      </c>
      <c r="I210" s="1" t="s">
        <v>109</v>
      </c>
      <c r="J210" s="1" t="s">
        <v>110</v>
      </c>
    </row>
    <row r="211" spans="1:10">
      <c r="A211" t="s">
        <v>87</v>
      </c>
      <c r="C211" s="20">
        <f>D211-B211</f>
        <v>0</v>
      </c>
      <c r="D211" s="20">
        <f>SUM('By taxon'!B206:C206)</f>
        <v>0</v>
      </c>
      <c r="I211">
        <v>0</v>
      </c>
      <c r="J211">
        <v>0</v>
      </c>
    </row>
    <row r="212" spans="1:10">
      <c r="A212" t="s">
        <v>88</v>
      </c>
      <c r="C212" s="20">
        <f t="shared" ref="C212:C226" si="45">D212-B212</f>
        <v>0</v>
      </c>
      <c r="D212" s="20">
        <f>SUM('By taxon'!B207:C207)</f>
        <v>0</v>
      </c>
      <c r="I212">
        <v>0</v>
      </c>
      <c r="J212">
        <v>0</v>
      </c>
    </row>
    <row r="213" spans="1:10">
      <c r="A213" t="s">
        <v>89</v>
      </c>
      <c r="C213" s="20">
        <f t="shared" si="45"/>
        <v>1</v>
      </c>
      <c r="D213" s="20">
        <f>SUM('By taxon'!B208:C208)</f>
        <v>1</v>
      </c>
      <c r="I213">
        <v>1</v>
      </c>
      <c r="J213">
        <v>0</v>
      </c>
    </row>
    <row r="214" spans="1:10">
      <c r="A214" t="s">
        <v>90</v>
      </c>
      <c r="C214" s="20">
        <f t="shared" si="45"/>
        <v>10</v>
      </c>
      <c r="D214" s="20">
        <f>SUM('By taxon'!B209:C209)</f>
        <v>10</v>
      </c>
      <c r="I214">
        <f t="shared" ref="I214:I218" si="46">IF(B214&gt;15,0,15-B214)</f>
        <v>15</v>
      </c>
      <c r="J214">
        <v>0</v>
      </c>
    </row>
    <row r="215" spans="1:10">
      <c r="A215" t="s">
        <v>91</v>
      </c>
      <c r="B215" s="20">
        <v>1</v>
      </c>
      <c r="C215" s="20">
        <f t="shared" si="45"/>
        <v>16</v>
      </c>
      <c r="D215" s="20">
        <f>SUM('By taxon'!B210:C210)</f>
        <v>17</v>
      </c>
      <c r="I215">
        <f t="shared" si="46"/>
        <v>14</v>
      </c>
      <c r="J215">
        <f t="shared" ref="J215:J218" si="47">IF(D215&gt;15,0,15-D215)</f>
        <v>0</v>
      </c>
    </row>
    <row r="216" spans="1:10">
      <c r="A216" t="s">
        <v>92</v>
      </c>
      <c r="B216" s="20">
        <v>2</v>
      </c>
      <c r="C216" s="20">
        <f t="shared" si="45"/>
        <v>16</v>
      </c>
      <c r="D216" s="20">
        <f>SUM('By taxon'!B211:C211)</f>
        <v>18</v>
      </c>
      <c r="I216">
        <f t="shared" si="46"/>
        <v>13</v>
      </c>
      <c r="J216">
        <f t="shared" si="47"/>
        <v>0</v>
      </c>
    </row>
    <row r="217" spans="1:10">
      <c r="A217" t="s">
        <v>93</v>
      </c>
      <c r="C217" s="20">
        <f t="shared" si="45"/>
        <v>15</v>
      </c>
      <c r="D217" s="20">
        <f>SUM('By taxon'!B212:C212)</f>
        <v>15</v>
      </c>
      <c r="I217">
        <f t="shared" si="46"/>
        <v>15</v>
      </c>
      <c r="J217">
        <f t="shared" si="47"/>
        <v>0</v>
      </c>
    </row>
    <row r="218" spans="1:10">
      <c r="A218" t="s">
        <v>94</v>
      </c>
      <c r="B218" s="20">
        <v>2</v>
      </c>
      <c r="C218" s="20">
        <f t="shared" si="45"/>
        <v>14</v>
      </c>
      <c r="D218" s="20">
        <f>SUM('By taxon'!B213:C213)</f>
        <v>16</v>
      </c>
      <c r="I218">
        <f t="shared" si="46"/>
        <v>13</v>
      </c>
      <c r="J218">
        <f t="shared" si="47"/>
        <v>0</v>
      </c>
    </row>
    <row r="219" spans="1:10">
      <c r="A219" t="s">
        <v>95</v>
      </c>
      <c r="C219" s="20">
        <f t="shared" si="45"/>
        <v>2</v>
      </c>
      <c r="D219" s="20">
        <f>SUM('By taxon'!B214:C214)</f>
        <v>2</v>
      </c>
      <c r="I219">
        <v>2</v>
      </c>
      <c r="J219">
        <v>0</v>
      </c>
    </row>
    <row r="220" spans="1:10">
      <c r="A220" t="s">
        <v>96</v>
      </c>
      <c r="C220" s="20">
        <f t="shared" si="45"/>
        <v>5</v>
      </c>
      <c r="D220" s="20">
        <f>SUM('By taxon'!B215:C215)</f>
        <v>5</v>
      </c>
      <c r="I220">
        <v>4</v>
      </c>
      <c r="J220">
        <v>0</v>
      </c>
    </row>
    <row r="221" spans="1:10">
      <c r="A221" t="s">
        <v>97</v>
      </c>
      <c r="C221" s="20">
        <f t="shared" si="45"/>
        <v>12</v>
      </c>
      <c r="D221" s="20">
        <f>SUM('By taxon'!B216:C216)</f>
        <v>12</v>
      </c>
      <c r="I221">
        <v>12</v>
      </c>
      <c r="J221">
        <v>0</v>
      </c>
    </row>
    <row r="222" spans="1:10">
      <c r="A222" t="s">
        <v>98</v>
      </c>
      <c r="C222" s="20">
        <f t="shared" si="45"/>
        <v>13</v>
      </c>
      <c r="D222" s="20">
        <f>SUM('By taxon'!B217:C217)</f>
        <v>13</v>
      </c>
      <c r="I222">
        <v>13</v>
      </c>
      <c r="J222">
        <v>0</v>
      </c>
    </row>
    <row r="223" spans="1:10">
      <c r="A223" t="s">
        <v>99</v>
      </c>
      <c r="C223" s="20">
        <f t="shared" si="45"/>
        <v>0</v>
      </c>
      <c r="D223" s="20">
        <f>SUM('By taxon'!B218:C218)</f>
        <v>0</v>
      </c>
      <c r="I223">
        <v>0</v>
      </c>
      <c r="J223">
        <v>0</v>
      </c>
    </row>
    <row r="224" spans="1:10" ht="15.75" thickBot="1">
      <c r="A224" t="s">
        <v>104</v>
      </c>
      <c r="C224" s="20">
        <f t="shared" si="45"/>
        <v>2</v>
      </c>
      <c r="D224" s="20">
        <f>SUM('By taxon'!B219:C219)</f>
        <v>2</v>
      </c>
      <c r="I224">
        <v>2</v>
      </c>
      <c r="J224">
        <v>0</v>
      </c>
    </row>
    <row r="225" spans="1:10" ht="15.75" thickBot="1">
      <c r="A225" t="s">
        <v>101</v>
      </c>
      <c r="C225" s="20">
        <f t="shared" si="45"/>
        <v>0</v>
      </c>
      <c r="D225" s="20">
        <f>SUM('By taxon'!B220:C220)</f>
        <v>0</v>
      </c>
      <c r="E225" s="31" t="s">
        <v>112</v>
      </c>
      <c r="F225" s="32"/>
      <c r="G225" s="22">
        <f>SUM(I211:I226)</f>
        <v>105</v>
      </c>
      <c r="I225">
        <v>0</v>
      </c>
      <c r="J225">
        <v>0</v>
      </c>
    </row>
    <row r="226" spans="1:10" ht="15.75" thickBot="1">
      <c r="A226" t="s">
        <v>102</v>
      </c>
      <c r="C226" s="20">
        <f t="shared" si="45"/>
        <v>1</v>
      </c>
      <c r="D226" s="20">
        <f>SUM('By taxon'!B221:C221)</f>
        <v>1</v>
      </c>
      <c r="E226" s="29" t="s">
        <v>113</v>
      </c>
      <c r="F226" s="30"/>
      <c r="G226" s="23">
        <f>SUM(J211:J226)</f>
        <v>0</v>
      </c>
      <c r="I226">
        <v>1</v>
      </c>
      <c r="J226">
        <v>0</v>
      </c>
    </row>
    <row r="227" spans="1:10">
      <c r="A227" t="s">
        <v>108</v>
      </c>
      <c r="B227" s="20">
        <f>SUM(B211:B226)</f>
        <v>5</v>
      </c>
      <c r="C227" s="20">
        <f t="shared" ref="C227:D227" si="48">SUM(C211:C226)</f>
        <v>107</v>
      </c>
      <c r="D227" s="20">
        <f t="shared" si="48"/>
        <v>112</v>
      </c>
    </row>
    <row r="237" spans="1:10">
      <c r="A237" s="26"/>
      <c r="B237" s="26"/>
      <c r="C237" s="26"/>
      <c r="D237" s="26"/>
    </row>
    <row r="252" spans="1:4">
      <c r="A252" s="26"/>
      <c r="B252" s="26"/>
      <c r="C252" s="26"/>
      <c r="D252" s="26"/>
    </row>
  </sheetData>
  <autoFilter ref="A1:G60">
    <filterColumn colId="0" showButton="0"/>
    <filterColumn colId="1" showButton="0"/>
    <filterColumn colId="2" showButton="0"/>
  </autoFilter>
  <mergeCells count="35">
    <mergeCell ref="A65:D65"/>
    <mergeCell ref="A1:D1"/>
    <mergeCell ref="A21:D21"/>
    <mergeCell ref="A41:D41"/>
    <mergeCell ref="E18:F18"/>
    <mergeCell ref="E19:F19"/>
    <mergeCell ref="E38:F38"/>
    <mergeCell ref="E39:F39"/>
    <mergeCell ref="E58:F58"/>
    <mergeCell ref="E59:F59"/>
    <mergeCell ref="A209:D209"/>
    <mergeCell ref="A237:D237"/>
    <mergeCell ref="A252:D252"/>
    <mergeCell ref="A84:D84"/>
    <mergeCell ref="A103:D103"/>
    <mergeCell ref="A128:D128"/>
    <mergeCell ref="A147:D147"/>
    <mergeCell ref="A166:D166"/>
    <mergeCell ref="A190:D190"/>
    <mergeCell ref="E81:F81"/>
    <mergeCell ref="E82:F82"/>
    <mergeCell ref="E100:F100"/>
    <mergeCell ref="E101:F101"/>
    <mergeCell ref="E119:F119"/>
    <mergeCell ref="E120:F120"/>
    <mergeCell ref="E144:F144"/>
    <mergeCell ref="E145:F145"/>
    <mergeCell ref="E163:F163"/>
    <mergeCell ref="E164:F164"/>
    <mergeCell ref="E226:F226"/>
    <mergeCell ref="E182:F182"/>
    <mergeCell ref="E183:F183"/>
    <mergeCell ref="E206:F206"/>
    <mergeCell ref="E207:F207"/>
    <mergeCell ref="E225:F225"/>
  </mergeCells>
  <pageMargins left="0.7" right="0.7" top="0.75" bottom="0.75" header="0.3" footer="0.3"/>
  <pageSetup scale="5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bins</vt:lpstr>
      <vt:lpstr>MI-updated 11-7</vt:lpstr>
      <vt:lpstr>By time bin</vt:lpstr>
      <vt:lpstr>By taxon</vt:lpstr>
      <vt:lpstr>SIA done and in-hand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Keller</dc:creator>
  <cp:lastModifiedBy>Jonathan Keller</cp:lastModifiedBy>
  <cp:lastPrinted>2020-03-17T16:08:04Z</cp:lastPrinted>
  <dcterms:created xsi:type="dcterms:W3CDTF">2019-09-25T01:04:06Z</dcterms:created>
  <dcterms:modified xsi:type="dcterms:W3CDTF">2020-10-15T17:36:58Z</dcterms:modified>
</cp:coreProperties>
</file>