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nathan\Dropbox\Hall's Cave\HC-Project Data\Master Inventory and data summaries\"/>
    </mc:Choice>
  </mc:AlternateContent>
  <bookViews>
    <workbookView xWindow="0" yWindow="0" windowWidth="28800" windowHeight="12210" firstSheet="2" activeTab="4"/>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bin'!$A$1:$A$260</definedName>
    <definedName name="_xlnm._FilterDatabase" localSheetId="4" hidden="1">'SIA done and in-hand'!$A$1:$G$60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6" i="11" l="1"/>
  <c r="D206" i="11"/>
  <c r="D226" i="11"/>
  <c r="C226" i="11" s="1"/>
  <c r="I226" i="11"/>
  <c r="D181" i="11"/>
  <c r="C181" i="11" s="1"/>
  <c r="I181" i="11"/>
  <c r="I161" i="11"/>
  <c r="D161" i="11"/>
  <c r="C161" i="11" s="1"/>
  <c r="I141" i="11"/>
  <c r="D141" i="11"/>
  <c r="C141" i="11" s="1"/>
  <c r="I115" i="11"/>
  <c r="D115" i="11"/>
  <c r="C115" i="11" s="1"/>
  <c r="I95" i="11"/>
  <c r="D95" i="11"/>
  <c r="C95" i="11" s="1"/>
  <c r="I75" i="11"/>
  <c r="D75" i="11"/>
  <c r="C75" i="11" s="1"/>
  <c r="I51" i="11"/>
  <c r="D51" i="11"/>
  <c r="C51" i="11" s="1"/>
  <c r="D31" i="11" l="1"/>
  <c r="D74" i="9" l="1"/>
  <c r="B74" i="9"/>
  <c r="D158" i="9" l="1"/>
  <c r="D159" i="9"/>
  <c r="C158" i="9"/>
  <c r="B158" i="9"/>
  <c r="D222" i="9"/>
  <c r="C222" i="9"/>
  <c r="B222" i="9"/>
  <c r="D202" i="9"/>
  <c r="C202" i="9"/>
  <c r="B202" i="9"/>
  <c r="D178" i="9"/>
  <c r="C178" i="9"/>
  <c r="B178" i="9"/>
  <c r="D138" i="9"/>
  <c r="C138" i="9"/>
  <c r="B138" i="9"/>
  <c r="D114" i="9"/>
  <c r="C114" i="9"/>
  <c r="B114" i="9"/>
  <c r="D94" i="9"/>
  <c r="C94" i="9"/>
  <c r="B94" i="9"/>
  <c r="C74" i="9"/>
  <c r="D50" i="9"/>
  <c r="C50" i="9"/>
  <c r="B50" i="9"/>
  <c r="L5" i="1"/>
  <c r="L6" i="1"/>
  <c r="L7" i="1"/>
  <c r="L8" i="1"/>
  <c r="L9" i="1"/>
  <c r="L10" i="1"/>
  <c r="L11" i="1"/>
  <c r="L12" i="1"/>
  <c r="L13" i="1"/>
  <c r="L14" i="1"/>
  <c r="L4" i="1"/>
  <c r="K5" i="1"/>
  <c r="K7" i="1"/>
  <c r="K8" i="1"/>
  <c r="K9" i="1"/>
  <c r="K10" i="1"/>
  <c r="K11" i="1"/>
  <c r="K12" i="1"/>
  <c r="K13" i="1"/>
  <c r="K14" i="1"/>
  <c r="K4" i="1"/>
  <c r="K6" i="1"/>
  <c r="J6" i="1"/>
  <c r="J7" i="1"/>
  <c r="J8" i="1"/>
  <c r="J9" i="1"/>
  <c r="J10" i="1"/>
  <c r="J11" i="1"/>
  <c r="J12" i="1"/>
  <c r="J13" i="1"/>
  <c r="J14" i="1"/>
  <c r="J5" i="1"/>
  <c r="J4" i="1"/>
  <c r="M3" i="1" l="1"/>
  <c r="I11" i="11" l="1"/>
  <c r="D11" i="9"/>
  <c r="C11" i="9"/>
  <c r="B11" i="9"/>
  <c r="D11" i="11" s="1"/>
  <c r="C11" i="11" s="1"/>
  <c r="B10" i="9"/>
  <c r="C10" i="9"/>
  <c r="I174" i="11"/>
  <c r="I173" i="11"/>
  <c r="I153" i="11"/>
  <c r="I108" i="11"/>
  <c r="I107" i="11"/>
  <c r="I88" i="11"/>
  <c r="I68" i="11"/>
  <c r="I67" i="11"/>
  <c r="I44" i="11"/>
  <c r="I43" i="11"/>
  <c r="I225" i="11"/>
  <c r="G233" i="11" s="1"/>
  <c r="I224" i="11"/>
  <c r="I223" i="11"/>
  <c r="I222" i="11"/>
  <c r="I221" i="11"/>
  <c r="I205" i="11"/>
  <c r="I204" i="11"/>
  <c r="I203" i="11"/>
  <c r="I202" i="11"/>
  <c r="I184" i="11"/>
  <c r="I183" i="11"/>
  <c r="I180" i="11"/>
  <c r="G188" i="11" s="1"/>
  <c r="I179" i="11"/>
  <c r="I178" i="11"/>
  <c r="I177" i="11"/>
  <c r="I176" i="11"/>
  <c r="I175" i="11"/>
  <c r="I160" i="11"/>
  <c r="I159" i="11"/>
  <c r="I158" i="11"/>
  <c r="I157" i="11"/>
  <c r="I156" i="11"/>
  <c r="I155" i="11"/>
  <c r="I145" i="11"/>
  <c r="I144" i="11"/>
  <c r="I143" i="11"/>
  <c r="I142" i="11"/>
  <c r="I140" i="11"/>
  <c r="I139" i="11"/>
  <c r="I138" i="11"/>
  <c r="I117" i="11"/>
  <c r="I116" i="11"/>
  <c r="I114" i="11"/>
  <c r="G122" i="11" s="1"/>
  <c r="I113" i="11"/>
  <c r="I112" i="11"/>
  <c r="I111" i="11"/>
  <c r="I110" i="11"/>
  <c r="I109" i="11"/>
  <c r="I99" i="11"/>
  <c r="I98" i="11"/>
  <c r="I96" i="11"/>
  <c r="I94" i="11"/>
  <c r="I93" i="11"/>
  <c r="I91" i="11"/>
  <c r="I90" i="11"/>
  <c r="I79" i="11"/>
  <c r="I78" i="11"/>
  <c r="I77" i="11"/>
  <c r="I74" i="11"/>
  <c r="I73" i="11"/>
  <c r="I72" i="11"/>
  <c r="I71" i="11"/>
  <c r="I70" i="11"/>
  <c r="I69" i="11"/>
  <c r="I58" i="11"/>
  <c r="I56" i="11"/>
  <c r="I55" i="11"/>
  <c r="I54" i="11"/>
  <c r="I53" i="11"/>
  <c r="I52" i="11"/>
  <c r="I50" i="11"/>
  <c r="G58" i="11" s="1"/>
  <c r="I49" i="11"/>
  <c r="I48" i="11"/>
  <c r="I47" i="11"/>
  <c r="I46" i="11"/>
  <c r="I45" i="11"/>
  <c r="J22" i="11"/>
  <c r="I38" i="11"/>
  <c r="I37" i="11"/>
  <c r="I36" i="11"/>
  <c r="I35" i="11"/>
  <c r="I34" i="11"/>
  <c r="I33" i="11"/>
  <c r="I32" i="11"/>
  <c r="I30" i="11"/>
  <c r="G38" i="11" s="1"/>
  <c r="I29" i="11"/>
  <c r="I22" i="11"/>
  <c r="I14" i="11"/>
  <c r="I15" i="11"/>
  <c r="I5" i="11"/>
  <c r="I6" i="11"/>
  <c r="I7" i="11"/>
  <c r="I8" i="11"/>
  <c r="I9" i="11"/>
  <c r="I10" i="11"/>
  <c r="I12" i="11"/>
  <c r="I13" i="11"/>
  <c r="G213" i="11"/>
  <c r="G168" i="11"/>
  <c r="G18" i="11"/>
  <c r="G82" i="11"/>
  <c r="G102" i="11"/>
  <c r="C179" i="9"/>
  <c r="C15" i="9"/>
  <c r="B235" i="11"/>
  <c r="B215" i="11"/>
  <c r="B190" i="11"/>
  <c r="C145" i="9"/>
  <c r="C144" i="9"/>
  <c r="B170" i="11"/>
  <c r="B150" i="11"/>
  <c r="C88" i="9"/>
  <c r="C90" i="9"/>
  <c r="C91" i="9"/>
  <c r="B104" i="11"/>
  <c r="B84" i="11"/>
  <c r="B60" i="11"/>
  <c r="B20" i="11"/>
  <c r="B40" i="11"/>
  <c r="B124" i="11"/>
  <c r="C59" i="11"/>
  <c r="C170" i="9"/>
  <c r="D170" i="9"/>
  <c r="C171" i="9"/>
  <c r="D171" i="9"/>
  <c r="C172" i="9"/>
  <c r="D172" i="9"/>
  <c r="C173" i="9"/>
  <c r="D173" i="9"/>
  <c r="C174" i="9"/>
  <c r="D174" i="9"/>
  <c r="C175" i="9"/>
  <c r="D175" i="9"/>
  <c r="C176" i="9"/>
  <c r="D179" i="11" s="1"/>
  <c r="D176" i="9"/>
  <c r="C177" i="9"/>
  <c r="D177" i="9"/>
  <c r="D179" i="9"/>
  <c r="C180" i="9"/>
  <c r="D180" i="9"/>
  <c r="C181" i="9"/>
  <c r="D181" i="9"/>
  <c r="C182" i="9"/>
  <c r="D182" i="9"/>
  <c r="C183" i="9"/>
  <c r="D183" i="9"/>
  <c r="C184" i="9"/>
  <c r="D184" i="9"/>
  <c r="C185" i="9"/>
  <c r="D185" i="9"/>
  <c r="C186" i="9"/>
  <c r="D186" i="9"/>
  <c r="B186" i="9"/>
  <c r="B185" i="9"/>
  <c r="B184" i="9"/>
  <c r="B183" i="9"/>
  <c r="B182" i="9"/>
  <c r="B181" i="9"/>
  <c r="B180" i="9"/>
  <c r="B179" i="9"/>
  <c r="B177" i="9"/>
  <c r="B176" i="9"/>
  <c r="B175" i="9"/>
  <c r="B174" i="9"/>
  <c r="B173" i="9"/>
  <c r="D176" i="11" s="1"/>
  <c r="J176" i="11" s="1"/>
  <c r="B172" i="9"/>
  <c r="D175" i="11" s="1"/>
  <c r="B171" i="9"/>
  <c r="B170" i="9"/>
  <c r="C150" i="9"/>
  <c r="D150" i="9"/>
  <c r="C151" i="9"/>
  <c r="D154" i="11" s="1"/>
  <c r="C154" i="11" s="1"/>
  <c r="D151" i="9"/>
  <c r="C152" i="9"/>
  <c r="D152" i="9"/>
  <c r="C153" i="9"/>
  <c r="D153" i="9"/>
  <c r="C154" i="9"/>
  <c r="D154" i="9"/>
  <c r="C155" i="9"/>
  <c r="D155" i="9"/>
  <c r="C156" i="9"/>
  <c r="D159" i="11" s="1"/>
  <c r="D156" i="9"/>
  <c r="C157" i="9"/>
  <c r="D157" i="9"/>
  <c r="C159" i="9"/>
  <c r="C160" i="9"/>
  <c r="D163" i="11" s="1"/>
  <c r="C163" i="11" s="1"/>
  <c r="D160" i="9"/>
  <c r="C161" i="9"/>
  <c r="D161" i="9"/>
  <c r="C162" i="9"/>
  <c r="D162" i="9"/>
  <c r="C163" i="9"/>
  <c r="D163" i="9"/>
  <c r="C164" i="9"/>
  <c r="D164" i="9"/>
  <c r="C165" i="9"/>
  <c r="D168" i="11" s="1"/>
  <c r="C168" i="11" s="1"/>
  <c r="D165" i="9"/>
  <c r="C166" i="9"/>
  <c r="D166" i="9"/>
  <c r="B166" i="9"/>
  <c r="B165" i="9"/>
  <c r="B164" i="9"/>
  <c r="B163" i="9"/>
  <c r="B162" i="9"/>
  <c r="B161" i="9"/>
  <c r="B160" i="9"/>
  <c r="B159" i="9"/>
  <c r="B157" i="9"/>
  <c r="B156" i="9"/>
  <c r="B155" i="9"/>
  <c r="D158" i="11" s="1"/>
  <c r="J158" i="11" s="1"/>
  <c r="B154" i="9"/>
  <c r="D157" i="11" s="1"/>
  <c r="J157" i="11" s="1"/>
  <c r="B153" i="9"/>
  <c r="D156" i="11" s="1"/>
  <c r="C156" i="11" s="1"/>
  <c r="B152" i="9"/>
  <c r="D155" i="11" s="1"/>
  <c r="C155" i="11" s="1"/>
  <c r="B151" i="9"/>
  <c r="B150" i="9"/>
  <c r="D153" i="11" s="1"/>
  <c r="C214" i="9"/>
  <c r="D214" i="9"/>
  <c r="C215" i="9"/>
  <c r="D215" i="9"/>
  <c r="C216" i="9"/>
  <c r="D216" i="9"/>
  <c r="C217" i="9"/>
  <c r="D217" i="9"/>
  <c r="C218" i="9"/>
  <c r="D218" i="9"/>
  <c r="C219" i="9"/>
  <c r="D219" i="9"/>
  <c r="C220" i="9"/>
  <c r="D224" i="11" s="1"/>
  <c r="C224" i="11" s="1"/>
  <c r="D220" i="9"/>
  <c r="C221" i="9"/>
  <c r="D221" i="9"/>
  <c r="C223" i="9"/>
  <c r="D223" i="9"/>
  <c r="C224" i="9"/>
  <c r="D224" i="9"/>
  <c r="C225" i="9"/>
  <c r="D225" i="9"/>
  <c r="C226" i="9"/>
  <c r="D226" i="9"/>
  <c r="C227" i="9"/>
  <c r="D227" i="9"/>
  <c r="C228" i="9"/>
  <c r="D232" i="11" s="1"/>
  <c r="C232" i="11" s="1"/>
  <c r="D228" i="9"/>
  <c r="C229" i="9"/>
  <c r="D233" i="11" s="1"/>
  <c r="C233" i="11" s="1"/>
  <c r="D229" i="9"/>
  <c r="C230" i="9"/>
  <c r="D230" i="9"/>
  <c r="B230" i="9"/>
  <c r="B229" i="9"/>
  <c r="B228" i="9"/>
  <c r="B227" i="9"/>
  <c r="D231" i="11" s="1"/>
  <c r="C231" i="11" s="1"/>
  <c r="B226" i="9"/>
  <c r="B225" i="9"/>
  <c r="B224" i="9"/>
  <c r="B223" i="9"/>
  <c r="B221" i="9"/>
  <c r="B220" i="9"/>
  <c r="B219" i="9"/>
  <c r="B218" i="9"/>
  <c r="B217" i="9"/>
  <c r="D221" i="11" s="1"/>
  <c r="C221" i="11" s="1"/>
  <c r="B216" i="9"/>
  <c r="D220" i="11" s="1"/>
  <c r="C220" i="11" s="1"/>
  <c r="B215" i="9"/>
  <c r="B214" i="9"/>
  <c r="C194" i="9"/>
  <c r="D194" i="9"/>
  <c r="C195" i="9"/>
  <c r="D195" i="9"/>
  <c r="C196" i="9"/>
  <c r="D196" i="9"/>
  <c r="C197" i="9"/>
  <c r="D197" i="9"/>
  <c r="C198" i="9"/>
  <c r="D198" i="9"/>
  <c r="C199" i="9"/>
  <c r="D199" i="9"/>
  <c r="C200" i="9"/>
  <c r="D204" i="11" s="1"/>
  <c r="C204" i="11" s="1"/>
  <c r="D200" i="9"/>
  <c r="C201" i="9"/>
  <c r="D201" i="9"/>
  <c r="C203" i="9"/>
  <c r="D203" i="9"/>
  <c r="C204" i="9"/>
  <c r="D208" i="11" s="1"/>
  <c r="C208" i="11" s="1"/>
  <c r="D204" i="9"/>
  <c r="C205" i="9"/>
  <c r="D205" i="9"/>
  <c r="C206" i="9"/>
  <c r="D206" i="9"/>
  <c r="C207" i="9"/>
  <c r="D207" i="9"/>
  <c r="C208" i="9"/>
  <c r="D212" i="11" s="1"/>
  <c r="C212" i="11" s="1"/>
  <c r="D208" i="9"/>
  <c r="C209" i="9"/>
  <c r="D213" i="11" s="1"/>
  <c r="C213" i="11" s="1"/>
  <c r="D209" i="9"/>
  <c r="C210" i="9"/>
  <c r="D210" i="9"/>
  <c r="B210" i="9"/>
  <c r="D214" i="11" s="1"/>
  <c r="C214" i="11" s="1"/>
  <c r="B209" i="9"/>
  <c r="B208" i="9"/>
  <c r="B207" i="9"/>
  <c r="B206" i="9"/>
  <c r="B205" i="9"/>
  <c r="B204" i="9"/>
  <c r="B203" i="9"/>
  <c r="D207" i="11" s="1"/>
  <c r="C207" i="11" s="1"/>
  <c r="B201" i="9"/>
  <c r="B200" i="9"/>
  <c r="B199" i="9"/>
  <c r="B198" i="9"/>
  <c r="D202" i="11" s="1"/>
  <c r="B197" i="9"/>
  <c r="D201" i="11" s="1"/>
  <c r="B196" i="9"/>
  <c r="D200" i="11" s="1"/>
  <c r="C200" i="11" s="1"/>
  <c r="B195" i="9"/>
  <c r="B194" i="9"/>
  <c r="D198" i="11" s="1"/>
  <c r="C130" i="9"/>
  <c r="D130" i="9"/>
  <c r="C131" i="9"/>
  <c r="D131" i="9"/>
  <c r="C132" i="9"/>
  <c r="D132" i="9"/>
  <c r="C133" i="9"/>
  <c r="D133" i="9"/>
  <c r="C134" i="9"/>
  <c r="D134" i="9"/>
  <c r="C135" i="9"/>
  <c r="D138" i="11" s="1"/>
  <c r="D135" i="9"/>
  <c r="C136" i="9"/>
  <c r="D136" i="9"/>
  <c r="C137" i="9"/>
  <c r="D137" i="9"/>
  <c r="C139" i="9"/>
  <c r="D139" i="9"/>
  <c r="C140" i="9"/>
  <c r="D143" i="11" s="1"/>
  <c r="J143" i="11" s="1"/>
  <c r="D140" i="9"/>
  <c r="C141" i="9"/>
  <c r="D141" i="9"/>
  <c r="C142" i="9"/>
  <c r="D142" i="9"/>
  <c r="C143" i="9"/>
  <c r="D143" i="9"/>
  <c r="D144" i="9"/>
  <c r="D145" i="9"/>
  <c r="C146" i="9"/>
  <c r="D146" i="9"/>
  <c r="B146" i="9"/>
  <c r="B145" i="9"/>
  <c r="B144" i="9"/>
  <c r="B143" i="9"/>
  <c r="B142" i="9"/>
  <c r="B141" i="9"/>
  <c r="B140" i="9"/>
  <c r="B139" i="9"/>
  <c r="B137" i="9"/>
  <c r="B136" i="9"/>
  <c r="B135" i="9"/>
  <c r="B134" i="9"/>
  <c r="B133" i="9"/>
  <c r="D136" i="11" s="1"/>
  <c r="C136" i="11" s="1"/>
  <c r="B132" i="9"/>
  <c r="D135" i="11" s="1"/>
  <c r="C135" i="11" s="1"/>
  <c r="B131" i="9"/>
  <c r="B130" i="9"/>
  <c r="C106" i="9"/>
  <c r="D106" i="9"/>
  <c r="C107" i="9"/>
  <c r="D107" i="9"/>
  <c r="C108" i="9"/>
  <c r="D108" i="9"/>
  <c r="C109" i="9"/>
  <c r="D109" i="9"/>
  <c r="C110" i="9"/>
  <c r="D110" i="9"/>
  <c r="C111" i="9"/>
  <c r="D111" i="9"/>
  <c r="C112" i="9"/>
  <c r="D112" i="9"/>
  <c r="C113" i="9"/>
  <c r="D113" i="9"/>
  <c r="C115" i="9"/>
  <c r="D115" i="9"/>
  <c r="C116" i="9"/>
  <c r="D116" i="9"/>
  <c r="C117" i="9"/>
  <c r="D117" i="9"/>
  <c r="C118" i="9"/>
  <c r="D118" i="9"/>
  <c r="C119" i="9"/>
  <c r="D119" i="9"/>
  <c r="C120" i="9"/>
  <c r="D120" i="9"/>
  <c r="C121" i="9"/>
  <c r="D122" i="11" s="1"/>
  <c r="C122" i="11" s="1"/>
  <c r="D121" i="9"/>
  <c r="C122" i="9"/>
  <c r="D122" i="9"/>
  <c r="B122" i="9"/>
  <c r="B121" i="9"/>
  <c r="B120" i="9"/>
  <c r="B119" i="9"/>
  <c r="D120" i="11" s="1"/>
  <c r="C120" i="11" s="1"/>
  <c r="B118" i="9"/>
  <c r="B117" i="9"/>
  <c r="B116" i="9"/>
  <c r="B115" i="9"/>
  <c r="B113" i="9"/>
  <c r="B112" i="9"/>
  <c r="B111" i="9"/>
  <c r="D112" i="11" s="1"/>
  <c r="B110" i="9"/>
  <c r="B109" i="9"/>
  <c r="D110" i="11" s="1"/>
  <c r="B108" i="9"/>
  <c r="B107" i="9"/>
  <c r="D108" i="11" s="1"/>
  <c r="B106" i="9"/>
  <c r="C86" i="9"/>
  <c r="D86" i="9"/>
  <c r="C87" i="9"/>
  <c r="D87" i="9"/>
  <c r="D88" i="9"/>
  <c r="C89" i="9"/>
  <c r="D89" i="9"/>
  <c r="D90" i="9"/>
  <c r="D91" i="9"/>
  <c r="C92" i="9"/>
  <c r="D92" i="9"/>
  <c r="C93" i="9"/>
  <c r="D93" i="9"/>
  <c r="C95" i="9"/>
  <c r="D95" i="9"/>
  <c r="C96" i="9"/>
  <c r="D96" i="9"/>
  <c r="C97" i="9"/>
  <c r="D97" i="9"/>
  <c r="C98" i="9"/>
  <c r="D98" i="9"/>
  <c r="C99" i="9"/>
  <c r="D99" i="9"/>
  <c r="C100" i="9"/>
  <c r="D100" i="9"/>
  <c r="C101" i="9"/>
  <c r="D101" i="9"/>
  <c r="C102" i="9"/>
  <c r="D102" i="9"/>
  <c r="B102" i="9"/>
  <c r="D103" i="11" s="1"/>
  <c r="C103" i="11" s="1"/>
  <c r="B101" i="9"/>
  <c r="D102" i="11" s="1"/>
  <c r="C102" i="11" s="1"/>
  <c r="B100" i="9"/>
  <c r="B99" i="9"/>
  <c r="B98" i="9"/>
  <c r="B97" i="9"/>
  <c r="B96" i="9"/>
  <c r="B95" i="9"/>
  <c r="B93" i="9"/>
  <c r="B92" i="9"/>
  <c r="B91" i="9"/>
  <c r="B90" i="9"/>
  <c r="B89" i="9"/>
  <c r="B88" i="9"/>
  <c r="B87" i="9"/>
  <c r="D88" i="11" s="1"/>
  <c r="B86" i="9"/>
  <c r="D87" i="11" s="1"/>
  <c r="C87" i="11" s="1"/>
  <c r="C66" i="9"/>
  <c r="D66" i="9"/>
  <c r="C67" i="9"/>
  <c r="D67" i="9"/>
  <c r="C68" i="9"/>
  <c r="D68" i="9"/>
  <c r="C69" i="9"/>
  <c r="D69" i="9"/>
  <c r="C70" i="9"/>
  <c r="D70" i="9"/>
  <c r="C71" i="9"/>
  <c r="D71" i="9"/>
  <c r="C72" i="9"/>
  <c r="D72" i="9"/>
  <c r="C73" i="9"/>
  <c r="D73" i="9"/>
  <c r="C75" i="9"/>
  <c r="D75" i="9"/>
  <c r="C76" i="9"/>
  <c r="D77" i="11" s="1"/>
  <c r="J77" i="11" s="1"/>
  <c r="D76" i="9"/>
  <c r="C77" i="9"/>
  <c r="D77" i="9"/>
  <c r="C78" i="9"/>
  <c r="D78" i="9"/>
  <c r="C79" i="9"/>
  <c r="D79" i="9"/>
  <c r="C80" i="9"/>
  <c r="D80" i="9"/>
  <c r="C81" i="9"/>
  <c r="D81" i="9"/>
  <c r="C82" i="9"/>
  <c r="D82" i="9"/>
  <c r="B82" i="9"/>
  <c r="B81" i="9"/>
  <c r="B80" i="9"/>
  <c r="B79" i="9"/>
  <c r="B78" i="9"/>
  <c r="B77" i="9"/>
  <c r="B76" i="9"/>
  <c r="B75" i="9"/>
  <c r="B73" i="9"/>
  <c r="B72" i="9"/>
  <c r="B71" i="9"/>
  <c r="D72" i="11" s="1"/>
  <c r="J72" i="11" s="1"/>
  <c r="B70" i="9"/>
  <c r="B69" i="9"/>
  <c r="B68" i="9"/>
  <c r="D69" i="11" s="1"/>
  <c r="J69" i="11" s="1"/>
  <c r="B67" i="9"/>
  <c r="B66" i="9"/>
  <c r="C42" i="9"/>
  <c r="D42" i="9"/>
  <c r="C43" i="9"/>
  <c r="D43" i="9"/>
  <c r="C44" i="9"/>
  <c r="D44" i="9"/>
  <c r="C45" i="9"/>
  <c r="D45" i="9"/>
  <c r="C46" i="9"/>
  <c r="D46" i="9"/>
  <c r="C47" i="9"/>
  <c r="D47" i="9"/>
  <c r="C48" i="9"/>
  <c r="D48" i="9"/>
  <c r="C49" i="9"/>
  <c r="D49" i="9"/>
  <c r="C51" i="9"/>
  <c r="D51" i="9"/>
  <c r="C52" i="9"/>
  <c r="D53" i="11" s="1"/>
  <c r="C53" i="11" s="1"/>
  <c r="D52" i="9"/>
  <c r="C53" i="9"/>
  <c r="D53" i="9"/>
  <c r="C54" i="9"/>
  <c r="D55" i="11" s="1"/>
  <c r="D54" i="9"/>
  <c r="C55" i="9"/>
  <c r="D56" i="11" s="1"/>
  <c r="J56" i="11" s="1"/>
  <c r="D55" i="9"/>
  <c r="C56" i="9"/>
  <c r="D56" i="9"/>
  <c r="C57" i="9"/>
  <c r="D57" i="9"/>
  <c r="C58" i="9"/>
  <c r="D58" i="9"/>
  <c r="B58" i="9"/>
  <c r="B57" i="9"/>
  <c r="B56" i="9"/>
  <c r="B55" i="9"/>
  <c r="B54" i="9"/>
  <c r="B53" i="9"/>
  <c r="B52" i="9"/>
  <c r="B51" i="9"/>
  <c r="B49" i="9"/>
  <c r="B48" i="9"/>
  <c r="B47" i="9"/>
  <c r="D48" i="11" s="1"/>
  <c r="B46" i="9"/>
  <c r="B45" i="9"/>
  <c r="B43" i="9"/>
  <c r="B44" i="9"/>
  <c r="D45" i="11" s="1"/>
  <c r="B42" i="9"/>
  <c r="C23" i="9"/>
  <c r="D23" i="9"/>
  <c r="C24" i="9"/>
  <c r="D24" i="9"/>
  <c r="C25" i="9"/>
  <c r="D25" i="9"/>
  <c r="C26" i="9"/>
  <c r="D26" i="9"/>
  <c r="C27" i="9"/>
  <c r="D27" i="9"/>
  <c r="C28" i="9"/>
  <c r="D28" i="9"/>
  <c r="C29" i="9"/>
  <c r="D29" i="9"/>
  <c r="C30" i="9"/>
  <c r="D30" i="9"/>
  <c r="C31" i="9"/>
  <c r="D31" i="9"/>
  <c r="C32" i="9"/>
  <c r="D33" i="11" s="1"/>
  <c r="D32" i="9"/>
  <c r="C33" i="9"/>
  <c r="D33" i="9"/>
  <c r="C34" i="9"/>
  <c r="D34" i="9"/>
  <c r="C35" i="9"/>
  <c r="D35" i="9"/>
  <c r="C36" i="9"/>
  <c r="D36" i="9"/>
  <c r="C37" i="9"/>
  <c r="D37" i="9"/>
  <c r="C38" i="9"/>
  <c r="D38" i="9"/>
  <c r="B38" i="9"/>
  <c r="B37" i="9"/>
  <c r="D38" i="11" s="1"/>
  <c r="J38" i="11" s="1"/>
  <c r="B36" i="9"/>
  <c r="B35" i="9"/>
  <c r="B34" i="9"/>
  <c r="B33" i="9"/>
  <c r="D34" i="11" s="1"/>
  <c r="B32" i="9"/>
  <c r="B31" i="9"/>
  <c r="B30" i="9"/>
  <c r="B29" i="9"/>
  <c r="B28" i="9"/>
  <c r="D28" i="11" s="1"/>
  <c r="C28" i="11" s="1"/>
  <c r="B27" i="9"/>
  <c r="B26" i="9"/>
  <c r="B25" i="9"/>
  <c r="D25" i="11" s="1"/>
  <c r="C25" i="11" s="1"/>
  <c r="B24" i="9"/>
  <c r="B23" i="9"/>
  <c r="C5" i="9"/>
  <c r="D5" i="9"/>
  <c r="C6" i="9"/>
  <c r="D6" i="11" s="1"/>
  <c r="C6" i="11" s="1"/>
  <c r="D6" i="9"/>
  <c r="C7" i="9"/>
  <c r="D7" i="9"/>
  <c r="C8" i="9"/>
  <c r="D8" i="9"/>
  <c r="C9" i="9"/>
  <c r="D9" i="9"/>
  <c r="D10" i="9"/>
  <c r="C12" i="9"/>
  <c r="D12" i="9"/>
  <c r="C13" i="9"/>
  <c r="D13" i="9"/>
  <c r="C14" i="9"/>
  <c r="D14" i="9"/>
  <c r="D15" i="9"/>
  <c r="C16" i="9"/>
  <c r="D16" i="9"/>
  <c r="C17" i="9"/>
  <c r="D17" i="9"/>
  <c r="C18" i="9"/>
  <c r="D18" i="9"/>
  <c r="C19" i="9"/>
  <c r="D19" i="9"/>
  <c r="B19" i="9"/>
  <c r="B18" i="9"/>
  <c r="B17" i="9"/>
  <c r="D17" i="11" s="1"/>
  <c r="C17" i="11" s="1"/>
  <c r="B16" i="9"/>
  <c r="B15" i="9"/>
  <c r="B14" i="9"/>
  <c r="B13" i="9"/>
  <c r="B12" i="9"/>
  <c r="B9" i="9"/>
  <c r="B8" i="9"/>
  <c r="B7" i="9"/>
  <c r="B6" i="9"/>
  <c r="B5" i="9"/>
  <c r="D4" i="9"/>
  <c r="C4" i="9"/>
  <c r="B4" i="9"/>
  <c r="D3" i="9"/>
  <c r="C3" i="9"/>
  <c r="B3" i="9"/>
  <c r="M14" i="7"/>
  <c r="L14" i="7"/>
  <c r="K14" i="7"/>
  <c r="J14" i="7"/>
  <c r="I14" i="7"/>
  <c r="H14" i="7"/>
  <c r="G14" i="7"/>
  <c r="F14" i="7"/>
  <c r="E14" i="7"/>
  <c r="D14" i="7"/>
  <c r="C14" i="7"/>
  <c r="D148" i="11"/>
  <c r="C148" i="11" s="1"/>
  <c r="D147" i="11"/>
  <c r="C147" i="11" s="1"/>
  <c r="D7" i="11"/>
  <c r="C7" i="11" s="1"/>
  <c r="D234" i="11"/>
  <c r="C234" i="11" s="1"/>
  <c r="D184" i="11"/>
  <c r="J184" i="11" s="1"/>
  <c r="D144" i="11"/>
  <c r="J144" i="11" s="1"/>
  <c r="D219" i="11"/>
  <c r="C219" i="11" s="1"/>
  <c r="D119" i="11"/>
  <c r="C119" i="11" s="1"/>
  <c r="D145" i="11"/>
  <c r="C145" i="11" s="1"/>
  <c r="D99" i="11"/>
  <c r="J99" i="11" s="1"/>
  <c r="D79" i="11"/>
  <c r="J79" i="11" s="1"/>
  <c r="D142" i="11"/>
  <c r="C142" i="11" s="1"/>
  <c r="D78" i="11"/>
  <c r="J78" i="11" s="1"/>
  <c r="D218" i="11"/>
  <c r="D54" i="11"/>
  <c r="C54" i="11" s="1"/>
  <c r="D209" i="11"/>
  <c r="C209" i="11" s="1"/>
  <c r="D98" i="11"/>
  <c r="J98" i="11" s="1"/>
  <c r="D227" i="11"/>
  <c r="C227" i="11" s="1"/>
  <c r="J93" i="11"/>
  <c r="D205" i="11"/>
  <c r="C205" i="11" s="1"/>
  <c r="D35" i="11"/>
  <c r="J35" i="11" s="1"/>
  <c r="D210" i="11"/>
  <c r="C210" i="11" s="1"/>
  <c r="D229" i="11"/>
  <c r="C229" i="11" s="1"/>
  <c r="C97" i="11"/>
  <c r="C89" i="11"/>
  <c r="C93" i="11"/>
  <c r="D30" i="11" l="1"/>
  <c r="J30" i="11" s="1"/>
  <c r="D167" i="11"/>
  <c r="C167" i="11" s="1"/>
  <c r="D166" i="11"/>
  <c r="C166" i="11" s="1"/>
  <c r="C55" i="11"/>
  <c r="J55" i="11"/>
  <c r="D146" i="11"/>
  <c r="C146" i="11" s="1"/>
  <c r="D26" i="11"/>
  <c r="C26" i="11" s="1"/>
  <c r="D46" i="11"/>
  <c r="C46" i="11" s="1"/>
  <c r="D70" i="11"/>
  <c r="C70" i="11" s="1"/>
  <c r="D18" i="11"/>
  <c r="C18" i="11" s="1"/>
  <c r="D187" i="11"/>
  <c r="C187" i="11" s="1"/>
  <c r="D8" i="11"/>
  <c r="J8" i="11" s="1"/>
  <c r="D76" i="11"/>
  <c r="C76" i="11" s="1"/>
  <c r="D96" i="11"/>
  <c r="C96" i="11" s="1"/>
  <c r="D109" i="11"/>
  <c r="C109" i="11" s="1"/>
  <c r="D177" i="11"/>
  <c r="J177" i="11" s="1"/>
  <c r="D121" i="11"/>
  <c r="C121" i="11" s="1"/>
  <c r="D118" i="11"/>
  <c r="C118" i="11" s="1"/>
  <c r="D199" i="11"/>
  <c r="C199" i="11" s="1"/>
  <c r="D24" i="11"/>
  <c r="C24" i="11" s="1"/>
  <c r="D50" i="11"/>
  <c r="J50" i="11" s="1"/>
  <c r="D74" i="11"/>
  <c r="J74" i="11" s="1"/>
  <c r="D94" i="11"/>
  <c r="J94" i="11" s="1"/>
  <c r="D211" i="11"/>
  <c r="C211" i="11" s="1"/>
  <c r="D186" i="11"/>
  <c r="C186" i="11" s="1"/>
  <c r="D67" i="11"/>
  <c r="J67" i="11" s="1"/>
  <c r="D90" i="11"/>
  <c r="J90" i="11" s="1"/>
  <c r="D27" i="11"/>
  <c r="C27" i="11" s="1"/>
  <c r="D71" i="11"/>
  <c r="C71" i="11" s="1"/>
  <c r="D19" i="11"/>
  <c r="C19" i="11" s="1"/>
  <c r="D4" i="11"/>
  <c r="J4" i="11" s="1"/>
  <c r="D80" i="11"/>
  <c r="C80" i="11" s="1"/>
  <c r="D100" i="11"/>
  <c r="C100" i="11" s="1"/>
  <c r="D174" i="11"/>
  <c r="J174" i="11" s="1"/>
  <c r="D137" i="11"/>
  <c r="C137" i="11" s="1"/>
  <c r="I137" i="11" s="1"/>
  <c r="G148" i="11" s="1"/>
  <c r="D117" i="11"/>
  <c r="D164" i="11"/>
  <c r="C164" i="11" s="1"/>
  <c r="D10" i="11"/>
  <c r="C10" i="11" s="1"/>
  <c r="D116" i="11"/>
  <c r="J116" i="11" s="1"/>
  <c r="D139" i="11"/>
  <c r="C139" i="11" s="1"/>
  <c r="D16" i="11"/>
  <c r="C16" i="11" s="1"/>
  <c r="D203" i="11"/>
  <c r="C203" i="11" s="1"/>
  <c r="D178" i="11"/>
  <c r="J178" i="11" s="1"/>
  <c r="D14" i="11"/>
  <c r="C14" i="11" s="1"/>
  <c r="D43" i="11"/>
  <c r="J43" i="11" s="1"/>
  <c r="C201" i="11"/>
  <c r="J201" i="11"/>
  <c r="J159" i="11"/>
  <c r="C159" i="11"/>
  <c r="C34" i="11"/>
  <c r="J34" i="11"/>
  <c r="D68" i="11"/>
  <c r="C68" i="11" s="1"/>
  <c r="D13" i="11"/>
  <c r="J13" i="11" s="1"/>
  <c r="C78" i="11"/>
  <c r="D12" i="11"/>
  <c r="C12" i="11" s="1"/>
  <c r="D91" i="11"/>
  <c r="J91" i="11" s="1"/>
  <c r="D114" i="11"/>
  <c r="J114" i="11" s="1"/>
  <c r="D81" i="11"/>
  <c r="C81" i="11" s="1"/>
  <c r="D101" i="11"/>
  <c r="C101" i="11" s="1"/>
  <c r="D39" i="11"/>
  <c r="C39" i="11" s="1"/>
  <c r="D58" i="11"/>
  <c r="C58" i="11" s="1"/>
  <c r="D230" i="11"/>
  <c r="C230" i="11" s="1"/>
  <c r="D165" i="11"/>
  <c r="C165" i="11" s="1"/>
  <c r="D185" i="11"/>
  <c r="C185" i="11" s="1"/>
  <c r="J224" i="11"/>
  <c r="C99" i="11"/>
  <c r="D228" i="11"/>
  <c r="C228" i="11" s="1"/>
  <c r="D183" i="11"/>
  <c r="C183" i="11" s="1"/>
  <c r="D23" i="11"/>
  <c r="C23" i="11" s="1"/>
  <c r="D188" i="11"/>
  <c r="C188" i="11" s="1"/>
  <c r="D37" i="11"/>
  <c r="D57" i="11"/>
  <c r="C57" i="11" s="1"/>
  <c r="D123" i="11"/>
  <c r="C123" i="11" s="1"/>
  <c r="D107" i="11"/>
  <c r="C107" i="11" s="1"/>
  <c r="D225" i="11"/>
  <c r="C225" i="11" s="1"/>
  <c r="D182" i="11"/>
  <c r="C182" i="11" s="1"/>
  <c r="C175" i="11"/>
  <c r="J175" i="11"/>
  <c r="J179" i="11"/>
  <c r="C179" i="11"/>
  <c r="J33" i="11"/>
  <c r="C33" i="11"/>
  <c r="J45" i="11"/>
  <c r="C45" i="11"/>
  <c r="C50" i="11"/>
  <c r="J110" i="11"/>
  <c r="C110" i="11"/>
  <c r="J145" i="11"/>
  <c r="D44" i="11"/>
  <c r="C44" i="11" s="1"/>
  <c r="D83" i="11"/>
  <c r="C83" i="11" s="1"/>
  <c r="D111" i="11"/>
  <c r="C111" i="11" s="1"/>
  <c r="D222" i="11"/>
  <c r="C222" i="11" s="1"/>
  <c r="J54" i="11"/>
  <c r="C69" i="11"/>
  <c r="D3" i="11"/>
  <c r="C3" i="11" s="1"/>
  <c r="D113" i="11"/>
  <c r="J113" i="11" s="1"/>
  <c r="D223" i="11"/>
  <c r="C223" i="11" s="1"/>
  <c r="D29" i="11"/>
  <c r="J29" i="11" s="1"/>
  <c r="D49" i="11"/>
  <c r="C49" i="11" s="1"/>
  <c r="C79" i="11"/>
  <c r="J156" i="11"/>
  <c r="D9" i="11"/>
  <c r="J9" i="11" s="1"/>
  <c r="D36" i="11"/>
  <c r="C36" i="11" s="1"/>
  <c r="D47" i="11"/>
  <c r="J47" i="11" s="1"/>
  <c r="D73" i="11"/>
  <c r="D32" i="11"/>
  <c r="C32" i="11" s="1"/>
  <c r="D52" i="11"/>
  <c r="C52" i="11" s="1"/>
  <c r="C35" i="11"/>
  <c r="D5" i="11"/>
  <c r="C5" i="11" s="1"/>
  <c r="C77" i="11"/>
  <c r="C144" i="11"/>
  <c r="C176" i="11"/>
  <c r="C38" i="11"/>
  <c r="D133" i="11"/>
  <c r="C133" i="11" s="1"/>
  <c r="D149" i="11"/>
  <c r="C149" i="11" s="1"/>
  <c r="D140" i="11"/>
  <c r="J140" i="11" s="1"/>
  <c r="D169" i="11"/>
  <c r="C169" i="11" s="1"/>
  <c r="D162" i="11"/>
  <c r="C162" i="11" s="1"/>
  <c r="D189" i="11"/>
  <c r="C189" i="11" s="1"/>
  <c r="D82" i="11"/>
  <c r="C82" i="11" s="1"/>
  <c r="D134" i="11"/>
  <c r="C134" i="11" s="1"/>
  <c r="D173" i="11"/>
  <c r="J173" i="11" s="1"/>
  <c r="D15" i="11"/>
  <c r="C15" i="11" s="1"/>
  <c r="C218" i="11"/>
  <c r="J53" i="11"/>
  <c r="J88" i="11"/>
  <c r="C88" i="11"/>
  <c r="C138" i="11"/>
  <c r="J138" i="11"/>
  <c r="J46" i="11"/>
  <c r="J112" i="11"/>
  <c r="C112" i="11"/>
  <c r="J117" i="11"/>
  <c r="C117" i="11"/>
  <c r="C48" i="11"/>
  <c r="J48" i="11"/>
  <c r="J10" i="11"/>
  <c r="C198" i="11"/>
  <c r="J108" i="11"/>
  <c r="C108" i="11"/>
  <c r="C153" i="11"/>
  <c r="J153" i="11"/>
  <c r="J202" i="11"/>
  <c r="C202" i="11"/>
  <c r="C158" i="11"/>
  <c r="J7" i="11"/>
  <c r="C56" i="11"/>
  <c r="C143" i="11"/>
  <c r="J142" i="11"/>
  <c r="D180" i="11"/>
  <c r="C180" i="11" s="1"/>
  <c r="C72" i="11"/>
  <c r="C157" i="11"/>
  <c r="J205" i="11"/>
  <c r="J6" i="11"/>
  <c r="C184" i="11"/>
  <c r="D160" i="11"/>
  <c r="C94" i="11" l="1"/>
  <c r="C104" i="11" s="1"/>
  <c r="C116" i="11"/>
  <c r="J71" i="11"/>
  <c r="C74" i="11"/>
  <c r="C8" i="11"/>
  <c r="C43" i="11"/>
  <c r="J70" i="11"/>
  <c r="J96" i="11"/>
  <c r="G103" i="11" s="1"/>
  <c r="C13" i="11"/>
  <c r="C177" i="11"/>
  <c r="C4" i="11"/>
  <c r="C67" i="11"/>
  <c r="J14" i="11"/>
  <c r="C178" i="11"/>
  <c r="J109" i="11"/>
  <c r="D215" i="11"/>
  <c r="C170" i="11"/>
  <c r="C174" i="11"/>
  <c r="J49" i="11"/>
  <c r="C29" i="11"/>
  <c r="J58" i="11"/>
  <c r="C9" i="11"/>
  <c r="C30" i="11"/>
  <c r="J36" i="11"/>
  <c r="C215" i="11"/>
  <c r="C140" i="11"/>
  <c r="C150" i="11" s="1"/>
  <c r="J139" i="11"/>
  <c r="G149" i="11" s="1"/>
  <c r="J107" i="11"/>
  <c r="J225" i="11"/>
  <c r="J111" i="11"/>
  <c r="D170" i="11"/>
  <c r="D40" i="11"/>
  <c r="J32" i="11"/>
  <c r="J44" i="11"/>
  <c r="D20" i="11"/>
  <c r="J222" i="11"/>
  <c r="D84" i="11"/>
  <c r="C114" i="11"/>
  <c r="J3" i="11"/>
  <c r="J15" i="11"/>
  <c r="J183" i="11"/>
  <c r="D124" i="11"/>
  <c r="J12" i="11"/>
  <c r="J37" i="11"/>
  <c r="J5" i="11"/>
  <c r="C73" i="11"/>
  <c r="C37" i="11"/>
  <c r="C173" i="11"/>
  <c r="J52" i="11"/>
  <c r="J73" i="11"/>
  <c r="J68" i="11"/>
  <c r="C47" i="11"/>
  <c r="D104" i="11"/>
  <c r="D60" i="11"/>
  <c r="D190" i="11"/>
  <c r="J180" i="11"/>
  <c r="D235" i="11"/>
  <c r="J223" i="11"/>
  <c r="C113" i="11"/>
  <c r="C235" i="11"/>
  <c r="D150" i="11"/>
  <c r="G214" i="11"/>
  <c r="C84" i="11"/>
  <c r="J160" i="11"/>
  <c r="G169" i="11" s="1"/>
  <c r="C160" i="11"/>
  <c r="C60" i="11" l="1"/>
  <c r="C20" i="11"/>
  <c r="C190" i="11"/>
  <c r="G19" i="11"/>
  <c r="C40" i="11"/>
  <c r="C124" i="11"/>
  <c r="G123" i="11"/>
  <c r="G234" i="11"/>
  <c r="G39" i="11"/>
  <c r="G189" i="11"/>
  <c r="G83" i="11"/>
  <c r="G59" i="11"/>
</calcChain>
</file>

<file path=xl/sharedStrings.xml><?xml version="1.0" encoding="utf-8"?>
<sst xmlns="http://schemas.openxmlformats.org/spreadsheetml/2006/main" count="898" uniqueCount="126">
  <si>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</si>
  <si>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</si>
  <si>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</si>
  <si>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</si>
  <si>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</si>
  <si>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</si>
  <si>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</si>
  <si>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</si>
  <si>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</si>
  <si>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</si>
  <si>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</si>
  <si>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</si>
  <si>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</si>
  <si>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</si>
  <si>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</si>
  <si>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</si>
  <si>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</si>
  <si>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000-015</t>
  </si>
  <si>
    <t>015-030</t>
  </si>
  <si>
    <t>030-060</t>
  </si>
  <si>
    <t>060-085</t>
  </si>
  <si>
    <t>085-105</t>
  </si>
  <si>
    <t>105-120</t>
  </si>
  <si>
    <t>120-135</t>
  </si>
  <si>
    <t>165-180</t>
  </si>
  <si>
    <t>180-205</t>
  </si>
  <si>
    <t>205-230</t>
  </si>
  <si>
    <t>230-255</t>
  </si>
  <si>
    <t>255-280</t>
  </si>
  <si>
    <t>280-305</t>
  </si>
  <si>
    <t>305-330</t>
  </si>
  <si>
    <t>330-360</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</si>
  <si>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</si>
  <si>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</si>
  <si>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</si>
  <si>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</si>
  <si>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</si>
  <si>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</si>
  <si>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</si>
  <si>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</si>
  <si>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</si>
  <si>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</si>
  <si>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</si>
  <si>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</si>
  <si>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</si>
  <si>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</si>
  <si>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</si>
  <si>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</si>
  <si>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</si>
  <si>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</si>
  <si>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</si>
  <si>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</si>
  <si>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Time Bin #1 (000-015cm)</t>
  </si>
  <si>
    <t>Time Bin #2 (015-030cm)</t>
  </si>
  <si>
    <t>Time Bin #3 (030-060)</t>
  </si>
  <si>
    <t>Time Bin #4 (060-085)</t>
  </si>
  <si>
    <t>Time Bin #5 (085-105)</t>
  </si>
  <si>
    <t>Time Bin #6 (105-120)</t>
  </si>
  <si>
    <t>Time Bin #7 (120-135)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</si>
  <si>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</si>
  <si>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</si>
  <si>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</si>
  <si>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</si>
  <si>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</si>
  <si>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</si>
  <si>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</si>
  <si>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</si>
  <si>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</si>
  <si>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</si>
  <si>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</si>
  <si>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</si>
  <si>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</si>
  <si>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</si>
  <si>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</si>
  <si>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</si>
  <si>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</si>
  <si>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</si>
  <si>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</si>
  <si>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</si>
  <si>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</si>
  <si>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</si>
  <si>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</si>
  <si>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</si>
  <si>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</si>
  <si>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</si>
  <si>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</si>
  <si>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</si>
  <si>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</si>
  <si>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</si>
  <si>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</si>
  <si>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</si>
  <si>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</si>
  <si>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</si>
  <si>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These are goal numbers and cannot be reached for most taxa in any given time bin.  All time bins except 4-8 are already exhausted.</t>
  </si>
  <si>
    <t>Time Bin #8 (135-150)</t>
  </si>
  <si>
    <t>#8 (135-150cm)</t>
  </si>
  <si>
    <t>Time Bin 8.5 (150-165)</t>
  </si>
  <si>
    <t/>
  </si>
  <si>
    <t>1210-2192</t>
  </si>
  <si>
    <t>2192-4155</t>
  </si>
  <si>
    <t>4155-5790</t>
  </si>
  <si>
    <t>5790-7708</t>
  </si>
  <si>
    <t>7708-9280</t>
  </si>
  <si>
    <t>9280-10852</t>
  </si>
  <si>
    <t>10852-12424</t>
  </si>
  <si>
    <t>12424-13300</t>
  </si>
  <si>
    <t>13300-13935</t>
  </si>
  <si>
    <t>13935-14994</t>
  </si>
  <si>
    <t>14994-16052</t>
  </si>
  <si>
    <t>16052-17110</t>
  </si>
  <si>
    <t>17110-18168</t>
  </si>
  <si>
    <t>18168-19227</t>
  </si>
  <si>
    <t>19227-20285</t>
  </si>
  <si>
    <t>20285-21555</t>
  </si>
  <si>
    <t>135-150</t>
  </si>
  <si>
    <t>150-165</t>
  </si>
  <si>
    <t>CAL ybp (Keller Nov 2020)</t>
  </si>
  <si>
    <t>0-1210</t>
  </si>
  <si>
    <t>Perognathus for Fox CT-scanning</t>
  </si>
  <si>
    <t>#8.5 (150-165cm)</t>
  </si>
  <si>
    <t>Peromyscus sp2</t>
  </si>
  <si>
    <t>Peromyscus sp1</t>
  </si>
  <si>
    <t xml:space="preserve">Microtus </t>
  </si>
  <si>
    <t>Depth (cm)</t>
  </si>
  <si>
    <t>CT-scans remaining</t>
  </si>
  <si>
    <t>SIA remaining (13 time 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</si>
</sst>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4">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center" vertical="center" textRotation="90" wrapText="1"/>
    </xf>
    <xf numFmtId="0" fontId="0"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5" xfId="0" applyBorder="1"/>
    <xf numFmtId="0" fontId="1" fillId="0" borderId="3"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1" xfId="0" applyBorder="1"/>
    <xf numFmtId="0" fontId="0" fillId="0" borderId="6" xfId="0" applyBorder="1"/>
    <xf numFmtId="0" fontId="0" fillId="0" borderId="0" xfId="0" applyAlignment="1"/>
    <xf numFmtId="0" fontId="1" fillId="0" borderId="0" xfId="0" applyFont="1" applyAlignment="1"/>
    <xf numFmtId="0" fontId="0" fillId="0" borderId="0" xfId="0" quotePrefix="1"/>
    <xf numFmtId="0" fontId="0" fillId="0" borderId="1" xfId="0" applyFill="1" applyBorder="1" applyAlignment="1">
      <alignment horizontal="center"/>
    </xf>
    <xf numFmtId="0" fontId="0" fillId="0" borderId="3" xfId="0" applyFill="1" applyBorder="1" applyAlignment="1">
      <alignment horizontal="center"/>
    </xf>
    <xf numFmtId="0" fontId="1" fillId="2" borderId="12" xfId="0" applyFont="1" applyFill="1" applyBorder="1" applyAlignment="1">
      <alignment horizontal="center"/>
    </xf>
    <xf numFmtId="0" fontId="1" fillId="2" borderId="5" xfId="0" applyFont="1" applyFill="1" applyBorder="1" applyAlignment="1">
      <alignment horizontal="center"/>
    </xf>
    <xf numFmtId="0" fontId="1" fillId="2" borderId="13" xfId="0" applyFont="1" applyFill="1" applyBorder="1"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2" fontId="0" fillId="0" borderId="0" xfId="0" applyNumberFormat="1"/>
    <xf numFmtId="2" fontId="1" fillId="0" borderId="0" xfId="0" applyNumberFormat="1" applyFont="1"/>
    <xf numFmtId="2" fontId="0" fillId="0" borderId="0" xfId="0" quotePrefix="1" applyNumberFormat="1"/>
    <xf numFmtId="2"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bin'!$B$157:$B$168</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bin'!$C$157:$C$168</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bin'!$D$157:$D$168</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bin'!$B$204:$B$215</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bin'!$C$204:$C$215</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bin'!$D$204:$D$215</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bin'!$B$219:$B$230</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bin'!$C$219:$C$230</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bin'!$D$219:$D$230</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bin'!$B$234:$B$245</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bin'!$C$234:$C$245</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bin'!$D$234:$D$245</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bin'!$B$249:$B$260</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bin'!$C$249:$C$260</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bin'!$D$249:$D$260</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64</c:v>
                </c:pt>
                <c:pt idx="2">
                  <c:v>20</c:v>
                </c:pt>
                <c:pt idx="3">
                  <c:v>80</c:v>
                </c:pt>
                <c:pt idx="4">
                  <c:v>61</c:v>
                </c:pt>
                <c:pt idx="5">
                  <c:v>36</c:v>
                </c:pt>
                <c:pt idx="6">
                  <c:v>60</c:v>
                </c:pt>
                <c:pt idx="7">
                  <c:v>51</c:v>
                </c:pt>
                <c:pt idx="8">
                  <c:v>39</c:v>
                </c:pt>
                <c:pt idx="9">
                  <c:v>22</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31</c:v>
                </c:pt>
                <c:pt idx="3">
                  <c:v>223</c:v>
                </c:pt>
                <c:pt idx="4">
                  <c:v>178</c:v>
                </c:pt>
                <c:pt idx="5">
                  <c:v>159</c:v>
                </c:pt>
                <c:pt idx="6">
                  <c:v>162</c:v>
                </c:pt>
                <c:pt idx="7">
                  <c:v>139</c:v>
                </c:pt>
                <c:pt idx="8">
                  <c:v>127</c:v>
                </c:pt>
                <c:pt idx="9">
                  <c:v>173</c:v>
                </c:pt>
                <c:pt idx="10">
                  <c:v>75</c:v>
                </c:pt>
                <c:pt idx="11">
                  <c:v>104</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332</c:v>
                </c:pt>
                <c:pt idx="2">
                  <c:v>31</c:v>
                </c:pt>
                <c:pt idx="3">
                  <c:v>335</c:v>
                </c:pt>
                <c:pt idx="4">
                  <c:v>250</c:v>
                </c:pt>
                <c:pt idx="5">
                  <c:v>192</c:v>
                </c:pt>
                <c:pt idx="6">
                  <c:v>310</c:v>
                </c:pt>
                <c:pt idx="7">
                  <c:v>123</c:v>
                </c:pt>
                <c:pt idx="8">
                  <c:v>155</c:v>
                </c:pt>
                <c:pt idx="9">
                  <c:v>329</c:v>
                </c:pt>
                <c:pt idx="10">
                  <c:v>36</c:v>
                </c:pt>
                <c:pt idx="11">
                  <c:v>21</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#8.5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bin'!$B$127:$B$138</c:f>
              <c:numCache>
                <c:formatCode>General</c:formatCode>
                <c:ptCount val="12"/>
                <c:pt idx="0">
                  <c:v>50</c:v>
                </c:pt>
                <c:pt idx="1">
                  <c:v>6</c:v>
                </c:pt>
                <c:pt idx="2">
                  <c:v>1</c:v>
                </c:pt>
                <c:pt idx="3">
                  <c:v>6</c:v>
                </c:pt>
                <c:pt idx="4">
                  <c:v>6</c:v>
                </c:pt>
                <c:pt idx="5">
                  <c:v>5</c:v>
                </c:pt>
                <c:pt idx="6">
                  <c:v>6</c:v>
                </c:pt>
                <c:pt idx="7">
                  <c:v>6</c:v>
                </c:pt>
                <c:pt idx="8">
                  <c:v>1</c:v>
                </c:pt>
                <c:pt idx="9">
                  <c:v>2</c:v>
                </c:pt>
                <c:pt idx="11">
                  <c:v>1</c:v>
                </c:pt>
              </c:numCache>
            </c:numRef>
          </c:val>
          <c:extLst>
            <c:ext xmlns:c16="http://schemas.microsoft.com/office/drawing/2014/chart" uri="{C3380CC4-5D6E-409C-BE32-E72D297353CC}">
              <c16:uniqueId val="{00000000-B27A-4EE4-9D2C-1C38736D2F07}"/>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bin'!$C$127:$C$138</c:f>
              <c:numCache>
                <c:formatCode>General</c:formatCode>
                <c:ptCount val="12"/>
                <c:pt idx="1">
                  <c:v>15</c:v>
                </c:pt>
                <c:pt idx="2">
                  <c:v>6</c:v>
                </c:pt>
                <c:pt idx="3">
                  <c:v>15</c:v>
                </c:pt>
                <c:pt idx="4">
                  <c:v>15</c:v>
                </c:pt>
                <c:pt idx="5">
                  <c:v>15</c:v>
                </c:pt>
                <c:pt idx="6">
                  <c:v>15</c:v>
                </c:pt>
                <c:pt idx="7">
                  <c:v>15</c:v>
                </c:pt>
                <c:pt idx="8">
                  <c:v>8</c:v>
                </c:pt>
                <c:pt idx="9">
                  <c:v>15</c:v>
                </c:pt>
                <c:pt idx="11">
                  <c:v>2</c:v>
                </c:pt>
              </c:numCache>
            </c:numRef>
          </c:val>
          <c:extLst>
            <c:ext xmlns:c16="http://schemas.microsoft.com/office/drawing/2014/chart" uri="{C3380CC4-5D6E-409C-BE32-E72D297353CC}">
              <c16:uniqueId val="{00000001-B27A-4EE4-9D2C-1C38736D2F07}"/>
            </c:ext>
          </c:extLst>
        </c:ser>
        <c:ser>
          <c:idx val="2"/>
          <c:order val="2"/>
          <c:tx>
            <c:strRef>
              <c:f>'By time bin'!$D$2</c:f>
              <c:strCache>
                <c:ptCount val="1"/>
                <c:pt idx="0">
                  <c:v>BS</c:v>
                </c:pt>
              </c:strCache>
            </c:strRef>
          </c:tx>
          <c:spPr>
            <a:solidFill>
              <a:schemeClr val="accent3"/>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bin'!$D$127:$D$138</c:f>
              <c:numCache>
                <c:formatCode>General</c:formatCode>
                <c:ptCount val="12"/>
                <c:pt idx="1">
                  <c:v>30</c:v>
                </c:pt>
                <c:pt idx="2">
                  <c:v>4</c:v>
                </c:pt>
                <c:pt idx="3">
                  <c:v>30</c:v>
                </c:pt>
                <c:pt idx="4">
                  <c:v>30</c:v>
                </c:pt>
                <c:pt idx="5">
                  <c:v>30</c:v>
                </c:pt>
                <c:pt idx="6">
                  <c:v>30</c:v>
                </c:pt>
                <c:pt idx="7">
                  <c:v>18</c:v>
                </c:pt>
                <c:pt idx="8">
                  <c:v>2</c:v>
                </c:pt>
                <c:pt idx="9">
                  <c:v>30</c:v>
                </c:pt>
                <c:pt idx="11">
                  <c:v>1</c:v>
                </c:pt>
              </c:numCache>
            </c:numRef>
          </c:val>
          <c:extLst>
            <c:ext xmlns:c16="http://schemas.microsoft.com/office/drawing/2014/chart" uri="{C3380CC4-5D6E-409C-BE32-E72D297353CC}">
              <c16:uniqueId val="{00000002-B27A-4EE4-9D2C-1C38736D2F0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taxon'!$B$3:$B$19</c:f>
              <c:numCache>
                <c:formatCode>General</c:formatCode>
                <c:ptCount val="17"/>
                <c:pt idx="0">
                  <c:v>5</c:v>
                </c:pt>
                <c:pt idx="1">
                  <c:v>5</c:v>
                </c:pt>
                <c:pt idx="2">
                  <c:v>6</c:v>
                </c:pt>
                <c:pt idx="3">
                  <c:v>6</c:v>
                </c:pt>
                <c:pt idx="4">
                  <c:v>6</c:v>
                </c:pt>
                <c:pt idx="5">
                  <c:v>6</c:v>
                </c:pt>
                <c:pt idx="6">
                  <c:v>6</c:v>
                </c:pt>
                <c:pt idx="7">
                  <c:v>6</c:v>
                </c:pt>
                <c:pt idx="8">
                  <c:v>6</c:v>
                </c:pt>
                <c:pt idx="9">
                  <c:v>6</c:v>
                </c:pt>
                <c:pt idx="10">
                  <c:v>0</c:v>
                </c:pt>
                <c:pt idx="11">
                  <c:v>6</c:v>
                </c:pt>
                <c:pt idx="12">
                  <c:v>0</c:v>
                </c:pt>
                <c:pt idx="13">
                  <c:v>0</c:v>
                </c:pt>
                <c:pt idx="14">
                  <c:v>0</c:v>
                </c:pt>
                <c:pt idx="15">
                  <c:v>0</c:v>
                </c:pt>
                <c:pt idx="16">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taxon'!$C$3:$C$19</c:f>
              <c:numCache>
                <c:formatCode>General</c:formatCode>
                <c:ptCount val="17"/>
                <c:pt idx="0">
                  <c:v>15</c:v>
                </c:pt>
                <c:pt idx="1">
                  <c:v>15</c:v>
                </c:pt>
                <c:pt idx="2">
                  <c:v>15</c:v>
                </c:pt>
                <c:pt idx="3">
                  <c:v>15</c:v>
                </c:pt>
                <c:pt idx="4">
                  <c:v>15</c:v>
                </c:pt>
                <c:pt idx="5">
                  <c:v>15</c:v>
                </c:pt>
                <c:pt idx="6">
                  <c:v>15</c:v>
                </c:pt>
                <c:pt idx="7">
                  <c:v>15</c:v>
                </c:pt>
                <c:pt idx="8">
                  <c:v>15</c:v>
                </c:pt>
                <c:pt idx="9">
                  <c:v>15</c:v>
                </c:pt>
                <c:pt idx="10">
                  <c:v>15</c:v>
                </c:pt>
                <c:pt idx="11">
                  <c:v>15</c:v>
                </c:pt>
                <c:pt idx="12">
                  <c:v>15</c:v>
                </c:pt>
                <c:pt idx="13">
                  <c:v>2</c:v>
                </c:pt>
                <c:pt idx="14">
                  <c:v>2</c:v>
                </c:pt>
                <c:pt idx="15">
                  <c:v>1</c:v>
                </c:pt>
                <c:pt idx="16">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taxon'!$D$3:$D$19</c:f>
              <c:numCache>
                <c:formatCode>General</c:formatCode>
                <c:ptCount val="17"/>
                <c:pt idx="0">
                  <c:v>15</c:v>
                </c:pt>
                <c:pt idx="1">
                  <c:v>19</c:v>
                </c:pt>
                <c:pt idx="2">
                  <c:v>10</c:v>
                </c:pt>
                <c:pt idx="3">
                  <c:v>30</c:v>
                </c:pt>
                <c:pt idx="4">
                  <c:v>30</c:v>
                </c:pt>
                <c:pt idx="5">
                  <c:v>30</c:v>
                </c:pt>
                <c:pt idx="6">
                  <c:v>30</c:v>
                </c:pt>
                <c:pt idx="7">
                  <c:v>30</c:v>
                </c:pt>
                <c:pt idx="8">
                  <c:v>30</c:v>
                </c:pt>
                <c:pt idx="9">
                  <c:v>30</c:v>
                </c:pt>
                <c:pt idx="10">
                  <c:v>27</c:v>
                </c:pt>
                <c:pt idx="11">
                  <c:v>30</c:v>
                </c:pt>
                <c:pt idx="12">
                  <c:v>21</c:v>
                </c:pt>
                <c:pt idx="13">
                  <c:v>0</c:v>
                </c:pt>
                <c:pt idx="14">
                  <c:v>0</c:v>
                </c:pt>
                <c:pt idx="15">
                  <c:v>0</c:v>
                </c:pt>
                <c:pt idx="16">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 -</a:t>
            </a:r>
            <a:r>
              <a:rPr lang="en-US" baseline="0"/>
              <a:t> set aside at TMM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strCache>
            </c:strRef>
          </c:cat>
          <c:val>
            <c:numRef>
              <c:f>'By taxon'!$B$23:$B$38</c:f>
              <c:numCache>
                <c:formatCode>General</c:formatCode>
                <c:ptCount val="16"/>
                <c:pt idx="0">
                  <c:v>0</c:v>
                </c:pt>
                <c:pt idx="1">
                  <c:v>0</c:v>
                </c:pt>
                <c:pt idx="2">
                  <c:v>0</c:v>
                </c:pt>
                <c:pt idx="3">
                  <c:v>0</c:v>
                </c:pt>
                <c:pt idx="4">
                  <c:v>0</c:v>
                </c:pt>
                <c:pt idx="5">
                  <c:v>3</c:v>
                </c:pt>
                <c:pt idx="6">
                  <c:v>0</c:v>
                </c:pt>
                <c:pt idx="7">
                  <c:v>4</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taxon'!$C$22</c:f>
              <c:strCache>
                <c:ptCount val="1"/>
                <c:pt idx="0">
                  <c:v>SIA+BS</c:v>
                </c:pt>
              </c:strCache>
            </c:strRef>
          </c:tx>
          <c:spPr>
            <a:solidFill>
              <a:schemeClr val="accent2"/>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strCache>
            </c:strRef>
          </c:cat>
          <c:val>
            <c:numRef>
              <c:f>'By taxon'!$C$23:$C$38</c:f>
              <c:numCache>
                <c:formatCode>General</c:formatCode>
                <c:ptCount val="16"/>
                <c:pt idx="0">
                  <c:v>0</c:v>
                </c:pt>
                <c:pt idx="1">
                  <c:v>0</c:v>
                </c:pt>
                <c:pt idx="2">
                  <c:v>0</c:v>
                </c:pt>
                <c:pt idx="3">
                  <c:v>0</c:v>
                </c:pt>
                <c:pt idx="4">
                  <c:v>0</c:v>
                </c:pt>
                <c:pt idx="5">
                  <c:v>2</c:v>
                </c:pt>
                <c:pt idx="6">
                  <c:v>6</c:v>
                </c:pt>
                <c:pt idx="7">
                  <c:v>4</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taxon'!$D$22</c:f>
              <c:strCache>
                <c:ptCount val="1"/>
                <c:pt idx="0">
                  <c:v>BS</c:v>
                </c:pt>
              </c:strCache>
            </c:strRef>
          </c:tx>
          <c:spPr>
            <a:solidFill>
              <a:schemeClr val="accent3"/>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strCache>
            </c:strRef>
          </c:cat>
          <c:val>
            <c:numRef>
              <c:f>'By taxon'!$D$23:$D$38</c:f>
              <c:numCache>
                <c:formatCode>General</c:formatCode>
                <c:ptCount val="16"/>
                <c:pt idx="0">
                  <c:v>0</c:v>
                </c:pt>
                <c:pt idx="1">
                  <c:v>0</c:v>
                </c:pt>
                <c:pt idx="2">
                  <c:v>0</c:v>
                </c:pt>
                <c:pt idx="3">
                  <c:v>0</c:v>
                </c:pt>
                <c:pt idx="4">
                  <c:v>0</c:v>
                </c:pt>
                <c:pt idx="5">
                  <c:v>1</c:v>
                </c:pt>
                <c:pt idx="6">
                  <c:v>0</c:v>
                </c:pt>
                <c:pt idx="7">
                  <c:v>26</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taxon'!$A$42:$A$58</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taxon'!$B$42:$B$58</c:f>
              <c:numCache>
                <c:formatCode>General</c:formatCode>
                <c:ptCount val="17"/>
                <c:pt idx="0">
                  <c:v>5</c:v>
                </c:pt>
                <c:pt idx="1">
                  <c:v>5</c:v>
                </c:pt>
                <c:pt idx="2">
                  <c:v>1</c:v>
                </c:pt>
                <c:pt idx="3">
                  <c:v>6</c:v>
                </c:pt>
                <c:pt idx="4">
                  <c:v>6</c:v>
                </c:pt>
                <c:pt idx="5">
                  <c:v>6</c:v>
                </c:pt>
                <c:pt idx="6">
                  <c:v>6</c:v>
                </c:pt>
                <c:pt idx="7">
                  <c:v>6</c:v>
                </c:pt>
                <c:pt idx="8">
                  <c:v>6</c:v>
                </c:pt>
                <c:pt idx="9">
                  <c:v>6</c:v>
                </c:pt>
                <c:pt idx="10">
                  <c:v>6</c:v>
                </c:pt>
                <c:pt idx="11">
                  <c:v>6</c:v>
                </c:pt>
                <c:pt idx="12">
                  <c:v>6</c:v>
                </c:pt>
                <c:pt idx="13">
                  <c:v>4</c:v>
                </c:pt>
                <c:pt idx="14">
                  <c:v>3</c:v>
                </c:pt>
                <c:pt idx="15">
                  <c:v>2</c:v>
                </c:pt>
                <c:pt idx="16">
                  <c:v>0</c:v>
                </c:pt>
              </c:numCache>
            </c:numRef>
          </c:val>
          <c:extLst>
            <c:ext xmlns:c16="http://schemas.microsoft.com/office/drawing/2014/chart" uri="{C3380CC4-5D6E-409C-BE32-E72D297353CC}">
              <c16:uniqueId val="{00000000-0B39-4E6F-AD9B-474B4DF52FFD}"/>
            </c:ext>
          </c:extLst>
        </c:ser>
        <c:ser>
          <c:idx val="1"/>
          <c:order val="1"/>
          <c:tx>
            <c:strRef>
              <c:f>'By taxon'!$C$22</c:f>
              <c:strCache>
                <c:ptCount val="1"/>
                <c:pt idx="0">
                  <c:v>SIA+BS</c:v>
                </c:pt>
              </c:strCache>
            </c:strRef>
          </c:tx>
          <c:spPr>
            <a:solidFill>
              <a:schemeClr val="accent2"/>
            </a:solidFill>
            <a:ln>
              <a:noFill/>
            </a:ln>
            <a:effectLst/>
          </c:spPr>
          <c:invertIfNegative val="0"/>
          <c:cat>
            <c:strRef>
              <c:f>'By taxon'!$A$42:$A$58</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taxon'!$C$42:$C$58</c:f>
              <c:numCache>
                <c:formatCode>General</c:formatCode>
                <c:ptCount val="17"/>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7</c:v>
                </c:pt>
                <c:pt idx="15">
                  <c:v>15</c:v>
                </c:pt>
                <c:pt idx="16">
                  <c:v>6</c:v>
                </c:pt>
              </c:numCache>
            </c:numRef>
          </c:val>
          <c:extLst>
            <c:ext xmlns:c16="http://schemas.microsoft.com/office/drawing/2014/chart" uri="{C3380CC4-5D6E-409C-BE32-E72D297353CC}">
              <c16:uniqueId val="{00000001-0B39-4E6F-AD9B-474B4DF52FFD}"/>
            </c:ext>
          </c:extLst>
        </c:ser>
        <c:ser>
          <c:idx val="2"/>
          <c:order val="2"/>
          <c:tx>
            <c:strRef>
              <c:f>'By taxon'!$D$22</c:f>
              <c:strCache>
                <c:ptCount val="1"/>
                <c:pt idx="0">
                  <c:v>BS</c:v>
                </c:pt>
              </c:strCache>
            </c:strRef>
          </c:tx>
          <c:spPr>
            <a:solidFill>
              <a:schemeClr val="accent3"/>
            </a:solidFill>
            <a:ln>
              <a:noFill/>
            </a:ln>
            <a:effectLst/>
          </c:spPr>
          <c:invertIfNegative val="0"/>
          <c:cat>
            <c:strRef>
              <c:f>'By taxon'!$A$42:$A$58</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taxon'!$D$42:$D$58</c:f>
              <c:numCache>
                <c:formatCode>General</c:formatCode>
                <c:ptCount val="17"/>
                <c:pt idx="0">
                  <c:v>1</c:v>
                </c:pt>
                <c:pt idx="1">
                  <c:v>5</c:v>
                </c:pt>
                <c:pt idx="2">
                  <c:v>30</c:v>
                </c:pt>
                <c:pt idx="3">
                  <c:v>30</c:v>
                </c:pt>
                <c:pt idx="4">
                  <c:v>30</c:v>
                </c:pt>
                <c:pt idx="5">
                  <c:v>30</c:v>
                </c:pt>
                <c:pt idx="6">
                  <c:v>30</c:v>
                </c:pt>
                <c:pt idx="7">
                  <c:v>30</c:v>
                </c:pt>
                <c:pt idx="8">
                  <c:v>30</c:v>
                </c:pt>
                <c:pt idx="9">
                  <c:v>16</c:v>
                </c:pt>
                <c:pt idx="10">
                  <c:v>30</c:v>
                </c:pt>
                <c:pt idx="11">
                  <c:v>30</c:v>
                </c:pt>
                <c:pt idx="12">
                  <c:v>30</c:v>
                </c:pt>
                <c:pt idx="13">
                  <c:v>4</c:v>
                </c:pt>
                <c:pt idx="14">
                  <c:v>0</c:v>
                </c:pt>
                <c:pt idx="15">
                  <c:v>9</c:v>
                </c:pt>
                <c:pt idx="16">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taxon'!$A$66:$A$82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taxon'!$B$66:$B$82</c:f>
              <c:numCache>
                <c:formatCode>General</c:formatCode>
                <c:ptCount val="17"/>
                <c:pt idx="0">
                  <c:v>6</c:v>
                </c:pt>
                <c:pt idx="1">
                  <c:v>1</c:v>
                </c:pt>
                <c:pt idx="2">
                  <c:v>2</c:v>
                </c:pt>
                <c:pt idx="3">
                  <c:v>6</c:v>
                </c:pt>
                <c:pt idx="4">
                  <c:v>6</c:v>
                </c:pt>
                <c:pt idx="5">
                  <c:v>6</c:v>
                </c:pt>
                <c:pt idx="6">
                  <c:v>6</c:v>
                </c:pt>
                <c:pt idx="7">
                  <c:v>6</c:v>
                </c:pt>
                <c:pt idx="8">
                  <c:v>6</c:v>
                </c:pt>
                <c:pt idx="9">
                  <c:v>4</c:v>
                </c:pt>
                <c:pt idx="10">
                  <c:v>4</c:v>
                </c:pt>
                <c:pt idx="11">
                  <c:v>6</c:v>
                </c:pt>
                <c:pt idx="12">
                  <c:v>1</c:v>
                </c:pt>
                <c:pt idx="13">
                  <c:v>0</c:v>
                </c:pt>
                <c:pt idx="14">
                  <c:v>0</c:v>
                </c:pt>
                <c:pt idx="15">
                  <c:v>1</c:v>
                </c:pt>
                <c:pt idx="16">
                  <c:v>0</c:v>
                </c:pt>
              </c:numCache>
            </c:numRef>
          </c:val>
          <c:extLst>
            <c:ext xmlns:c16="http://schemas.microsoft.com/office/drawing/2014/chart" uri="{C3380CC4-5D6E-409C-BE32-E72D297353CC}">
              <c16:uniqueId val="{00000000-2812-4218-9F75-F82FE0F44322}"/>
            </c:ext>
          </c:extLst>
        </c:ser>
        <c:ser>
          <c:idx val="1"/>
          <c:order val="1"/>
          <c:tx>
            <c:strRef>
              <c:f>'By taxon'!$C$22</c:f>
              <c:strCache>
                <c:ptCount val="1"/>
                <c:pt idx="0">
                  <c:v>SIA+BS</c:v>
                </c:pt>
              </c:strCache>
            </c:strRef>
          </c:tx>
          <c:spPr>
            <a:solidFill>
              <a:schemeClr val="accent2"/>
            </a:solidFill>
            <a:ln>
              <a:noFill/>
            </a:ln>
            <a:effectLst/>
          </c:spPr>
          <c:invertIfNegative val="0"/>
          <c:cat>
            <c:strRef>
              <c:f>'By taxon'!$A$66:$A$82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taxon'!$C$66:$C$82</c:f>
              <c:numCache>
                <c:formatCode>General</c:formatCode>
                <c:ptCount val="17"/>
                <c:pt idx="0">
                  <c:v>15</c:v>
                </c:pt>
                <c:pt idx="1">
                  <c:v>15</c:v>
                </c:pt>
                <c:pt idx="2">
                  <c:v>15</c:v>
                </c:pt>
                <c:pt idx="3">
                  <c:v>15</c:v>
                </c:pt>
                <c:pt idx="4">
                  <c:v>15</c:v>
                </c:pt>
                <c:pt idx="5">
                  <c:v>15</c:v>
                </c:pt>
                <c:pt idx="6">
                  <c:v>15</c:v>
                </c:pt>
                <c:pt idx="7">
                  <c:v>15</c:v>
                </c:pt>
                <c:pt idx="8">
                  <c:v>15</c:v>
                </c:pt>
                <c:pt idx="9">
                  <c:v>7</c:v>
                </c:pt>
                <c:pt idx="10">
                  <c:v>12</c:v>
                </c:pt>
                <c:pt idx="11">
                  <c:v>15</c:v>
                </c:pt>
                <c:pt idx="12">
                  <c:v>15</c:v>
                </c:pt>
                <c:pt idx="13">
                  <c:v>3</c:v>
                </c:pt>
                <c:pt idx="14">
                  <c:v>0</c:v>
                </c:pt>
                <c:pt idx="15">
                  <c:v>5</c:v>
                </c:pt>
                <c:pt idx="16">
                  <c:v>1</c:v>
                </c:pt>
              </c:numCache>
            </c:numRef>
          </c:val>
          <c:extLst>
            <c:ext xmlns:c16="http://schemas.microsoft.com/office/drawing/2014/chart" uri="{C3380CC4-5D6E-409C-BE32-E72D297353CC}">
              <c16:uniqueId val="{00000001-2812-4218-9F75-F82FE0F44322}"/>
            </c:ext>
          </c:extLst>
        </c:ser>
        <c:ser>
          <c:idx val="2"/>
          <c:order val="2"/>
          <c:tx>
            <c:strRef>
              <c:f>'By taxon'!$D$22</c:f>
              <c:strCache>
                <c:ptCount val="1"/>
                <c:pt idx="0">
                  <c:v>BS</c:v>
                </c:pt>
              </c:strCache>
            </c:strRef>
          </c:tx>
          <c:spPr>
            <a:solidFill>
              <a:schemeClr val="accent3"/>
            </a:solidFill>
            <a:ln>
              <a:noFill/>
            </a:ln>
            <a:effectLst/>
          </c:spPr>
          <c:invertIfNegative val="0"/>
          <c:cat>
            <c:strRef>
              <c:f>'By taxon'!$A$66:$A$82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taxon'!$D$66:$D$82</c:f>
              <c:numCache>
                <c:formatCode>General</c:formatCode>
                <c:ptCount val="17"/>
                <c:pt idx="0">
                  <c:v>2</c:v>
                </c:pt>
                <c:pt idx="1">
                  <c:v>32</c:v>
                </c:pt>
                <c:pt idx="2">
                  <c:v>1</c:v>
                </c:pt>
                <c:pt idx="3">
                  <c:v>30</c:v>
                </c:pt>
                <c:pt idx="4">
                  <c:v>30</c:v>
                </c:pt>
                <c:pt idx="5">
                  <c:v>30</c:v>
                </c:pt>
                <c:pt idx="6">
                  <c:v>30</c:v>
                </c:pt>
                <c:pt idx="7">
                  <c:v>30</c:v>
                </c:pt>
                <c:pt idx="8">
                  <c:v>30</c:v>
                </c:pt>
                <c:pt idx="9">
                  <c:v>0</c:v>
                </c:pt>
                <c:pt idx="10">
                  <c:v>1</c:v>
                </c:pt>
                <c:pt idx="11">
                  <c:v>29</c:v>
                </c:pt>
                <c:pt idx="12">
                  <c:v>5</c:v>
                </c:pt>
                <c:pt idx="13">
                  <c:v>0</c:v>
                </c:pt>
                <c:pt idx="14">
                  <c:v>0</c:v>
                </c:pt>
                <c:pt idx="15">
                  <c:v>0</c:v>
                </c:pt>
                <c:pt idx="16">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taxon'!$A$86:$A$102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taxon'!$B$86:$B$102</c:f>
              <c:numCache>
                <c:formatCode>General</c:formatCode>
                <c:ptCount val="17"/>
                <c:pt idx="0">
                  <c:v>1</c:v>
                </c:pt>
                <c:pt idx="1">
                  <c:v>0</c:v>
                </c:pt>
                <c:pt idx="2">
                  <c:v>0</c:v>
                </c:pt>
                <c:pt idx="3">
                  <c:v>4</c:v>
                </c:pt>
                <c:pt idx="4">
                  <c:v>3</c:v>
                </c:pt>
                <c:pt idx="5">
                  <c:v>6</c:v>
                </c:pt>
                <c:pt idx="6">
                  <c:v>6</c:v>
                </c:pt>
                <c:pt idx="7">
                  <c:v>6</c:v>
                </c:pt>
                <c:pt idx="8">
                  <c:v>6</c:v>
                </c:pt>
                <c:pt idx="9">
                  <c:v>3</c:v>
                </c:pt>
                <c:pt idx="10">
                  <c:v>0</c:v>
                </c:pt>
                <c:pt idx="11">
                  <c:v>2</c:v>
                </c:pt>
                <c:pt idx="12">
                  <c:v>0</c:v>
                </c:pt>
                <c:pt idx="13">
                  <c:v>0</c:v>
                </c:pt>
                <c:pt idx="14">
                  <c:v>0</c:v>
                </c:pt>
                <c:pt idx="15">
                  <c:v>0</c:v>
                </c:pt>
                <c:pt idx="16">
                  <c:v>0</c:v>
                </c:pt>
              </c:numCache>
            </c:numRef>
          </c:val>
          <c:extLst>
            <c:ext xmlns:c16="http://schemas.microsoft.com/office/drawing/2014/chart" uri="{C3380CC4-5D6E-409C-BE32-E72D297353CC}">
              <c16:uniqueId val="{00000000-BB29-4056-8A50-F962A550A958}"/>
            </c:ext>
          </c:extLst>
        </c:ser>
        <c:ser>
          <c:idx val="1"/>
          <c:order val="1"/>
          <c:tx>
            <c:strRef>
              <c:f>'By taxon'!$C$22</c:f>
              <c:strCache>
                <c:ptCount val="1"/>
                <c:pt idx="0">
                  <c:v>SIA+BS</c:v>
                </c:pt>
              </c:strCache>
            </c:strRef>
          </c:tx>
          <c:spPr>
            <a:solidFill>
              <a:schemeClr val="accent2"/>
            </a:solidFill>
            <a:ln>
              <a:noFill/>
            </a:ln>
            <a:effectLst/>
          </c:spPr>
          <c:invertIfNegative val="0"/>
          <c:cat>
            <c:strRef>
              <c:f>'By taxon'!$A$86:$A$102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taxon'!$C$86:$C$102</c:f>
              <c:numCache>
                <c:formatCode>General</c:formatCode>
                <c:ptCount val="17"/>
                <c:pt idx="0">
                  <c:v>9</c:v>
                </c:pt>
                <c:pt idx="1">
                  <c:v>15</c:v>
                </c:pt>
                <c:pt idx="2">
                  <c:v>11</c:v>
                </c:pt>
                <c:pt idx="3">
                  <c:v>15</c:v>
                </c:pt>
                <c:pt idx="4">
                  <c:v>15</c:v>
                </c:pt>
                <c:pt idx="5">
                  <c:v>15</c:v>
                </c:pt>
                <c:pt idx="6">
                  <c:v>15</c:v>
                </c:pt>
                <c:pt idx="7">
                  <c:v>13</c:v>
                </c:pt>
                <c:pt idx="8">
                  <c:v>13</c:v>
                </c:pt>
                <c:pt idx="9">
                  <c:v>12</c:v>
                </c:pt>
                <c:pt idx="10">
                  <c:v>8</c:v>
                </c:pt>
                <c:pt idx="11">
                  <c:v>15</c:v>
                </c:pt>
                <c:pt idx="12">
                  <c:v>15</c:v>
                </c:pt>
                <c:pt idx="13">
                  <c:v>0</c:v>
                </c:pt>
                <c:pt idx="14">
                  <c:v>0</c:v>
                </c:pt>
                <c:pt idx="15">
                  <c:v>1</c:v>
                </c:pt>
                <c:pt idx="16">
                  <c:v>0</c:v>
                </c:pt>
              </c:numCache>
            </c:numRef>
          </c:val>
          <c:extLst>
            <c:ext xmlns:c16="http://schemas.microsoft.com/office/drawing/2014/chart" uri="{C3380CC4-5D6E-409C-BE32-E72D297353CC}">
              <c16:uniqueId val="{00000001-BB29-4056-8A50-F962A550A958}"/>
            </c:ext>
          </c:extLst>
        </c:ser>
        <c:ser>
          <c:idx val="2"/>
          <c:order val="2"/>
          <c:tx>
            <c:strRef>
              <c:f>'By taxon'!$D$22</c:f>
              <c:strCache>
                <c:ptCount val="1"/>
                <c:pt idx="0">
                  <c:v>BS</c:v>
                </c:pt>
              </c:strCache>
            </c:strRef>
          </c:tx>
          <c:spPr>
            <a:solidFill>
              <a:schemeClr val="accent3"/>
            </a:solidFill>
            <a:ln>
              <a:noFill/>
            </a:ln>
            <a:effectLst/>
          </c:spPr>
          <c:invertIfNegative val="0"/>
          <c:cat>
            <c:strRef>
              <c:f>'By taxon'!$A$86:$A$102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taxon'!$D$86:$D$102</c:f>
              <c:numCache>
                <c:formatCode>General</c:formatCode>
                <c:ptCount val="17"/>
                <c:pt idx="0">
                  <c:v>0</c:v>
                </c:pt>
                <c:pt idx="1">
                  <c:v>1</c:v>
                </c:pt>
                <c:pt idx="2">
                  <c:v>0</c:v>
                </c:pt>
                <c:pt idx="3">
                  <c:v>30</c:v>
                </c:pt>
                <c:pt idx="4">
                  <c:v>30</c:v>
                </c:pt>
                <c:pt idx="5">
                  <c:v>30</c:v>
                </c:pt>
                <c:pt idx="6">
                  <c:v>30</c:v>
                </c:pt>
                <c:pt idx="7">
                  <c:v>30</c:v>
                </c:pt>
                <c:pt idx="8">
                  <c:v>30</c:v>
                </c:pt>
                <c:pt idx="9">
                  <c:v>0</c:v>
                </c:pt>
                <c:pt idx="10">
                  <c:v>0</c:v>
                </c:pt>
                <c:pt idx="11">
                  <c:v>10</c:v>
                </c:pt>
                <c:pt idx="12">
                  <c:v>1</c:v>
                </c:pt>
                <c:pt idx="13">
                  <c:v>0</c:v>
                </c:pt>
                <c:pt idx="14">
                  <c:v>0</c:v>
                </c:pt>
                <c:pt idx="15">
                  <c:v>0</c:v>
                </c:pt>
                <c:pt idx="16">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taxon'!$A$106:$A$122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taxon'!$B$106:$B$122</c:f>
              <c:numCache>
                <c:formatCode>General</c:formatCode>
                <c:ptCount val="17"/>
                <c:pt idx="0">
                  <c:v>4</c:v>
                </c:pt>
                <c:pt idx="1">
                  <c:v>3</c:v>
                </c:pt>
                <c:pt idx="2">
                  <c:v>4</c:v>
                </c:pt>
                <c:pt idx="3">
                  <c:v>6</c:v>
                </c:pt>
                <c:pt idx="4">
                  <c:v>6</c:v>
                </c:pt>
                <c:pt idx="5">
                  <c:v>6</c:v>
                </c:pt>
                <c:pt idx="6">
                  <c:v>7</c:v>
                </c:pt>
                <c:pt idx="7">
                  <c:v>6</c:v>
                </c:pt>
                <c:pt idx="8">
                  <c:v>6</c:v>
                </c:pt>
                <c:pt idx="9">
                  <c:v>6</c:v>
                </c:pt>
                <c:pt idx="10">
                  <c:v>6</c:v>
                </c:pt>
                <c:pt idx="11">
                  <c:v>0</c:v>
                </c:pt>
                <c:pt idx="12">
                  <c:v>0</c:v>
                </c:pt>
                <c:pt idx="13">
                  <c:v>0</c:v>
                </c:pt>
                <c:pt idx="14">
                  <c:v>0</c:v>
                </c:pt>
                <c:pt idx="15">
                  <c:v>0</c:v>
                </c:pt>
                <c:pt idx="16">
                  <c:v>0</c:v>
                </c:pt>
              </c:numCache>
            </c:numRef>
          </c:val>
          <c:extLst>
            <c:ext xmlns:c16="http://schemas.microsoft.com/office/drawing/2014/chart" uri="{C3380CC4-5D6E-409C-BE32-E72D297353CC}">
              <c16:uniqueId val="{00000000-1729-49C4-A373-27DA0F26C157}"/>
            </c:ext>
          </c:extLst>
        </c:ser>
        <c:ser>
          <c:idx val="1"/>
          <c:order val="1"/>
          <c:tx>
            <c:strRef>
              <c:f>'By taxon'!$C$22</c:f>
              <c:strCache>
                <c:ptCount val="1"/>
                <c:pt idx="0">
                  <c:v>SIA+BS</c:v>
                </c:pt>
              </c:strCache>
            </c:strRef>
          </c:tx>
          <c:spPr>
            <a:solidFill>
              <a:schemeClr val="accent2"/>
            </a:solidFill>
            <a:ln>
              <a:noFill/>
            </a:ln>
            <a:effectLst/>
          </c:spPr>
          <c:invertIfNegative val="0"/>
          <c:cat>
            <c:strRef>
              <c:f>'By taxon'!$A$106:$A$122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taxon'!$C$106:$C$122</c:f>
              <c:numCache>
                <c:formatCode>General</c:formatCode>
                <c:ptCount val="17"/>
                <c:pt idx="0">
                  <c:v>15</c:v>
                </c:pt>
                <c:pt idx="1">
                  <c:v>14</c:v>
                </c:pt>
                <c:pt idx="2">
                  <c:v>15</c:v>
                </c:pt>
                <c:pt idx="3">
                  <c:v>15</c:v>
                </c:pt>
                <c:pt idx="4">
                  <c:v>15</c:v>
                </c:pt>
                <c:pt idx="5">
                  <c:v>15</c:v>
                </c:pt>
                <c:pt idx="6">
                  <c:v>15</c:v>
                </c:pt>
                <c:pt idx="7">
                  <c:v>15</c:v>
                </c:pt>
                <c:pt idx="8">
                  <c:v>15</c:v>
                </c:pt>
                <c:pt idx="9">
                  <c:v>15</c:v>
                </c:pt>
                <c:pt idx="10">
                  <c:v>15</c:v>
                </c:pt>
                <c:pt idx="11">
                  <c:v>5</c:v>
                </c:pt>
                <c:pt idx="12">
                  <c:v>7</c:v>
                </c:pt>
                <c:pt idx="13">
                  <c:v>0</c:v>
                </c:pt>
                <c:pt idx="14">
                  <c:v>0</c:v>
                </c:pt>
                <c:pt idx="15">
                  <c:v>1</c:v>
                </c:pt>
                <c:pt idx="16">
                  <c:v>0</c:v>
                </c:pt>
              </c:numCache>
            </c:numRef>
          </c:val>
          <c:extLst>
            <c:ext xmlns:c16="http://schemas.microsoft.com/office/drawing/2014/chart" uri="{C3380CC4-5D6E-409C-BE32-E72D297353CC}">
              <c16:uniqueId val="{00000001-1729-49C4-A373-27DA0F26C157}"/>
            </c:ext>
          </c:extLst>
        </c:ser>
        <c:ser>
          <c:idx val="2"/>
          <c:order val="2"/>
          <c:tx>
            <c:strRef>
              <c:f>'By taxon'!$D$22</c:f>
              <c:strCache>
                <c:ptCount val="1"/>
                <c:pt idx="0">
                  <c:v>BS</c:v>
                </c:pt>
              </c:strCache>
            </c:strRef>
          </c:tx>
          <c:spPr>
            <a:solidFill>
              <a:schemeClr val="accent3"/>
            </a:solidFill>
            <a:ln>
              <a:noFill/>
            </a:ln>
            <a:effectLst/>
          </c:spPr>
          <c:invertIfNegative val="0"/>
          <c:cat>
            <c:strRef>
              <c:f>'By taxon'!$A$106:$A$122</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taxon'!$D$106:$D$122</c:f>
              <c:numCache>
                <c:formatCode>General</c:formatCode>
                <c:ptCount val="17"/>
                <c:pt idx="0">
                  <c:v>18</c:v>
                </c:pt>
                <c:pt idx="1">
                  <c:v>14</c:v>
                </c:pt>
                <c:pt idx="2">
                  <c:v>28</c:v>
                </c:pt>
                <c:pt idx="3">
                  <c:v>30</c:v>
                </c:pt>
                <c:pt idx="4">
                  <c:v>30</c:v>
                </c:pt>
                <c:pt idx="5">
                  <c:v>30</c:v>
                </c:pt>
                <c:pt idx="6">
                  <c:v>30</c:v>
                </c:pt>
                <c:pt idx="7">
                  <c:v>30</c:v>
                </c:pt>
                <c:pt idx="8">
                  <c:v>30</c:v>
                </c:pt>
                <c:pt idx="9">
                  <c:v>30</c:v>
                </c:pt>
                <c:pt idx="10">
                  <c:v>30</c:v>
                </c:pt>
                <c:pt idx="11">
                  <c:v>6</c:v>
                </c:pt>
                <c:pt idx="12">
                  <c:v>4</c:v>
                </c:pt>
                <c:pt idx="13">
                  <c:v>0</c:v>
                </c:pt>
                <c:pt idx="14">
                  <c:v>0</c:v>
                </c:pt>
                <c:pt idx="15">
                  <c:v>0</c:v>
                </c:pt>
                <c:pt idx="16">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taxon'!$A$130:$A$146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taxon'!$B$130:$B$146</c:f>
              <c:numCache>
                <c:formatCode>General</c:formatCode>
                <c:ptCount val="17"/>
                <c:pt idx="0">
                  <c:v>0</c:v>
                </c:pt>
                <c:pt idx="1">
                  <c:v>1</c:v>
                </c:pt>
                <c:pt idx="2">
                  <c:v>0</c:v>
                </c:pt>
                <c:pt idx="3">
                  <c:v>0</c:v>
                </c:pt>
                <c:pt idx="4">
                  <c:v>4</c:v>
                </c:pt>
                <c:pt idx="5">
                  <c:v>5</c:v>
                </c:pt>
                <c:pt idx="6">
                  <c:v>5</c:v>
                </c:pt>
                <c:pt idx="7">
                  <c:v>6</c:v>
                </c:pt>
                <c:pt idx="8">
                  <c:v>6</c:v>
                </c:pt>
                <c:pt idx="9">
                  <c:v>4</c:v>
                </c:pt>
                <c:pt idx="10">
                  <c:v>6</c:v>
                </c:pt>
                <c:pt idx="11">
                  <c:v>6</c:v>
                </c:pt>
                <c:pt idx="12">
                  <c:v>6</c:v>
                </c:pt>
                <c:pt idx="13">
                  <c:v>0</c:v>
                </c:pt>
                <c:pt idx="14">
                  <c:v>1</c:v>
                </c:pt>
                <c:pt idx="15">
                  <c:v>0</c:v>
                </c:pt>
                <c:pt idx="16">
                  <c:v>1</c:v>
                </c:pt>
              </c:numCache>
            </c:numRef>
          </c:val>
          <c:extLst>
            <c:ext xmlns:c16="http://schemas.microsoft.com/office/drawing/2014/chart" uri="{C3380CC4-5D6E-409C-BE32-E72D297353CC}">
              <c16:uniqueId val="{00000000-7950-4E8E-B5BE-0FD28332D960}"/>
            </c:ext>
          </c:extLst>
        </c:ser>
        <c:ser>
          <c:idx val="1"/>
          <c:order val="1"/>
          <c:tx>
            <c:strRef>
              <c:f>'By taxon'!$C$22</c:f>
              <c:strCache>
                <c:ptCount val="1"/>
                <c:pt idx="0">
                  <c:v>SIA+BS</c:v>
                </c:pt>
              </c:strCache>
            </c:strRef>
          </c:tx>
          <c:spPr>
            <a:solidFill>
              <a:schemeClr val="accent2"/>
            </a:solidFill>
            <a:ln>
              <a:noFill/>
            </a:ln>
            <a:effectLst/>
          </c:spPr>
          <c:invertIfNegative val="0"/>
          <c:cat>
            <c:strRef>
              <c:f>'By taxon'!$A$130:$A$146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taxon'!$C$130:$C$146</c:f>
              <c:numCache>
                <c:formatCode>General</c:formatCode>
                <c:ptCount val="17"/>
                <c:pt idx="0">
                  <c:v>4</c:v>
                </c:pt>
                <c:pt idx="1">
                  <c:v>3</c:v>
                </c:pt>
                <c:pt idx="2">
                  <c:v>0</c:v>
                </c:pt>
                <c:pt idx="3">
                  <c:v>1</c:v>
                </c:pt>
                <c:pt idx="4">
                  <c:v>3</c:v>
                </c:pt>
                <c:pt idx="5">
                  <c:v>12</c:v>
                </c:pt>
                <c:pt idx="6">
                  <c:v>15</c:v>
                </c:pt>
                <c:pt idx="7">
                  <c:v>15</c:v>
                </c:pt>
                <c:pt idx="8">
                  <c:v>15</c:v>
                </c:pt>
                <c:pt idx="9">
                  <c:v>15</c:v>
                </c:pt>
                <c:pt idx="10">
                  <c:v>15</c:v>
                </c:pt>
                <c:pt idx="11">
                  <c:v>15</c:v>
                </c:pt>
                <c:pt idx="12">
                  <c:v>15</c:v>
                </c:pt>
                <c:pt idx="13">
                  <c:v>4</c:v>
                </c:pt>
                <c:pt idx="14">
                  <c:v>8</c:v>
                </c:pt>
                <c:pt idx="15">
                  <c:v>8</c:v>
                </c:pt>
                <c:pt idx="16">
                  <c:v>6</c:v>
                </c:pt>
              </c:numCache>
            </c:numRef>
          </c:val>
          <c:extLst>
            <c:ext xmlns:c16="http://schemas.microsoft.com/office/drawing/2014/chart" uri="{C3380CC4-5D6E-409C-BE32-E72D297353CC}">
              <c16:uniqueId val="{00000001-7950-4E8E-B5BE-0FD28332D960}"/>
            </c:ext>
          </c:extLst>
        </c:ser>
        <c:ser>
          <c:idx val="2"/>
          <c:order val="2"/>
          <c:tx>
            <c:strRef>
              <c:f>'By taxon'!$D$22</c:f>
              <c:strCache>
                <c:ptCount val="1"/>
                <c:pt idx="0">
                  <c:v>BS</c:v>
                </c:pt>
              </c:strCache>
            </c:strRef>
          </c:tx>
          <c:spPr>
            <a:solidFill>
              <a:schemeClr val="accent3"/>
            </a:solidFill>
            <a:ln>
              <a:noFill/>
            </a:ln>
            <a:effectLst/>
          </c:spPr>
          <c:invertIfNegative val="0"/>
          <c:cat>
            <c:strRef>
              <c:f>'By taxon'!$A$130:$A$146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taxon'!$D$130:$D$146</c:f>
              <c:numCache>
                <c:formatCode>General</c:formatCode>
                <c:ptCount val="17"/>
                <c:pt idx="0">
                  <c:v>0</c:v>
                </c:pt>
                <c:pt idx="1">
                  <c:v>0</c:v>
                </c:pt>
                <c:pt idx="2">
                  <c:v>0</c:v>
                </c:pt>
                <c:pt idx="3">
                  <c:v>0</c:v>
                </c:pt>
                <c:pt idx="4">
                  <c:v>0</c:v>
                </c:pt>
                <c:pt idx="5">
                  <c:v>1</c:v>
                </c:pt>
                <c:pt idx="6">
                  <c:v>14</c:v>
                </c:pt>
                <c:pt idx="7">
                  <c:v>30</c:v>
                </c:pt>
                <c:pt idx="8">
                  <c:v>30</c:v>
                </c:pt>
                <c:pt idx="9">
                  <c:v>6</c:v>
                </c:pt>
                <c:pt idx="10">
                  <c:v>4</c:v>
                </c:pt>
                <c:pt idx="11">
                  <c:v>30</c:v>
                </c:pt>
                <c:pt idx="12">
                  <c:v>17</c:v>
                </c:pt>
                <c:pt idx="13">
                  <c:v>3</c:v>
                </c:pt>
                <c:pt idx="14">
                  <c:v>0</c:v>
                </c:pt>
                <c:pt idx="15">
                  <c:v>0</c:v>
                </c:pt>
                <c:pt idx="16">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taxon'!$A$150:$A$166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taxon'!$B$150:$B$166</c:f>
              <c:numCache>
                <c:formatCode>General</c:formatCode>
                <c:ptCount val="17"/>
                <c:pt idx="0">
                  <c:v>6</c:v>
                </c:pt>
                <c:pt idx="1">
                  <c:v>0</c:v>
                </c:pt>
                <c:pt idx="2">
                  <c:v>0</c:v>
                </c:pt>
                <c:pt idx="3">
                  <c:v>6</c:v>
                </c:pt>
                <c:pt idx="4">
                  <c:v>6</c:v>
                </c:pt>
                <c:pt idx="5">
                  <c:v>6</c:v>
                </c:pt>
                <c:pt idx="6">
                  <c:v>6</c:v>
                </c:pt>
                <c:pt idx="7">
                  <c:v>6</c:v>
                </c:pt>
                <c:pt idx="8">
                  <c:v>1</c:v>
                </c:pt>
                <c:pt idx="9">
                  <c:v>2</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5FD3-4713-B852-3464569AD922}"/>
            </c:ext>
          </c:extLst>
        </c:ser>
        <c:ser>
          <c:idx val="1"/>
          <c:order val="1"/>
          <c:tx>
            <c:strRef>
              <c:f>'By taxon'!$C$22</c:f>
              <c:strCache>
                <c:ptCount val="1"/>
                <c:pt idx="0">
                  <c:v>SIA+BS</c:v>
                </c:pt>
              </c:strCache>
            </c:strRef>
          </c:tx>
          <c:spPr>
            <a:solidFill>
              <a:schemeClr val="accent2"/>
            </a:solidFill>
            <a:ln>
              <a:noFill/>
            </a:ln>
            <a:effectLst/>
          </c:spPr>
          <c:invertIfNegative val="0"/>
          <c:cat>
            <c:strRef>
              <c:f>'By taxon'!$A$150:$A$166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taxon'!$C$150:$C$166</c:f>
              <c:numCache>
                <c:formatCode>General</c:formatCode>
                <c:ptCount val="17"/>
                <c:pt idx="0">
                  <c:v>15</c:v>
                </c:pt>
                <c:pt idx="1">
                  <c:v>6</c:v>
                </c:pt>
                <c:pt idx="2">
                  <c:v>14</c:v>
                </c:pt>
                <c:pt idx="3">
                  <c:v>15</c:v>
                </c:pt>
                <c:pt idx="4">
                  <c:v>15</c:v>
                </c:pt>
                <c:pt idx="5">
                  <c:v>15</c:v>
                </c:pt>
                <c:pt idx="6">
                  <c:v>15</c:v>
                </c:pt>
                <c:pt idx="7">
                  <c:v>15</c:v>
                </c:pt>
                <c:pt idx="8">
                  <c:v>8</c:v>
                </c:pt>
                <c:pt idx="9">
                  <c:v>6</c:v>
                </c:pt>
                <c:pt idx="10">
                  <c:v>8</c:v>
                </c:pt>
                <c:pt idx="11">
                  <c:v>2</c:v>
                </c:pt>
                <c:pt idx="12">
                  <c:v>1</c:v>
                </c:pt>
                <c:pt idx="13">
                  <c:v>0</c:v>
                </c:pt>
                <c:pt idx="14">
                  <c:v>0</c:v>
                </c:pt>
                <c:pt idx="15">
                  <c:v>0</c:v>
                </c:pt>
                <c:pt idx="16">
                  <c:v>0</c:v>
                </c:pt>
              </c:numCache>
            </c:numRef>
          </c:val>
          <c:extLst>
            <c:ext xmlns:c16="http://schemas.microsoft.com/office/drawing/2014/chart" uri="{C3380CC4-5D6E-409C-BE32-E72D297353CC}">
              <c16:uniqueId val="{00000001-5FD3-4713-B852-3464569AD922}"/>
            </c:ext>
          </c:extLst>
        </c:ser>
        <c:ser>
          <c:idx val="2"/>
          <c:order val="2"/>
          <c:tx>
            <c:strRef>
              <c:f>'By taxon'!$D$22</c:f>
              <c:strCache>
                <c:ptCount val="1"/>
                <c:pt idx="0">
                  <c:v>BS</c:v>
                </c:pt>
              </c:strCache>
            </c:strRef>
          </c:tx>
          <c:spPr>
            <a:solidFill>
              <a:schemeClr val="accent3"/>
            </a:solidFill>
            <a:ln>
              <a:noFill/>
            </a:ln>
            <a:effectLst/>
          </c:spPr>
          <c:invertIfNegative val="0"/>
          <c:cat>
            <c:strRef>
              <c:f>'By taxon'!$A$150:$A$166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taxon'!$D$150:$D$166</c:f>
              <c:numCache>
                <c:formatCode>General</c:formatCode>
                <c:ptCount val="17"/>
                <c:pt idx="0">
                  <c:v>13</c:v>
                </c:pt>
                <c:pt idx="1">
                  <c:v>0</c:v>
                </c:pt>
                <c:pt idx="2">
                  <c:v>1</c:v>
                </c:pt>
                <c:pt idx="3">
                  <c:v>23</c:v>
                </c:pt>
                <c:pt idx="4">
                  <c:v>24</c:v>
                </c:pt>
                <c:pt idx="5">
                  <c:v>30</c:v>
                </c:pt>
                <c:pt idx="6">
                  <c:v>30</c:v>
                </c:pt>
                <c:pt idx="7">
                  <c:v>30</c:v>
                </c:pt>
                <c:pt idx="8">
                  <c:v>2</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taxon'!$A$170:$A$186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taxon'!$B$170:$B$186</c:f>
              <c:numCache>
                <c:formatCode>General</c:formatCode>
                <c:ptCount val="17"/>
                <c:pt idx="0">
                  <c:v>1</c:v>
                </c:pt>
                <c:pt idx="1">
                  <c:v>1</c:v>
                </c:pt>
                <c:pt idx="2">
                  <c:v>3</c:v>
                </c:pt>
                <c:pt idx="3">
                  <c:v>1</c:v>
                </c:pt>
                <c:pt idx="4">
                  <c:v>1</c:v>
                </c:pt>
                <c:pt idx="5">
                  <c:v>2</c:v>
                </c:pt>
                <c:pt idx="6">
                  <c:v>5</c:v>
                </c:pt>
                <c:pt idx="7">
                  <c:v>5</c:v>
                </c:pt>
                <c:pt idx="8">
                  <c:v>5</c:v>
                </c:pt>
                <c:pt idx="9">
                  <c:v>0</c:v>
                </c:pt>
                <c:pt idx="10">
                  <c:v>0</c:v>
                </c:pt>
                <c:pt idx="11">
                  <c:v>1</c:v>
                </c:pt>
                <c:pt idx="12">
                  <c:v>0</c:v>
                </c:pt>
                <c:pt idx="13">
                  <c:v>0</c:v>
                </c:pt>
                <c:pt idx="14">
                  <c:v>0</c:v>
                </c:pt>
                <c:pt idx="15">
                  <c:v>0</c:v>
                </c:pt>
                <c:pt idx="16">
                  <c:v>0</c:v>
                </c:pt>
              </c:numCache>
            </c:numRef>
          </c:val>
          <c:extLst>
            <c:ext xmlns:c16="http://schemas.microsoft.com/office/drawing/2014/chart" uri="{C3380CC4-5D6E-409C-BE32-E72D297353CC}">
              <c16:uniqueId val="{00000000-4B1C-43D2-9E60-4CC92900E75D}"/>
            </c:ext>
          </c:extLst>
        </c:ser>
        <c:ser>
          <c:idx val="1"/>
          <c:order val="1"/>
          <c:tx>
            <c:strRef>
              <c:f>'By taxon'!$C$22</c:f>
              <c:strCache>
                <c:ptCount val="1"/>
                <c:pt idx="0">
                  <c:v>SIA+BS</c:v>
                </c:pt>
              </c:strCache>
            </c:strRef>
          </c:tx>
          <c:spPr>
            <a:solidFill>
              <a:schemeClr val="accent2"/>
            </a:solidFill>
            <a:ln>
              <a:noFill/>
            </a:ln>
            <a:effectLst/>
          </c:spPr>
          <c:invertIfNegative val="0"/>
          <c:cat>
            <c:strRef>
              <c:f>'By taxon'!$A$170:$A$186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taxon'!$C$170:$C$186</c:f>
              <c:numCache>
                <c:formatCode>General</c:formatCode>
                <c:ptCount val="17"/>
                <c:pt idx="0">
                  <c:v>15</c:v>
                </c:pt>
                <c:pt idx="1">
                  <c:v>15</c:v>
                </c:pt>
                <c:pt idx="2">
                  <c:v>15</c:v>
                </c:pt>
                <c:pt idx="3">
                  <c:v>15</c:v>
                </c:pt>
                <c:pt idx="4">
                  <c:v>15</c:v>
                </c:pt>
                <c:pt idx="5">
                  <c:v>15</c:v>
                </c:pt>
                <c:pt idx="6">
                  <c:v>15</c:v>
                </c:pt>
                <c:pt idx="7">
                  <c:v>15</c:v>
                </c:pt>
                <c:pt idx="8">
                  <c:v>15</c:v>
                </c:pt>
                <c:pt idx="9">
                  <c:v>12</c:v>
                </c:pt>
                <c:pt idx="10">
                  <c:v>15</c:v>
                </c:pt>
                <c:pt idx="11">
                  <c:v>15</c:v>
                </c:pt>
                <c:pt idx="12">
                  <c:v>6</c:v>
                </c:pt>
                <c:pt idx="13">
                  <c:v>1</c:v>
                </c:pt>
                <c:pt idx="14">
                  <c:v>0</c:v>
                </c:pt>
                <c:pt idx="15">
                  <c:v>1</c:v>
                </c:pt>
                <c:pt idx="16">
                  <c:v>3</c:v>
                </c:pt>
              </c:numCache>
            </c:numRef>
          </c:val>
          <c:extLst>
            <c:ext xmlns:c16="http://schemas.microsoft.com/office/drawing/2014/chart" uri="{C3380CC4-5D6E-409C-BE32-E72D297353CC}">
              <c16:uniqueId val="{00000001-4B1C-43D2-9E60-4CC92900E75D}"/>
            </c:ext>
          </c:extLst>
        </c:ser>
        <c:ser>
          <c:idx val="2"/>
          <c:order val="2"/>
          <c:tx>
            <c:strRef>
              <c:f>'By taxon'!$D$22</c:f>
              <c:strCache>
                <c:ptCount val="1"/>
                <c:pt idx="0">
                  <c:v>BS</c:v>
                </c:pt>
              </c:strCache>
            </c:strRef>
          </c:tx>
          <c:spPr>
            <a:solidFill>
              <a:schemeClr val="accent3"/>
            </a:solidFill>
            <a:ln>
              <a:noFill/>
            </a:ln>
            <a:effectLst/>
          </c:spPr>
          <c:invertIfNegative val="0"/>
          <c:cat>
            <c:strRef>
              <c:f>'By taxon'!$A$170:$A$186</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taxon'!$D$170:$D$186</c:f>
              <c:numCache>
                <c:formatCode>General</c:formatCode>
                <c:ptCount val="17"/>
                <c:pt idx="0">
                  <c:v>9</c:v>
                </c:pt>
                <c:pt idx="1">
                  <c:v>30</c:v>
                </c:pt>
                <c:pt idx="2">
                  <c:v>30</c:v>
                </c:pt>
                <c:pt idx="3">
                  <c:v>30</c:v>
                </c:pt>
                <c:pt idx="4">
                  <c:v>30</c:v>
                </c:pt>
                <c:pt idx="5">
                  <c:v>30</c:v>
                </c:pt>
                <c:pt idx="6">
                  <c:v>30</c:v>
                </c:pt>
                <c:pt idx="7">
                  <c:v>30</c:v>
                </c:pt>
                <c:pt idx="8">
                  <c:v>30</c:v>
                </c:pt>
                <c:pt idx="9">
                  <c:v>30</c:v>
                </c:pt>
                <c:pt idx="10">
                  <c:v>19</c:v>
                </c:pt>
                <c:pt idx="11">
                  <c:v>18</c:v>
                </c:pt>
                <c:pt idx="12">
                  <c:v>5</c:v>
                </c:pt>
                <c:pt idx="13">
                  <c:v>5</c:v>
                </c:pt>
                <c:pt idx="14">
                  <c:v>2</c:v>
                </c:pt>
                <c:pt idx="15">
                  <c:v>0</c:v>
                </c:pt>
                <c:pt idx="16">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taxon'!$A$194:$A$210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taxon'!$B$194:$B$210</c:f>
              <c:numCache>
                <c:formatCode>General</c:formatCode>
                <c:ptCount val="17"/>
                <c:pt idx="0">
                  <c:v>1</c:v>
                </c:pt>
                <c:pt idx="1">
                  <c:v>0</c:v>
                </c:pt>
                <c:pt idx="2">
                  <c:v>0</c:v>
                </c:pt>
                <c:pt idx="3">
                  <c:v>4</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00-4CB0-4B40-AA6E-3992205F297E}"/>
            </c:ext>
          </c:extLst>
        </c:ser>
        <c:ser>
          <c:idx val="1"/>
          <c:order val="1"/>
          <c:tx>
            <c:strRef>
              <c:f>'By taxon'!$C$22</c:f>
              <c:strCache>
                <c:ptCount val="1"/>
                <c:pt idx="0">
                  <c:v>SIA+BS</c:v>
                </c:pt>
              </c:strCache>
            </c:strRef>
          </c:tx>
          <c:spPr>
            <a:solidFill>
              <a:schemeClr val="accent2"/>
            </a:solidFill>
            <a:ln>
              <a:noFill/>
            </a:ln>
            <a:effectLst/>
          </c:spPr>
          <c:invertIfNegative val="0"/>
          <c:cat>
            <c:strRef>
              <c:f>'By taxon'!$A$194:$A$210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taxon'!$C$194:$C$210</c:f>
              <c:numCache>
                <c:formatCode>General</c:formatCode>
                <c:ptCount val="17"/>
                <c:pt idx="0">
                  <c:v>0</c:v>
                </c:pt>
                <c:pt idx="1">
                  <c:v>3</c:v>
                </c:pt>
                <c:pt idx="2">
                  <c:v>6</c:v>
                </c:pt>
                <c:pt idx="3">
                  <c:v>15</c:v>
                </c:pt>
                <c:pt idx="4">
                  <c:v>15</c:v>
                </c:pt>
                <c:pt idx="5">
                  <c:v>3</c:v>
                </c:pt>
                <c:pt idx="6">
                  <c:v>11</c:v>
                </c:pt>
                <c:pt idx="7">
                  <c:v>15</c:v>
                </c:pt>
                <c:pt idx="8">
                  <c:v>0</c:v>
                </c:pt>
                <c:pt idx="9">
                  <c:v>1</c:v>
                </c:pt>
                <c:pt idx="10">
                  <c:v>1</c:v>
                </c:pt>
                <c:pt idx="11">
                  <c:v>5</c:v>
                </c:pt>
                <c:pt idx="12">
                  <c:v>0</c:v>
                </c:pt>
                <c:pt idx="13">
                  <c:v>0</c:v>
                </c:pt>
                <c:pt idx="14">
                  <c:v>0</c:v>
                </c:pt>
                <c:pt idx="15">
                  <c:v>0</c:v>
                </c:pt>
                <c:pt idx="16">
                  <c:v>0</c:v>
                </c:pt>
              </c:numCache>
            </c:numRef>
          </c:val>
          <c:extLst>
            <c:ext xmlns:c16="http://schemas.microsoft.com/office/drawing/2014/chart" uri="{C3380CC4-5D6E-409C-BE32-E72D297353CC}">
              <c16:uniqueId val="{00000001-4CB0-4B40-AA6E-3992205F297E}"/>
            </c:ext>
          </c:extLst>
        </c:ser>
        <c:ser>
          <c:idx val="2"/>
          <c:order val="2"/>
          <c:tx>
            <c:strRef>
              <c:f>'By taxon'!$D$22</c:f>
              <c:strCache>
                <c:ptCount val="1"/>
                <c:pt idx="0">
                  <c:v>BS</c:v>
                </c:pt>
              </c:strCache>
            </c:strRef>
          </c:tx>
          <c:spPr>
            <a:solidFill>
              <a:schemeClr val="accent3"/>
            </a:solidFill>
            <a:ln>
              <a:noFill/>
            </a:ln>
            <a:effectLst/>
          </c:spPr>
          <c:invertIfNegative val="0"/>
          <c:cat>
            <c:strRef>
              <c:f>'By taxon'!$A$194:$A$210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taxon'!$D$194:$D$210</c:f>
              <c:numCache>
                <c:formatCode>General</c:formatCode>
                <c:ptCount val="17"/>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taxon'!$A$214:$A$230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taxon'!$B$214:$B$230</c:f>
              <c:numCache>
                <c:formatCode>General</c:formatCode>
                <c:ptCount val="17"/>
                <c:pt idx="0">
                  <c:v>0</c:v>
                </c:pt>
                <c:pt idx="1">
                  <c:v>0</c:v>
                </c:pt>
                <c:pt idx="2">
                  <c:v>0</c:v>
                </c:pt>
                <c:pt idx="3">
                  <c:v>0</c:v>
                </c:pt>
                <c:pt idx="4">
                  <c:v>2</c:v>
                </c:pt>
                <c:pt idx="5">
                  <c:v>3</c:v>
                </c:pt>
                <c:pt idx="6">
                  <c:v>0</c:v>
                </c:pt>
                <c:pt idx="7">
                  <c:v>1</c:v>
                </c:pt>
                <c:pt idx="8">
                  <c:v>1</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0-771D-4267-8A10-E93ABC047276}"/>
            </c:ext>
          </c:extLst>
        </c:ser>
        <c:ser>
          <c:idx val="1"/>
          <c:order val="1"/>
          <c:tx>
            <c:strRef>
              <c:f>'By taxon'!$C$22</c:f>
              <c:strCache>
                <c:ptCount val="1"/>
                <c:pt idx="0">
                  <c:v>SIA+BS</c:v>
                </c:pt>
              </c:strCache>
            </c:strRef>
          </c:tx>
          <c:spPr>
            <a:solidFill>
              <a:schemeClr val="accent2"/>
            </a:solidFill>
            <a:ln>
              <a:noFill/>
            </a:ln>
            <a:effectLst/>
          </c:spPr>
          <c:invertIfNegative val="0"/>
          <c:cat>
            <c:strRef>
              <c:f>'By taxon'!$A$214:$A$230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taxon'!$C$214:$C$230</c:f>
              <c:numCache>
                <c:formatCode>General</c:formatCode>
                <c:ptCount val="17"/>
                <c:pt idx="0">
                  <c:v>0</c:v>
                </c:pt>
                <c:pt idx="1">
                  <c:v>0</c:v>
                </c:pt>
                <c:pt idx="2">
                  <c:v>1</c:v>
                </c:pt>
                <c:pt idx="3">
                  <c:v>10</c:v>
                </c:pt>
                <c:pt idx="4">
                  <c:v>15</c:v>
                </c:pt>
                <c:pt idx="5">
                  <c:v>15</c:v>
                </c:pt>
                <c:pt idx="6">
                  <c:v>15</c:v>
                </c:pt>
                <c:pt idx="7">
                  <c:v>15</c:v>
                </c:pt>
                <c:pt idx="8">
                  <c:v>2</c:v>
                </c:pt>
                <c:pt idx="9">
                  <c:v>2</c:v>
                </c:pt>
                <c:pt idx="10">
                  <c:v>3</c:v>
                </c:pt>
                <c:pt idx="11">
                  <c:v>12</c:v>
                </c:pt>
                <c:pt idx="12">
                  <c:v>13</c:v>
                </c:pt>
                <c:pt idx="13">
                  <c:v>0</c:v>
                </c:pt>
                <c:pt idx="14">
                  <c:v>2</c:v>
                </c:pt>
                <c:pt idx="15">
                  <c:v>0</c:v>
                </c:pt>
                <c:pt idx="16">
                  <c:v>1</c:v>
                </c:pt>
              </c:numCache>
            </c:numRef>
          </c:val>
          <c:extLst>
            <c:ext xmlns:c16="http://schemas.microsoft.com/office/drawing/2014/chart" uri="{C3380CC4-5D6E-409C-BE32-E72D297353CC}">
              <c16:uniqueId val="{00000001-771D-4267-8A10-E93ABC047276}"/>
            </c:ext>
          </c:extLst>
        </c:ser>
        <c:ser>
          <c:idx val="2"/>
          <c:order val="2"/>
          <c:tx>
            <c:strRef>
              <c:f>'By taxon'!$D$22</c:f>
              <c:strCache>
                <c:ptCount val="1"/>
                <c:pt idx="0">
                  <c:v>BS</c:v>
                </c:pt>
              </c:strCache>
            </c:strRef>
          </c:tx>
          <c:spPr>
            <a:solidFill>
              <a:schemeClr val="accent3"/>
            </a:solidFill>
            <a:ln>
              <a:noFill/>
            </a:ln>
            <a:effectLst/>
          </c:spPr>
          <c:invertIfNegative val="0"/>
          <c:cat>
            <c:strRef>
              <c:f>'By taxon'!$A$214:$A$230</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taxon'!$D$214:$D$230</c:f>
              <c:numCache>
                <c:formatCode>General</c:formatCode>
                <c:ptCount val="17"/>
                <c:pt idx="0">
                  <c:v>0</c:v>
                </c:pt>
                <c:pt idx="1">
                  <c:v>0</c:v>
                </c:pt>
                <c:pt idx="2">
                  <c:v>0</c:v>
                </c:pt>
                <c:pt idx="3">
                  <c:v>0</c:v>
                </c:pt>
                <c:pt idx="4">
                  <c:v>0</c:v>
                </c:pt>
                <c:pt idx="5">
                  <c:v>0</c:v>
                </c:pt>
                <c:pt idx="6">
                  <c:v>17</c:v>
                </c:pt>
                <c:pt idx="7">
                  <c:v>3</c:v>
                </c:pt>
                <c:pt idx="8">
                  <c:v>1</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in-hand'!$A$23:$A$39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in-hand'!$B$23:$B$39</c:f>
              <c:numCache>
                <c:formatCode>General</c:formatCode>
                <c:ptCount val="17"/>
                <c:pt idx="6">
                  <c:v>1</c:v>
                </c:pt>
              </c:numCache>
            </c:numRef>
          </c:val>
          <c:extLst>
            <c:ext xmlns:c16="http://schemas.microsoft.com/office/drawing/2014/chart" uri="{C3380CC4-5D6E-409C-BE32-E72D297353CC}">
              <c16:uniqueId val="{00000000-7C3F-4D02-9F31-B19E6A08991D}"/>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in-hand'!$A$23:$A$39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in-hand'!$C$23:$C$39</c:f>
              <c:numCache>
                <c:formatCode>General</c:formatCode>
                <c:ptCount val="17"/>
                <c:pt idx="0">
                  <c:v>0</c:v>
                </c:pt>
                <c:pt idx="1">
                  <c:v>0</c:v>
                </c:pt>
                <c:pt idx="2">
                  <c:v>0</c:v>
                </c:pt>
                <c:pt idx="3">
                  <c:v>0</c:v>
                </c:pt>
                <c:pt idx="4">
                  <c:v>0</c:v>
                </c:pt>
                <c:pt idx="5">
                  <c:v>5</c:v>
                </c:pt>
                <c:pt idx="6">
                  <c:v>5</c:v>
                </c:pt>
                <c:pt idx="7">
                  <c:v>8</c:v>
                </c:pt>
                <c:pt idx="9">
                  <c:v>12</c:v>
                </c:pt>
                <c:pt idx="10">
                  <c:v>1</c:v>
                </c:pt>
                <c:pt idx="11">
                  <c:v>12</c:v>
                </c:pt>
                <c:pt idx="12">
                  <c:v>0</c:v>
                </c:pt>
                <c:pt idx="13">
                  <c:v>0</c:v>
                </c:pt>
                <c:pt idx="14">
                  <c:v>0</c:v>
                </c:pt>
                <c:pt idx="15">
                  <c:v>0</c:v>
                </c:pt>
                <c:pt idx="16">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in-hand'!$A$43:$A$59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in-hand'!$B$43:$B$59</c:f>
              <c:numCache>
                <c:formatCode>General</c:formatCode>
                <c:ptCount val="17"/>
                <c:pt idx="0">
                  <c:v>1</c:v>
                </c:pt>
                <c:pt idx="1">
                  <c:v>1</c:v>
                </c:pt>
                <c:pt idx="7">
                  <c:v>16</c:v>
                </c:pt>
                <c:pt idx="12">
                  <c:v>3</c:v>
                </c:pt>
                <c:pt idx="13">
                  <c:v>8</c:v>
                </c:pt>
                <c:pt idx="15">
                  <c:v>9</c:v>
                </c:pt>
                <c:pt idx="16">
                  <c:v>3</c:v>
                </c:pt>
              </c:numCache>
            </c:numRef>
          </c:val>
          <c:extLst>
            <c:ext xmlns:c16="http://schemas.microsoft.com/office/drawing/2014/chart" uri="{C3380CC4-5D6E-409C-BE32-E72D297353CC}">
              <c16:uniqueId val="{00000000-7908-4400-A112-D9715A484CC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in-hand'!$A$43:$A$59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in-hand'!$C$43:$C$59</c:f>
              <c:numCache>
                <c:formatCode>General</c:formatCode>
                <c:ptCount val="17"/>
                <c:pt idx="0">
                  <c:v>19</c:v>
                </c:pt>
                <c:pt idx="1">
                  <c:v>19</c:v>
                </c:pt>
                <c:pt idx="2">
                  <c:v>16</c:v>
                </c:pt>
                <c:pt idx="3">
                  <c:v>21</c:v>
                </c:pt>
                <c:pt idx="4">
                  <c:v>21</c:v>
                </c:pt>
                <c:pt idx="5">
                  <c:v>21</c:v>
                </c:pt>
                <c:pt idx="6">
                  <c:v>21</c:v>
                </c:pt>
                <c:pt idx="7">
                  <c:v>5</c:v>
                </c:pt>
                <c:pt idx="8">
                  <c:v>21</c:v>
                </c:pt>
                <c:pt idx="9">
                  <c:v>21</c:v>
                </c:pt>
                <c:pt idx="10">
                  <c:v>21</c:v>
                </c:pt>
                <c:pt idx="11">
                  <c:v>21</c:v>
                </c:pt>
                <c:pt idx="12">
                  <c:v>18</c:v>
                </c:pt>
                <c:pt idx="13">
                  <c:v>11</c:v>
                </c:pt>
                <c:pt idx="14">
                  <c:v>10</c:v>
                </c:pt>
                <c:pt idx="15">
                  <c:v>8</c:v>
                </c:pt>
                <c:pt idx="16">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in-hand'!$A$66:$A$83</c:f>
              <c:strCache>
                <c:ptCount val="18"/>
                <c:pt idx="1">
                  <c:v>#1 (000-015cm)</c:v>
                </c:pt>
                <c:pt idx="2">
                  <c:v>#2 (015-030cm)</c:v>
                </c:pt>
                <c:pt idx="3">
                  <c:v>#3 (030-060cm)</c:v>
                </c:pt>
                <c:pt idx="4">
                  <c:v>#4 (060-085cm)</c:v>
                </c:pt>
                <c:pt idx="5">
                  <c:v>#5 (085-105cm)</c:v>
                </c:pt>
                <c:pt idx="6">
                  <c:v>#6 (105-120cm)</c:v>
                </c:pt>
                <c:pt idx="7">
                  <c:v>#7 (120-135cm)</c:v>
                </c:pt>
                <c:pt idx="8">
                  <c:v>#8 (135-150cm)</c:v>
                </c:pt>
                <c:pt idx="9">
                  <c:v>#8.5 (150-165cm)</c:v>
                </c:pt>
                <c:pt idx="10">
                  <c:v>#9 (165-180cm)</c:v>
                </c:pt>
                <c:pt idx="11">
                  <c:v>#10 (180-205cm)</c:v>
                </c:pt>
                <c:pt idx="12">
                  <c:v>#11 (205-230cm)</c:v>
                </c:pt>
                <c:pt idx="13">
                  <c:v>#12 (230-255cm)</c:v>
                </c:pt>
                <c:pt idx="14">
                  <c:v>#13 (255-280cm)</c:v>
                </c:pt>
                <c:pt idx="15">
                  <c:v>#14 (280-305cm)</c:v>
                </c:pt>
                <c:pt idx="16">
                  <c:v>#15 (305-330cm)</c:v>
                </c:pt>
                <c:pt idx="17">
                  <c:v>#16 (330-360cm)</c:v>
                </c:pt>
              </c:strCache>
            </c:strRef>
          </c:cat>
          <c:val>
            <c:numRef>
              <c:f>'SIA done and in-hand'!$B$66:$B$83</c:f>
              <c:numCache>
                <c:formatCode>General</c:formatCode>
                <c:ptCount val="18"/>
                <c:pt idx="0">
                  <c:v>0</c:v>
                </c:pt>
                <c:pt idx="2">
                  <c:v>1</c:v>
                </c:pt>
                <c:pt idx="7">
                  <c:v>1</c:v>
                </c:pt>
                <c:pt idx="8">
                  <c:v>10</c:v>
                </c:pt>
                <c:pt idx="12">
                  <c:v>4</c:v>
                </c:pt>
                <c:pt idx="13">
                  <c:v>5</c:v>
                </c:pt>
                <c:pt idx="16">
                  <c:v>2</c:v>
                </c:pt>
              </c:numCache>
            </c:numRef>
          </c:val>
          <c:extLst>
            <c:ext xmlns:c16="http://schemas.microsoft.com/office/drawing/2014/chart" uri="{C3380CC4-5D6E-409C-BE32-E72D297353CC}">
              <c16:uniqueId val="{00000000-FE30-4E75-8C82-6F67EADE6B8D}"/>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in-hand'!$A$66:$A$83</c:f>
              <c:strCache>
                <c:ptCount val="18"/>
                <c:pt idx="1">
                  <c:v>#1 (000-015cm)</c:v>
                </c:pt>
                <c:pt idx="2">
                  <c:v>#2 (015-030cm)</c:v>
                </c:pt>
                <c:pt idx="3">
                  <c:v>#3 (030-060cm)</c:v>
                </c:pt>
                <c:pt idx="4">
                  <c:v>#4 (060-085cm)</c:v>
                </c:pt>
                <c:pt idx="5">
                  <c:v>#5 (085-105cm)</c:v>
                </c:pt>
                <c:pt idx="6">
                  <c:v>#6 (105-120cm)</c:v>
                </c:pt>
                <c:pt idx="7">
                  <c:v>#7 (120-135cm)</c:v>
                </c:pt>
                <c:pt idx="8">
                  <c:v>#8 (135-150cm)</c:v>
                </c:pt>
                <c:pt idx="9">
                  <c:v>#8.5 (150-165cm)</c:v>
                </c:pt>
                <c:pt idx="10">
                  <c:v>#9 (165-180cm)</c:v>
                </c:pt>
                <c:pt idx="11">
                  <c:v>#10 (180-205cm)</c:v>
                </c:pt>
                <c:pt idx="12">
                  <c:v>#11 (205-230cm)</c:v>
                </c:pt>
                <c:pt idx="13">
                  <c:v>#12 (230-255cm)</c:v>
                </c:pt>
                <c:pt idx="14">
                  <c:v>#13 (255-280cm)</c:v>
                </c:pt>
                <c:pt idx="15">
                  <c:v>#14 (280-305cm)</c:v>
                </c:pt>
                <c:pt idx="16">
                  <c:v>#15 (305-330cm)</c:v>
                </c:pt>
                <c:pt idx="17">
                  <c:v>#16 (330-360cm)</c:v>
                </c:pt>
              </c:strCache>
            </c:strRef>
          </c:cat>
          <c:val>
            <c:numRef>
              <c:f>'SIA done and in-hand'!$C$67:$C$83</c:f>
              <c:numCache>
                <c:formatCode>General</c:formatCode>
                <c:ptCount val="17"/>
                <c:pt idx="0">
                  <c:v>21</c:v>
                </c:pt>
                <c:pt idx="1">
                  <c:v>15</c:v>
                </c:pt>
                <c:pt idx="2">
                  <c:v>17</c:v>
                </c:pt>
                <c:pt idx="3">
                  <c:v>21</c:v>
                </c:pt>
                <c:pt idx="4">
                  <c:v>21</c:v>
                </c:pt>
                <c:pt idx="5">
                  <c:v>21</c:v>
                </c:pt>
                <c:pt idx="6">
                  <c:v>20</c:v>
                </c:pt>
                <c:pt idx="7">
                  <c:v>11</c:v>
                </c:pt>
                <c:pt idx="8">
                  <c:v>21</c:v>
                </c:pt>
                <c:pt idx="9">
                  <c:v>11</c:v>
                </c:pt>
                <c:pt idx="10">
                  <c:v>16</c:v>
                </c:pt>
                <c:pt idx="11">
                  <c:v>17</c:v>
                </c:pt>
                <c:pt idx="12">
                  <c:v>11</c:v>
                </c:pt>
                <c:pt idx="13">
                  <c:v>3</c:v>
                </c:pt>
                <c:pt idx="14">
                  <c:v>0</c:v>
                </c:pt>
                <c:pt idx="15">
                  <c:v>4</c:v>
                </c:pt>
                <c:pt idx="16">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in-hand'!$A$107:$A$123</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in-hand'!$B$107:$B$123</c:f>
              <c:numCache>
                <c:formatCode>General</c:formatCode>
                <c:ptCount val="17"/>
                <c:pt idx="0">
                  <c:v>15</c:v>
                </c:pt>
                <c:pt idx="1">
                  <c:v>15</c:v>
                </c:pt>
                <c:pt idx="2">
                  <c:v>15</c:v>
                </c:pt>
                <c:pt idx="3">
                  <c:v>15</c:v>
                </c:pt>
                <c:pt idx="4">
                  <c:v>15</c:v>
                </c:pt>
                <c:pt idx="5">
                  <c:v>15</c:v>
                </c:pt>
                <c:pt idx="6">
                  <c:v>15</c:v>
                </c:pt>
                <c:pt idx="7">
                  <c:v>16</c:v>
                </c:pt>
                <c:pt idx="9">
                  <c:v>15</c:v>
                </c:pt>
                <c:pt idx="10">
                  <c:v>15</c:v>
                </c:pt>
                <c:pt idx="11">
                  <c:v>3</c:v>
                </c:pt>
                <c:pt idx="12">
                  <c:v>6</c:v>
                </c:pt>
                <c:pt idx="15">
                  <c:v>1</c:v>
                </c:pt>
              </c:numCache>
            </c:numRef>
          </c:val>
          <c:extLst>
            <c:ext xmlns:c16="http://schemas.microsoft.com/office/drawing/2014/chart" uri="{C3380CC4-5D6E-409C-BE32-E72D297353CC}">
              <c16:uniqueId val="{00000000-01C8-4759-A491-5ACD032CAD49}"/>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in-hand'!$A$107:$A$123</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in-hand'!$C$107:$C$123</c:f>
              <c:numCache>
                <c:formatCode>General</c:formatCode>
                <c:ptCount val="17"/>
                <c:pt idx="0">
                  <c:v>4</c:v>
                </c:pt>
                <c:pt idx="1">
                  <c:v>2</c:v>
                </c:pt>
                <c:pt idx="2">
                  <c:v>4</c:v>
                </c:pt>
                <c:pt idx="3">
                  <c:v>6</c:v>
                </c:pt>
                <c:pt idx="4">
                  <c:v>6</c:v>
                </c:pt>
                <c:pt idx="5">
                  <c:v>6</c:v>
                </c:pt>
                <c:pt idx="6">
                  <c:v>7</c:v>
                </c:pt>
                <c:pt idx="7">
                  <c:v>5</c:v>
                </c:pt>
                <c:pt idx="8">
                  <c:v>21</c:v>
                </c:pt>
                <c:pt idx="9">
                  <c:v>6</c:v>
                </c:pt>
                <c:pt idx="10">
                  <c:v>6</c:v>
                </c:pt>
                <c:pt idx="11">
                  <c:v>2</c:v>
                </c:pt>
                <c:pt idx="12">
                  <c:v>1</c:v>
                </c:pt>
                <c:pt idx="13">
                  <c:v>0</c:v>
                </c:pt>
                <c:pt idx="14">
                  <c:v>0</c:v>
                </c:pt>
                <c:pt idx="15">
                  <c:v>0</c:v>
                </c:pt>
                <c:pt idx="16">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in-hand'!$A$133:$A$149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in-hand'!$B$133:$B$149</c:f>
              <c:numCache>
                <c:formatCode>General</c:formatCode>
                <c:ptCount val="17"/>
                <c:pt idx="7">
                  <c:v>5</c:v>
                </c:pt>
                <c:pt idx="11">
                  <c:v>30</c:v>
                </c:pt>
                <c:pt idx="12">
                  <c:v>23</c:v>
                </c:pt>
                <c:pt idx="13">
                  <c:v>1</c:v>
                </c:pt>
                <c:pt idx="14">
                  <c:v>6</c:v>
                </c:pt>
                <c:pt idx="15">
                  <c:v>2</c:v>
                </c:pt>
                <c:pt idx="16">
                  <c:v>1</c:v>
                </c:pt>
              </c:numCache>
            </c:numRef>
          </c:val>
          <c:extLst>
            <c:ext xmlns:c16="http://schemas.microsoft.com/office/drawing/2014/chart" uri="{C3380CC4-5D6E-409C-BE32-E72D297353CC}">
              <c16:uniqueId val="{00000000-D8C6-407A-8E59-FC734FF5025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in-hand'!$A$133:$A$149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in-hand'!$C$133:$C$149</c:f>
              <c:numCache>
                <c:formatCode>General</c:formatCode>
                <c:ptCount val="17"/>
                <c:pt idx="0">
                  <c:v>4</c:v>
                </c:pt>
                <c:pt idx="1">
                  <c:v>4</c:v>
                </c:pt>
                <c:pt idx="2">
                  <c:v>0</c:v>
                </c:pt>
                <c:pt idx="3">
                  <c:v>1</c:v>
                </c:pt>
                <c:pt idx="4">
                  <c:v>7</c:v>
                </c:pt>
                <c:pt idx="5">
                  <c:v>17</c:v>
                </c:pt>
                <c:pt idx="6">
                  <c:v>20</c:v>
                </c:pt>
                <c:pt idx="7">
                  <c:v>16</c:v>
                </c:pt>
                <c:pt idx="8">
                  <c:v>21</c:v>
                </c:pt>
                <c:pt idx="9">
                  <c:v>19</c:v>
                </c:pt>
                <c:pt idx="10">
                  <c:v>21</c:v>
                </c:pt>
                <c:pt idx="11">
                  <c:v>-9</c:v>
                </c:pt>
                <c:pt idx="12">
                  <c:v>-2</c:v>
                </c:pt>
                <c:pt idx="13">
                  <c:v>3</c:v>
                </c:pt>
                <c:pt idx="14">
                  <c:v>3</c:v>
                </c:pt>
                <c:pt idx="15">
                  <c:v>6</c:v>
                </c:pt>
                <c:pt idx="16">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in-hand'!$A$153:$A$169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in-hand'!$B$153:$B$169</c:f>
              <c:numCache>
                <c:formatCode>General</c:formatCode>
                <c:ptCount val="17"/>
                <c:pt idx="0">
                  <c:v>29</c:v>
                </c:pt>
                <c:pt idx="1">
                  <c:v>9</c:v>
                </c:pt>
                <c:pt idx="2">
                  <c:v>7</c:v>
                </c:pt>
                <c:pt idx="3">
                  <c:v>41</c:v>
                </c:pt>
                <c:pt idx="4">
                  <c:v>68</c:v>
                </c:pt>
                <c:pt idx="5">
                  <c:v>49</c:v>
                </c:pt>
                <c:pt idx="6">
                  <c:v>39</c:v>
                </c:pt>
                <c:pt idx="7">
                  <c:v>36</c:v>
                </c:pt>
                <c:pt idx="8">
                  <c:v>8</c:v>
                </c:pt>
                <c:pt idx="9">
                  <c:v>7</c:v>
                </c:pt>
                <c:pt idx="10">
                  <c:v>14</c:v>
                </c:pt>
                <c:pt idx="11">
                  <c:v>2</c:v>
                </c:pt>
              </c:numCache>
            </c:numRef>
          </c:val>
          <c:extLst>
            <c:ext xmlns:c16="http://schemas.microsoft.com/office/drawing/2014/chart" uri="{C3380CC4-5D6E-409C-BE32-E72D297353CC}">
              <c16:uniqueId val="{00000000-78C2-4748-AEAE-0D25021AAD20}"/>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in-hand'!$A$153:$A$169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in-hand'!$C$153:$C$169</c:f>
              <c:numCache>
                <c:formatCode>General</c:formatCode>
                <c:ptCount val="17"/>
                <c:pt idx="0">
                  <c:v>-8</c:v>
                </c:pt>
                <c:pt idx="1">
                  <c:v>-3</c:v>
                </c:pt>
                <c:pt idx="2">
                  <c:v>7</c:v>
                </c:pt>
                <c:pt idx="3">
                  <c:v>-20</c:v>
                </c:pt>
                <c:pt idx="4">
                  <c:v>-47</c:v>
                </c:pt>
                <c:pt idx="5">
                  <c:v>-28</c:v>
                </c:pt>
                <c:pt idx="6">
                  <c:v>-18</c:v>
                </c:pt>
                <c:pt idx="7">
                  <c:v>-15</c:v>
                </c:pt>
                <c:pt idx="8">
                  <c:v>1</c:v>
                </c:pt>
                <c:pt idx="9">
                  <c:v>1</c:v>
                </c:pt>
                <c:pt idx="10">
                  <c:v>-6</c:v>
                </c:pt>
                <c:pt idx="11">
                  <c:v>0</c:v>
                </c:pt>
                <c:pt idx="12">
                  <c:v>1</c:v>
                </c:pt>
                <c:pt idx="13">
                  <c:v>0</c:v>
                </c:pt>
                <c:pt idx="14">
                  <c:v>0</c:v>
                </c:pt>
                <c:pt idx="15">
                  <c:v>0</c:v>
                </c:pt>
                <c:pt idx="16">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in-hand'!$A$173:$A$189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in-hand'!$B$173:$B$189</c:f>
              <c:numCache>
                <c:formatCode>General</c:formatCode>
                <c:ptCount val="17"/>
                <c:pt idx="0">
                  <c:v>12</c:v>
                </c:pt>
                <c:pt idx="1">
                  <c:v>15</c:v>
                </c:pt>
                <c:pt idx="2">
                  <c:v>43</c:v>
                </c:pt>
                <c:pt idx="3">
                  <c:v>56</c:v>
                </c:pt>
                <c:pt idx="4">
                  <c:v>54</c:v>
                </c:pt>
                <c:pt idx="5">
                  <c:v>40</c:v>
                </c:pt>
                <c:pt idx="6">
                  <c:v>31</c:v>
                </c:pt>
                <c:pt idx="7">
                  <c:v>38</c:v>
                </c:pt>
                <c:pt idx="8">
                  <c:v>26</c:v>
                </c:pt>
                <c:pt idx="9">
                  <c:v>11</c:v>
                </c:pt>
                <c:pt idx="10">
                  <c:v>20</c:v>
                </c:pt>
                <c:pt idx="11">
                  <c:v>15</c:v>
                </c:pt>
                <c:pt idx="13">
                  <c:v>1</c:v>
                </c:pt>
                <c:pt idx="16">
                  <c:v>2</c:v>
                </c:pt>
              </c:numCache>
            </c:numRef>
          </c:val>
          <c:extLst>
            <c:ext xmlns:c16="http://schemas.microsoft.com/office/drawing/2014/chart" uri="{C3380CC4-5D6E-409C-BE32-E72D297353CC}">
              <c16:uniqueId val="{00000000-C112-47CD-970D-72D9E62CB37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in-hand'!$A$173:$A$189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in-hand'!$C$173:$C$189</c:f>
              <c:numCache>
                <c:formatCode>General</c:formatCode>
                <c:ptCount val="17"/>
                <c:pt idx="0">
                  <c:v>4</c:v>
                </c:pt>
                <c:pt idx="1">
                  <c:v>1</c:v>
                </c:pt>
                <c:pt idx="2">
                  <c:v>-25</c:v>
                </c:pt>
                <c:pt idx="3">
                  <c:v>-40</c:v>
                </c:pt>
                <c:pt idx="4">
                  <c:v>-38</c:v>
                </c:pt>
                <c:pt idx="5">
                  <c:v>-23</c:v>
                </c:pt>
                <c:pt idx="6">
                  <c:v>-11</c:v>
                </c:pt>
                <c:pt idx="7">
                  <c:v>-18</c:v>
                </c:pt>
                <c:pt idx="8">
                  <c:v>-6</c:v>
                </c:pt>
                <c:pt idx="9">
                  <c:v>1</c:v>
                </c:pt>
                <c:pt idx="10">
                  <c:v>-5</c:v>
                </c:pt>
                <c:pt idx="11">
                  <c:v>1</c:v>
                </c:pt>
                <c:pt idx="12">
                  <c:v>6</c:v>
                </c:pt>
                <c:pt idx="13">
                  <c:v>0</c:v>
                </c:pt>
                <c:pt idx="14">
                  <c:v>0</c:v>
                </c:pt>
                <c:pt idx="15">
                  <c:v>1</c:v>
                </c:pt>
                <c:pt idx="16">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in-hand'!$A$198:$A$214</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in-hand'!$B$198:$B$214</c:f>
              <c:numCache>
                <c:formatCode>General</c:formatCode>
                <c:ptCount val="17"/>
                <c:pt idx="3">
                  <c:v>3</c:v>
                </c:pt>
                <c:pt idx="5">
                  <c:v>1</c:v>
                </c:pt>
                <c:pt idx="9">
                  <c:v>1</c:v>
                </c:pt>
              </c:numCache>
            </c:numRef>
          </c:val>
          <c:extLst>
            <c:ext xmlns:c16="http://schemas.microsoft.com/office/drawing/2014/chart" uri="{C3380CC4-5D6E-409C-BE32-E72D297353CC}">
              <c16:uniqueId val="{00000000-497E-48A8-97BE-101B7554A4C4}"/>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in-hand'!$A$198:$A$214</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in-hand'!$C$198:$C$214</c:f>
              <c:numCache>
                <c:formatCode>General</c:formatCode>
                <c:ptCount val="17"/>
                <c:pt idx="0">
                  <c:v>1</c:v>
                </c:pt>
                <c:pt idx="1">
                  <c:v>3</c:v>
                </c:pt>
                <c:pt idx="2">
                  <c:v>6</c:v>
                </c:pt>
                <c:pt idx="3">
                  <c:v>16</c:v>
                </c:pt>
                <c:pt idx="4">
                  <c:v>15</c:v>
                </c:pt>
                <c:pt idx="5">
                  <c:v>2</c:v>
                </c:pt>
                <c:pt idx="6">
                  <c:v>11</c:v>
                </c:pt>
                <c:pt idx="7">
                  <c:v>15</c:v>
                </c:pt>
                <c:pt idx="8">
                  <c:v>0</c:v>
                </c:pt>
                <c:pt idx="9">
                  <c:v>0</c:v>
                </c:pt>
                <c:pt idx="10">
                  <c:v>2</c:v>
                </c:pt>
                <c:pt idx="11">
                  <c:v>5</c:v>
                </c:pt>
                <c:pt idx="12">
                  <c:v>0</c:v>
                </c:pt>
                <c:pt idx="13">
                  <c:v>0</c:v>
                </c:pt>
                <c:pt idx="14">
                  <c:v>0</c:v>
                </c:pt>
                <c:pt idx="15">
                  <c:v>0</c:v>
                </c:pt>
                <c:pt idx="16">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in-hand'!$A$218:$A$234</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in-hand'!$B$218:$B$234</c:f>
              <c:numCache>
                <c:formatCode>General</c:formatCode>
                <c:ptCount val="17"/>
                <c:pt idx="4">
                  <c:v>1</c:v>
                </c:pt>
                <c:pt idx="5">
                  <c:v>2</c:v>
                </c:pt>
                <c:pt idx="7">
                  <c:v>1</c:v>
                </c:pt>
                <c:pt idx="8">
                  <c:v>1</c:v>
                </c:pt>
              </c:numCache>
            </c:numRef>
          </c:val>
          <c:extLst>
            <c:ext xmlns:c16="http://schemas.microsoft.com/office/drawing/2014/chart" uri="{C3380CC4-5D6E-409C-BE32-E72D297353CC}">
              <c16:uniqueId val="{00000000-DB96-4378-BEB6-D8F1E02C6F44}"/>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in-hand'!$A$218:$A$234</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in-hand'!$C$218:$C$234</c:f>
              <c:numCache>
                <c:formatCode>General</c:formatCode>
                <c:ptCount val="17"/>
                <c:pt idx="0">
                  <c:v>0</c:v>
                </c:pt>
                <c:pt idx="1">
                  <c:v>0</c:v>
                </c:pt>
                <c:pt idx="2">
                  <c:v>1</c:v>
                </c:pt>
                <c:pt idx="3">
                  <c:v>10</c:v>
                </c:pt>
                <c:pt idx="4">
                  <c:v>16</c:v>
                </c:pt>
                <c:pt idx="5">
                  <c:v>16</c:v>
                </c:pt>
                <c:pt idx="6">
                  <c:v>15</c:v>
                </c:pt>
                <c:pt idx="7">
                  <c:v>15</c:v>
                </c:pt>
                <c:pt idx="8">
                  <c:v>2</c:v>
                </c:pt>
                <c:pt idx="9">
                  <c:v>2</c:v>
                </c:pt>
                <c:pt idx="10">
                  <c:v>5</c:v>
                </c:pt>
                <c:pt idx="11">
                  <c:v>12</c:v>
                </c:pt>
                <c:pt idx="12">
                  <c:v>13</c:v>
                </c:pt>
                <c:pt idx="13">
                  <c:v>0</c:v>
                </c:pt>
                <c:pt idx="14">
                  <c:v>2</c:v>
                </c:pt>
                <c:pt idx="15">
                  <c:v>0</c:v>
                </c:pt>
                <c:pt idx="16">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in-hand'!$A$87:$A$103</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in-hand'!$B$87:$B$103</c:f>
              <c:numCache>
                <c:formatCode>General</c:formatCode>
                <c:ptCount val="17"/>
                <c:pt idx="0">
                  <c:v>15</c:v>
                </c:pt>
                <c:pt idx="1">
                  <c:v>12</c:v>
                </c:pt>
                <c:pt idx="2">
                  <c:v>10</c:v>
                </c:pt>
                <c:pt idx="3">
                  <c:v>15</c:v>
                </c:pt>
                <c:pt idx="4">
                  <c:v>15</c:v>
                </c:pt>
                <c:pt idx="5">
                  <c:v>7</c:v>
                </c:pt>
                <c:pt idx="6">
                  <c:v>29</c:v>
                </c:pt>
                <c:pt idx="7">
                  <c:v>27</c:v>
                </c:pt>
                <c:pt idx="8">
                  <c:v>14</c:v>
                </c:pt>
                <c:pt idx="9">
                  <c:v>10</c:v>
                </c:pt>
                <c:pt idx="10">
                  <c:v>11</c:v>
                </c:pt>
                <c:pt idx="11">
                  <c:v>15</c:v>
                </c:pt>
                <c:pt idx="12">
                  <c:v>15</c:v>
                </c:pt>
                <c:pt idx="15">
                  <c:v>1</c:v>
                </c:pt>
              </c:numCache>
            </c:numRef>
          </c:val>
          <c:extLst>
            <c:ext xmlns:c16="http://schemas.microsoft.com/office/drawing/2014/chart" uri="{C3380CC4-5D6E-409C-BE32-E72D297353CC}">
              <c16:uniqueId val="{00000000-613B-4612-AB70-90CFDADB1B8E}"/>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in-hand'!$A$87:$A$103</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in-hand'!$C$87:$C$103</c:f>
              <c:numCache>
                <c:formatCode>General</c:formatCode>
                <c:ptCount val="17"/>
                <c:pt idx="0">
                  <c:v>-5</c:v>
                </c:pt>
                <c:pt idx="1">
                  <c:v>3</c:v>
                </c:pt>
                <c:pt idx="2">
                  <c:v>0</c:v>
                </c:pt>
                <c:pt idx="3">
                  <c:v>0</c:v>
                </c:pt>
                <c:pt idx="4">
                  <c:v>0</c:v>
                </c:pt>
                <c:pt idx="5">
                  <c:v>0</c:v>
                </c:pt>
                <c:pt idx="6">
                  <c:v>-1</c:v>
                </c:pt>
                <c:pt idx="7">
                  <c:v>-8</c:v>
                </c:pt>
                <c:pt idx="8">
                  <c:v>5</c:v>
                </c:pt>
                <c:pt idx="9">
                  <c:v>5</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10</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23</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in-hand'!$B$3:$B$19</c:f>
              <c:numCache>
                <c:formatCode>General</c:formatCode>
                <c:ptCount val="17"/>
                <c:pt idx="0">
                  <c:v>6</c:v>
                </c:pt>
                <c:pt idx="1">
                  <c:v>7</c:v>
                </c:pt>
                <c:pt idx="3">
                  <c:v>5</c:v>
                </c:pt>
                <c:pt idx="4">
                  <c:v>3</c:v>
                </c:pt>
                <c:pt idx="6">
                  <c:v>1</c:v>
                </c:pt>
                <c:pt idx="7">
                  <c:v>14</c:v>
                </c:pt>
                <c:pt idx="8">
                  <c:v>3</c:v>
                </c:pt>
                <c:pt idx="9">
                  <c:v>1</c:v>
                </c:pt>
                <c:pt idx="11">
                  <c:v>3</c:v>
                </c:pt>
                <c:pt idx="12">
                  <c:v>5</c:v>
                </c:pt>
                <c:pt idx="14">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in-hand'!$A$3:$A$19</c:f>
              <c:strCache>
                <c:ptCount val="17"/>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in-hand'!$C$3:$C$19</c:f>
              <c:numCache>
                <c:formatCode>General</c:formatCode>
                <c:ptCount val="17"/>
                <c:pt idx="0">
                  <c:v>14</c:v>
                </c:pt>
                <c:pt idx="1">
                  <c:v>13</c:v>
                </c:pt>
                <c:pt idx="2">
                  <c:v>21</c:v>
                </c:pt>
                <c:pt idx="3">
                  <c:v>16</c:v>
                </c:pt>
                <c:pt idx="4">
                  <c:v>18</c:v>
                </c:pt>
                <c:pt idx="5">
                  <c:v>21</c:v>
                </c:pt>
                <c:pt idx="6">
                  <c:v>20</c:v>
                </c:pt>
                <c:pt idx="7">
                  <c:v>7</c:v>
                </c:pt>
                <c:pt idx="8">
                  <c:v>18</c:v>
                </c:pt>
                <c:pt idx="9">
                  <c:v>20</c:v>
                </c:pt>
                <c:pt idx="10">
                  <c:v>15</c:v>
                </c:pt>
                <c:pt idx="11">
                  <c:v>18</c:v>
                </c:pt>
                <c:pt idx="12">
                  <c:v>10</c:v>
                </c:pt>
                <c:pt idx="13">
                  <c:v>2</c:v>
                </c:pt>
                <c:pt idx="14">
                  <c:v>1</c:v>
                </c:pt>
                <c:pt idx="15">
                  <c:v>1</c:v>
                </c:pt>
                <c:pt idx="16">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51</c:v>
                </c:pt>
                <c:pt idx="1">
                  <c:v>6</c:v>
                </c:pt>
                <c:pt idx="2">
                  <c:v>4</c:v>
                </c:pt>
                <c:pt idx="3">
                  <c:v>6</c:v>
                </c:pt>
                <c:pt idx="4">
                  <c:v>6</c:v>
                </c:pt>
                <c:pt idx="5">
                  <c:v>6</c:v>
                </c:pt>
                <c:pt idx="6">
                  <c:v>6</c:v>
                </c:pt>
                <c:pt idx="7">
                  <c:v>6</c:v>
                </c:pt>
                <c:pt idx="8">
                  <c:v>6</c:v>
                </c:pt>
                <c:pt idx="9">
                  <c:v>5</c:v>
                </c:pt>
                <c:pt idx="10">
                  <c:v>0</c:v>
                </c:pt>
                <c:pt idx="11">
                  <c:v>1</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4</c:v>
                </c:pt>
                <c:pt idx="3">
                  <c:v>15</c:v>
                </c:pt>
                <c:pt idx="4">
                  <c:v>15</c:v>
                </c:pt>
                <c:pt idx="5">
                  <c:v>13</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30</c:v>
                </c:pt>
                <c:pt idx="2">
                  <c:v>26</c:v>
                </c:pt>
                <c:pt idx="3">
                  <c:v>30</c:v>
                </c:pt>
                <c:pt idx="4">
                  <c:v>30</c:v>
                </c:pt>
                <c:pt idx="5">
                  <c:v>30</c:v>
                </c:pt>
                <c:pt idx="6">
                  <c:v>30</c:v>
                </c:pt>
                <c:pt idx="7">
                  <c:v>30</c:v>
                </c:pt>
                <c:pt idx="8">
                  <c:v>30</c:v>
                </c:pt>
                <c:pt idx="9">
                  <c:v>30</c:v>
                </c:pt>
                <c:pt idx="10">
                  <c:v>21</c:v>
                </c:pt>
                <c:pt idx="11">
                  <c:v>3</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bin'!$B$142:$B$153</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bin'!$C$142:$C$153</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bin'!$D$142:$D$153</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chart" Target="../charts/chart3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140</xdr:row>
      <xdr:rowOff>4482</xdr:rowOff>
    </xdr:from>
    <xdr:to>
      <xdr:col>6</xdr:col>
      <xdr:colOff>1169333</xdr:colOff>
      <xdr:row>153</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155</xdr:row>
      <xdr:rowOff>1121</xdr:rowOff>
    </xdr:from>
    <xdr:to>
      <xdr:col>6</xdr:col>
      <xdr:colOff>1178859</xdr:colOff>
      <xdr:row>167</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170</xdr:row>
      <xdr:rowOff>18489</xdr:rowOff>
    </xdr:from>
    <xdr:to>
      <xdr:col>6</xdr:col>
      <xdr:colOff>1183901</xdr:colOff>
      <xdr:row>183</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186</xdr:row>
      <xdr:rowOff>7284</xdr:rowOff>
    </xdr:from>
    <xdr:to>
      <xdr:col>6</xdr:col>
      <xdr:colOff>1178859</xdr:colOff>
      <xdr:row>198</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202</xdr:row>
      <xdr:rowOff>16808</xdr:rowOff>
    </xdr:from>
    <xdr:to>
      <xdr:col>6</xdr:col>
      <xdr:colOff>1178859</xdr:colOff>
      <xdr:row>215</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216</xdr:row>
      <xdr:rowOff>182656</xdr:rowOff>
    </xdr:from>
    <xdr:to>
      <xdr:col>6</xdr:col>
      <xdr:colOff>1169333</xdr:colOff>
      <xdr:row>230</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231</xdr:row>
      <xdr:rowOff>189940</xdr:rowOff>
    </xdr:from>
    <xdr:to>
      <xdr:col>6</xdr:col>
      <xdr:colOff>1188384</xdr:colOff>
      <xdr:row>245</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247</xdr:row>
      <xdr:rowOff>8964</xdr:rowOff>
    </xdr:from>
    <xdr:to>
      <xdr:col>6</xdr:col>
      <xdr:colOff>1163171</xdr:colOff>
      <xdr:row>259</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27554</xdr:colOff>
      <xdr:row>14</xdr:row>
      <xdr:rowOff>179615</xdr:rowOff>
    </xdr:from>
    <xdr:to>
      <xdr:col>11</xdr:col>
      <xdr:colOff>1351529</xdr:colOff>
      <xdr:row>27</xdr:row>
      <xdr:rowOff>163967</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19050</xdr:colOff>
      <xdr:row>125</xdr:row>
      <xdr:rowOff>9525</xdr:rowOff>
    </xdr:from>
    <xdr:to>
      <xdr:col>6</xdr:col>
      <xdr:colOff>1181100</xdr:colOff>
      <xdr:row>137</xdr:row>
      <xdr:rowOff>133350</xdr:rowOff>
    </xdr:to>
    <xdr:graphicFrame macro="">
      <xdr:nvGraphicFramePr>
        <xdr:cNvPr id="20" name="Chart 19">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1097076</xdr:colOff>
      <xdr:row>127</xdr:row>
      <xdr:rowOff>76539</xdr:rowOff>
    </xdr:from>
    <xdr:to>
      <xdr:col>4</xdr:col>
      <xdr:colOff>1343706</xdr:colOff>
      <xdr:row>131</xdr:row>
      <xdr:rowOff>172073</xdr:rowOff>
    </xdr:to>
    <xdr:sp macro="" textlink="">
      <xdr:nvSpPr>
        <xdr:cNvPr id="21" name="Rectangle 20">
          <a:extLst>
            <a:ext uri="{FF2B5EF4-FFF2-40B4-BE49-F238E27FC236}">
              <a16:creationId xmlns:a16="http://schemas.microsoft.com/office/drawing/2014/main" id="{17DA949C-94FE-4459-B5B6-F2D579C1DBAC}"/>
            </a:ext>
          </a:extLst>
        </xdr:cNvPr>
        <xdr:cNvSpPr/>
      </xdr:nvSpPr>
      <xdr:spPr>
        <a:xfrm>
          <a:off x="4209710" y="23923057"/>
          <a:ext cx="246630" cy="84392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1088572</xdr:colOff>
      <xdr:row>111</xdr:row>
      <xdr:rowOff>76541</xdr:rowOff>
    </xdr:from>
    <xdr:to>
      <xdr:col>4</xdr:col>
      <xdr:colOff>1335202</xdr:colOff>
      <xdr:row>115</xdr:row>
      <xdr:rowOff>172075</xdr:rowOff>
    </xdr:to>
    <xdr:sp macro="" textlink="">
      <xdr:nvSpPr>
        <xdr:cNvPr id="22" name="Rectangle 21">
          <a:extLst>
            <a:ext uri="{FF2B5EF4-FFF2-40B4-BE49-F238E27FC236}">
              <a16:creationId xmlns:a16="http://schemas.microsoft.com/office/drawing/2014/main" id="{17DA949C-94FE-4459-B5B6-F2D579C1DBAC}"/>
            </a:ext>
          </a:extLst>
        </xdr:cNvPr>
        <xdr:cNvSpPr/>
      </xdr:nvSpPr>
      <xdr:spPr>
        <a:xfrm>
          <a:off x="4201206" y="20929487"/>
          <a:ext cx="246630" cy="84392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1122590</xdr:colOff>
      <xdr:row>96</xdr:row>
      <xdr:rowOff>68037</xdr:rowOff>
    </xdr:from>
    <xdr:to>
      <xdr:col>4</xdr:col>
      <xdr:colOff>1369220</xdr:colOff>
      <xdr:row>101</xdr:row>
      <xdr:rowOff>36004</xdr:rowOff>
    </xdr:to>
    <xdr:sp macro="" textlink="">
      <xdr:nvSpPr>
        <xdr:cNvPr id="23" name="Rectangle 22">
          <a:extLst>
            <a:ext uri="{FF2B5EF4-FFF2-40B4-BE49-F238E27FC236}">
              <a16:creationId xmlns:a16="http://schemas.microsoft.com/office/drawing/2014/main" id="{17DA949C-94FE-4459-B5B6-F2D579C1DBAC}"/>
            </a:ext>
          </a:extLst>
        </xdr:cNvPr>
        <xdr:cNvSpPr/>
      </xdr:nvSpPr>
      <xdr:spPr>
        <a:xfrm>
          <a:off x="4235224" y="18114510"/>
          <a:ext cx="246630" cy="9034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1097076</xdr:colOff>
      <xdr:row>81</xdr:row>
      <xdr:rowOff>68037</xdr:rowOff>
    </xdr:from>
    <xdr:to>
      <xdr:col>4</xdr:col>
      <xdr:colOff>1343706</xdr:colOff>
      <xdr:row>86</xdr:row>
      <xdr:rowOff>36004</xdr:rowOff>
    </xdr:to>
    <xdr:sp macro="" textlink="">
      <xdr:nvSpPr>
        <xdr:cNvPr id="24" name="Rectangle 23">
          <a:extLst>
            <a:ext uri="{FF2B5EF4-FFF2-40B4-BE49-F238E27FC236}">
              <a16:creationId xmlns:a16="http://schemas.microsoft.com/office/drawing/2014/main" id="{17DA949C-94FE-4459-B5B6-F2D579C1DBAC}"/>
            </a:ext>
          </a:extLst>
        </xdr:cNvPr>
        <xdr:cNvSpPr/>
      </xdr:nvSpPr>
      <xdr:spPr>
        <a:xfrm>
          <a:off x="4209710" y="15308037"/>
          <a:ext cx="246630" cy="9034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1097076</xdr:colOff>
      <xdr:row>142</xdr:row>
      <xdr:rowOff>59532</xdr:rowOff>
    </xdr:from>
    <xdr:to>
      <xdr:col>4</xdr:col>
      <xdr:colOff>1343706</xdr:colOff>
      <xdr:row>147</xdr:row>
      <xdr:rowOff>53013</xdr:rowOff>
    </xdr:to>
    <xdr:sp macro="" textlink="">
      <xdr:nvSpPr>
        <xdr:cNvPr id="26" name="Rectangle 25">
          <a:extLst>
            <a:ext uri="{FF2B5EF4-FFF2-40B4-BE49-F238E27FC236}">
              <a16:creationId xmlns:a16="http://schemas.microsoft.com/office/drawing/2014/main" id="{17DA949C-94FE-4459-B5B6-F2D579C1DBAC}"/>
            </a:ext>
          </a:extLst>
        </xdr:cNvPr>
        <xdr:cNvSpPr/>
      </xdr:nvSpPr>
      <xdr:spPr>
        <a:xfrm>
          <a:off x="4209710" y="26712523"/>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1105581</xdr:colOff>
      <xdr:row>157</xdr:row>
      <xdr:rowOff>42522</xdr:rowOff>
    </xdr:from>
    <xdr:to>
      <xdr:col>4</xdr:col>
      <xdr:colOff>1352211</xdr:colOff>
      <xdr:row>162</xdr:row>
      <xdr:rowOff>36003</xdr:rowOff>
    </xdr:to>
    <xdr:sp macro="" textlink="">
      <xdr:nvSpPr>
        <xdr:cNvPr id="27" name="Rectangle 26">
          <a:extLst>
            <a:ext uri="{FF2B5EF4-FFF2-40B4-BE49-F238E27FC236}">
              <a16:creationId xmlns:a16="http://schemas.microsoft.com/office/drawing/2014/main" id="{17DA949C-94FE-4459-B5B6-F2D579C1DBAC}"/>
            </a:ext>
          </a:extLst>
        </xdr:cNvPr>
        <xdr:cNvSpPr/>
      </xdr:nvSpPr>
      <xdr:spPr>
        <a:xfrm>
          <a:off x="4218215" y="29501986"/>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1105581</xdr:colOff>
      <xdr:row>172</xdr:row>
      <xdr:rowOff>42522</xdr:rowOff>
    </xdr:from>
    <xdr:to>
      <xdr:col>4</xdr:col>
      <xdr:colOff>1352211</xdr:colOff>
      <xdr:row>177</xdr:row>
      <xdr:rowOff>36003</xdr:rowOff>
    </xdr:to>
    <xdr:sp macro="" textlink="">
      <xdr:nvSpPr>
        <xdr:cNvPr id="28" name="Rectangle 27">
          <a:extLst>
            <a:ext uri="{FF2B5EF4-FFF2-40B4-BE49-F238E27FC236}">
              <a16:creationId xmlns:a16="http://schemas.microsoft.com/office/drawing/2014/main" id="{17DA949C-94FE-4459-B5B6-F2D579C1DBAC}"/>
            </a:ext>
          </a:extLst>
        </xdr:cNvPr>
        <xdr:cNvSpPr/>
      </xdr:nvSpPr>
      <xdr:spPr>
        <a:xfrm>
          <a:off x="4218215" y="32308460"/>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188</xdr:row>
      <xdr:rowOff>25514</xdr:rowOff>
    </xdr:from>
    <xdr:to>
      <xdr:col>4</xdr:col>
      <xdr:colOff>1301184</xdr:colOff>
      <xdr:row>193</xdr:row>
      <xdr:rowOff>18995</xdr:rowOff>
    </xdr:to>
    <xdr:sp macro="" textlink="">
      <xdr:nvSpPr>
        <xdr:cNvPr id="29" name="Rectangle 28">
          <a:extLst>
            <a:ext uri="{FF2B5EF4-FFF2-40B4-BE49-F238E27FC236}">
              <a16:creationId xmlns:a16="http://schemas.microsoft.com/office/drawing/2014/main" id="{17DA949C-94FE-4459-B5B6-F2D579C1DBAC}"/>
            </a:ext>
          </a:extLst>
        </xdr:cNvPr>
        <xdr:cNvSpPr/>
      </xdr:nvSpPr>
      <xdr:spPr>
        <a:xfrm>
          <a:off x="4167188" y="35285023"/>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204</xdr:row>
      <xdr:rowOff>42523</xdr:rowOff>
    </xdr:from>
    <xdr:to>
      <xdr:col>4</xdr:col>
      <xdr:colOff>1301184</xdr:colOff>
      <xdr:row>209</xdr:row>
      <xdr:rowOff>36004</xdr:rowOff>
    </xdr:to>
    <xdr:sp macro="" textlink="">
      <xdr:nvSpPr>
        <xdr:cNvPr id="30" name="Rectangle 29">
          <a:extLst>
            <a:ext uri="{FF2B5EF4-FFF2-40B4-BE49-F238E27FC236}">
              <a16:creationId xmlns:a16="http://schemas.microsoft.com/office/drawing/2014/main" id="{17DA949C-94FE-4459-B5B6-F2D579C1DBAC}"/>
            </a:ext>
          </a:extLst>
        </xdr:cNvPr>
        <xdr:cNvSpPr/>
      </xdr:nvSpPr>
      <xdr:spPr>
        <a:xfrm>
          <a:off x="4167188" y="38295603"/>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219</xdr:row>
      <xdr:rowOff>42522</xdr:rowOff>
    </xdr:from>
    <xdr:to>
      <xdr:col>4</xdr:col>
      <xdr:colOff>1301184</xdr:colOff>
      <xdr:row>224</xdr:row>
      <xdr:rowOff>36003</xdr:rowOff>
    </xdr:to>
    <xdr:sp macro="" textlink="">
      <xdr:nvSpPr>
        <xdr:cNvPr id="31" name="Rectangle 30">
          <a:extLst>
            <a:ext uri="{FF2B5EF4-FFF2-40B4-BE49-F238E27FC236}">
              <a16:creationId xmlns:a16="http://schemas.microsoft.com/office/drawing/2014/main" id="{17DA949C-94FE-4459-B5B6-F2D579C1DBAC}"/>
            </a:ext>
          </a:extLst>
        </xdr:cNvPr>
        <xdr:cNvSpPr/>
      </xdr:nvSpPr>
      <xdr:spPr>
        <a:xfrm>
          <a:off x="4167188" y="41102076"/>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1088571</xdr:colOff>
      <xdr:row>234</xdr:row>
      <xdr:rowOff>59531</xdr:rowOff>
    </xdr:from>
    <xdr:to>
      <xdr:col>4</xdr:col>
      <xdr:colOff>1335201</xdr:colOff>
      <xdr:row>239</xdr:row>
      <xdr:rowOff>53012</xdr:rowOff>
    </xdr:to>
    <xdr:sp macro="" textlink="">
      <xdr:nvSpPr>
        <xdr:cNvPr id="32" name="Rectangle 31">
          <a:extLst>
            <a:ext uri="{FF2B5EF4-FFF2-40B4-BE49-F238E27FC236}">
              <a16:creationId xmlns:a16="http://schemas.microsoft.com/office/drawing/2014/main" id="{17DA949C-94FE-4459-B5B6-F2D579C1DBAC}"/>
            </a:ext>
          </a:extLst>
        </xdr:cNvPr>
        <xdr:cNvSpPr/>
      </xdr:nvSpPr>
      <xdr:spPr>
        <a:xfrm>
          <a:off x="4201205" y="43925558"/>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1003527</xdr:colOff>
      <xdr:row>249</xdr:row>
      <xdr:rowOff>34018</xdr:rowOff>
    </xdr:from>
    <xdr:to>
      <xdr:col>4</xdr:col>
      <xdr:colOff>1250157</xdr:colOff>
      <xdr:row>254</xdr:row>
      <xdr:rowOff>27499</xdr:rowOff>
    </xdr:to>
    <xdr:sp macro="" textlink="">
      <xdr:nvSpPr>
        <xdr:cNvPr id="33" name="Rectangle 32">
          <a:extLst>
            <a:ext uri="{FF2B5EF4-FFF2-40B4-BE49-F238E27FC236}">
              <a16:creationId xmlns:a16="http://schemas.microsoft.com/office/drawing/2014/main" id="{17DA949C-94FE-4459-B5B6-F2D579C1DBAC}"/>
            </a:ext>
          </a:extLst>
        </xdr:cNvPr>
        <xdr:cNvSpPr/>
      </xdr:nvSpPr>
      <xdr:spPr>
        <a:xfrm>
          <a:off x="4116161" y="46706518"/>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19</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20</xdr:row>
      <xdr:rowOff>180975</xdr:rowOff>
    </xdr:from>
    <xdr:to>
      <xdr:col>6</xdr:col>
      <xdr:colOff>1181100</xdr:colOff>
      <xdr:row>37</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40</xdr:row>
      <xdr:rowOff>9525</xdr:rowOff>
    </xdr:from>
    <xdr:to>
      <xdr:col>6</xdr:col>
      <xdr:colOff>1190625</xdr:colOff>
      <xdr:row>57</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64</xdr:row>
      <xdr:rowOff>9525</xdr:rowOff>
    </xdr:from>
    <xdr:to>
      <xdr:col>6</xdr:col>
      <xdr:colOff>1171575</xdr:colOff>
      <xdr:row>82</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84</xdr:row>
      <xdr:rowOff>9525</xdr:rowOff>
    </xdr:from>
    <xdr:to>
      <xdr:col>6</xdr:col>
      <xdr:colOff>1181100</xdr:colOff>
      <xdr:row>102</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104</xdr:row>
      <xdr:rowOff>9525</xdr:rowOff>
    </xdr:from>
    <xdr:to>
      <xdr:col>6</xdr:col>
      <xdr:colOff>1171575</xdr:colOff>
      <xdr:row>121</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127</xdr:row>
      <xdr:rowOff>180975</xdr:rowOff>
    </xdr:from>
    <xdr:to>
      <xdr:col>6</xdr:col>
      <xdr:colOff>1181100</xdr:colOff>
      <xdr:row>145</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148</xdr:row>
      <xdr:rowOff>9525</xdr:rowOff>
    </xdr:from>
    <xdr:to>
      <xdr:col>6</xdr:col>
      <xdr:colOff>1181100</xdr:colOff>
      <xdr:row>166</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168</xdr:row>
      <xdr:rowOff>9525</xdr:rowOff>
    </xdr:from>
    <xdr:to>
      <xdr:col>6</xdr:col>
      <xdr:colOff>1162050</xdr:colOff>
      <xdr:row>185</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192</xdr:row>
      <xdr:rowOff>28575</xdr:rowOff>
    </xdr:from>
    <xdr:to>
      <xdr:col>6</xdr:col>
      <xdr:colOff>1190625</xdr:colOff>
      <xdr:row>210</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211</xdr:row>
      <xdr:rowOff>180975</xdr:rowOff>
    </xdr:from>
    <xdr:to>
      <xdr:col>6</xdr:col>
      <xdr:colOff>1162050</xdr:colOff>
      <xdr:row>229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472016</xdr:colOff>
      <xdr:row>194</xdr:row>
      <xdr:rowOff>114299</xdr:rowOff>
    </xdr:from>
    <xdr:to>
      <xdr:col>5</xdr:col>
      <xdr:colOff>657225</xdr:colOff>
      <xdr:row>204</xdr:row>
      <xdr:rowOff>66674</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291666" y="37157024"/>
          <a:ext cx="185209" cy="1857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419790</xdr:colOff>
      <xdr:row>214</xdr:row>
      <xdr:rowOff>44450</xdr:rowOff>
    </xdr:from>
    <xdr:to>
      <xdr:col>5</xdr:col>
      <xdr:colOff>657226</xdr:colOff>
      <xdr:row>224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239440" y="40897175"/>
          <a:ext cx="237436" cy="18732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75596</xdr:colOff>
      <xdr:row>23</xdr:row>
      <xdr:rowOff>46566</xdr:rowOff>
    </xdr:from>
    <xdr:to>
      <xdr:col>6</xdr:col>
      <xdr:colOff>1103691</xdr:colOff>
      <xdr:row>32</xdr:row>
      <xdr:rowOff>65559</xdr:rowOff>
    </xdr:to>
    <xdr:sp macro="" textlink="">
      <xdr:nvSpPr>
        <xdr:cNvPr id="17" name="Rectangle 16">
          <a:extLst>
            <a:ext uri="{FF2B5EF4-FFF2-40B4-BE49-F238E27FC236}">
              <a16:creationId xmlns:a16="http://schemas.microsoft.com/office/drawing/2014/main" id="{17DA949C-94FE-4459-B5B6-F2D579C1DBAC}"/>
            </a:ext>
          </a:extLst>
        </xdr:cNvPr>
        <xdr:cNvSpPr/>
      </xdr:nvSpPr>
      <xdr:spPr>
        <a:xfrm>
          <a:off x="4898572" y="4204304"/>
          <a:ext cx="2736548"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20</xdr:row>
      <xdr:rowOff>180975</xdr:rowOff>
    </xdr:from>
    <xdr:to>
      <xdr:col>6</xdr:col>
      <xdr:colOff>1181100</xdr:colOff>
      <xdr:row>36</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41</xdr:row>
      <xdr:rowOff>0</xdr:rowOff>
    </xdr:from>
    <xdr:to>
      <xdr:col>6</xdr:col>
      <xdr:colOff>1171575</xdr:colOff>
      <xdr:row>56</xdr:row>
      <xdr:rowOff>152400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65</xdr:row>
      <xdr:rowOff>9525</xdr:rowOff>
    </xdr:from>
    <xdr:to>
      <xdr:col>6</xdr:col>
      <xdr:colOff>1171575</xdr:colOff>
      <xdr:row>80</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105</xdr:row>
      <xdr:rowOff>9525</xdr:rowOff>
    </xdr:from>
    <xdr:to>
      <xdr:col>6</xdr:col>
      <xdr:colOff>1171575</xdr:colOff>
      <xdr:row>120</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130</xdr:row>
      <xdr:rowOff>180975</xdr:rowOff>
    </xdr:from>
    <xdr:to>
      <xdr:col>6</xdr:col>
      <xdr:colOff>1181100</xdr:colOff>
      <xdr:row>146</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151</xdr:row>
      <xdr:rowOff>9525</xdr:rowOff>
    </xdr:from>
    <xdr:to>
      <xdr:col>6</xdr:col>
      <xdr:colOff>1181100</xdr:colOff>
      <xdr:row>166</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171</xdr:row>
      <xdr:rowOff>57149</xdr:rowOff>
    </xdr:from>
    <xdr:to>
      <xdr:col>6</xdr:col>
      <xdr:colOff>1162049</xdr:colOff>
      <xdr:row>186</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196</xdr:row>
      <xdr:rowOff>28575</xdr:rowOff>
    </xdr:from>
    <xdr:to>
      <xdr:col>6</xdr:col>
      <xdr:colOff>1190625</xdr:colOff>
      <xdr:row>211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9525</xdr:colOff>
      <xdr:row>216</xdr:row>
      <xdr:rowOff>0</xdr:rowOff>
    </xdr:from>
    <xdr:to>
      <xdr:col>6</xdr:col>
      <xdr:colOff>1114425</xdr:colOff>
      <xdr:row>231</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85</xdr:row>
      <xdr:rowOff>9525</xdr:rowOff>
    </xdr:from>
    <xdr:to>
      <xdr:col>6</xdr:col>
      <xdr:colOff>1171575</xdr:colOff>
      <xdr:row>100</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16</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6" sqref="C26"/>
    </sheetView>
  </sheetViews>
  <sheetFormatPr defaultRowHeight="15"/>
  <cols>
    <col min="1" max="1" width="8.7109375" customWidth="1"/>
    <col min="2" max="2" width="10.85546875" customWidth="1"/>
    <col min="3" max="3" width="27.85546875" customWidth="1"/>
  </cols>
  <sheetData>
    <row r="1" spans="1:3">
      <c r="A1" s="24" t="s">
        <v>16</v>
      </c>
      <c r="B1" s="25" t="s">
        <v>123</v>
      </c>
      <c r="C1" s="26" t="s">
        <v>116</v>
      </c>
    </row>
    <row r="2" spans="1:3">
      <c r="A2" s="2">
        <v>1</v>
      </c>
      <c r="B2" s="4" t="s">
        <v>17</v>
      </c>
      <c r="C2" s="4" t="s">
        <v>117</v>
      </c>
    </row>
    <row r="3" spans="1:3">
      <c r="A3" s="2">
        <v>2</v>
      </c>
      <c r="B3" s="4" t="s">
        <v>18</v>
      </c>
      <c r="C3" s="4" t="s">
        <v>98</v>
      </c>
    </row>
    <row r="4" spans="1:3">
      <c r="A4" s="2">
        <v>3</v>
      </c>
      <c r="B4" s="4" t="s">
        <v>19</v>
      </c>
      <c r="C4" s="4" t="s">
        <v>99</v>
      </c>
    </row>
    <row r="5" spans="1:3">
      <c r="A5" s="2">
        <v>4</v>
      </c>
      <c r="B5" s="4" t="s">
        <v>20</v>
      </c>
      <c r="C5" s="4" t="s">
        <v>100</v>
      </c>
    </row>
    <row r="6" spans="1:3">
      <c r="A6" s="2">
        <v>5</v>
      </c>
      <c r="B6" s="4" t="s">
        <v>21</v>
      </c>
      <c r="C6" s="4" t="s">
        <v>101</v>
      </c>
    </row>
    <row r="7" spans="1:3">
      <c r="A7" s="2">
        <v>6</v>
      </c>
      <c r="B7" s="4" t="s">
        <v>22</v>
      </c>
      <c r="C7" s="4" t="s">
        <v>102</v>
      </c>
    </row>
    <row r="8" spans="1:3">
      <c r="A8" s="2">
        <v>7</v>
      </c>
      <c r="B8" s="4" t="s">
        <v>23</v>
      </c>
      <c r="C8" s="4" t="s">
        <v>103</v>
      </c>
    </row>
    <row r="9" spans="1:3">
      <c r="A9" s="2">
        <v>8</v>
      </c>
      <c r="B9" s="4" t="s">
        <v>114</v>
      </c>
      <c r="C9" s="4" t="s">
        <v>104</v>
      </c>
    </row>
    <row r="10" spans="1:3">
      <c r="A10" s="22">
        <v>8.5</v>
      </c>
      <c r="B10" s="23" t="s">
        <v>115</v>
      </c>
      <c r="C10" s="4" t="s">
        <v>105</v>
      </c>
    </row>
    <row r="11" spans="1:3">
      <c r="A11" s="2">
        <v>9</v>
      </c>
      <c r="B11" s="4" t="s">
        <v>24</v>
      </c>
      <c r="C11" s="4" t="s">
        <v>106</v>
      </c>
    </row>
    <row r="12" spans="1:3">
      <c r="A12" s="2">
        <v>10</v>
      </c>
      <c r="B12" s="4" t="s">
        <v>25</v>
      </c>
      <c r="C12" s="4" t="s">
        <v>107</v>
      </c>
    </row>
    <row r="13" spans="1:3">
      <c r="A13" s="2">
        <v>11</v>
      </c>
      <c r="B13" s="4" t="s">
        <v>26</v>
      </c>
      <c r="C13" s="4" t="s">
        <v>108</v>
      </c>
    </row>
    <row r="14" spans="1:3">
      <c r="A14" s="2">
        <v>12</v>
      </c>
      <c r="B14" s="4" t="s">
        <v>27</v>
      </c>
      <c r="C14" s="4" t="s">
        <v>109</v>
      </c>
    </row>
    <row r="15" spans="1:3">
      <c r="A15" s="2">
        <v>13</v>
      </c>
      <c r="B15" s="4" t="s">
        <v>28</v>
      </c>
      <c r="C15" s="4" t="s">
        <v>110</v>
      </c>
    </row>
    <row r="16" spans="1:3">
      <c r="A16" s="2">
        <v>14</v>
      </c>
      <c r="B16" s="4" t="s">
        <v>29</v>
      </c>
      <c r="C16" s="4" t="s">
        <v>111</v>
      </c>
    </row>
    <row r="17" spans="1:3">
      <c r="A17" s="2">
        <v>15</v>
      </c>
      <c r="B17" s="4" t="s">
        <v>30</v>
      </c>
      <c r="C17" s="4" t="s">
        <v>112</v>
      </c>
    </row>
    <row r="18" spans="1:3">
      <c r="A18" s="3">
        <v>16</v>
      </c>
      <c r="B18" s="5" t="s">
        <v>31</v>
      </c>
      <c r="C18" s="5" t="s">
        <v>113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heetViews>
  <sheetFormatPr defaultRowHeight="15"/>
  <sheetData>
    <row r="1" spans="1:13" ht="63.75">
      <c r="A1" s="6" t="s">
        <v>33</v>
      </c>
      <c r="B1" s="6" t="s">
        <v>34</v>
      </c>
      <c r="C1" s="7" t="s">
        <v>35</v>
      </c>
      <c r="D1" s="8" t="s">
        <v>36</v>
      </c>
      <c r="E1" s="8" t="s">
        <v>37</v>
      </c>
      <c r="F1" s="8" t="s">
        <v>38</v>
      </c>
      <c r="G1" s="9" t="s">
        <v>39</v>
      </c>
      <c r="H1" s="9" t="s">
        <v>40</v>
      </c>
      <c r="I1" s="8" t="s">
        <v>41</v>
      </c>
      <c r="J1" s="8" t="s">
        <v>42</v>
      </c>
      <c r="K1" s="8" t="s">
        <v>43</v>
      </c>
      <c r="L1" s="8" t="s">
        <v>44</v>
      </c>
      <c r="M1" s="8" t="s">
        <v>45</v>
      </c>
    </row>
    <row r="2" spans="1:13">
      <c r="A2" s="10" t="s">
        <v>5</v>
      </c>
      <c r="B2" s="11" t="s">
        <v>46</v>
      </c>
      <c r="C2" s="12">
        <v>5</v>
      </c>
      <c r="D2" s="12">
        <v>0</v>
      </c>
      <c r="E2" s="12">
        <v>5</v>
      </c>
      <c r="F2" s="12">
        <v>0</v>
      </c>
      <c r="G2" s="12">
        <v>0</v>
      </c>
      <c r="H2" s="12">
        <v>0</v>
      </c>
      <c r="I2" s="12">
        <v>0</v>
      </c>
      <c r="J2" s="12">
        <v>0</v>
      </c>
      <c r="K2" s="12">
        <v>0</v>
      </c>
      <c r="L2" s="12">
        <v>0</v>
      </c>
      <c r="M2" s="12">
        <v>0</v>
      </c>
    </row>
    <row r="3" spans="1:13">
      <c r="A3" s="10" t="s">
        <v>47</v>
      </c>
      <c r="B3" s="11" t="s">
        <v>46</v>
      </c>
      <c r="C3" s="12">
        <v>332</v>
      </c>
      <c r="D3" s="12">
        <v>95</v>
      </c>
      <c r="E3" s="12">
        <v>237</v>
      </c>
      <c r="F3" s="12">
        <v>442</v>
      </c>
      <c r="G3" s="12">
        <v>237</v>
      </c>
      <c r="H3" s="12">
        <v>0</v>
      </c>
      <c r="I3" s="12">
        <v>237</v>
      </c>
      <c r="J3" s="12">
        <v>51</v>
      </c>
      <c r="K3" s="12">
        <v>51</v>
      </c>
      <c r="L3" s="12">
        <v>0</v>
      </c>
      <c r="M3" s="12">
        <v>0</v>
      </c>
    </row>
    <row r="4" spans="1:13">
      <c r="A4" s="11" t="s">
        <v>14</v>
      </c>
      <c r="B4" s="11" t="s">
        <v>46</v>
      </c>
      <c r="C4" s="12">
        <v>136</v>
      </c>
      <c r="D4" s="12">
        <v>22</v>
      </c>
      <c r="E4" s="12">
        <v>114</v>
      </c>
      <c r="F4" s="12">
        <v>64</v>
      </c>
      <c r="G4" s="12">
        <v>17</v>
      </c>
      <c r="H4" s="12">
        <v>0</v>
      </c>
      <c r="I4" s="12">
        <v>17</v>
      </c>
      <c r="J4" s="12">
        <v>8</v>
      </c>
      <c r="K4" s="12">
        <v>8</v>
      </c>
      <c r="L4" s="12">
        <v>0</v>
      </c>
      <c r="M4" s="12">
        <v>0</v>
      </c>
    </row>
    <row r="5" spans="1:13">
      <c r="A5" s="11" t="s">
        <v>10</v>
      </c>
      <c r="B5" s="11" t="s">
        <v>46</v>
      </c>
      <c r="C5" s="12">
        <v>276</v>
      </c>
      <c r="D5" s="12">
        <v>179</v>
      </c>
      <c r="E5" s="12">
        <v>97</v>
      </c>
      <c r="F5" s="12">
        <v>167</v>
      </c>
      <c r="G5" s="12">
        <v>54</v>
      </c>
      <c r="H5" s="12">
        <v>0</v>
      </c>
      <c r="I5" s="12">
        <v>54</v>
      </c>
      <c r="J5" s="12">
        <v>70</v>
      </c>
      <c r="K5" s="12">
        <v>70</v>
      </c>
      <c r="L5" s="12">
        <v>0</v>
      </c>
      <c r="M5" s="12">
        <v>0</v>
      </c>
    </row>
    <row r="6" spans="1:13">
      <c r="A6" s="10" t="s">
        <v>12</v>
      </c>
      <c r="B6" s="11" t="s">
        <v>46</v>
      </c>
      <c r="C6" s="12">
        <v>2098</v>
      </c>
      <c r="D6" s="12">
        <v>204</v>
      </c>
      <c r="E6" s="12">
        <v>1894</v>
      </c>
      <c r="F6" s="12">
        <v>1616</v>
      </c>
      <c r="G6" s="12">
        <v>929</v>
      </c>
      <c r="H6" s="12">
        <v>379</v>
      </c>
      <c r="I6" s="12">
        <v>853</v>
      </c>
      <c r="J6" s="12">
        <v>378</v>
      </c>
      <c r="K6" s="12">
        <v>378</v>
      </c>
      <c r="L6" s="12">
        <v>0</v>
      </c>
      <c r="M6" s="12">
        <v>0</v>
      </c>
    </row>
    <row r="7" spans="1:13">
      <c r="A7" s="10" t="s">
        <v>8</v>
      </c>
      <c r="B7" s="11" t="s">
        <v>46</v>
      </c>
      <c r="C7" s="12">
        <v>402</v>
      </c>
      <c r="D7" s="12">
        <v>51</v>
      </c>
      <c r="E7" s="12">
        <v>351</v>
      </c>
      <c r="F7" s="12">
        <v>242</v>
      </c>
      <c r="G7" s="12">
        <v>110</v>
      </c>
      <c r="H7" s="12">
        <v>127</v>
      </c>
      <c r="I7" s="12">
        <v>110</v>
      </c>
      <c r="J7" s="12">
        <v>96</v>
      </c>
      <c r="K7" s="12">
        <v>96</v>
      </c>
      <c r="L7" s="12">
        <v>0</v>
      </c>
      <c r="M7" s="12">
        <v>0</v>
      </c>
    </row>
    <row r="8" spans="1:13">
      <c r="A8" s="10" t="s">
        <v>0</v>
      </c>
      <c r="B8" s="10" t="s">
        <v>46</v>
      </c>
      <c r="C8" s="12">
        <v>311</v>
      </c>
      <c r="D8" s="12">
        <v>4</v>
      </c>
      <c r="E8" s="12">
        <v>307</v>
      </c>
      <c r="F8" s="12">
        <v>305</v>
      </c>
      <c r="G8" s="12">
        <v>0</v>
      </c>
      <c r="H8" s="12">
        <v>0</v>
      </c>
      <c r="I8" s="12">
        <v>0</v>
      </c>
      <c r="J8" s="12">
        <v>0</v>
      </c>
      <c r="K8" s="12">
        <v>0</v>
      </c>
      <c r="L8" s="12">
        <v>0</v>
      </c>
      <c r="M8" s="12">
        <v>0</v>
      </c>
    </row>
    <row r="9" spans="1:13">
      <c r="A9" s="10" t="s">
        <v>48</v>
      </c>
      <c r="B9" s="10" t="s">
        <v>49</v>
      </c>
      <c r="C9" s="12">
        <v>235</v>
      </c>
      <c r="D9" s="12">
        <v>57</v>
      </c>
      <c r="E9" s="12">
        <v>178</v>
      </c>
      <c r="F9" s="12">
        <v>203</v>
      </c>
      <c r="G9" s="12">
        <v>36</v>
      </c>
      <c r="H9" s="12">
        <v>0</v>
      </c>
      <c r="I9" s="12">
        <v>36</v>
      </c>
      <c r="J9" s="12">
        <v>43</v>
      </c>
      <c r="K9" s="12">
        <v>43</v>
      </c>
      <c r="L9" s="12">
        <v>0</v>
      </c>
      <c r="M9" s="12">
        <v>0</v>
      </c>
    </row>
    <row r="10" spans="1:13">
      <c r="A10" s="10" t="s">
        <v>48</v>
      </c>
      <c r="B10" s="10" t="s">
        <v>50</v>
      </c>
      <c r="C10" s="12">
        <v>351</v>
      </c>
      <c r="D10" s="12">
        <v>191</v>
      </c>
      <c r="E10" s="12">
        <v>160</v>
      </c>
      <c r="F10" s="12">
        <v>296</v>
      </c>
      <c r="G10" s="12">
        <v>63</v>
      </c>
      <c r="H10" s="12">
        <v>0</v>
      </c>
      <c r="I10" s="12">
        <v>63</v>
      </c>
      <c r="J10" s="12">
        <v>59</v>
      </c>
      <c r="K10" s="12">
        <v>59</v>
      </c>
      <c r="L10" s="12">
        <v>0</v>
      </c>
      <c r="M10" s="12">
        <v>0</v>
      </c>
    </row>
    <row r="11" spans="1:13">
      <c r="A11" s="11" t="s">
        <v>1</v>
      </c>
      <c r="B11" s="10" t="s">
        <v>46</v>
      </c>
      <c r="C11" s="12">
        <v>246</v>
      </c>
      <c r="D11" s="12">
        <v>40</v>
      </c>
      <c r="E11" s="12">
        <v>206</v>
      </c>
      <c r="F11" s="12">
        <v>163</v>
      </c>
      <c r="G11" s="12">
        <v>39</v>
      </c>
      <c r="H11" s="12">
        <v>7</v>
      </c>
      <c r="I11" s="12">
        <v>39</v>
      </c>
      <c r="J11" s="12">
        <v>58</v>
      </c>
      <c r="K11" s="12">
        <v>58</v>
      </c>
      <c r="L11" s="12">
        <v>0</v>
      </c>
      <c r="M11" s="12">
        <v>0</v>
      </c>
    </row>
    <row r="12" spans="1:13">
      <c r="A12" s="10" t="s">
        <v>11</v>
      </c>
      <c r="B12" s="11" t="s">
        <v>46</v>
      </c>
      <c r="C12" s="12">
        <v>1340</v>
      </c>
      <c r="D12" s="12">
        <v>52</v>
      </c>
      <c r="E12" s="12">
        <v>1288</v>
      </c>
      <c r="F12" s="12">
        <v>1039</v>
      </c>
      <c r="G12" s="12">
        <v>0</v>
      </c>
      <c r="H12" s="12">
        <v>0</v>
      </c>
      <c r="I12" s="12">
        <v>368</v>
      </c>
      <c r="J12" s="12">
        <v>347</v>
      </c>
      <c r="K12" s="12">
        <v>347</v>
      </c>
      <c r="L12" s="12">
        <v>0</v>
      </c>
      <c r="M12" s="12">
        <v>0</v>
      </c>
    </row>
    <row r="13" spans="1:13">
      <c r="A13" s="11" t="s">
        <v>13</v>
      </c>
      <c r="B13" s="11" t="s">
        <v>46</v>
      </c>
      <c r="C13" s="12">
        <v>154</v>
      </c>
      <c r="D13" s="12">
        <v>3</v>
      </c>
      <c r="E13" s="12">
        <v>151</v>
      </c>
      <c r="F13" s="12">
        <v>59</v>
      </c>
      <c r="G13" s="12">
        <v>18</v>
      </c>
      <c r="H13" s="12">
        <v>0</v>
      </c>
      <c r="I13" s="12">
        <v>18</v>
      </c>
      <c r="J13" s="12">
        <v>5</v>
      </c>
      <c r="K13" s="12">
        <v>5</v>
      </c>
      <c r="L13" s="12">
        <v>0</v>
      </c>
      <c r="M13" s="12">
        <v>0</v>
      </c>
    </row>
    <row r="14" spans="1:13">
      <c r="B14" s="13" t="s">
        <v>51</v>
      </c>
      <c r="C14" s="14">
        <f>SUM(C2:C13)</f>
        <v>5886</v>
      </c>
      <c r="D14" s="14">
        <f t="shared" ref="D14:M14" si="0">SUM(D2:D13)</f>
        <v>898</v>
      </c>
      <c r="E14" s="14">
        <f t="shared" si="0"/>
        <v>4988</v>
      </c>
      <c r="F14" s="14">
        <f t="shared" si="0"/>
        <v>4596</v>
      </c>
      <c r="G14" s="14">
        <f t="shared" si="0"/>
        <v>1503</v>
      </c>
      <c r="H14" s="14">
        <f t="shared" si="0"/>
        <v>513</v>
      </c>
      <c r="I14" s="14">
        <f t="shared" si="0"/>
        <v>1795</v>
      </c>
      <c r="J14" s="14">
        <f t="shared" si="0"/>
        <v>1115</v>
      </c>
      <c r="K14" s="14">
        <f t="shared" si="0"/>
        <v>1115</v>
      </c>
      <c r="L14" s="14">
        <f t="shared" si="0"/>
        <v>0</v>
      </c>
      <c r="M14" s="14">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60"/>
  <sheetViews>
    <sheetView topLeftCell="A105" workbookViewId="0">
      <selection activeCell="D122" sqref="D122"/>
    </sheetView>
  </sheetViews>
  <sheetFormatPr defaultRowHeight="15"/>
  <cols>
    <col min="1" max="1" width="16.5703125" customWidth="1"/>
    <col min="2" max="2" width="10" style="15" customWidth="1"/>
    <col min="3" max="3" width="14.28515625" style="15" customWidth="1"/>
    <col min="4" max="4" width="5.85546875" style="15"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3">
      <c r="A1" s="29" t="s">
        <v>52</v>
      </c>
      <c r="B1" s="29"/>
      <c r="C1" s="29"/>
      <c r="D1" s="29"/>
      <c r="I1" s="1" t="s">
        <v>32</v>
      </c>
    </row>
    <row r="2" spans="1:13">
      <c r="B2" s="15" t="s">
        <v>2</v>
      </c>
      <c r="C2" s="15" t="s">
        <v>3</v>
      </c>
      <c r="D2" s="15" t="s">
        <v>4</v>
      </c>
      <c r="J2" s="1" t="s">
        <v>2</v>
      </c>
      <c r="K2" s="1" t="s">
        <v>3</v>
      </c>
      <c r="L2" s="1" t="s">
        <v>4</v>
      </c>
      <c r="M2" s="1" t="s">
        <v>118</v>
      </c>
    </row>
    <row r="3" spans="1:13">
      <c r="A3" t="s">
        <v>0</v>
      </c>
      <c r="B3" s="15">
        <v>2</v>
      </c>
      <c r="I3" s="1" t="s">
        <v>0</v>
      </c>
      <c r="M3">
        <f>SUM(B3,B18,B34,B50,B66,B81,B96,B111,B127,B142,B157,B172,B188,B204)</f>
        <v>300</v>
      </c>
    </row>
    <row r="4" spans="1:13">
      <c r="A4" t="s">
        <v>1</v>
      </c>
      <c r="B4" s="15">
        <v>5</v>
      </c>
      <c r="C4" s="15">
        <v>15</v>
      </c>
      <c r="D4" s="15">
        <v>15</v>
      </c>
      <c r="I4" s="1" t="s">
        <v>1</v>
      </c>
      <c r="J4">
        <f>SUM(B4,B19,B51,B67,B82,B97,B112,B143,B158,B173,B189,B205,B220,B235,B250,B35,B128)</f>
        <v>64</v>
      </c>
      <c r="K4">
        <f>SUM(C4,C19,C51,C67,C82,C97,C112,C143,C158,C173,C189,C205,C220,C235,C250,C35)</f>
        <v>193</v>
      </c>
      <c r="L4">
        <f>SUM(D4,D19,D51,D67,D82,D97,D112,D143,D158,D173,D189,D205,D220,D235,D250,D35,D128)</f>
        <v>332</v>
      </c>
    </row>
    <row r="5" spans="1:13">
      <c r="A5" t="s">
        <v>5</v>
      </c>
      <c r="B5" s="15">
        <v>0</v>
      </c>
      <c r="C5" s="15">
        <v>0</v>
      </c>
      <c r="D5" s="15">
        <v>0</v>
      </c>
      <c r="I5" s="1" t="s">
        <v>5</v>
      </c>
      <c r="J5">
        <f>SUM(B5,B20,B52,B68,B83,B98,B113,B144,B159,B174,B190,B206,B221,B236,B251,B36,B129)</f>
        <v>20</v>
      </c>
      <c r="K5">
        <f>SUM(C5,C20,C52,C68,C83,C98,C113,C144,C159,C174,C190,C206,C221,C236,C251,C36,C129)</f>
        <v>31</v>
      </c>
      <c r="L5">
        <f t="shared" ref="L5:L14" si="0">SUM(D5,D20,D52,D68,D83,D98,D113,D144,D159,D174,D190,D206,D221,D236,D251,D36,D129)</f>
        <v>31</v>
      </c>
    </row>
    <row r="6" spans="1:13">
      <c r="A6" t="s">
        <v>6</v>
      </c>
      <c r="B6" s="15">
        <v>5</v>
      </c>
      <c r="C6" s="15">
        <v>15</v>
      </c>
      <c r="D6" s="15">
        <v>1</v>
      </c>
      <c r="I6" s="1" t="s">
        <v>6</v>
      </c>
      <c r="J6">
        <f t="shared" ref="J6:J14" si="1">SUM(B6,B21,B53,B69,B84,B99,B114,B145,B160,B175,B191,B207,B222,B237,B252,B37,B130)</f>
        <v>80</v>
      </c>
      <c r="K6">
        <f t="shared" ref="K6:K14" si="2">SUM(C6,C21,C53,C69,C84,C99,C114,C145,C160,C175,C191,C207,C222,C237,C252,C37)</f>
        <v>223</v>
      </c>
      <c r="L6">
        <f t="shared" si="0"/>
        <v>335</v>
      </c>
    </row>
    <row r="7" spans="1:13">
      <c r="A7" t="s">
        <v>7</v>
      </c>
      <c r="B7" s="15">
        <v>6</v>
      </c>
      <c r="C7" s="15">
        <v>15</v>
      </c>
      <c r="D7" s="15">
        <v>2</v>
      </c>
      <c r="I7" s="1" t="s">
        <v>7</v>
      </c>
      <c r="J7">
        <f t="shared" si="1"/>
        <v>61</v>
      </c>
      <c r="K7">
        <f t="shared" si="2"/>
        <v>178</v>
      </c>
      <c r="L7">
        <f t="shared" si="0"/>
        <v>250</v>
      </c>
    </row>
    <row r="8" spans="1:13">
      <c r="A8" t="s">
        <v>8</v>
      </c>
      <c r="B8" s="15">
        <v>1</v>
      </c>
      <c r="C8" s="15">
        <v>9</v>
      </c>
      <c r="D8" s="15">
        <v>0</v>
      </c>
      <c r="I8" s="1" t="s">
        <v>8</v>
      </c>
      <c r="J8">
        <f t="shared" si="1"/>
        <v>36</v>
      </c>
      <c r="K8">
        <f t="shared" si="2"/>
        <v>159</v>
      </c>
      <c r="L8">
        <f t="shared" si="0"/>
        <v>192</v>
      </c>
    </row>
    <row r="9" spans="1:13">
      <c r="A9" t="s">
        <v>9</v>
      </c>
      <c r="B9" s="15">
        <v>4</v>
      </c>
      <c r="C9" s="15">
        <v>15</v>
      </c>
      <c r="D9" s="15">
        <v>18</v>
      </c>
      <c r="I9" s="1" t="s">
        <v>9</v>
      </c>
      <c r="J9">
        <f t="shared" si="1"/>
        <v>60</v>
      </c>
      <c r="K9">
        <f t="shared" si="2"/>
        <v>162</v>
      </c>
      <c r="L9">
        <f t="shared" si="0"/>
        <v>310</v>
      </c>
    </row>
    <row r="10" spans="1:13">
      <c r="A10" t="s">
        <v>10</v>
      </c>
      <c r="B10" s="15">
        <v>0</v>
      </c>
      <c r="C10" s="15">
        <v>4</v>
      </c>
      <c r="D10" s="15">
        <v>0</v>
      </c>
      <c r="I10" s="1" t="s">
        <v>10</v>
      </c>
      <c r="J10">
        <f t="shared" si="1"/>
        <v>51</v>
      </c>
      <c r="K10">
        <f t="shared" si="2"/>
        <v>139</v>
      </c>
      <c r="L10">
        <f t="shared" si="0"/>
        <v>123</v>
      </c>
    </row>
    <row r="11" spans="1:13">
      <c r="A11" t="s">
        <v>11</v>
      </c>
      <c r="B11" s="15">
        <v>6</v>
      </c>
      <c r="C11" s="15">
        <v>15</v>
      </c>
      <c r="D11" s="15">
        <v>13</v>
      </c>
      <c r="I11" s="1" t="s">
        <v>11</v>
      </c>
      <c r="J11">
        <f t="shared" si="1"/>
        <v>39</v>
      </c>
      <c r="K11">
        <f t="shared" si="2"/>
        <v>127</v>
      </c>
      <c r="L11">
        <f t="shared" si="0"/>
        <v>155</v>
      </c>
    </row>
    <row r="12" spans="1:13">
      <c r="A12" t="s">
        <v>12</v>
      </c>
      <c r="B12" s="15">
        <v>1</v>
      </c>
      <c r="C12" s="15">
        <v>15</v>
      </c>
      <c r="D12" s="15">
        <v>9</v>
      </c>
      <c r="I12" s="1" t="s">
        <v>12</v>
      </c>
      <c r="J12">
        <f t="shared" si="1"/>
        <v>22</v>
      </c>
      <c r="K12">
        <f t="shared" si="2"/>
        <v>173</v>
      </c>
      <c r="L12">
        <f t="shared" si="0"/>
        <v>329</v>
      </c>
    </row>
    <row r="13" spans="1:13">
      <c r="A13" t="s">
        <v>13</v>
      </c>
      <c r="B13" s="15">
        <v>1</v>
      </c>
      <c r="C13" s="15">
        <v>0</v>
      </c>
      <c r="D13" s="15">
        <v>0</v>
      </c>
      <c r="I13" s="1" t="s">
        <v>13</v>
      </c>
      <c r="J13">
        <f t="shared" si="1"/>
        <v>6</v>
      </c>
      <c r="K13">
        <f t="shared" si="2"/>
        <v>75</v>
      </c>
      <c r="L13">
        <f t="shared" si="0"/>
        <v>36</v>
      </c>
    </row>
    <row r="14" spans="1:13">
      <c r="A14" t="s">
        <v>14</v>
      </c>
      <c r="B14" s="15">
        <v>0</v>
      </c>
      <c r="C14" s="15">
        <v>0</v>
      </c>
      <c r="D14" s="15">
        <v>0</v>
      </c>
      <c r="I14" s="1" t="s">
        <v>14</v>
      </c>
      <c r="J14">
        <f t="shared" si="1"/>
        <v>9</v>
      </c>
      <c r="K14">
        <f t="shared" si="2"/>
        <v>104</v>
      </c>
      <c r="L14">
        <f t="shared" si="0"/>
        <v>21</v>
      </c>
    </row>
    <row r="16" spans="1:13">
      <c r="A16" s="29" t="s">
        <v>53</v>
      </c>
      <c r="B16" s="29"/>
      <c r="C16" s="29"/>
      <c r="D16" s="29"/>
      <c r="I16" s="28"/>
      <c r="J16" s="28"/>
      <c r="K16" s="28"/>
      <c r="L16" s="28"/>
    </row>
    <row r="17" spans="1:4">
      <c r="B17" s="15" t="s">
        <v>2</v>
      </c>
      <c r="C17" s="15" t="s">
        <v>3</v>
      </c>
      <c r="D17" s="15" t="s">
        <v>4</v>
      </c>
    </row>
    <row r="18" spans="1:4">
      <c r="A18" t="s">
        <v>0</v>
      </c>
      <c r="B18" s="15">
        <v>4</v>
      </c>
    </row>
    <row r="19" spans="1:4">
      <c r="A19" t="s">
        <v>1</v>
      </c>
      <c r="B19" s="15">
        <v>5</v>
      </c>
      <c r="C19" s="15">
        <v>15</v>
      </c>
      <c r="D19" s="15">
        <v>19</v>
      </c>
    </row>
    <row r="20" spans="1:4">
      <c r="A20" t="s">
        <v>5</v>
      </c>
      <c r="B20" s="15">
        <v>0</v>
      </c>
      <c r="C20" s="15">
        <v>0</v>
      </c>
      <c r="D20" s="15">
        <v>0</v>
      </c>
    </row>
    <row r="21" spans="1:4">
      <c r="A21" t="s">
        <v>6</v>
      </c>
      <c r="B21" s="15">
        <v>5</v>
      </c>
      <c r="C21" s="15">
        <v>15</v>
      </c>
      <c r="D21" s="15">
        <v>5</v>
      </c>
    </row>
    <row r="22" spans="1:4">
      <c r="A22" t="s">
        <v>7</v>
      </c>
      <c r="B22" s="15">
        <v>1</v>
      </c>
      <c r="C22" s="15">
        <v>15</v>
      </c>
      <c r="D22" s="15">
        <v>32</v>
      </c>
    </row>
    <row r="23" spans="1:4">
      <c r="A23" t="s">
        <v>8</v>
      </c>
      <c r="B23" s="15">
        <v>0</v>
      </c>
      <c r="C23" s="15">
        <v>15</v>
      </c>
      <c r="D23" s="15">
        <v>1</v>
      </c>
    </row>
    <row r="24" spans="1:4">
      <c r="A24" t="s">
        <v>9</v>
      </c>
      <c r="B24" s="15">
        <v>3</v>
      </c>
      <c r="C24" s="15">
        <v>14</v>
      </c>
      <c r="D24" s="15">
        <v>14</v>
      </c>
    </row>
    <row r="25" spans="1:4">
      <c r="A25" t="s">
        <v>10</v>
      </c>
      <c r="B25" s="15">
        <v>1</v>
      </c>
      <c r="C25" s="15">
        <v>3</v>
      </c>
      <c r="D25" s="15">
        <v>0</v>
      </c>
    </row>
    <row r="26" spans="1:4">
      <c r="A26" t="s">
        <v>11</v>
      </c>
      <c r="B26" s="15">
        <v>0</v>
      </c>
      <c r="C26" s="15">
        <v>6</v>
      </c>
      <c r="D26" s="15">
        <v>0</v>
      </c>
    </row>
    <row r="27" spans="1:4">
      <c r="A27" t="s">
        <v>12</v>
      </c>
      <c r="B27" s="15">
        <v>1</v>
      </c>
      <c r="C27" s="15">
        <v>15</v>
      </c>
      <c r="D27" s="15">
        <v>30</v>
      </c>
    </row>
    <row r="28" spans="1:4">
      <c r="A28" t="s">
        <v>13</v>
      </c>
      <c r="B28" s="15">
        <v>0</v>
      </c>
      <c r="C28" s="15">
        <v>3</v>
      </c>
      <c r="D28" s="15">
        <v>0</v>
      </c>
    </row>
    <row r="29" spans="1:4">
      <c r="A29" t="s">
        <v>14</v>
      </c>
      <c r="B29" s="15">
        <v>0</v>
      </c>
      <c r="C29" s="15">
        <v>0</v>
      </c>
      <c r="D29" s="15">
        <v>0</v>
      </c>
    </row>
    <row r="32" spans="1:4">
      <c r="A32" s="29" t="s">
        <v>54</v>
      </c>
      <c r="B32" s="29"/>
      <c r="C32" s="29"/>
      <c r="D32" s="29"/>
    </row>
    <row r="33" spans="1:14">
      <c r="B33" s="15" t="s">
        <v>2</v>
      </c>
      <c r="C33" s="15" t="s">
        <v>3</v>
      </c>
      <c r="D33" s="15" t="s">
        <v>4</v>
      </c>
    </row>
    <row r="34" spans="1:14">
      <c r="A34" t="s">
        <v>0</v>
      </c>
      <c r="B34" s="15">
        <v>8</v>
      </c>
      <c r="I34" t="s">
        <v>15</v>
      </c>
    </row>
    <row r="35" spans="1:14">
      <c r="A35" t="s">
        <v>1</v>
      </c>
      <c r="B35" s="15">
        <v>6</v>
      </c>
      <c r="C35" s="15">
        <v>15</v>
      </c>
      <c r="D35" s="15">
        <v>10</v>
      </c>
    </row>
    <row r="36" spans="1:14">
      <c r="A36" t="s">
        <v>5</v>
      </c>
      <c r="B36" s="15">
        <v>0</v>
      </c>
      <c r="C36" s="15">
        <v>0</v>
      </c>
      <c r="D36" s="15">
        <v>0</v>
      </c>
      <c r="I36" t="s">
        <v>93</v>
      </c>
    </row>
    <row r="37" spans="1:14">
      <c r="A37" t="s">
        <v>6</v>
      </c>
      <c r="B37" s="15">
        <v>1</v>
      </c>
      <c r="C37" s="15">
        <v>15</v>
      </c>
      <c r="D37" s="15">
        <v>30</v>
      </c>
    </row>
    <row r="38" spans="1:14" ht="21.75" customHeight="1">
      <c r="A38" t="s">
        <v>7</v>
      </c>
      <c r="B38" s="15">
        <v>2</v>
      </c>
      <c r="C38" s="15">
        <v>15</v>
      </c>
      <c r="D38" s="15">
        <v>1</v>
      </c>
      <c r="I38" s="27" t="s">
        <v>90</v>
      </c>
      <c r="J38" s="27"/>
      <c r="K38" s="27"/>
      <c r="L38" s="27"/>
      <c r="M38" s="27"/>
      <c r="N38" s="27"/>
    </row>
    <row r="39" spans="1:14">
      <c r="A39" t="s">
        <v>8</v>
      </c>
      <c r="B39" s="15">
        <v>0</v>
      </c>
      <c r="C39" s="15">
        <v>11</v>
      </c>
      <c r="D39" s="15">
        <v>0</v>
      </c>
      <c r="I39" s="27"/>
      <c r="J39" s="27"/>
      <c r="K39" s="27"/>
      <c r="L39" s="27"/>
      <c r="M39" s="27"/>
      <c r="N39" s="27"/>
    </row>
    <row r="40" spans="1:14">
      <c r="A40" t="s">
        <v>9</v>
      </c>
      <c r="B40" s="15">
        <v>4</v>
      </c>
      <c r="C40" s="15">
        <v>15</v>
      </c>
      <c r="D40" s="15">
        <v>28</v>
      </c>
      <c r="I40" s="27"/>
      <c r="J40" s="27"/>
      <c r="K40" s="27"/>
      <c r="L40" s="27"/>
      <c r="M40" s="27"/>
      <c r="N40" s="27"/>
    </row>
    <row r="41" spans="1:14">
      <c r="A41" t="s">
        <v>10</v>
      </c>
      <c r="B41" s="15">
        <v>0</v>
      </c>
      <c r="C41" s="15">
        <v>0</v>
      </c>
      <c r="D41" s="15">
        <v>0</v>
      </c>
    </row>
    <row r="42" spans="1:14">
      <c r="A42" t="s">
        <v>11</v>
      </c>
      <c r="B42" s="15">
        <v>0</v>
      </c>
      <c r="C42" s="15">
        <v>14</v>
      </c>
      <c r="D42" s="15">
        <v>1</v>
      </c>
    </row>
    <row r="43" spans="1:14" ht="15" customHeight="1">
      <c r="A43" t="s">
        <v>12</v>
      </c>
      <c r="B43" s="15">
        <v>3</v>
      </c>
      <c r="C43" s="15">
        <v>15</v>
      </c>
      <c r="D43" s="15">
        <v>30</v>
      </c>
    </row>
    <row r="44" spans="1:14">
      <c r="A44" t="s">
        <v>13</v>
      </c>
      <c r="B44" s="15">
        <v>0</v>
      </c>
      <c r="C44" s="15">
        <v>6</v>
      </c>
      <c r="D44" s="15">
        <v>0</v>
      </c>
    </row>
    <row r="45" spans="1:14">
      <c r="A45" t="s">
        <v>14</v>
      </c>
      <c r="B45" s="15">
        <v>0</v>
      </c>
      <c r="C45" s="15">
        <v>1</v>
      </c>
      <c r="D45" s="15">
        <v>0</v>
      </c>
    </row>
    <row r="48" spans="1:14">
      <c r="A48" s="29" t="s">
        <v>55</v>
      </c>
      <c r="B48" s="29"/>
      <c r="C48" s="29"/>
      <c r="D48" s="29"/>
    </row>
    <row r="49" spans="1:4">
      <c r="B49" s="15" t="s">
        <v>2</v>
      </c>
      <c r="C49" s="15" t="s">
        <v>3</v>
      </c>
      <c r="D49" s="15" t="s">
        <v>4</v>
      </c>
    </row>
    <row r="50" spans="1:4">
      <c r="A50" t="s">
        <v>0</v>
      </c>
      <c r="B50" s="15">
        <v>32</v>
      </c>
    </row>
    <row r="51" spans="1:4">
      <c r="A51" t="s">
        <v>1</v>
      </c>
      <c r="B51" s="15">
        <v>6</v>
      </c>
      <c r="C51" s="15">
        <v>15</v>
      </c>
      <c r="D51" s="15">
        <v>30</v>
      </c>
    </row>
    <row r="52" spans="1:4">
      <c r="A52" t="s">
        <v>5</v>
      </c>
      <c r="B52" s="15">
        <v>0</v>
      </c>
      <c r="C52" s="15">
        <v>0</v>
      </c>
      <c r="D52" s="15">
        <v>0</v>
      </c>
    </row>
    <row r="53" spans="1:4">
      <c r="A53" t="s">
        <v>6</v>
      </c>
      <c r="B53" s="15">
        <v>6</v>
      </c>
      <c r="C53" s="15">
        <v>15</v>
      </c>
      <c r="D53" s="15">
        <v>30</v>
      </c>
    </row>
    <row r="54" spans="1:4">
      <c r="A54" t="s">
        <v>7</v>
      </c>
      <c r="B54" s="15">
        <v>6</v>
      </c>
      <c r="C54" s="15">
        <v>15</v>
      </c>
      <c r="D54" s="15">
        <v>30</v>
      </c>
    </row>
    <row r="55" spans="1:4">
      <c r="A55" t="s">
        <v>8</v>
      </c>
      <c r="B55" s="15">
        <v>4</v>
      </c>
      <c r="C55" s="15">
        <v>15</v>
      </c>
      <c r="D55" s="15">
        <v>30</v>
      </c>
    </row>
    <row r="56" spans="1:4">
      <c r="A56" t="s">
        <v>9</v>
      </c>
      <c r="B56" s="15">
        <v>6</v>
      </c>
      <c r="C56" s="15">
        <v>15</v>
      </c>
      <c r="D56" s="15">
        <v>30</v>
      </c>
    </row>
    <row r="57" spans="1:4">
      <c r="A57" t="s">
        <v>10</v>
      </c>
      <c r="B57" s="15">
        <v>0</v>
      </c>
      <c r="C57" s="15">
        <v>1</v>
      </c>
      <c r="D57" s="15">
        <v>0</v>
      </c>
    </row>
    <row r="58" spans="1:4">
      <c r="A58" t="s">
        <v>11</v>
      </c>
      <c r="B58" s="15">
        <v>6</v>
      </c>
      <c r="C58" s="15">
        <v>15</v>
      </c>
      <c r="D58" s="15">
        <v>23</v>
      </c>
    </row>
    <row r="59" spans="1:4">
      <c r="A59" t="s">
        <v>12</v>
      </c>
      <c r="B59" s="15">
        <v>1</v>
      </c>
      <c r="C59" s="15">
        <v>15</v>
      </c>
      <c r="D59" s="15">
        <v>30</v>
      </c>
    </row>
    <row r="60" spans="1:4">
      <c r="A60" t="s">
        <v>13</v>
      </c>
      <c r="B60" s="15">
        <v>4</v>
      </c>
      <c r="C60" s="15">
        <v>15</v>
      </c>
      <c r="D60" s="15">
        <v>11</v>
      </c>
    </row>
    <row r="61" spans="1:4">
      <c r="A61" t="s">
        <v>14</v>
      </c>
      <c r="B61" s="15">
        <v>0</v>
      </c>
      <c r="C61" s="15">
        <v>10</v>
      </c>
      <c r="D61" s="15">
        <v>0</v>
      </c>
    </row>
    <row r="64" spans="1:4">
      <c r="A64" s="29" t="s">
        <v>56</v>
      </c>
      <c r="B64" s="29"/>
      <c r="C64" s="29"/>
      <c r="D64" s="29"/>
    </row>
    <row r="65" spans="1:4">
      <c r="B65" s="15" t="s">
        <v>2</v>
      </c>
      <c r="C65" s="15" t="s">
        <v>3</v>
      </c>
      <c r="D65" s="15" t="s">
        <v>4</v>
      </c>
    </row>
    <row r="66" spans="1:4">
      <c r="A66" t="s">
        <v>0</v>
      </c>
      <c r="B66" s="15">
        <v>39</v>
      </c>
    </row>
    <row r="67" spans="1:4">
      <c r="A67" t="s">
        <v>1</v>
      </c>
      <c r="B67" s="15">
        <v>6</v>
      </c>
      <c r="C67" s="15">
        <v>15</v>
      </c>
      <c r="D67" s="15">
        <v>30</v>
      </c>
    </row>
    <row r="68" spans="1:4">
      <c r="A68" t="s">
        <v>5</v>
      </c>
      <c r="B68" s="15">
        <v>0</v>
      </c>
      <c r="C68" s="15">
        <v>0</v>
      </c>
      <c r="D68" s="15">
        <v>0</v>
      </c>
    </row>
    <row r="69" spans="1:4">
      <c r="A69" t="s">
        <v>6</v>
      </c>
      <c r="B69" s="15">
        <v>6</v>
      </c>
      <c r="C69" s="15">
        <v>15</v>
      </c>
      <c r="D69" s="15">
        <v>30</v>
      </c>
    </row>
    <row r="70" spans="1:4">
      <c r="A70" t="s">
        <v>7</v>
      </c>
      <c r="B70" s="15">
        <v>6</v>
      </c>
      <c r="C70" s="15">
        <v>15</v>
      </c>
      <c r="D70" s="15">
        <v>30</v>
      </c>
    </row>
    <row r="71" spans="1:4">
      <c r="A71" t="s">
        <v>8</v>
      </c>
      <c r="B71" s="15">
        <v>3</v>
      </c>
      <c r="C71" s="15">
        <v>15</v>
      </c>
      <c r="D71" s="15">
        <v>30</v>
      </c>
    </row>
    <row r="72" spans="1:4">
      <c r="A72" t="s">
        <v>9</v>
      </c>
      <c r="B72" s="15">
        <v>6</v>
      </c>
      <c r="C72" s="15">
        <v>15</v>
      </c>
      <c r="D72" s="15">
        <v>30</v>
      </c>
    </row>
    <row r="73" spans="1:4">
      <c r="A73" t="s">
        <v>10</v>
      </c>
      <c r="B73" s="15">
        <v>4</v>
      </c>
      <c r="C73" s="15">
        <v>3</v>
      </c>
      <c r="D73" s="15">
        <v>0</v>
      </c>
    </row>
    <row r="74" spans="1:4">
      <c r="A74" t="s">
        <v>11</v>
      </c>
      <c r="B74" s="15">
        <v>6</v>
      </c>
      <c r="C74" s="15">
        <v>15</v>
      </c>
      <c r="D74" s="15">
        <v>24</v>
      </c>
    </row>
    <row r="75" spans="1:4">
      <c r="A75" t="s">
        <v>12</v>
      </c>
      <c r="B75" s="15">
        <v>1</v>
      </c>
      <c r="C75" s="15">
        <v>15</v>
      </c>
      <c r="D75" s="15">
        <v>30</v>
      </c>
    </row>
    <row r="76" spans="1:4">
      <c r="A76" t="s">
        <v>13</v>
      </c>
      <c r="B76" s="15">
        <v>0</v>
      </c>
      <c r="C76" s="15">
        <v>15</v>
      </c>
      <c r="D76" s="15">
        <v>4</v>
      </c>
    </row>
    <row r="77" spans="1:4">
      <c r="A77" t="s">
        <v>14</v>
      </c>
      <c r="B77" s="15">
        <v>2</v>
      </c>
      <c r="C77" s="15">
        <v>15</v>
      </c>
      <c r="D77" s="15">
        <v>0</v>
      </c>
    </row>
    <row r="79" spans="1:4">
      <c r="A79" s="29" t="s">
        <v>57</v>
      </c>
      <c r="B79" s="29"/>
      <c r="C79" s="29"/>
      <c r="D79" s="29"/>
    </row>
    <row r="80" spans="1:4">
      <c r="B80" s="15" t="s">
        <v>2</v>
      </c>
      <c r="C80" s="15" t="s">
        <v>3</v>
      </c>
      <c r="D80" s="15" t="s">
        <v>4</v>
      </c>
    </row>
    <row r="81" spans="1:4">
      <c r="A81" t="s">
        <v>0</v>
      </c>
      <c r="B81" s="15">
        <v>57</v>
      </c>
    </row>
    <row r="82" spans="1:4">
      <c r="A82" t="s">
        <v>1</v>
      </c>
      <c r="B82" s="15">
        <v>6</v>
      </c>
      <c r="C82" s="15">
        <v>15</v>
      </c>
      <c r="D82" s="15">
        <v>30</v>
      </c>
    </row>
    <row r="83" spans="1:4">
      <c r="A83" t="s">
        <v>5</v>
      </c>
      <c r="B83" s="15">
        <v>3</v>
      </c>
      <c r="C83" s="15">
        <v>2</v>
      </c>
      <c r="D83" s="15">
        <v>1</v>
      </c>
    </row>
    <row r="84" spans="1:4">
      <c r="A84" t="s">
        <v>6</v>
      </c>
      <c r="B84" s="15">
        <v>6</v>
      </c>
      <c r="C84" s="15">
        <v>15</v>
      </c>
      <c r="D84" s="15">
        <v>30</v>
      </c>
    </row>
    <row r="85" spans="1:4">
      <c r="A85" t="s">
        <v>7</v>
      </c>
      <c r="B85" s="15">
        <v>6</v>
      </c>
      <c r="C85" s="15">
        <v>15</v>
      </c>
      <c r="D85" s="15">
        <v>30</v>
      </c>
    </row>
    <row r="86" spans="1:4">
      <c r="A86" t="s">
        <v>8</v>
      </c>
      <c r="B86" s="15">
        <v>6</v>
      </c>
      <c r="C86" s="15">
        <v>15</v>
      </c>
      <c r="D86" s="15">
        <v>30</v>
      </c>
    </row>
    <row r="87" spans="1:4">
      <c r="A87" t="s">
        <v>9</v>
      </c>
      <c r="B87" s="15">
        <v>6</v>
      </c>
      <c r="C87" s="15">
        <v>15</v>
      </c>
      <c r="D87" s="15">
        <v>30</v>
      </c>
    </row>
    <row r="88" spans="1:4">
      <c r="A88" t="s">
        <v>10</v>
      </c>
      <c r="B88" s="15">
        <v>5</v>
      </c>
      <c r="C88" s="15">
        <v>12</v>
      </c>
      <c r="D88" s="15">
        <v>1</v>
      </c>
    </row>
    <row r="89" spans="1:4">
      <c r="A89" t="s">
        <v>11</v>
      </c>
      <c r="B89" s="15">
        <v>6</v>
      </c>
      <c r="C89" s="15">
        <v>15</v>
      </c>
      <c r="D89" s="15">
        <v>30</v>
      </c>
    </row>
    <row r="90" spans="1:4">
      <c r="A90" t="s">
        <v>12</v>
      </c>
      <c r="B90" s="15">
        <v>2</v>
      </c>
      <c r="C90" s="15">
        <v>15</v>
      </c>
      <c r="D90" s="15">
        <v>30</v>
      </c>
    </row>
    <row r="91" spans="1:4">
      <c r="A91" t="s">
        <v>13</v>
      </c>
      <c r="B91" s="15">
        <v>0</v>
      </c>
      <c r="C91" s="15">
        <v>3</v>
      </c>
      <c r="D91" s="15">
        <v>0</v>
      </c>
    </row>
    <row r="92" spans="1:4">
      <c r="A92" t="s">
        <v>14</v>
      </c>
      <c r="B92" s="15">
        <v>3</v>
      </c>
      <c r="C92" s="15">
        <v>15</v>
      </c>
      <c r="D92" s="15">
        <v>0</v>
      </c>
    </row>
    <row r="94" spans="1:4">
      <c r="A94" s="29" t="s">
        <v>58</v>
      </c>
      <c r="B94" s="29"/>
      <c r="C94" s="29"/>
      <c r="D94" s="29"/>
    </row>
    <row r="95" spans="1:4">
      <c r="B95" s="15" t="s">
        <v>2</v>
      </c>
      <c r="C95" s="15" t="s">
        <v>3</v>
      </c>
      <c r="D95" s="15" t="s">
        <v>4</v>
      </c>
    </row>
    <row r="96" spans="1:4">
      <c r="A96" t="s">
        <v>0</v>
      </c>
      <c r="B96" s="15">
        <v>51</v>
      </c>
    </row>
    <row r="97" spans="1:4">
      <c r="A97" t="s">
        <v>1</v>
      </c>
      <c r="B97" s="15">
        <v>6</v>
      </c>
      <c r="C97" s="15">
        <v>15</v>
      </c>
      <c r="D97" s="15">
        <v>30</v>
      </c>
    </row>
    <row r="98" spans="1:4">
      <c r="A98" t="s">
        <v>5</v>
      </c>
      <c r="B98" s="15">
        <v>0</v>
      </c>
      <c r="C98" s="15">
        <v>6</v>
      </c>
      <c r="D98" s="15">
        <v>0</v>
      </c>
    </row>
    <row r="99" spans="1:4">
      <c r="A99" t="s">
        <v>6</v>
      </c>
      <c r="B99" s="15">
        <v>6</v>
      </c>
      <c r="C99" s="15">
        <v>15</v>
      </c>
      <c r="D99" s="15">
        <v>30</v>
      </c>
    </row>
    <row r="100" spans="1:4">
      <c r="A100" t="s">
        <v>7</v>
      </c>
      <c r="B100" s="15">
        <v>6</v>
      </c>
      <c r="C100" s="15">
        <v>15</v>
      </c>
      <c r="D100" s="15">
        <v>30</v>
      </c>
    </row>
    <row r="101" spans="1:4">
      <c r="A101" t="s">
        <v>8</v>
      </c>
      <c r="B101" s="15">
        <v>6</v>
      </c>
      <c r="C101" s="15">
        <v>15</v>
      </c>
      <c r="D101" s="15">
        <v>30</v>
      </c>
    </row>
    <row r="102" spans="1:4">
      <c r="A102" t="s">
        <v>9</v>
      </c>
      <c r="B102" s="15">
        <v>7</v>
      </c>
      <c r="C102" s="15">
        <v>15</v>
      </c>
      <c r="D102" s="15">
        <v>30</v>
      </c>
    </row>
    <row r="103" spans="1:4">
      <c r="A103" t="s">
        <v>10</v>
      </c>
      <c r="B103" s="15">
        <v>5</v>
      </c>
      <c r="C103" s="15">
        <v>15</v>
      </c>
      <c r="D103" s="15">
        <v>14</v>
      </c>
    </row>
    <row r="104" spans="1:4">
      <c r="A104" t="s">
        <v>11</v>
      </c>
      <c r="B104" s="15">
        <v>6</v>
      </c>
      <c r="C104" s="15">
        <v>15</v>
      </c>
      <c r="D104" s="15">
        <v>30</v>
      </c>
    </row>
    <row r="105" spans="1:4">
      <c r="A105" t="s">
        <v>12</v>
      </c>
      <c r="B105" s="15">
        <v>5</v>
      </c>
      <c r="C105" s="15">
        <v>15</v>
      </c>
      <c r="D105" s="15">
        <v>30</v>
      </c>
    </row>
    <row r="106" spans="1:4">
      <c r="A106" t="s">
        <v>13</v>
      </c>
      <c r="B106" s="15">
        <v>0</v>
      </c>
      <c r="C106" s="15">
        <v>11</v>
      </c>
      <c r="D106" s="15">
        <v>0</v>
      </c>
    </row>
    <row r="107" spans="1:4">
      <c r="A107" t="s">
        <v>14</v>
      </c>
      <c r="B107" s="15">
        <v>0</v>
      </c>
      <c r="C107" s="15">
        <v>15</v>
      </c>
      <c r="D107" s="15">
        <v>17</v>
      </c>
    </row>
    <row r="109" spans="1:4">
      <c r="A109" s="29" t="s">
        <v>94</v>
      </c>
      <c r="B109" s="29"/>
      <c r="C109" s="29"/>
      <c r="D109" s="29"/>
    </row>
    <row r="110" spans="1:4">
      <c r="B110" s="15" t="s">
        <v>2</v>
      </c>
      <c r="C110" s="15" t="s">
        <v>3</v>
      </c>
      <c r="D110" s="15" t="s">
        <v>4</v>
      </c>
    </row>
    <row r="111" spans="1:4">
      <c r="A111" t="s">
        <v>0</v>
      </c>
      <c r="B111" s="15">
        <v>51</v>
      </c>
    </row>
    <row r="112" spans="1:4">
      <c r="A112" t="s">
        <v>1</v>
      </c>
      <c r="B112" s="15">
        <v>6</v>
      </c>
      <c r="C112" s="15">
        <v>15</v>
      </c>
      <c r="D112" s="15">
        <v>30</v>
      </c>
    </row>
    <row r="113" spans="1:4">
      <c r="A113" t="s">
        <v>5</v>
      </c>
      <c r="B113" s="15">
        <v>4</v>
      </c>
      <c r="C113" s="15">
        <v>4</v>
      </c>
      <c r="D113" s="15">
        <v>26</v>
      </c>
    </row>
    <row r="114" spans="1:4">
      <c r="A114" t="s">
        <v>6</v>
      </c>
      <c r="B114" s="15">
        <v>6</v>
      </c>
      <c r="C114" s="15">
        <v>15</v>
      </c>
      <c r="D114" s="15">
        <v>30</v>
      </c>
    </row>
    <row r="115" spans="1:4">
      <c r="A115" t="s">
        <v>7</v>
      </c>
      <c r="B115" s="15">
        <v>6</v>
      </c>
      <c r="C115" s="15">
        <v>15</v>
      </c>
      <c r="D115" s="15">
        <v>30</v>
      </c>
    </row>
    <row r="116" spans="1:4">
      <c r="A116" t="s">
        <v>8</v>
      </c>
      <c r="B116" s="15">
        <v>6</v>
      </c>
      <c r="C116" s="15">
        <v>13</v>
      </c>
      <c r="D116" s="15">
        <v>30</v>
      </c>
    </row>
    <row r="117" spans="1:4">
      <c r="A117" t="s">
        <v>9</v>
      </c>
      <c r="B117" s="15">
        <v>6</v>
      </c>
      <c r="C117" s="15">
        <v>15</v>
      </c>
      <c r="D117" s="15">
        <v>30</v>
      </c>
    </row>
    <row r="118" spans="1:4">
      <c r="A118" t="s">
        <v>10</v>
      </c>
      <c r="B118" s="15">
        <v>6</v>
      </c>
      <c r="C118" s="15">
        <v>15</v>
      </c>
      <c r="D118" s="15">
        <v>30</v>
      </c>
    </row>
    <row r="119" spans="1:4">
      <c r="A119" t="s">
        <v>11</v>
      </c>
      <c r="B119" s="15">
        <v>6</v>
      </c>
      <c r="C119" s="15">
        <v>15</v>
      </c>
      <c r="D119" s="15">
        <v>30</v>
      </c>
    </row>
    <row r="120" spans="1:4">
      <c r="A120" t="s">
        <v>12</v>
      </c>
      <c r="B120" s="15">
        <v>5</v>
      </c>
      <c r="C120" s="15">
        <v>15</v>
      </c>
      <c r="D120" s="15">
        <v>30</v>
      </c>
    </row>
    <row r="121" spans="1:4">
      <c r="A121" t="s">
        <v>13</v>
      </c>
      <c r="B121" s="15">
        <v>0</v>
      </c>
      <c r="C121" s="15">
        <v>15</v>
      </c>
      <c r="D121" s="15">
        <v>21</v>
      </c>
    </row>
    <row r="122" spans="1:4">
      <c r="A122" t="s">
        <v>14</v>
      </c>
      <c r="B122" s="15">
        <v>1</v>
      </c>
      <c r="C122" s="15">
        <v>15</v>
      </c>
      <c r="D122" s="15">
        <v>3</v>
      </c>
    </row>
    <row r="125" spans="1:4">
      <c r="A125" s="29" t="s">
        <v>96</v>
      </c>
      <c r="B125" s="29"/>
      <c r="C125" s="29"/>
      <c r="D125" s="29"/>
    </row>
    <row r="126" spans="1:4">
      <c r="B126" s="15" t="s">
        <v>2</v>
      </c>
      <c r="C126" s="15" t="s">
        <v>3</v>
      </c>
      <c r="D126" s="15" t="s">
        <v>4</v>
      </c>
    </row>
    <row r="127" spans="1:4">
      <c r="A127" t="s">
        <v>0</v>
      </c>
      <c r="B127" s="15">
        <v>50</v>
      </c>
    </row>
    <row r="128" spans="1:4">
      <c r="A128" t="s">
        <v>1</v>
      </c>
      <c r="B128" s="15">
        <v>6</v>
      </c>
      <c r="C128" s="15">
        <v>15</v>
      </c>
      <c r="D128" s="15">
        <v>30</v>
      </c>
    </row>
    <row r="129" spans="1:9">
      <c r="A129" t="s">
        <v>5</v>
      </c>
      <c r="B129" s="15">
        <v>1</v>
      </c>
      <c r="C129" s="15">
        <v>6</v>
      </c>
      <c r="D129" s="15">
        <v>4</v>
      </c>
    </row>
    <row r="130" spans="1:9">
      <c r="A130" t="s">
        <v>6</v>
      </c>
      <c r="B130" s="15">
        <v>6</v>
      </c>
      <c r="C130" s="15">
        <v>15</v>
      </c>
      <c r="D130" s="15">
        <v>30</v>
      </c>
    </row>
    <row r="131" spans="1:9">
      <c r="A131" t="s">
        <v>7</v>
      </c>
      <c r="B131" s="15">
        <v>6</v>
      </c>
      <c r="C131" s="15">
        <v>15</v>
      </c>
      <c r="D131" s="15">
        <v>30</v>
      </c>
      <c r="I131" s="21" t="s">
        <v>97</v>
      </c>
    </row>
    <row r="132" spans="1:9">
      <c r="A132" t="s">
        <v>8</v>
      </c>
      <c r="B132" s="15">
        <v>5</v>
      </c>
      <c r="C132" s="15">
        <v>15</v>
      </c>
      <c r="D132" s="15">
        <v>30</v>
      </c>
    </row>
    <row r="133" spans="1:9">
      <c r="A133" t="s">
        <v>9</v>
      </c>
      <c r="B133" s="15">
        <v>6</v>
      </c>
      <c r="C133" s="15">
        <v>15</v>
      </c>
      <c r="D133" s="15">
        <v>30</v>
      </c>
    </row>
    <row r="134" spans="1:9">
      <c r="A134" t="s">
        <v>10</v>
      </c>
      <c r="B134" s="15">
        <v>6</v>
      </c>
      <c r="C134" s="15">
        <v>15</v>
      </c>
      <c r="D134" s="15">
        <v>18</v>
      </c>
    </row>
    <row r="135" spans="1:9">
      <c r="A135" t="s">
        <v>11</v>
      </c>
      <c r="B135" s="15">
        <v>1</v>
      </c>
      <c r="C135" s="15">
        <v>8</v>
      </c>
      <c r="D135" s="15">
        <v>2</v>
      </c>
    </row>
    <row r="136" spans="1:9">
      <c r="A136" t="s">
        <v>12</v>
      </c>
      <c r="B136" s="15">
        <v>2</v>
      </c>
      <c r="C136" s="15">
        <v>15</v>
      </c>
      <c r="D136" s="15">
        <v>30</v>
      </c>
    </row>
    <row r="137" spans="1:9">
      <c r="A137" t="s">
        <v>13</v>
      </c>
    </row>
    <row r="138" spans="1:9">
      <c r="A138" t="s">
        <v>14</v>
      </c>
      <c r="B138" s="15">
        <v>1</v>
      </c>
      <c r="C138" s="15">
        <v>2</v>
      </c>
      <c r="D138" s="15">
        <v>1</v>
      </c>
    </row>
    <row r="140" spans="1:9">
      <c r="A140" s="29" t="s">
        <v>59</v>
      </c>
      <c r="B140" s="29"/>
      <c r="C140" s="29"/>
      <c r="D140" s="29"/>
    </row>
    <row r="141" spans="1:9">
      <c r="B141" s="15" t="s">
        <v>2</v>
      </c>
      <c r="C141" s="15" t="s">
        <v>3</v>
      </c>
      <c r="D141" s="15" t="s">
        <v>4</v>
      </c>
    </row>
    <row r="142" spans="1:9">
      <c r="A142" t="s">
        <v>0</v>
      </c>
      <c r="B142" s="15">
        <v>4</v>
      </c>
    </row>
    <row r="143" spans="1:9">
      <c r="A143" t="s">
        <v>1</v>
      </c>
      <c r="B143" s="15">
        <v>6</v>
      </c>
      <c r="C143" s="15">
        <v>15</v>
      </c>
      <c r="D143" s="15">
        <v>30</v>
      </c>
    </row>
    <row r="144" spans="1:9">
      <c r="A144" t="s">
        <v>5</v>
      </c>
      <c r="B144" s="15">
        <v>6</v>
      </c>
      <c r="C144" s="15">
        <v>6</v>
      </c>
      <c r="D144" s="15">
        <v>0</v>
      </c>
    </row>
    <row r="145" spans="1:4">
      <c r="A145" t="s">
        <v>6</v>
      </c>
      <c r="B145" s="15">
        <v>6</v>
      </c>
      <c r="C145" s="15">
        <v>15</v>
      </c>
      <c r="D145" s="15">
        <v>16</v>
      </c>
    </row>
    <row r="146" spans="1:4">
      <c r="A146" t="s">
        <v>7</v>
      </c>
      <c r="B146" s="15">
        <v>4</v>
      </c>
      <c r="C146" s="15">
        <v>7</v>
      </c>
      <c r="D146" s="15">
        <v>0</v>
      </c>
    </row>
    <row r="147" spans="1:4">
      <c r="A147" t="s">
        <v>8</v>
      </c>
      <c r="B147" s="15">
        <v>3</v>
      </c>
      <c r="C147" s="15">
        <v>12</v>
      </c>
      <c r="D147" s="15">
        <v>0</v>
      </c>
    </row>
    <row r="148" spans="1:4">
      <c r="A148" t="s">
        <v>9</v>
      </c>
      <c r="B148" s="15">
        <v>6</v>
      </c>
      <c r="C148" s="15">
        <v>15</v>
      </c>
      <c r="D148" s="15">
        <v>30</v>
      </c>
    </row>
    <row r="149" spans="1:4">
      <c r="A149" t="s">
        <v>10</v>
      </c>
      <c r="B149" s="15">
        <v>4</v>
      </c>
      <c r="C149" s="15">
        <v>15</v>
      </c>
      <c r="D149" s="15">
        <v>6</v>
      </c>
    </row>
    <row r="150" spans="1:4">
      <c r="A150" t="s">
        <v>11</v>
      </c>
      <c r="B150" s="15">
        <v>2</v>
      </c>
      <c r="C150" s="15">
        <v>6</v>
      </c>
      <c r="D150" s="15">
        <v>0</v>
      </c>
    </row>
    <row r="151" spans="1:4">
      <c r="A151" t="s">
        <v>12</v>
      </c>
      <c r="B151" s="15">
        <v>0</v>
      </c>
      <c r="C151" s="15">
        <v>12</v>
      </c>
      <c r="D151" s="15">
        <v>30</v>
      </c>
    </row>
    <row r="152" spans="1:4">
      <c r="A152" t="s">
        <v>13</v>
      </c>
      <c r="B152" s="15">
        <v>0</v>
      </c>
      <c r="C152" s="15">
        <v>1</v>
      </c>
      <c r="D152" s="15">
        <v>0</v>
      </c>
    </row>
    <row r="153" spans="1:4">
      <c r="A153" t="s">
        <v>14</v>
      </c>
      <c r="B153" s="15">
        <v>0</v>
      </c>
      <c r="C153" s="15">
        <v>2</v>
      </c>
      <c r="D153" s="15">
        <v>0</v>
      </c>
    </row>
    <row r="155" spans="1:4">
      <c r="A155" s="29" t="s">
        <v>60</v>
      </c>
      <c r="B155" s="29"/>
      <c r="C155" s="29"/>
      <c r="D155" s="29"/>
    </row>
    <row r="156" spans="1:4">
      <c r="B156" s="15" t="s">
        <v>2</v>
      </c>
      <c r="C156" s="15" t="s">
        <v>3</v>
      </c>
      <c r="D156" s="15" t="s">
        <v>4</v>
      </c>
    </row>
    <row r="157" spans="1:4">
      <c r="A157" t="s">
        <v>0</v>
      </c>
      <c r="B157" s="15">
        <v>2</v>
      </c>
    </row>
    <row r="158" spans="1:4">
      <c r="A158" t="s">
        <v>1</v>
      </c>
      <c r="B158" s="15">
        <v>0</v>
      </c>
      <c r="C158" s="15">
        <v>15</v>
      </c>
      <c r="D158" s="15">
        <v>27</v>
      </c>
    </row>
    <row r="159" spans="1:4">
      <c r="A159" t="s">
        <v>5</v>
      </c>
      <c r="B159" s="15">
        <v>1</v>
      </c>
      <c r="D159" s="15">
        <v>0</v>
      </c>
    </row>
    <row r="160" spans="1:4">
      <c r="A160" t="s">
        <v>6</v>
      </c>
      <c r="B160" s="15">
        <v>6</v>
      </c>
      <c r="C160" s="15">
        <v>15</v>
      </c>
      <c r="D160" s="15">
        <v>30</v>
      </c>
    </row>
    <row r="161" spans="1:4">
      <c r="A161" t="s">
        <v>7</v>
      </c>
      <c r="B161" s="15">
        <v>4</v>
      </c>
      <c r="C161" s="15">
        <v>12</v>
      </c>
      <c r="D161" s="15">
        <v>1</v>
      </c>
    </row>
    <row r="162" spans="1:4">
      <c r="A162" t="s">
        <v>8</v>
      </c>
      <c r="B162" s="15">
        <v>0</v>
      </c>
      <c r="C162" s="15">
        <v>8</v>
      </c>
      <c r="D162" s="15">
        <v>0</v>
      </c>
    </row>
    <row r="163" spans="1:4">
      <c r="A163" t="s">
        <v>9</v>
      </c>
      <c r="B163" s="15">
        <v>6</v>
      </c>
      <c r="C163" s="15">
        <v>15</v>
      </c>
      <c r="D163" s="15">
        <v>30</v>
      </c>
    </row>
    <row r="164" spans="1:4">
      <c r="A164" t="s">
        <v>10</v>
      </c>
      <c r="B164" s="15">
        <v>6</v>
      </c>
      <c r="C164" s="15">
        <v>15</v>
      </c>
      <c r="D164" s="15">
        <v>4</v>
      </c>
    </row>
    <row r="165" spans="1:4">
      <c r="A165" t="s">
        <v>11</v>
      </c>
      <c r="B165" s="15">
        <v>0</v>
      </c>
      <c r="C165" s="15">
        <v>8</v>
      </c>
      <c r="D165" s="15">
        <v>2</v>
      </c>
    </row>
    <row r="166" spans="1:4">
      <c r="A166" t="s">
        <v>12</v>
      </c>
      <c r="B166" s="15">
        <v>0</v>
      </c>
      <c r="C166" s="15">
        <v>15</v>
      </c>
      <c r="D166" s="15">
        <v>19</v>
      </c>
    </row>
    <row r="167" spans="1:4">
      <c r="A167" t="s">
        <v>13</v>
      </c>
      <c r="B167" s="15">
        <v>1</v>
      </c>
      <c r="C167" s="15">
        <v>1</v>
      </c>
      <c r="D167" s="15">
        <v>0</v>
      </c>
    </row>
    <row r="168" spans="1:4">
      <c r="A168" t="s">
        <v>14</v>
      </c>
      <c r="B168" s="15">
        <v>2</v>
      </c>
      <c r="C168" s="15">
        <v>3</v>
      </c>
      <c r="D168" s="15">
        <v>0</v>
      </c>
    </row>
    <row r="170" spans="1:4">
      <c r="A170" s="29" t="s">
        <v>61</v>
      </c>
      <c r="B170" s="29"/>
      <c r="C170" s="29"/>
      <c r="D170" s="29"/>
    </row>
    <row r="171" spans="1:4">
      <c r="B171" s="15" t="s">
        <v>2</v>
      </c>
      <c r="C171" s="15" t="s">
        <v>3</v>
      </c>
      <c r="D171" s="15" t="s">
        <v>4</v>
      </c>
    </row>
    <row r="172" spans="1:4">
      <c r="A172" t="s">
        <v>0</v>
      </c>
      <c r="B172" s="15">
        <v>0</v>
      </c>
    </row>
    <row r="173" spans="1:4">
      <c r="A173" t="s">
        <v>1</v>
      </c>
      <c r="B173" s="15">
        <v>6</v>
      </c>
      <c r="C173" s="15">
        <v>15</v>
      </c>
      <c r="D173" s="15">
        <v>30</v>
      </c>
    </row>
    <row r="174" spans="1:4">
      <c r="A174" t="s">
        <v>5</v>
      </c>
      <c r="B174" s="15">
        <v>5</v>
      </c>
      <c r="C174" s="15">
        <v>7</v>
      </c>
      <c r="D174" s="15">
        <v>0</v>
      </c>
    </row>
    <row r="175" spans="1:4">
      <c r="A175" t="s">
        <v>6</v>
      </c>
      <c r="B175" s="15">
        <v>6</v>
      </c>
      <c r="C175" s="15">
        <v>15</v>
      </c>
      <c r="D175" s="15">
        <v>30</v>
      </c>
    </row>
    <row r="176" spans="1:4">
      <c r="A176" t="s">
        <v>7</v>
      </c>
      <c r="B176" s="15">
        <v>6</v>
      </c>
      <c r="C176" s="15">
        <v>15</v>
      </c>
      <c r="D176" s="15">
        <v>29</v>
      </c>
    </row>
    <row r="177" spans="1:4">
      <c r="A177" t="s">
        <v>8</v>
      </c>
      <c r="B177" s="15">
        <v>2</v>
      </c>
      <c r="C177" s="15">
        <v>15</v>
      </c>
      <c r="D177" s="15">
        <v>10</v>
      </c>
    </row>
    <row r="178" spans="1:4">
      <c r="A178" t="s">
        <v>9</v>
      </c>
      <c r="B178" s="15">
        <v>0</v>
      </c>
      <c r="C178" s="15">
        <v>5</v>
      </c>
      <c r="D178" s="15">
        <v>6</v>
      </c>
    </row>
    <row r="179" spans="1:4">
      <c r="A179" t="s">
        <v>10</v>
      </c>
      <c r="B179" s="15">
        <v>6</v>
      </c>
      <c r="C179" s="15">
        <v>15</v>
      </c>
      <c r="D179" s="15">
        <v>30</v>
      </c>
    </row>
    <row r="180" spans="1:4">
      <c r="A180" t="s">
        <v>11</v>
      </c>
      <c r="B180" s="15">
        <v>0</v>
      </c>
      <c r="C180" s="15">
        <v>2</v>
      </c>
      <c r="D180" s="15">
        <v>0</v>
      </c>
    </row>
    <row r="181" spans="1:4">
      <c r="A181" t="s">
        <v>12</v>
      </c>
      <c r="B181" s="15">
        <v>1</v>
      </c>
      <c r="C181" s="15">
        <v>15</v>
      </c>
      <c r="D181" s="15">
        <v>18</v>
      </c>
    </row>
    <row r="182" spans="1:4">
      <c r="A182" t="s">
        <v>13</v>
      </c>
      <c r="B182" s="15">
        <v>0</v>
      </c>
      <c r="C182" s="15">
        <v>5</v>
      </c>
      <c r="D182" s="15">
        <v>0</v>
      </c>
    </row>
    <row r="183" spans="1:4">
      <c r="A183" t="s">
        <v>14</v>
      </c>
      <c r="B183" s="15">
        <v>0</v>
      </c>
      <c r="C183" s="15">
        <v>12</v>
      </c>
      <c r="D183" s="15">
        <v>0</v>
      </c>
    </row>
    <row r="186" spans="1:4">
      <c r="A186" s="29" t="s">
        <v>62</v>
      </c>
      <c r="B186" s="29"/>
      <c r="C186" s="29"/>
      <c r="D186" s="29"/>
    </row>
    <row r="187" spans="1:4">
      <c r="B187" s="15" t="s">
        <v>2</v>
      </c>
      <c r="C187" s="15" t="s">
        <v>3</v>
      </c>
      <c r="D187" s="15" t="s">
        <v>4</v>
      </c>
    </row>
    <row r="188" spans="1:4">
      <c r="A188" t="s">
        <v>0</v>
      </c>
      <c r="B188" s="15">
        <v>0</v>
      </c>
    </row>
    <row r="189" spans="1:4">
      <c r="A189" t="s">
        <v>1</v>
      </c>
      <c r="B189" s="15">
        <v>0</v>
      </c>
      <c r="C189" s="15">
        <v>15</v>
      </c>
      <c r="D189" s="15">
        <v>21</v>
      </c>
    </row>
    <row r="190" spans="1:4">
      <c r="A190" t="s">
        <v>5</v>
      </c>
      <c r="B190" s="15">
        <v>0</v>
      </c>
      <c r="C190" s="15">
        <v>0</v>
      </c>
      <c r="D190" s="15">
        <v>0</v>
      </c>
    </row>
    <row r="191" spans="1:4">
      <c r="A191" t="s">
        <v>6</v>
      </c>
      <c r="B191" s="15">
        <v>6</v>
      </c>
      <c r="C191" s="15">
        <v>15</v>
      </c>
      <c r="D191" s="15">
        <v>30</v>
      </c>
    </row>
    <row r="192" spans="1:4">
      <c r="A192" t="s">
        <v>7</v>
      </c>
      <c r="B192" s="15">
        <v>1</v>
      </c>
      <c r="C192" s="15">
        <v>15</v>
      </c>
      <c r="D192" s="15">
        <v>5</v>
      </c>
    </row>
    <row r="193" spans="1:4">
      <c r="A193" t="s">
        <v>8</v>
      </c>
      <c r="B193" s="15">
        <v>0</v>
      </c>
      <c r="C193" s="15">
        <v>15</v>
      </c>
      <c r="D193" s="15">
        <v>1</v>
      </c>
    </row>
    <row r="194" spans="1:4">
      <c r="A194" t="s">
        <v>9</v>
      </c>
      <c r="B194" s="15">
        <v>0</v>
      </c>
      <c r="C194" s="15">
        <v>7</v>
      </c>
      <c r="D194" s="15">
        <v>4</v>
      </c>
    </row>
    <row r="195" spans="1:4">
      <c r="A195" t="s">
        <v>10</v>
      </c>
      <c r="B195" s="15">
        <v>6</v>
      </c>
      <c r="C195" s="15">
        <v>15</v>
      </c>
      <c r="D195" s="15">
        <v>17</v>
      </c>
    </row>
    <row r="196" spans="1:4">
      <c r="A196" t="s">
        <v>11</v>
      </c>
      <c r="B196" s="15">
        <v>0</v>
      </c>
      <c r="C196" s="15">
        <v>1</v>
      </c>
      <c r="D196" s="15">
        <v>0</v>
      </c>
    </row>
    <row r="197" spans="1:4">
      <c r="A197" t="s">
        <v>12</v>
      </c>
      <c r="B197" s="15">
        <v>0</v>
      </c>
      <c r="C197" s="15">
        <v>6</v>
      </c>
      <c r="D197" s="15">
        <v>5</v>
      </c>
    </row>
    <row r="198" spans="1:4">
      <c r="A198" t="s">
        <v>13</v>
      </c>
      <c r="B198" s="15">
        <v>0</v>
      </c>
      <c r="C198" s="15">
        <v>0</v>
      </c>
      <c r="D198" s="15">
        <v>0</v>
      </c>
    </row>
    <row r="199" spans="1:4">
      <c r="A199" t="s">
        <v>14</v>
      </c>
      <c r="B199" s="15">
        <v>0</v>
      </c>
      <c r="C199" s="15">
        <v>13</v>
      </c>
      <c r="D199" s="15">
        <v>0</v>
      </c>
    </row>
    <row r="202" spans="1:4">
      <c r="A202" s="29" t="s">
        <v>63</v>
      </c>
      <c r="B202" s="29"/>
      <c r="C202" s="29"/>
      <c r="D202" s="29"/>
    </row>
    <row r="203" spans="1:4">
      <c r="B203" s="15" t="s">
        <v>2</v>
      </c>
      <c r="C203" s="15" t="s">
        <v>3</v>
      </c>
      <c r="D203" s="15" t="s">
        <v>4</v>
      </c>
    </row>
    <row r="204" spans="1:4">
      <c r="A204" t="s">
        <v>0</v>
      </c>
      <c r="B204" s="15">
        <v>0</v>
      </c>
    </row>
    <row r="205" spans="1:4">
      <c r="A205" t="s">
        <v>1</v>
      </c>
      <c r="B205" s="15">
        <v>0</v>
      </c>
      <c r="C205" s="15">
        <v>2</v>
      </c>
      <c r="D205" s="15">
        <v>0</v>
      </c>
    </row>
    <row r="206" spans="1:4">
      <c r="A206" t="s">
        <v>5</v>
      </c>
      <c r="B206" s="15">
        <v>0</v>
      </c>
      <c r="C206" s="15">
        <v>0</v>
      </c>
      <c r="D206" s="15">
        <v>0</v>
      </c>
    </row>
    <row r="207" spans="1:4">
      <c r="A207" t="s">
        <v>6</v>
      </c>
      <c r="B207" s="15">
        <v>4</v>
      </c>
      <c r="C207" s="15">
        <v>15</v>
      </c>
      <c r="D207" s="15">
        <v>4</v>
      </c>
    </row>
    <row r="208" spans="1:4">
      <c r="A208" t="s">
        <v>7</v>
      </c>
      <c r="C208" s="15">
        <v>3</v>
      </c>
      <c r="D208" s="15">
        <v>0</v>
      </c>
    </row>
    <row r="209" spans="1:4">
      <c r="A209" t="s">
        <v>8</v>
      </c>
      <c r="B209" s="15">
        <v>0</v>
      </c>
      <c r="C209" s="15">
        <v>0</v>
      </c>
      <c r="D209" s="15">
        <v>0</v>
      </c>
    </row>
    <row r="210" spans="1:4">
      <c r="A210" t="s">
        <v>9</v>
      </c>
      <c r="B210" s="15">
        <v>0</v>
      </c>
      <c r="C210" s="15">
        <v>0</v>
      </c>
      <c r="D210" s="15">
        <v>0</v>
      </c>
    </row>
    <row r="211" spans="1:4">
      <c r="A211" t="s">
        <v>10</v>
      </c>
      <c r="B211" s="15">
        <v>0</v>
      </c>
      <c r="C211" s="15">
        <v>4</v>
      </c>
      <c r="D211" s="15">
        <v>3</v>
      </c>
    </row>
    <row r="212" spans="1:4">
      <c r="A212" t="s">
        <v>11</v>
      </c>
      <c r="B212" s="15">
        <v>0</v>
      </c>
      <c r="C212" s="15">
        <v>0</v>
      </c>
      <c r="D212" s="15">
        <v>0</v>
      </c>
    </row>
    <row r="213" spans="1:4">
      <c r="A213" t="s">
        <v>12</v>
      </c>
      <c r="B213" s="15">
        <v>0</v>
      </c>
      <c r="C213" s="15">
        <v>1</v>
      </c>
      <c r="D213" s="15">
        <v>5</v>
      </c>
    </row>
    <row r="214" spans="1:4">
      <c r="A214" t="s">
        <v>13</v>
      </c>
      <c r="B214" s="15">
        <v>0</v>
      </c>
      <c r="C214" s="15">
        <v>0</v>
      </c>
      <c r="D214" s="15">
        <v>0</v>
      </c>
    </row>
    <row r="215" spans="1:4">
      <c r="A215" t="s">
        <v>14</v>
      </c>
      <c r="B215" s="15">
        <v>0</v>
      </c>
      <c r="C215" s="15">
        <v>0</v>
      </c>
      <c r="D215" s="15">
        <v>0</v>
      </c>
    </row>
    <row r="217" spans="1:4">
      <c r="A217" s="29" t="s">
        <v>64</v>
      </c>
      <c r="B217" s="29"/>
      <c r="C217" s="29"/>
      <c r="D217" s="29"/>
    </row>
    <row r="218" spans="1:4">
      <c r="B218" s="15" t="s">
        <v>2</v>
      </c>
      <c r="C218" s="15" t="s">
        <v>3</v>
      </c>
      <c r="D218" s="15" t="s">
        <v>4</v>
      </c>
    </row>
    <row r="219" spans="1:4">
      <c r="A219" t="s">
        <v>0</v>
      </c>
      <c r="B219" s="15">
        <v>0</v>
      </c>
    </row>
    <row r="220" spans="1:4">
      <c r="A220" t="s">
        <v>1</v>
      </c>
      <c r="B220" s="15">
        <v>0</v>
      </c>
      <c r="C220" s="15">
        <v>5</v>
      </c>
      <c r="D220" s="15">
        <v>0</v>
      </c>
    </row>
    <row r="221" spans="1:4">
      <c r="A221" t="s">
        <v>5</v>
      </c>
      <c r="B221" s="15">
        <v>0</v>
      </c>
      <c r="C221" s="15">
        <v>0</v>
      </c>
      <c r="D221" s="15">
        <v>0</v>
      </c>
    </row>
    <row r="222" spans="1:4">
      <c r="A222" t="s">
        <v>6</v>
      </c>
      <c r="B222" s="15">
        <v>3</v>
      </c>
      <c r="C222" s="15">
        <v>7</v>
      </c>
      <c r="D222" s="15">
        <v>0</v>
      </c>
    </row>
    <row r="223" spans="1:4">
      <c r="A223" t="s">
        <v>7</v>
      </c>
      <c r="B223" s="15">
        <v>0</v>
      </c>
      <c r="C223" s="15">
        <v>0</v>
      </c>
      <c r="D223" s="15">
        <v>0</v>
      </c>
    </row>
    <row r="224" spans="1:4">
      <c r="A224" t="s">
        <v>8</v>
      </c>
      <c r="B224" s="15">
        <v>0</v>
      </c>
      <c r="C224" s="15">
        <v>0</v>
      </c>
      <c r="D224" s="15">
        <v>0</v>
      </c>
    </row>
    <row r="225" spans="1:4">
      <c r="A225" t="s">
        <v>9</v>
      </c>
      <c r="B225" s="15">
        <v>0</v>
      </c>
      <c r="C225" s="15">
        <v>0</v>
      </c>
      <c r="D225" s="15">
        <v>0</v>
      </c>
    </row>
    <row r="226" spans="1:4">
      <c r="A226" t="s">
        <v>10</v>
      </c>
      <c r="B226" s="15">
        <v>1</v>
      </c>
      <c r="C226" s="15">
        <v>8</v>
      </c>
      <c r="D226" s="15">
        <v>0</v>
      </c>
    </row>
    <row r="227" spans="1:4">
      <c r="A227" t="s">
        <v>11</v>
      </c>
      <c r="B227" s="15">
        <v>0</v>
      </c>
      <c r="C227" s="15">
        <v>0</v>
      </c>
      <c r="D227" s="15">
        <v>0</v>
      </c>
    </row>
    <row r="228" spans="1:4">
      <c r="A228" t="s">
        <v>12</v>
      </c>
      <c r="B228" s="15">
        <v>0</v>
      </c>
      <c r="C228" s="15">
        <v>0</v>
      </c>
      <c r="D228" s="15">
        <v>2</v>
      </c>
    </row>
    <row r="229" spans="1:4">
      <c r="A229" t="s">
        <v>13</v>
      </c>
      <c r="B229" s="15">
        <v>0</v>
      </c>
      <c r="C229" s="15">
        <v>0</v>
      </c>
      <c r="D229" s="15">
        <v>0</v>
      </c>
    </row>
    <row r="230" spans="1:4">
      <c r="A230" t="s">
        <v>14</v>
      </c>
      <c r="B230" s="15">
        <v>0</v>
      </c>
      <c r="C230" s="15">
        <v>2</v>
      </c>
      <c r="D230" s="15">
        <v>0</v>
      </c>
    </row>
    <row r="232" spans="1:4">
      <c r="A232" s="29" t="s">
        <v>65</v>
      </c>
      <c r="B232" s="29"/>
      <c r="C232" s="29"/>
      <c r="D232" s="29"/>
    </row>
    <row r="233" spans="1:4">
      <c r="B233" s="15" t="s">
        <v>2</v>
      </c>
      <c r="C233" s="15" t="s">
        <v>3</v>
      </c>
      <c r="D233" s="15" t="s">
        <v>4</v>
      </c>
    </row>
    <row r="234" spans="1:4">
      <c r="A234" t="s">
        <v>0</v>
      </c>
      <c r="B234" s="15">
        <v>0</v>
      </c>
    </row>
    <row r="235" spans="1:4">
      <c r="A235" t="s">
        <v>1</v>
      </c>
      <c r="B235" s="15">
        <v>0</v>
      </c>
      <c r="C235" s="15">
        <v>1</v>
      </c>
      <c r="D235" s="15">
        <v>0</v>
      </c>
    </row>
    <row r="236" spans="1:4">
      <c r="A236" t="s">
        <v>5</v>
      </c>
      <c r="B236" s="15">
        <v>0</v>
      </c>
      <c r="C236" s="15">
        <v>0</v>
      </c>
      <c r="D236" s="15">
        <v>0</v>
      </c>
    </row>
    <row r="237" spans="1:4">
      <c r="A237" t="s">
        <v>6</v>
      </c>
      <c r="B237" s="15">
        <v>2</v>
      </c>
      <c r="C237" s="15">
        <v>15</v>
      </c>
      <c r="D237" s="15">
        <v>9</v>
      </c>
    </row>
    <row r="238" spans="1:4">
      <c r="A238" t="s">
        <v>7</v>
      </c>
      <c r="B238" s="15">
        <v>1</v>
      </c>
      <c r="C238" s="15">
        <v>5</v>
      </c>
      <c r="D238" s="15">
        <v>0</v>
      </c>
    </row>
    <row r="239" spans="1:4">
      <c r="A239" t="s">
        <v>8</v>
      </c>
      <c r="B239" s="15">
        <v>0</v>
      </c>
      <c r="C239" s="15">
        <v>1</v>
      </c>
      <c r="D239" s="15">
        <v>0</v>
      </c>
    </row>
    <row r="240" spans="1:4">
      <c r="A240" t="s">
        <v>9</v>
      </c>
      <c r="B240" s="15">
        <v>0</v>
      </c>
      <c r="C240" s="15">
        <v>1</v>
      </c>
      <c r="D240" s="15">
        <v>0</v>
      </c>
    </row>
    <row r="241" spans="1:4">
      <c r="A241" t="s">
        <v>10</v>
      </c>
      <c r="B241" s="15">
        <v>0</v>
      </c>
      <c r="C241" s="15">
        <v>8</v>
      </c>
      <c r="D241" s="15">
        <v>0</v>
      </c>
    </row>
    <row r="242" spans="1:4">
      <c r="A242" t="s">
        <v>11</v>
      </c>
      <c r="B242" s="15">
        <v>0</v>
      </c>
      <c r="C242" s="15">
        <v>0</v>
      </c>
      <c r="D242" s="15">
        <v>0</v>
      </c>
    </row>
    <row r="243" spans="1:4">
      <c r="A243" t="s">
        <v>12</v>
      </c>
      <c r="B243" s="15">
        <v>0</v>
      </c>
      <c r="C243" s="15">
        <v>1</v>
      </c>
      <c r="D243" s="15">
        <v>0</v>
      </c>
    </row>
    <row r="244" spans="1:4">
      <c r="A244" t="s">
        <v>13</v>
      </c>
      <c r="B244" s="15">
        <v>0</v>
      </c>
      <c r="C244" s="15">
        <v>0</v>
      </c>
      <c r="D244" s="15">
        <v>0</v>
      </c>
    </row>
    <row r="245" spans="1:4">
      <c r="A245" t="s">
        <v>14</v>
      </c>
      <c r="B245" s="15">
        <v>0</v>
      </c>
      <c r="C245" s="15">
        <v>0</v>
      </c>
      <c r="D245" s="15">
        <v>0</v>
      </c>
    </row>
    <row r="247" spans="1:4">
      <c r="A247" s="29" t="s">
        <v>66</v>
      </c>
      <c r="B247" s="29"/>
      <c r="C247" s="29"/>
      <c r="D247" s="29"/>
    </row>
    <row r="248" spans="1:4">
      <c r="B248" s="15" t="s">
        <v>2</v>
      </c>
      <c r="C248" s="15" t="s">
        <v>3</v>
      </c>
      <c r="D248" s="15" t="s">
        <v>4</v>
      </c>
    </row>
    <row r="249" spans="1:4">
      <c r="A249" t="s">
        <v>0</v>
      </c>
      <c r="B249" s="15">
        <v>0</v>
      </c>
    </row>
    <row r="250" spans="1:4">
      <c r="A250" t="s">
        <v>1</v>
      </c>
      <c r="B250" s="15">
        <v>0</v>
      </c>
      <c r="C250" s="15">
        <v>5</v>
      </c>
      <c r="D250" s="15">
        <v>0</v>
      </c>
    </row>
    <row r="251" spans="1:4">
      <c r="A251" t="s">
        <v>5</v>
      </c>
      <c r="B251" s="15">
        <v>0</v>
      </c>
      <c r="C251" s="15">
        <v>0</v>
      </c>
      <c r="D251" s="15">
        <v>0</v>
      </c>
    </row>
    <row r="252" spans="1:4">
      <c r="A252" t="s">
        <v>6</v>
      </c>
      <c r="B252" s="15">
        <v>0</v>
      </c>
      <c r="C252" s="15">
        <v>6</v>
      </c>
      <c r="D252" s="15">
        <v>0</v>
      </c>
    </row>
    <row r="253" spans="1:4">
      <c r="A253" t="s">
        <v>7</v>
      </c>
      <c r="B253" s="15">
        <v>0</v>
      </c>
      <c r="C253" s="15">
        <v>1</v>
      </c>
      <c r="D253" s="15">
        <v>0</v>
      </c>
    </row>
    <row r="254" spans="1:4">
      <c r="A254" t="s">
        <v>8</v>
      </c>
      <c r="B254" s="15">
        <v>0</v>
      </c>
      <c r="C254" s="15">
        <v>0</v>
      </c>
      <c r="D254" s="15">
        <v>0</v>
      </c>
    </row>
    <row r="255" spans="1:4">
      <c r="A255" t="s">
        <v>9</v>
      </c>
      <c r="B255" s="15">
        <v>0</v>
      </c>
      <c r="C255" s="15">
        <v>0</v>
      </c>
      <c r="D255" s="15">
        <v>0</v>
      </c>
    </row>
    <row r="256" spans="1:4">
      <c r="A256" t="s">
        <v>10</v>
      </c>
      <c r="B256" s="15">
        <v>1</v>
      </c>
      <c r="C256" s="15">
        <v>6</v>
      </c>
      <c r="D256" s="15">
        <v>0</v>
      </c>
    </row>
    <row r="257" spans="1:4">
      <c r="A257" t="s">
        <v>11</v>
      </c>
      <c r="B257" s="15">
        <v>0</v>
      </c>
      <c r="C257" s="15">
        <v>0</v>
      </c>
      <c r="D257" s="15">
        <v>0</v>
      </c>
    </row>
    <row r="258" spans="1:4">
      <c r="A258" t="s">
        <v>12</v>
      </c>
      <c r="B258" s="15">
        <v>0</v>
      </c>
      <c r="C258" s="15">
        <v>3</v>
      </c>
      <c r="D258" s="15">
        <v>1</v>
      </c>
    </row>
    <row r="259" spans="1:4">
      <c r="A259" t="s">
        <v>13</v>
      </c>
      <c r="B259" s="15">
        <v>0</v>
      </c>
      <c r="C259" s="15">
        <v>0</v>
      </c>
      <c r="D259" s="15">
        <v>0</v>
      </c>
    </row>
    <row r="260" spans="1:4">
      <c r="A260" t="s">
        <v>14</v>
      </c>
      <c r="B260" s="15">
        <v>0</v>
      </c>
      <c r="C260" s="15">
        <v>1</v>
      </c>
      <c r="D260" s="15">
        <v>0</v>
      </c>
    </row>
  </sheetData>
  <autoFilter ref="A1:A260"/>
  <mergeCells count="19">
    <mergeCell ref="A202:D202"/>
    <mergeCell ref="A217:D217"/>
    <mergeCell ref="A232:D232"/>
    <mergeCell ref="A247:D247"/>
    <mergeCell ref="A94:D94"/>
    <mergeCell ref="A109:D109"/>
    <mergeCell ref="A140:D140"/>
    <mergeCell ref="A155:D155"/>
    <mergeCell ref="A170:D170"/>
    <mergeCell ref="A186:D186"/>
    <mergeCell ref="A125:D125"/>
    <mergeCell ref="I38:N40"/>
    <mergeCell ref="I16:L16"/>
    <mergeCell ref="A79:D79"/>
    <mergeCell ref="A1:D1"/>
    <mergeCell ref="A16:D16"/>
    <mergeCell ref="A32:D32"/>
    <mergeCell ref="A48:D48"/>
    <mergeCell ref="A64:D64"/>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6"/>
  <sheetViews>
    <sheetView topLeftCell="A53" workbookViewId="0">
      <selection activeCell="C44" sqref="C44"/>
    </sheetView>
  </sheetViews>
  <sheetFormatPr defaultRowHeight="15"/>
  <cols>
    <col min="1" max="1" width="16.5703125" customWidth="1"/>
    <col min="2" max="2" width="10" style="15" customWidth="1"/>
    <col min="3" max="3" width="14.28515625" style="15" customWidth="1"/>
    <col min="4" max="4" width="5.85546875" style="15"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c r="I1" s="1"/>
    </row>
    <row r="2" spans="1:12">
      <c r="B2" s="15" t="s">
        <v>2</v>
      </c>
      <c r="C2" s="15" t="s">
        <v>3</v>
      </c>
      <c r="D2" s="15" t="s">
        <v>4</v>
      </c>
      <c r="J2" s="1"/>
      <c r="K2" s="1"/>
      <c r="L2" s="1"/>
    </row>
    <row r="3" spans="1:12">
      <c r="A3" t="s">
        <v>67</v>
      </c>
      <c r="B3" s="15">
        <f>'By time bin'!B4</f>
        <v>5</v>
      </c>
      <c r="C3" s="15">
        <f>'By time bin'!C4</f>
        <v>15</v>
      </c>
      <c r="D3" s="15">
        <f>'By time bin'!D4</f>
        <v>15</v>
      </c>
      <c r="I3" s="1"/>
    </row>
    <row r="4" spans="1:12">
      <c r="A4" t="s">
        <v>68</v>
      </c>
      <c r="B4" s="15">
        <f>'By time bin'!B19</f>
        <v>5</v>
      </c>
      <c r="C4" s="15">
        <f>'By time bin'!C19</f>
        <v>15</v>
      </c>
      <c r="D4" s="15">
        <f>'By time bin'!D19</f>
        <v>19</v>
      </c>
      <c r="I4" s="1"/>
    </row>
    <row r="5" spans="1:12">
      <c r="A5" t="s">
        <v>69</v>
      </c>
      <c r="B5" s="15">
        <f>'By time bin'!B35</f>
        <v>6</v>
      </c>
      <c r="C5" s="15">
        <f>'By time bin'!C35</f>
        <v>15</v>
      </c>
      <c r="D5" s="15">
        <f>'By time bin'!D35</f>
        <v>10</v>
      </c>
      <c r="I5" s="1"/>
    </row>
    <row r="6" spans="1:12">
      <c r="A6" t="s">
        <v>70</v>
      </c>
      <c r="B6" s="15">
        <f>'By time bin'!B51</f>
        <v>6</v>
      </c>
      <c r="C6" s="15">
        <f>'By time bin'!C51</f>
        <v>15</v>
      </c>
      <c r="D6" s="15">
        <f>'By time bin'!D51</f>
        <v>30</v>
      </c>
      <c r="I6" s="1"/>
    </row>
    <row r="7" spans="1:12">
      <c r="A7" t="s">
        <v>71</v>
      </c>
      <c r="B7" s="15">
        <f>'By time bin'!B67</f>
        <v>6</v>
      </c>
      <c r="C7" s="15">
        <f>'By time bin'!C67</f>
        <v>15</v>
      </c>
      <c r="D7" s="15">
        <f>'By time bin'!D67</f>
        <v>30</v>
      </c>
      <c r="I7" s="1"/>
    </row>
    <row r="8" spans="1:12">
      <c r="A8" t="s">
        <v>72</v>
      </c>
      <c r="B8" s="15">
        <f>'By time bin'!B82</f>
        <v>6</v>
      </c>
      <c r="C8" s="15">
        <f>'By time bin'!C82</f>
        <v>15</v>
      </c>
      <c r="D8" s="15">
        <f>'By time bin'!D82</f>
        <v>30</v>
      </c>
      <c r="I8" s="1"/>
    </row>
    <row r="9" spans="1:12">
      <c r="A9" t="s">
        <v>73</v>
      </c>
      <c r="B9" s="15">
        <f>'By time bin'!B97</f>
        <v>6</v>
      </c>
      <c r="C9" s="15">
        <f>'By time bin'!C97</f>
        <v>15</v>
      </c>
      <c r="D9" s="15">
        <f>'By time bin'!D97</f>
        <v>30</v>
      </c>
      <c r="I9" s="1"/>
    </row>
    <row r="10" spans="1:12">
      <c r="A10" t="s">
        <v>95</v>
      </c>
      <c r="B10" s="15">
        <f>'By time bin'!B112</f>
        <v>6</v>
      </c>
      <c r="C10" s="15">
        <f>'By time bin'!C112</f>
        <v>15</v>
      </c>
      <c r="D10" s="15">
        <f>'By time bin'!D112</f>
        <v>30</v>
      </c>
      <c r="I10" s="1"/>
    </row>
    <row r="11" spans="1:12">
      <c r="A11" t="s">
        <v>119</v>
      </c>
      <c r="B11" s="15">
        <f>'By time bin'!B128</f>
        <v>6</v>
      </c>
      <c r="C11" s="15">
        <f>'By time bin'!C128</f>
        <v>15</v>
      </c>
      <c r="D11" s="15">
        <f>'By time bin'!D128</f>
        <v>30</v>
      </c>
      <c r="I11" s="1"/>
    </row>
    <row r="12" spans="1:12">
      <c r="A12" t="s">
        <v>74</v>
      </c>
      <c r="B12" s="15">
        <f>'By time bin'!B143</f>
        <v>6</v>
      </c>
      <c r="C12" s="15">
        <f>'By time bin'!C143</f>
        <v>15</v>
      </c>
      <c r="D12" s="15">
        <f>'By time bin'!D143</f>
        <v>30</v>
      </c>
      <c r="I12" s="1"/>
    </row>
    <row r="13" spans="1:12">
      <c r="A13" t="s">
        <v>75</v>
      </c>
      <c r="B13" s="15">
        <f>'By time bin'!B158</f>
        <v>0</v>
      </c>
      <c r="C13" s="15">
        <f>'By time bin'!C158</f>
        <v>15</v>
      </c>
      <c r="D13" s="15">
        <f>'By time bin'!D158</f>
        <v>27</v>
      </c>
      <c r="I13" s="1"/>
    </row>
    <row r="14" spans="1:12">
      <c r="A14" t="s">
        <v>76</v>
      </c>
      <c r="B14" s="15">
        <f>'By time bin'!B173</f>
        <v>6</v>
      </c>
      <c r="C14" s="15">
        <f>'By time bin'!C173</f>
        <v>15</v>
      </c>
      <c r="D14" s="15">
        <f>'By time bin'!D173</f>
        <v>30</v>
      </c>
      <c r="I14" s="1"/>
    </row>
    <row r="15" spans="1:12">
      <c r="A15" t="s">
        <v>77</v>
      </c>
      <c r="B15" s="15">
        <f>'By time bin'!B189</f>
        <v>0</v>
      </c>
      <c r="C15" s="15">
        <f>'By time bin'!C189</f>
        <v>15</v>
      </c>
      <c r="D15" s="15">
        <f>'By time bin'!D189</f>
        <v>21</v>
      </c>
      <c r="I15" s="1"/>
    </row>
    <row r="16" spans="1:12">
      <c r="A16" t="s">
        <v>78</v>
      </c>
      <c r="B16" s="15">
        <f>'By time bin'!B205</f>
        <v>0</v>
      </c>
      <c r="C16" s="15">
        <f>'By time bin'!C205</f>
        <v>2</v>
      </c>
      <c r="D16" s="15">
        <f>'By time bin'!D205</f>
        <v>0</v>
      </c>
      <c r="I16" s="1"/>
    </row>
    <row r="17" spans="1:12">
      <c r="A17" t="s">
        <v>79</v>
      </c>
      <c r="B17" s="15">
        <f>'By time bin'!B205</f>
        <v>0</v>
      </c>
      <c r="C17" s="15">
        <f>'By time bin'!C205</f>
        <v>2</v>
      </c>
      <c r="D17" s="15">
        <f>'By time bin'!D205</f>
        <v>0</v>
      </c>
      <c r="I17" s="1"/>
    </row>
    <row r="18" spans="1:12">
      <c r="A18" t="s">
        <v>80</v>
      </c>
      <c r="B18" s="15">
        <f>'By time bin'!B235</f>
        <v>0</v>
      </c>
      <c r="C18" s="15">
        <f>'By time bin'!C235</f>
        <v>1</v>
      </c>
      <c r="D18" s="15">
        <f>'By time bin'!D235</f>
        <v>0</v>
      </c>
    </row>
    <row r="19" spans="1:12">
      <c r="A19" t="s">
        <v>81</v>
      </c>
      <c r="B19" s="15">
        <f>'By time bin'!B250</f>
        <v>0</v>
      </c>
      <c r="C19" s="15">
        <f>'By time bin'!C250</f>
        <v>5</v>
      </c>
      <c r="D19" s="15">
        <f>'By time bin'!D250</f>
        <v>0</v>
      </c>
    </row>
    <row r="21" spans="1:12">
      <c r="A21" s="28" t="s">
        <v>5</v>
      </c>
      <c r="B21" s="28"/>
      <c r="C21" s="28"/>
      <c r="D21" s="28"/>
      <c r="I21" s="28"/>
      <c r="J21" s="28"/>
      <c r="K21" s="28"/>
      <c r="L21" s="28"/>
    </row>
    <row r="22" spans="1:12">
      <c r="B22" s="15" t="s">
        <v>2</v>
      </c>
      <c r="C22" s="15" t="s">
        <v>3</v>
      </c>
      <c r="D22" s="15" t="s">
        <v>4</v>
      </c>
    </row>
    <row r="23" spans="1:12">
      <c r="A23" t="s">
        <v>67</v>
      </c>
      <c r="B23" s="15">
        <f>'By time bin'!B5</f>
        <v>0</v>
      </c>
      <c r="C23" s="15">
        <f>'By time bin'!C5</f>
        <v>0</v>
      </c>
      <c r="D23" s="15">
        <f>'By time bin'!D5</f>
        <v>0</v>
      </c>
    </row>
    <row r="24" spans="1:12">
      <c r="A24" t="s">
        <v>68</v>
      </c>
      <c r="B24" s="15">
        <f>'By time bin'!B20</f>
        <v>0</v>
      </c>
      <c r="C24" s="15">
        <f>'By time bin'!C20</f>
        <v>0</v>
      </c>
      <c r="D24" s="15">
        <f>'By time bin'!D20</f>
        <v>0</v>
      </c>
    </row>
    <row r="25" spans="1:12">
      <c r="A25" t="s">
        <v>69</v>
      </c>
      <c r="B25" s="15">
        <f>'By time bin'!B36</f>
        <v>0</v>
      </c>
      <c r="C25" s="15">
        <f>'By time bin'!C36</f>
        <v>0</v>
      </c>
      <c r="D25" s="15">
        <f>'By time bin'!D36</f>
        <v>0</v>
      </c>
    </row>
    <row r="26" spans="1:12">
      <c r="A26" t="s">
        <v>70</v>
      </c>
      <c r="B26" s="15">
        <f>'By time bin'!B52</f>
        <v>0</v>
      </c>
      <c r="C26" s="15">
        <f>'By time bin'!C52</f>
        <v>0</v>
      </c>
      <c r="D26" s="15">
        <f>'By time bin'!D52</f>
        <v>0</v>
      </c>
    </row>
    <row r="27" spans="1:12">
      <c r="A27" t="s">
        <v>71</v>
      </c>
      <c r="B27" s="15">
        <f>'By time bin'!B68</f>
        <v>0</v>
      </c>
      <c r="C27" s="15">
        <f>'By time bin'!C68</f>
        <v>0</v>
      </c>
      <c r="D27" s="15">
        <f>'By time bin'!D68</f>
        <v>0</v>
      </c>
    </row>
    <row r="28" spans="1:12">
      <c r="A28" t="s">
        <v>72</v>
      </c>
      <c r="B28" s="15">
        <f>'By time bin'!B83</f>
        <v>3</v>
      </c>
      <c r="C28" s="15">
        <f>'By time bin'!C83</f>
        <v>2</v>
      </c>
      <c r="D28" s="15">
        <f>'By time bin'!D83</f>
        <v>1</v>
      </c>
    </row>
    <row r="29" spans="1:12">
      <c r="A29" t="s">
        <v>73</v>
      </c>
      <c r="B29" s="15">
        <f>'By time bin'!B98</f>
        <v>0</v>
      </c>
      <c r="C29" s="15">
        <f>'By time bin'!C98</f>
        <v>6</v>
      </c>
      <c r="D29" s="15">
        <f>'By time bin'!D98</f>
        <v>0</v>
      </c>
    </row>
    <row r="30" spans="1:12">
      <c r="A30" t="s">
        <v>95</v>
      </c>
      <c r="B30" s="15">
        <f>'By time bin'!B113</f>
        <v>4</v>
      </c>
      <c r="C30" s="15">
        <f>'By time bin'!C113</f>
        <v>4</v>
      </c>
      <c r="D30" s="15">
        <f>'By time bin'!D113</f>
        <v>26</v>
      </c>
    </row>
    <row r="31" spans="1:12">
      <c r="A31" t="s">
        <v>119</v>
      </c>
      <c r="B31" s="15">
        <f>'By time bin'!B144</f>
        <v>6</v>
      </c>
      <c r="C31" s="15">
        <f>'By time bin'!C144</f>
        <v>6</v>
      </c>
      <c r="D31" s="15">
        <f>'By time bin'!D144</f>
        <v>0</v>
      </c>
    </row>
    <row r="32" spans="1:12">
      <c r="A32" t="s">
        <v>74</v>
      </c>
      <c r="B32" s="15">
        <f>'By time bin'!B159</f>
        <v>1</v>
      </c>
      <c r="C32" s="15">
        <f>'By time bin'!C159</f>
        <v>0</v>
      </c>
      <c r="D32" s="15">
        <f>'By time bin'!D159</f>
        <v>0</v>
      </c>
    </row>
    <row r="33" spans="1:14">
      <c r="A33" t="s">
        <v>75</v>
      </c>
      <c r="B33" s="15">
        <f>'By time bin'!B174</f>
        <v>5</v>
      </c>
      <c r="C33" s="15">
        <f>'By time bin'!C174</f>
        <v>7</v>
      </c>
      <c r="D33" s="15">
        <f>'By time bin'!D174</f>
        <v>0</v>
      </c>
    </row>
    <row r="34" spans="1:14">
      <c r="A34" t="s">
        <v>76</v>
      </c>
      <c r="B34" s="15">
        <f>'By time bin'!B190</f>
        <v>0</v>
      </c>
      <c r="C34" s="15">
        <f>'By time bin'!C190</f>
        <v>0</v>
      </c>
      <c r="D34" s="15">
        <f>'By time bin'!D190</f>
        <v>0</v>
      </c>
    </row>
    <row r="35" spans="1:14">
      <c r="A35" t="s">
        <v>77</v>
      </c>
      <c r="B35" s="15">
        <f>'By time bin'!B206</f>
        <v>0</v>
      </c>
      <c r="C35" s="15">
        <f>'By time bin'!C206</f>
        <v>0</v>
      </c>
      <c r="D35" s="15">
        <f>'By time bin'!D206</f>
        <v>0</v>
      </c>
    </row>
    <row r="36" spans="1:14">
      <c r="A36" t="s">
        <v>78</v>
      </c>
      <c r="B36" s="15">
        <f>'By time bin'!B221</f>
        <v>0</v>
      </c>
      <c r="C36" s="15">
        <f>'By time bin'!C221</f>
        <v>0</v>
      </c>
      <c r="D36" s="15">
        <f>'By time bin'!D221</f>
        <v>0</v>
      </c>
    </row>
    <row r="37" spans="1:14">
      <c r="A37" t="s">
        <v>79</v>
      </c>
      <c r="B37" s="15">
        <f>'By time bin'!B236</f>
        <v>0</v>
      </c>
      <c r="C37" s="15">
        <f>'By time bin'!C236</f>
        <v>0</v>
      </c>
      <c r="D37" s="15">
        <f>'By time bin'!D236</f>
        <v>0</v>
      </c>
    </row>
    <row r="38" spans="1:14">
      <c r="A38" t="s">
        <v>80</v>
      </c>
      <c r="B38" s="15">
        <f>'By time bin'!B251</f>
        <v>0</v>
      </c>
      <c r="C38" s="15">
        <f>'By time bin'!C251</f>
        <v>0</v>
      </c>
      <c r="D38" s="15">
        <f>'By time bin'!D251</f>
        <v>0</v>
      </c>
    </row>
    <row r="39" spans="1:14">
      <c r="A39" t="s">
        <v>81</v>
      </c>
    </row>
    <row r="40" spans="1:14">
      <c r="A40" s="28" t="s">
        <v>6</v>
      </c>
      <c r="B40" s="29"/>
      <c r="C40" s="29"/>
      <c r="D40" s="29"/>
    </row>
    <row r="41" spans="1:14">
      <c r="B41" s="15" t="s">
        <v>2</v>
      </c>
      <c r="C41" s="15" t="s">
        <v>3</v>
      </c>
      <c r="D41" s="15" t="s">
        <v>4</v>
      </c>
    </row>
    <row r="42" spans="1:14">
      <c r="A42" t="s">
        <v>67</v>
      </c>
      <c r="B42" s="15">
        <f>'By time bin'!B6</f>
        <v>5</v>
      </c>
      <c r="C42" s="15">
        <f>'By time bin'!C6</f>
        <v>15</v>
      </c>
      <c r="D42" s="15">
        <f>'By time bin'!D6</f>
        <v>1</v>
      </c>
    </row>
    <row r="43" spans="1:14" ht="21.75" customHeight="1">
      <c r="A43" t="s">
        <v>68</v>
      </c>
      <c r="B43" s="15">
        <f>'By time bin'!B21</f>
        <v>5</v>
      </c>
      <c r="C43" s="15">
        <f>'By time bin'!C21</f>
        <v>15</v>
      </c>
      <c r="D43" s="15">
        <f>'By time bin'!D21</f>
        <v>5</v>
      </c>
      <c r="I43" s="29"/>
      <c r="J43" s="29"/>
      <c r="K43" s="29"/>
      <c r="L43" s="29"/>
      <c r="M43" s="29"/>
      <c r="N43" s="29"/>
    </row>
    <row r="44" spans="1:14">
      <c r="A44" t="s">
        <v>69</v>
      </c>
      <c r="B44" s="15">
        <f>'By time bin'!B37</f>
        <v>1</v>
      </c>
      <c r="C44" s="15">
        <f>'By time bin'!C37</f>
        <v>15</v>
      </c>
      <c r="D44" s="15">
        <f>'By time bin'!D37</f>
        <v>30</v>
      </c>
      <c r="I44" s="29"/>
      <c r="J44" s="29"/>
      <c r="K44" s="29"/>
      <c r="L44" s="29"/>
      <c r="M44" s="29"/>
      <c r="N44" s="29"/>
    </row>
    <row r="45" spans="1:14">
      <c r="A45" t="s">
        <v>70</v>
      </c>
      <c r="B45" s="15">
        <f>'By time bin'!B53</f>
        <v>6</v>
      </c>
      <c r="C45" s="15">
        <f>'By time bin'!C53</f>
        <v>15</v>
      </c>
      <c r="D45" s="15">
        <f>'By time bin'!D53</f>
        <v>30</v>
      </c>
      <c r="I45" s="29"/>
      <c r="J45" s="29"/>
      <c r="K45" s="29"/>
      <c r="L45" s="29"/>
      <c r="M45" s="29"/>
      <c r="N45" s="29"/>
    </row>
    <row r="46" spans="1:14">
      <c r="A46" t="s">
        <v>71</v>
      </c>
      <c r="B46" s="15">
        <f>'By time bin'!B69</f>
        <v>6</v>
      </c>
      <c r="C46" s="15">
        <f>'By time bin'!C69</f>
        <v>15</v>
      </c>
      <c r="D46" s="15">
        <f>'By time bin'!D69</f>
        <v>30</v>
      </c>
    </row>
    <row r="47" spans="1:14">
      <c r="A47" t="s">
        <v>72</v>
      </c>
      <c r="B47" s="15">
        <f>'By time bin'!B84</f>
        <v>6</v>
      </c>
      <c r="C47" s="15">
        <f>'By time bin'!C84</f>
        <v>15</v>
      </c>
      <c r="D47" s="15">
        <f>'By time bin'!D84</f>
        <v>30</v>
      </c>
    </row>
    <row r="48" spans="1:14" ht="15" customHeight="1">
      <c r="A48" t="s">
        <v>73</v>
      </c>
      <c r="B48" s="15">
        <f>'By time bin'!B99</f>
        <v>6</v>
      </c>
      <c r="C48" s="15">
        <f>'By time bin'!C99</f>
        <v>15</v>
      </c>
      <c r="D48" s="15">
        <f>'By time bin'!D99</f>
        <v>30</v>
      </c>
    </row>
    <row r="49" spans="1:4">
      <c r="A49" t="s">
        <v>95</v>
      </c>
      <c r="B49" s="15">
        <f>'By time bin'!B114</f>
        <v>6</v>
      </c>
      <c r="C49" s="15">
        <f>'By time bin'!C114</f>
        <v>15</v>
      </c>
      <c r="D49" s="15">
        <f>'By time bin'!D114</f>
        <v>30</v>
      </c>
    </row>
    <row r="50" spans="1:4">
      <c r="A50" t="s">
        <v>119</v>
      </c>
      <c r="B50" s="15">
        <f>'By time bin'!B114</f>
        <v>6</v>
      </c>
      <c r="C50" s="15">
        <f>'By time bin'!C114</f>
        <v>15</v>
      </c>
      <c r="D50" s="15">
        <f>'By time bin'!D130</f>
        <v>30</v>
      </c>
    </row>
    <row r="51" spans="1:4">
      <c r="A51" t="s">
        <v>74</v>
      </c>
      <c r="B51" s="15">
        <f>'By time bin'!B145</f>
        <v>6</v>
      </c>
      <c r="C51" s="15">
        <f>'By time bin'!C145</f>
        <v>15</v>
      </c>
      <c r="D51" s="15">
        <f>'By time bin'!D145</f>
        <v>16</v>
      </c>
    </row>
    <row r="52" spans="1:4">
      <c r="A52" t="s">
        <v>75</v>
      </c>
      <c r="B52" s="15">
        <f>'By time bin'!B160</f>
        <v>6</v>
      </c>
      <c r="C52" s="15">
        <f>'By time bin'!C160</f>
        <v>15</v>
      </c>
      <c r="D52" s="15">
        <f>'By time bin'!D160</f>
        <v>30</v>
      </c>
    </row>
    <row r="53" spans="1:4">
      <c r="A53" t="s">
        <v>76</v>
      </c>
      <c r="B53" s="15">
        <f>'By time bin'!B175</f>
        <v>6</v>
      </c>
      <c r="C53" s="15">
        <f>'By time bin'!C175</f>
        <v>15</v>
      </c>
      <c r="D53" s="15">
        <f>'By time bin'!D175</f>
        <v>30</v>
      </c>
    </row>
    <row r="54" spans="1:4">
      <c r="A54" t="s">
        <v>77</v>
      </c>
      <c r="B54" s="15">
        <f>'By time bin'!B191</f>
        <v>6</v>
      </c>
      <c r="C54" s="15">
        <f>'By time bin'!C191</f>
        <v>15</v>
      </c>
      <c r="D54" s="15">
        <f>'By time bin'!D191</f>
        <v>30</v>
      </c>
    </row>
    <row r="55" spans="1:4">
      <c r="A55" t="s">
        <v>78</v>
      </c>
      <c r="B55" s="15">
        <f>'By time bin'!B207</f>
        <v>4</v>
      </c>
      <c r="C55" s="15">
        <f>'By time bin'!C207</f>
        <v>15</v>
      </c>
      <c r="D55" s="15">
        <f>'By time bin'!D207</f>
        <v>4</v>
      </c>
    </row>
    <row r="56" spans="1:4">
      <c r="A56" t="s">
        <v>79</v>
      </c>
      <c r="B56" s="15">
        <f>'By time bin'!B222</f>
        <v>3</v>
      </c>
      <c r="C56" s="15">
        <f>'By time bin'!C222</f>
        <v>7</v>
      </c>
      <c r="D56" s="15">
        <f>'By time bin'!D222</f>
        <v>0</v>
      </c>
    </row>
    <row r="57" spans="1:4">
      <c r="A57" t="s">
        <v>80</v>
      </c>
      <c r="B57" s="15">
        <f>'By time bin'!B237</f>
        <v>2</v>
      </c>
      <c r="C57" s="15">
        <f>'By time bin'!C237</f>
        <v>15</v>
      </c>
      <c r="D57" s="15">
        <f>'By time bin'!D237</f>
        <v>9</v>
      </c>
    </row>
    <row r="58" spans="1:4">
      <c r="A58" t="s">
        <v>81</v>
      </c>
      <c r="B58" s="15">
        <f>'By time bin'!B252</f>
        <v>0</v>
      </c>
      <c r="C58" s="15">
        <f>'By time bin'!C252</f>
        <v>6</v>
      </c>
      <c r="D58" s="15">
        <f>'By time bin'!D252</f>
        <v>0</v>
      </c>
    </row>
    <row r="64" spans="1:4">
      <c r="A64" s="28" t="s">
        <v>7</v>
      </c>
      <c r="B64" s="28"/>
      <c r="C64" s="28"/>
      <c r="D64" s="28"/>
    </row>
    <row r="65" spans="1:4">
      <c r="B65" s="15" t="s">
        <v>2</v>
      </c>
      <c r="C65" s="15" t="s">
        <v>3</v>
      </c>
      <c r="D65" s="15" t="s">
        <v>4</v>
      </c>
    </row>
    <row r="66" spans="1:4">
      <c r="A66" t="s">
        <v>67</v>
      </c>
      <c r="B66" s="15">
        <f>'By time bin'!B7</f>
        <v>6</v>
      </c>
      <c r="C66" s="15">
        <f>'By time bin'!C7</f>
        <v>15</v>
      </c>
      <c r="D66" s="15">
        <f>'By time bin'!D7</f>
        <v>2</v>
      </c>
    </row>
    <row r="67" spans="1:4">
      <c r="A67" t="s">
        <v>68</v>
      </c>
      <c r="B67" s="15">
        <f>'By time bin'!B22</f>
        <v>1</v>
      </c>
      <c r="C67" s="15">
        <f>'By time bin'!C22</f>
        <v>15</v>
      </c>
      <c r="D67" s="15">
        <f>'By time bin'!D22</f>
        <v>32</v>
      </c>
    </row>
    <row r="68" spans="1:4">
      <c r="A68" t="s">
        <v>69</v>
      </c>
      <c r="B68" s="15">
        <f>'By time bin'!B38</f>
        <v>2</v>
      </c>
      <c r="C68" s="15">
        <f>'By time bin'!C38</f>
        <v>15</v>
      </c>
      <c r="D68" s="15">
        <f>'By time bin'!D38</f>
        <v>1</v>
      </c>
    </row>
    <row r="69" spans="1:4">
      <c r="A69" t="s">
        <v>70</v>
      </c>
      <c r="B69" s="15">
        <f>'By time bin'!B54</f>
        <v>6</v>
      </c>
      <c r="C69" s="15">
        <f>'By time bin'!C54</f>
        <v>15</v>
      </c>
      <c r="D69" s="15">
        <f>'By time bin'!D54</f>
        <v>30</v>
      </c>
    </row>
    <row r="70" spans="1:4">
      <c r="A70" t="s">
        <v>71</v>
      </c>
      <c r="B70" s="15">
        <f>'By time bin'!B70</f>
        <v>6</v>
      </c>
      <c r="C70" s="15">
        <f>'By time bin'!C70</f>
        <v>15</v>
      </c>
      <c r="D70" s="15">
        <f>'By time bin'!D70</f>
        <v>30</v>
      </c>
    </row>
    <row r="71" spans="1:4">
      <c r="A71" t="s">
        <v>72</v>
      </c>
      <c r="B71" s="15">
        <f>'By time bin'!B85</f>
        <v>6</v>
      </c>
      <c r="C71" s="15">
        <f>'By time bin'!C85</f>
        <v>15</v>
      </c>
      <c r="D71" s="15">
        <f>'By time bin'!D85</f>
        <v>30</v>
      </c>
    </row>
    <row r="72" spans="1:4">
      <c r="A72" t="s">
        <v>73</v>
      </c>
      <c r="B72" s="15">
        <f>'By time bin'!B100</f>
        <v>6</v>
      </c>
      <c r="C72" s="15">
        <f>'By time bin'!C100</f>
        <v>15</v>
      </c>
      <c r="D72" s="15">
        <f>'By time bin'!D100</f>
        <v>30</v>
      </c>
    </row>
    <row r="73" spans="1:4">
      <c r="A73" t="s">
        <v>95</v>
      </c>
      <c r="B73" s="15">
        <f>'By time bin'!B115</f>
        <v>6</v>
      </c>
      <c r="C73" s="15">
        <f>'By time bin'!C115</f>
        <v>15</v>
      </c>
      <c r="D73" s="15">
        <f>'By time bin'!D115</f>
        <v>30</v>
      </c>
    </row>
    <row r="74" spans="1:4">
      <c r="A74" t="s">
        <v>119</v>
      </c>
      <c r="B74" s="15">
        <f>'By time bin'!B131</f>
        <v>6</v>
      </c>
      <c r="C74" s="15">
        <f>'By time bin'!C115</f>
        <v>15</v>
      </c>
      <c r="D74" s="15">
        <f>'By time bin'!D131</f>
        <v>30</v>
      </c>
    </row>
    <row r="75" spans="1:4">
      <c r="A75" t="s">
        <v>74</v>
      </c>
      <c r="B75" s="15">
        <f>'By time bin'!B146</f>
        <v>4</v>
      </c>
      <c r="C75" s="15">
        <f>'By time bin'!C146</f>
        <v>7</v>
      </c>
      <c r="D75" s="15">
        <f>'By time bin'!D146</f>
        <v>0</v>
      </c>
    </row>
    <row r="76" spans="1:4">
      <c r="A76" t="s">
        <v>75</v>
      </c>
      <c r="B76" s="15">
        <f>'By time bin'!B161</f>
        <v>4</v>
      </c>
      <c r="C76" s="15">
        <f>'By time bin'!C161</f>
        <v>12</v>
      </c>
      <c r="D76" s="15">
        <f>'By time bin'!D161</f>
        <v>1</v>
      </c>
    </row>
    <row r="77" spans="1:4">
      <c r="A77" t="s">
        <v>76</v>
      </c>
      <c r="B77" s="15">
        <f>'By time bin'!B176</f>
        <v>6</v>
      </c>
      <c r="C77" s="15">
        <f>'By time bin'!C176</f>
        <v>15</v>
      </c>
      <c r="D77" s="15">
        <f>'By time bin'!D176</f>
        <v>29</v>
      </c>
    </row>
    <row r="78" spans="1:4">
      <c r="A78" t="s">
        <v>77</v>
      </c>
      <c r="B78" s="15">
        <f>'By time bin'!B192</f>
        <v>1</v>
      </c>
      <c r="C78" s="15">
        <f>'By time bin'!C192</f>
        <v>15</v>
      </c>
      <c r="D78" s="15">
        <f>'By time bin'!D192</f>
        <v>5</v>
      </c>
    </row>
    <row r="79" spans="1:4">
      <c r="A79" t="s">
        <v>78</v>
      </c>
      <c r="B79" s="15">
        <f>'By time bin'!B208</f>
        <v>0</v>
      </c>
      <c r="C79" s="15">
        <f>'By time bin'!C208</f>
        <v>3</v>
      </c>
      <c r="D79" s="15">
        <f>'By time bin'!D208</f>
        <v>0</v>
      </c>
    </row>
    <row r="80" spans="1:4">
      <c r="A80" t="s">
        <v>79</v>
      </c>
      <c r="B80" s="15">
        <f>'By time bin'!B223</f>
        <v>0</v>
      </c>
      <c r="C80" s="15">
        <f>'By time bin'!C223</f>
        <v>0</v>
      </c>
      <c r="D80" s="15">
        <f>'By time bin'!D223</f>
        <v>0</v>
      </c>
    </row>
    <row r="81" spans="1:4">
      <c r="A81" t="s">
        <v>80</v>
      </c>
      <c r="B81" s="15">
        <f>'By time bin'!B238</f>
        <v>1</v>
      </c>
      <c r="C81" s="15">
        <f>'By time bin'!C238</f>
        <v>5</v>
      </c>
      <c r="D81" s="15">
        <f>'By time bin'!D238</f>
        <v>0</v>
      </c>
    </row>
    <row r="82" spans="1:4">
      <c r="A82" t="s">
        <v>81</v>
      </c>
      <c r="B82" s="15">
        <f>'By time bin'!B253</f>
        <v>0</v>
      </c>
      <c r="C82" s="15">
        <f>'By time bin'!C253</f>
        <v>1</v>
      </c>
      <c r="D82" s="15">
        <f>'By time bin'!D253</f>
        <v>0</v>
      </c>
    </row>
    <row r="84" spans="1:4">
      <c r="A84" s="28" t="s">
        <v>8</v>
      </c>
      <c r="B84" s="28"/>
      <c r="C84" s="28"/>
      <c r="D84" s="28"/>
    </row>
    <row r="85" spans="1:4">
      <c r="B85" s="15" t="s">
        <v>2</v>
      </c>
      <c r="C85" s="15" t="s">
        <v>3</v>
      </c>
      <c r="D85" s="15" t="s">
        <v>4</v>
      </c>
    </row>
    <row r="86" spans="1:4">
      <c r="A86" t="s">
        <v>67</v>
      </c>
      <c r="B86" s="15">
        <f>'By time bin'!B8</f>
        <v>1</v>
      </c>
      <c r="C86" s="15">
        <f>'By time bin'!C8</f>
        <v>9</v>
      </c>
      <c r="D86" s="15">
        <f>'By time bin'!D8</f>
        <v>0</v>
      </c>
    </row>
    <row r="87" spans="1:4">
      <c r="A87" t="s">
        <v>68</v>
      </c>
      <c r="B87" s="15">
        <f>'By time bin'!B23</f>
        <v>0</v>
      </c>
      <c r="C87" s="15">
        <f>'By time bin'!C23</f>
        <v>15</v>
      </c>
      <c r="D87" s="15">
        <f>'By time bin'!D23</f>
        <v>1</v>
      </c>
    </row>
    <row r="88" spans="1:4">
      <c r="A88" t="s">
        <v>69</v>
      </c>
      <c r="B88" s="15">
        <f>'By time bin'!B39</f>
        <v>0</v>
      </c>
      <c r="C88" s="15">
        <f>'By time bin'!C39</f>
        <v>11</v>
      </c>
      <c r="D88" s="15">
        <f>'By time bin'!D39</f>
        <v>0</v>
      </c>
    </row>
    <row r="89" spans="1:4">
      <c r="A89" t="s">
        <v>70</v>
      </c>
      <c r="B89" s="15">
        <f>'By time bin'!B55</f>
        <v>4</v>
      </c>
      <c r="C89" s="15">
        <f>'By time bin'!C55</f>
        <v>15</v>
      </c>
      <c r="D89" s="15">
        <f>'By time bin'!D55</f>
        <v>30</v>
      </c>
    </row>
    <row r="90" spans="1:4">
      <c r="A90" t="s">
        <v>71</v>
      </c>
      <c r="B90" s="15">
        <f>'By time bin'!B71</f>
        <v>3</v>
      </c>
      <c r="C90" s="15">
        <f>'By time bin'!C71</f>
        <v>15</v>
      </c>
      <c r="D90" s="15">
        <f>'By time bin'!D71</f>
        <v>30</v>
      </c>
    </row>
    <row r="91" spans="1:4">
      <c r="A91" t="s">
        <v>72</v>
      </c>
      <c r="B91" s="15">
        <f>'By time bin'!B86</f>
        <v>6</v>
      </c>
      <c r="C91" s="15">
        <f>'By time bin'!C86</f>
        <v>15</v>
      </c>
      <c r="D91" s="15">
        <f>'By time bin'!D86</f>
        <v>30</v>
      </c>
    </row>
    <row r="92" spans="1:4">
      <c r="A92" t="s">
        <v>73</v>
      </c>
      <c r="B92" s="15">
        <f>'By time bin'!B101</f>
        <v>6</v>
      </c>
      <c r="C92" s="15">
        <f>'By time bin'!C101</f>
        <v>15</v>
      </c>
      <c r="D92" s="15">
        <f>'By time bin'!D101</f>
        <v>30</v>
      </c>
    </row>
    <row r="93" spans="1:4">
      <c r="A93" t="s">
        <v>95</v>
      </c>
      <c r="B93" s="15">
        <f>'By time bin'!B116</f>
        <v>6</v>
      </c>
      <c r="C93" s="15">
        <f>'By time bin'!C116</f>
        <v>13</v>
      </c>
      <c r="D93" s="15">
        <f>'By time bin'!D116</f>
        <v>30</v>
      </c>
    </row>
    <row r="94" spans="1:4">
      <c r="A94" t="s">
        <v>119</v>
      </c>
      <c r="B94" s="15">
        <f>'By time bin'!B116</f>
        <v>6</v>
      </c>
      <c r="C94" s="15">
        <f>'By time bin'!C116</f>
        <v>13</v>
      </c>
      <c r="D94" s="15">
        <f>'By time bin'!D116</f>
        <v>30</v>
      </c>
    </row>
    <row r="95" spans="1:4">
      <c r="A95" t="s">
        <v>74</v>
      </c>
      <c r="B95" s="15">
        <f>'By time bin'!B147</f>
        <v>3</v>
      </c>
      <c r="C95" s="15">
        <f>'By time bin'!C147</f>
        <v>12</v>
      </c>
      <c r="D95" s="15">
        <f>'By time bin'!D147</f>
        <v>0</v>
      </c>
    </row>
    <row r="96" spans="1:4">
      <c r="A96" t="s">
        <v>75</v>
      </c>
      <c r="B96" s="15">
        <f>'By time bin'!B162</f>
        <v>0</v>
      </c>
      <c r="C96" s="15">
        <f>'By time bin'!C162</f>
        <v>8</v>
      </c>
      <c r="D96" s="15">
        <f>'By time bin'!D162</f>
        <v>0</v>
      </c>
    </row>
    <row r="97" spans="1:4">
      <c r="A97" t="s">
        <v>76</v>
      </c>
      <c r="B97" s="15">
        <f>'By time bin'!B177</f>
        <v>2</v>
      </c>
      <c r="C97" s="15">
        <f>'By time bin'!C177</f>
        <v>15</v>
      </c>
      <c r="D97" s="15">
        <f>'By time bin'!D177</f>
        <v>10</v>
      </c>
    </row>
    <row r="98" spans="1:4">
      <c r="A98" t="s">
        <v>77</v>
      </c>
      <c r="B98" s="15">
        <f>'By time bin'!B193</f>
        <v>0</v>
      </c>
      <c r="C98" s="15">
        <f>'By time bin'!C193</f>
        <v>15</v>
      </c>
      <c r="D98" s="15">
        <f>'By time bin'!D193</f>
        <v>1</v>
      </c>
    </row>
    <row r="99" spans="1:4">
      <c r="A99" t="s">
        <v>78</v>
      </c>
      <c r="B99" s="15">
        <f>'By time bin'!B209</f>
        <v>0</v>
      </c>
      <c r="C99" s="15">
        <f>'By time bin'!C209</f>
        <v>0</v>
      </c>
      <c r="D99" s="15">
        <f>'By time bin'!D209</f>
        <v>0</v>
      </c>
    </row>
    <row r="100" spans="1:4">
      <c r="A100" t="s">
        <v>79</v>
      </c>
      <c r="B100" s="15">
        <f>'By time bin'!B224</f>
        <v>0</v>
      </c>
      <c r="C100" s="15">
        <f>'By time bin'!C224</f>
        <v>0</v>
      </c>
      <c r="D100" s="15">
        <f>'By time bin'!D224</f>
        <v>0</v>
      </c>
    </row>
    <row r="101" spans="1:4">
      <c r="A101" t="s">
        <v>80</v>
      </c>
      <c r="B101" s="15">
        <f>'By time bin'!B239</f>
        <v>0</v>
      </c>
      <c r="C101" s="15">
        <f>'By time bin'!C239</f>
        <v>1</v>
      </c>
      <c r="D101" s="15">
        <f>'By time bin'!D239</f>
        <v>0</v>
      </c>
    </row>
    <row r="102" spans="1:4">
      <c r="A102" t="s">
        <v>81</v>
      </c>
      <c r="B102" s="15">
        <f>'By time bin'!B254</f>
        <v>0</v>
      </c>
      <c r="C102" s="15">
        <f>'By time bin'!C254</f>
        <v>0</v>
      </c>
      <c r="D102" s="15">
        <f>'By time bin'!D254</f>
        <v>0</v>
      </c>
    </row>
    <row r="104" spans="1:4">
      <c r="A104" s="28" t="s">
        <v>47</v>
      </c>
      <c r="B104" s="29"/>
      <c r="C104" s="29"/>
      <c r="D104" s="29"/>
    </row>
    <row r="105" spans="1:4">
      <c r="B105" s="15" t="s">
        <v>2</v>
      </c>
      <c r="C105" s="15" t="s">
        <v>3</v>
      </c>
      <c r="D105" s="15" t="s">
        <v>4</v>
      </c>
    </row>
    <row r="106" spans="1:4">
      <c r="A106" t="s">
        <v>67</v>
      </c>
      <c r="B106" s="15">
        <f>'By time bin'!B9</f>
        <v>4</v>
      </c>
      <c r="C106" s="15">
        <f>'By time bin'!C9</f>
        <v>15</v>
      </c>
      <c r="D106" s="15">
        <f>'By time bin'!D9</f>
        <v>18</v>
      </c>
    </row>
    <row r="107" spans="1:4">
      <c r="A107" t="s">
        <v>68</v>
      </c>
      <c r="B107" s="15">
        <f>'By time bin'!B24</f>
        <v>3</v>
      </c>
      <c r="C107" s="15">
        <f>'By time bin'!C24</f>
        <v>14</v>
      </c>
      <c r="D107" s="15">
        <f>'By time bin'!D24</f>
        <v>14</v>
      </c>
    </row>
    <row r="108" spans="1:4">
      <c r="A108" t="s">
        <v>69</v>
      </c>
      <c r="B108" s="15">
        <f>'By time bin'!B40</f>
        <v>4</v>
      </c>
      <c r="C108" s="15">
        <f>'By time bin'!C40</f>
        <v>15</v>
      </c>
      <c r="D108" s="15">
        <f>'By time bin'!D40</f>
        <v>28</v>
      </c>
    </row>
    <row r="109" spans="1:4">
      <c r="A109" t="s">
        <v>70</v>
      </c>
      <c r="B109" s="15">
        <f>'By time bin'!B56</f>
        <v>6</v>
      </c>
      <c r="C109" s="15">
        <f>'By time bin'!C56</f>
        <v>15</v>
      </c>
      <c r="D109" s="15">
        <f>'By time bin'!D56</f>
        <v>30</v>
      </c>
    </row>
    <row r="110" spans="1:4">
      <c r="A110" t="s">
        <v>71</v>
      </c>
      <c r="B110" s="15">
        <f>'By time bin'!B72</f>
        <v>6</v>
      </c>
      <c r="C110" s="15">
        <f>'By time bin'!C72</f>
        <v>15</v>
      </c>
      <c r="D110" s="15">
        <f>'By time bin'!D72</f>
        <v>30</v>
      </c>
    </row>
    <row r="111" spans="1:4">
      <c r="A111" t="s">
        <v>72</v>
      </c>
      <c r="B111" s="15">
        <f>'By time bin'!B87</f>
        <v>6</v>
      </c>
      <c r="C111" s="15">
        <f>'By time bin'!C87</f>
        <v>15</v>
      </c>
      <c r="D111" s="15">
        <f>'By time bin'!D87</f>
        <v>30</v>
      </c>
    </row>
    <row r="112" spans="1:4">
      <c r="A112" t="s">
        <v>73</v>
      </c>
      <c r="B112" s="15">
        <f>'By time bin'!B102</f>
        <v>7</v>
      </c>
      <c r="C112" s="15">
        <f>'By time bin'!C102</f>
        <v>15</v>
      </c>
      <c r="D112" s="15">
        <f>'By time bin'!D102</f>
        <v>30</v>
      </c>
    </row>
    <row r="113" spans="1:4">
      <c r="A113" t="s">
        <v>95</v>
      </c>
      <c r="B113" s="15">
        <f>'By time bin'!B117</f>
        <v>6</v>
      </c>
      <c r="C113" s="15">
        <f>'By time bin'!C117</f>
        <v>15</v>
      </c>
      <c r="D113" s="15">
        <f>'By time bin'!D117</f>
        <v>30</v>
      </c>
    </row>
    <row r="114" spans="1:4">
      <c r="A114" t="s">
        <v>119</v>
      </c>
      <c r="B114" s="15">
        <f>'By time bin'!B117</f>
        <v>6</v>
      </c>
      <c r="C114" s="15">
        <f>'By time bin'!C117</f>
        <v>15</v>
      </c>
      <c r="D114" s="15">
        <f>'By time bin'!D117</f>
        <v>30</v>
      </c>
    </row>
    <row r="115" spans="1:4">
      <c r="A115" t="s">
        <v>74</v>
      </c>
      <c r="B115" s="15">
        <f>'By time bin'!B148</f>
        <v>6</v>
      </c>
      <c r="C115" s="15">
        <f>'By time bin'!C148</f>
        <v>15</v>
      </c>
      <c r="D115" s="15">
        <f>'By time bin'!D148</f>
        <v>30</v>
      </c>
    </row>
    <row r="116" spans="1:4">
      <c r="A116" t="s">
        <v>75</v>
      </c>
      <c r="B116" s="15">
        <f>'By time bin'!B163</f>
        <v>6</v>
      </c>
      <c r="C116" s="15">
        <f>'By time bin'!C163</f>
        <v>15</v>
      </c>
      <c r="D116" s="15">
        <f>'By time bin'!D163</f>
        <v>30</v>
      </c>
    </row>
    <row r="117" spans="1:4">
      <c r="A117" t="s">
        <v>76</v>
      </c>
      <c r="B117" s="15">
        <f>'By time bin'!B178</f>
        <v>0</v>
      </c>
      <c r="C117" s="15">
        <f>'By time bin'!C178</f>
        <v>5</v>
      </c>
      <c r="D117" s="15">
        <f>'By time bin'!D178</f>
        <v>6</v>
      </c>
    </row>
    <row r="118" spans="1:4">
      <c r="A118" t="s">
        <v>77</v>
      </c>
      <c r="B118" s="15">
        <f>'By time bin'!B194</f>
        <v>0</v>
      </c>
      <c r="C118" s="15">
        <f>'By time bin'!C194</f>
        <v>7</v>
      </c>
      <c r="D118" s="15">
        <f>'By time bin'!D194</f>
        <v>4</v>
      </c>
    </row>
    <row r="119" spans="1:4">
      <c r="A119" t="s">
        <v>78</v>
      </c>
      <c r="B119" s="15">
        <f>'By time bin'!B210</f>
        <v>0</v>
      </c>
      <c r="C119" s="15">
        <f>'By time bin'!C210</f>
        <v>0</v>
      </c>
      <c r="D119" s="15">
        <f>'By time bin'!D210</f>
        <v>0</v>
      </c>
    </row>
    <row r="120" spans="1:4">
      <c r="A120" t="s">
        <v>79</v>
      </c>
      <c r="B120" s="15">
        <f>'By time bin'!B225</f>
        <v>0</v>
      </c>
      <c r="C120" s="15">
        <f>'By time bin'!C225</f>
        <v>0</v>
      </c>
      <c r="D120" s="15">
        <f>'By time bin'!D225</f>
        <v>0</v>
      </c>
    </row>
    <row r="121" spans="1:4">
      <c r="A121" t="s">
        <v>80</v>
      </c>
      <c r="B121" s="15">
        <f>'By time bin'!B240</f>
        <v>0</v>
      </c>
      <c r="C121" s="15">
        <f>'By time bin'!C240</f>
        <v>1</v>
      </c>
      <c r="D121" s="15">
        <f>'By time bin'!D240</f>
        <v>0</v>
      </c>
    </row>
    <row r="122" spans="1:4">
      <c r="A122" t="s">
        <v>81</v>
      </c>
      <c r="B122" s="15">
        <f>'By time bin'!B255</f>
        <v>0</v>
      </c>
      <c r="C122" s="15">
        <f>'By time bin'!C255</f>
        <v>0</v>
      </c>
      <c r="D122" s="15">
        <f>'By time bin'!D255</f>
        <v>0</v>
      </c>
    </row>
    <row r="128" spans="1:4">
      <c r="A128" s="28" t="s">
        <v>10</v>
      </c>
      <c r="B128" s="28"/>
      <c r="C128" s="28"/>
      <c r="D128" s="28"/>
    </row>
    <row r="129" spans="1:4">
      <c r="B129" s="15" t="s">
        <v>2</v>
      </c>
      <c r="C129" s="15" t="s">
        <v>3</v>
      </c>
      <c r="D129" s="15" t="s">
        <v>4</v>
      </c>
    </row>
    <row r="130" spans="1:4">
      <c r="A130" t="s">
        <v>67</v>
      </c>
      <c r="B130" s="15">
        <f>'By time bin'!B10</f>
        <v>0</v>
      </c>
      <c r="C130" s="15">
        <f>'By time bin'!C10</f>
        <v>4</v>
      </c>
      <c r="D130" s="15">
        <f>'By time bin'!D10</f>
        <v>0</v>
      </c>
    </row>
    <row r="131" spans="1:4">
      <c r="A131" t="s">
        <v>68</v>
      </c>
      <c r="B131" s="15">
        <f>'By time bin'!B25</f>
        <v>1</v>
      </c>
      <c r="C131" s="15">
        <f>'By time bin'!C25</f>
        <v>3</v>
      </c>
      <c r="D131" s="15">
        <f>'By time bin'!D25</f>
        <v>0</v>
      </c>
    </row>
    <row r="132" spans="1:4">
      <c r="A132" t="s">
        <v>69</v>
      </c>
      <c r="B132" s="15">
        <f>'By time bin'!B41</f>
        <v>0</v>
      </c>
      <c r="C132" s="15">
        <f>'By time bin'!C41</f>
        <v>0</v>
      </c>
      <c r="D132" s="15">
        <f>'By time bin'!D41</f>
        <v>0</v>
      </c>
    </row>
    <row r="133" spans="1:4">
      <c r="A133" t="s">
        <v>70</v>
      </c>
      <c r="B133" s="15">
        <f>'By time bin'!B57</f>
        <v>0</v>
      </c>
      <c r="C133" s="15">
        <f>'By time bin'!C57</f>
        <v>1</v>
      </c>
      <c r="D133" s="15">
        <f>'By time bin'!D57</f>
        <v>0</v>
      </c>
    </row>
    <row r="134" spans="1:4">
      <c r="A134" t="s">
        <v>71</v>
      </c>
      <c r="B134" s="15">
        <f>'By time bin'!B73</f>
        <v>4</v>
      </c>
      <c r="C134" s="15">
        <f>'By time bin'!C73</f>
        <v>3</v>
      </c>
      <c r="D134" s="15">
        <f>'By time bin'!D73</f>
        <v>0</v>
      </c>
    </row>
    <row r="135" spans="1:4">
      <c r="A135" t="s">
        <v>72</v>
      </c>
      <c r="B135" s="15">
        <f>'By time bin'!B88</f>
        <v>5</v>
      </c>
      <c r="C135" s="15">
        <f>'By time bin'!C88</f>
        <v>12</v>
      </c>
      <c r="D135" s="15">
        <f>'By time bin'!D88</f>
        <v>1</v>
      </c>
    </row>
    <row r="136" spans="1:4">
      <c r="A136" t="s">
        <v>73</v>
      </c>
      <c r="B136" s="15">
        <f>'By time bin'!B103</f>
        <v>5</v>
      </c>
      <c r="C136" s="15">
        <f>'By time bin'!C103</f>
        <v>15</v>
      </c>
      <c r="D136" s="15">
        <f>'By time bin'!D103</f>
        <v>14</v>
      </c>
    </row>
    <row r="137" spans="1:4">
      <c r="A137" t="s">
        <v>95</v>
      </c>
      <c r="B137" s="15">
        <f>'By time bin'!B118</f>
        <v>6</v>
      </c>
      <c r="C137" s="15">
        <f>'By time bin'!C118</f>
        <v>15</v>
      </c>
      <c r="D137" s="15">
        <f>'By time bin'!D118</f>
        <v>30</v>
      </c>
    </row>
    <row r="138" spans="1:4">
      <c r="A138" t="s">
        <v>119</v>
      </c>
      <c r="B138" s="15">
        <f>'By time bin'!B118</f>
        <v>6</v>
      </c>
      <c r="C138" s="15">
        <f>'By time bin'!C118</f>
        <v>15</v>
      </c>
      <c r="D138" s="15">
        <f>'By time bin'!D118</f>
        <v>30</v>
      </c>
    </row>
    <row r="139" spans="1:4">
      <c r="A139" t="s">
        <v>74</v>
      </c>
      <c r="B139" s="15">
        <f>'By time bin'!B149</f>
        <v>4</v>
      </c>
      <c r="C139" s="15">
        <f>'By time bin'!C149</f>
        <v>15</v>
      </c>
      <c r="D139" s="15">
        <f>'By time bin'!D149</f>
        <v>6</v>
      </c>
    </row>
    <row r="140" spans="1:4">
      <c r="A140" t="s">
        <v>75</v>
      </c>
      <c r="B140" s="15">
        <f>'By time bin'!B164</f>
        <v>6</v>
      </c>
      <c r="C140" s="15">
        <f>'By time bin'!C164</f>
        <v>15</v>
      </c>
      <c r="D140" s="15">
        <f>'By time bin'!D164</f>
        <v>4</v>
      </c>
    </row>
    <row r="141" spans="1:4">
      <c r="A141" t="s">
        <v>76</v>
      </c>
      <c r="B141" s="15">
        <f>'By time bin'!B179</f>
        <v>6</v>
      </c>
      <c r="C141" s="15">
        <f>'By time bin'!C179</f>
        <v>15</v>
      </c>
      <c r="D141" s="15">
        <f>'By time bin'!D179</f>
        <v>30</v>
      </c>
    </row>
    <row r="142" spans="1:4">
      <c r="A142" t="s">
        <v>77</v>
      </c>
      <c r="B142" s="15">
        <f>'By time bin'!B195</f>
        <v>6</v>
      </c>
      <c r="C142" s="15">
        <f>'By time bin'!C195</f>
        <v>15</v>
      </c>
      <c r="D142" s="15">
        <f>'By time bin'!D195</f>
        <v>17</v>
      </c>
    </row>
    <row r="143" spans="1:4">
      <c r="A143" t="s">
        <v>78</v>
      </c>
      <c r="B143" s="15">
        <f>'By time bin'!B211</f>
        <v>0</v>
      </c>
      <c r="C143" s="15">
        <f>'By time bin'!C211</f>
        <v>4</v>
      </c>
      <c r="D143" s="15">
        <f>'By time bin'!D211</f>
        <v>3</v>
      </c>
    </row>
    <row r="144" spans="1:4">
      <c r="A144" t="s">
        <v>79</v>
      </c>
      <c r="B144" s="15">
        <f>'By time bin'!B226</f>
        <v>1</v>
      </c>
      <c r="C144" s="15">
        <f>'By time bin'!C226</f>
        <v>8</v>
      </c>
      <c r="D144" s="15">
        <f>'By time bin'!D226</f>
        <v>0</v>
      </c>
    </row>
    <row r="145" spans="1:4">
      <c r="A145" t="s">
        <v>80</v>
      </c>
      <c r="B145" s="15">
        <f>'By time bin'!B241</f>
        <v>0</v>
      </c>
      <c r="C145" s="15">
        <f>'By time bin'!C241</f>
        <v>8</v>
      </c>
      <c r="D145" s="15">
        <f>'By time bin'!D241</f>
        <v>0</v>
      </c>
    </row>
    <row r="146" spans="1:4">
      <c r="A146" t="s">
        <v>81</v>
      </c>
      <c r="B146" s="15">
        <f>'By time bin'!B256</f>
        <v>1</v>
      </c>
      <c r="C146" s="15">
        <f>'By time bin'!C256</f>
        <v>6</v>
      </c>
      <c r="D146" s="15">
        <f>'By time bin'!D256</f>
        <v>0</v>
      </c>
    </row>
    <row r="148" spans="1:4">
      <c r="A148" s="28" t="s">
        <v>11</v>
      </c>
      <c r="B148" s="28"/>
      <c r="C148" s="28"/>
      <c r="D148" s="28"/>
    </row>
    <row r="149" spans="1:4">
      <c r="B149" s="15" t="s">
        <v>2</v>
      </c>
      <c r="C149" s="15" t="s">
        <v>3</v>
      </c>
      <c r="D149" s="15" t="s">
        <v>4</v>
      </c>
    </row>
    <row r="150" spans="1:4">
      <c r="A150" t="s">
        <v>67</v>
      </c>
      <c r="B150" s="15">
        <f>'By time bin'!B11</f>
        <v>6</v>
      </c>
      <c r="C150" s="15">
        <f>'By time bin'!C11</f>
        <v>15</v>
      </c>
      <c r="D150" s="15">
        <f>'By time bin'!D11</f>
        <v>13</v>
      </c>
    </row>
    <row r="151" spans="1:4">
      <c r="A151" t="s">
        <v>68</v>
      </c>
      <c r="B151" s="15">
        <f>'By time bin'!B26</f>
        <v>0</v>
      </c>
      <c r="C151" s="15">
        <f>'By time bin'!C26</f>
        <v>6</v>
      </c>
      <c r="D151" s="15">
        <f>'By time bin'!D26</f>
        <v>0</v>
      </c>
    </row>
    <row r="152" spans="1:4">
      <c r="A152" t="s">
        <v>69</v>
      </c>
      <c r="B152" s="15">
        <f>'By time bin'!B42</f>
        <v>0</v>
      </c>
      <c r="C152" s="15">
        <f>'By time bin'!C42</f>
        <v>14</v>
      </c>
      <c r="D152" s="15">
        <f>'By time bin'!D42</f>
        <v>1</v>
      </c>
    </row>
    <row r="153" spans="1:4">
      <c r="A153" t="s">
        <v>70</v>
      </c>
      <c r="B153" s="15">
        <f>'By time bin'!B58</f>
        <v>6</v>
      </c>
      <c r="C153" s="15">
        <f>'By time bin'!C58</f>
        <v>15</v>
      </c>
      <c r="D153" s="15">
        <f>'By time bin'!D58</f>
        <v>23</v>
      </c>
    </row>
    <row r="154" spans="1:4">
      <c r="A154" t="s">
        <v>71</v>
      </c>
      <c r="B154" s="15">
        <f>'By time bin'!B74</f>
        <v>6</v>
      </c>
      <c r="C154" s="15">
        <f>'By time bin'!C74</f>
        <v>15</v>
      </c>
      <c r="D154" s="15">
        <f>'By time bin'!D74</f>
        <v>24</v>
      </c>
    </row>
    <row r="155" spans="1:4">
      <c r="A155" t="s">
        <v>72</v>
      </c>
      <c r="B155" s="15">
        <f>'By time bin'!B89</f>
        <v>6</v>
      </c>
      <c r="C155" s="15">
        <f>'By time bin'!C89</f>
        <v>15</v>
      </c>
      <c r="D155" s="15">
        <f>'By time bin'!D89</f>
        <v>30</v>
      </c>
    </row>
    <row r="156" spans="1:4">
      <c r="A156" t="s">
        <v>73</v>
      </c>
      <c r="B156" s="15">
        <f>'By time bin'!B104</f>
        <v>6</v>
      </c>
      <c r="C156" s="15">
        <f>'By time bin'!C104</f>
        <v>15</v>
      </c>
      <c r="D156" s="15">
        <f>'By time bin'!D104</f>
        <v>30</v>
      </c>
    </row>
    <row r="157" spans="1:4">
      <c r="A157" t="s">
        <v>95</v>
      </c>
      <c r="B157" s="15">
        <f>'By time bin'!B119</f>
        <v>6</v>
      </c>
      <c r="C157" s="15">
        <f>'By time bin'!C119</f>
        <v>15</v>
      </c>
      <c r="D157" s="15">
        <f>'By time bin'!D119</f>
        <v>30</v>
      </c>
    </row>
    <row r="158" spans="1:4">
      <c r="A158" t="s">
        <v>119</v>
      </c>
      <c r="B158" s="15">
        <f>'By time bin'!B135</f>
        <v>1</v>
      </c>
      <c r="C158" s="15">
        <f>'By time bin'!C135</f>
        <v>8</v>
      </c>
      <c r="D158" s="15">
        <f>'By time bin'!D135</f>
        <v>2</v>
      </c>
    </row>
    <row r="159" spans="1:4">
      <c r="A159" t="s">
        <v>74</v>
      </c>
      <c r="B159" s="15">
        <f>'By time bin'!B150</f>
        <v>2</v>
      </c>
      <c r="C159" s="15">
        <f>'By time bin'!C150</f>
        <v>6</v>
      </c>
      <c r="D159" s="15">
        <f>'By time bin'!D150</f>
        <v>0</v>
      </c>
    </row>
    <row r="160" spans="1:4">
      <c r="A160" t="s">
        <v>75</v>
      </c>
      <c r="B160" s="15">
        <f>'By time bin'!B165</f>
        <v>0</v>
      </c>
      <c r="C160" s="15">
        <f>'By time bin'!C165</f>
        <v>8</v>
      </c>
      <c r="D160" s="15">
        <f>'By time bin'!D165</f>
        <v>2</v>
      </c>
    </row>
    <row r="161" spans="1:4">
      <c r="A161" t="s">
        <v>76</v>
      </c>
      <c r="B161" s="15">
        <f>'By time bin'!B180</f>
        <v>0</v>
      </c>
      <c r="C161" s="15">
        <f>'By time bin'!C180</f>
        <v>2</v>
      </c>
      <c r="D161" s="15">
        <f>'By time bin'!D180</f>
        <v>0</v>
      </c>
    </row>
    <row r="162" spans="1:4">
      <c r="A162" t="s">
        <v>77</v>
      </c>
      <c r="B162" s="15">
        <f>'By time bin'!B196</f>
        <v>0</v>
      </c>
      <c r="C162" s="15">
        <f>'By time bin'!C196</f>
        <v>1</v>
      </c>
      <c r="D162" s="15">
        <f>'By time bin'!D196</f>
        <v>0</v>
      </c>
    </row>
    <row r="163" spans="1:4">
      <c r="A163" t="s">
        <v>78</v>
      </c>
      <c r="B163" s="15">
        <f>'By time bin'!B212</f>
        <v>0</v>
      </c>
      <c r="C163" s="15">
        <f>'By time bin'!C212</f>
        <v>0</v>
      </c>
      <c r="D163" s="15">
        <f>'By time bin'!D212</f>
        <v>0</v>
      </c>
    </row>
    <row r="164" spans="1:4">
      <c r="A164" t="s">
        <v>79</v>
      </c>
      <c r="B164" s="15">
        <f>'By time bin'!B227</f>
        <v>0</v>
      </c>
      <c r="C164" s="15">
        <f>'By time bin'!C227</f>
        <v>0</v>
      </c>
      <c r="D164" s="15">
        <f>'By time bin'!D227</f>
        <v>0</v>
      </c>
    </row>
    <row r="165" spans="1:4">
      <c r="A165" t="s">
        <v>80</v>
      </c>
      <c r="B165" s="15">
        <f>'By time bin'!B242</f>
        <v>0</v>
      </c>
      <c r="C165" s="15">
        <f>'By time bin'!C242</f>
        <v>0</v>
      </c>
      <c r="D165" s="15">
        <f>'By time bin'!D242</f>
        <v>0</v>
      </c>
    </row>
    <row r="166" spans="1:4">
      <c r="A166" t="s">
        <v>81</v>
      </c>
      <c r="B166" s="15">
        <f>'By time bin'!B257</f>
        <v>0</v>
      </c>
      <c r="C166" s="15">
        <f>'By time bin'!C257</f>
        <v>0</v>
      </c>
      <c r="D166" s="15">
        <f>'By time bin'!D257</f>
        <v>0</v>
      </c>
    </row>
    <row r="168" spans="1:4">
      <c r="A168" s="28" t="s">
        <v>12</v>
      </c>
      <c r="B168" s="28"/>
      <c r="C168" s="28"/>
      <c r="D168" s="28"/>
    </row>
    <row r="169" spans="1:4">
      <c r="B169" s="15" t="s">
        <v>2</v>
      </c>
      <c r="C169" s="15" t="s">
        <v>3</v>
      </c>
      <c r="D169" s="15" t="s">
        <v>4</v>
      </c>
    </row>
    <row r="170" spans="1:4">
      <c r="A170" t="s">
        <v>67</v>
      </c>
      <c r="B170" s="15">
        <f>'By time bin'!B12</f>
        <v>1</v>
      </c>
      <c r="C170" s="15">
        <f>'By time bin'!C12</f>
        <v>15</v>
      </c>
      <c r="D170" s="15">
        <f>'By time bin'!D12</f>
        <v>9</v>
      </c>
    </row>
    <row r="171" spans="1:4">
      <c r="A171" t="s">
        <v>68</v>
      </c>
      <c r="B171" s="15">
        <f>'By time bin'!B27</f>
        <v>1</v>
      </c>
      <c r="C171" s="15">
        <f>'By time bin'!C27</f>
        <v>15</v>
      </c>
      <c r="D171" s="15">
        <f>'By time bin'!D27</f>
        <v>30</v>
      </c>
    </row>
    <row r="172" spans="1:4">
      <c r="A172" t="s">
        <v>69</v>
      </c>
      <c r="B172" s="15">
        <f>'By time bin'!B43</f>
        <v>3</v>
      </c>
      <c r="C172" s="15">
        <f>'By time bin'!C43</f>
        <v>15</v>
      </c>
      <c r="D172" s="15">
        <f>'By time bin'!D43</f>
        <v>30</v>
      </c>
    </row>
    <row r="173" spans="1:4">
      <c r="A173" t="s">
        <v>70</v>
      </c>
      <c r="B173" s="15">
        <f>'By time bin'!B59</f>
        <v>1</v>
      </c>
      <c r="C173" s="15">
        <f>'By time bin'!C59</f>
        <v>15</v>
      </c>
      <c r="D173" s="15">
        <f>'By time bin'!D59</f>
        <v>30</v>
      </c>
    </row>
    <row r="174" spans="1:4">
      <c r="A174" t="s">
        <v>71</v>
      </c>
      <c r="B174" s="15">
        <f>'By time bin'!B75</f>
        <v>1</v>
      </c>
      <c r="C174" s="15">
        <f>'By time bin'!C75</f>
        <v>15</v>
      </c>
      <c r="D174" s="15">
        <f>'By time bin'!D75</f>
        <v>30</v>
      </c>
    </row>
    <row r="175" spans="1:4">
      <c r="A175" t="s">
        <v>72</v>
      </c>
      <c r="B175" s="15">
        <f>'By time bin'!B90</f>
        <v>2</v>
      </c>
      <c r="C175" s="15">
        <f>'By time bin'!C90</f>
        <v>15</v>
      </c>
      <c r="D175" s="15">
        <f>'By time bin'!D90</f>
        <v>30</v>
      </c>
    </row>
    <row r="176" spans="1:4">
      <c r="A176" t="s">
        <v>73</v>
      </c>
      <c r="B176" s="15">
        <f>'By time bin'!B105</f>
        <v>5</v>
      </c>
      <c r="C176" s="15">
        <f>'By time bin'!C105</f>
        <v>15</v>
      </c>
      <c r="D176" s="15">
        <f>'By time bin'!D105</f>
        <v>30</v>
      </c>
    </row>
    <row r="177" spans="1:4">
      <c r="A177" t="s">
        <v>95</v>
      </c>
      <c r="B177" s="15">
        <f>'By time bin'!B120</f>
        <v>5</v>
      </c>
      <c r="C177" s="15">
        <f>'By time bin'!C120</f>
        <v>15</v>
      </c>
      <c r="D177" s="15">
        <f>'By time bin'!D120</f>
        <v>30</v>
      </c>
    </row>
    <row r="178" spans="1:4">
      <c r="A178" t="s">
        <v>119</v>
      </c>
      <c r="B178" s="15">
        <f>'By time bin'!B120</f>
        <v>5</v>
      </c>
      <c r="C178" s="15">
        <f>'By time bin'!C120</f>
        <v>15</v>
      </c>
      <c r="D178" s="15">
        <f>'By time bin'!D120</f>
        <v>30</v>
      </c>
    </row>
    <row r="179" spans="1:4">
      <c r="A179" t="s">
        <v>74</v>
      </c>
      <c r="B179" s="15">
        <f>'By time bin'!B151</f>
        <v>0</v>
      </c>
      <c r="C179" s="15">
        <f>'By time bin'!C151</f>
        <v>12</v>
      </c>
      <c r="D179" s="15">
        <f>'By time bin'!D151</f>
        <v>30</v>
      </c>
    </row>
    <row r="180" spans="1:4">
      <c r="A180" t="s">
        <v>75</v>
      </c>
      <c r="B180" s="15">
        <f>'By time bin'!B166</f>
        <v>0</v>
      </c>
      <c r="C180" s="15">
        <f>'By time bin'!C166</f>
        <v>15</v>
      </c>
      <c r="D180" s="15">
        <f>'By time bin'!D166</f>
        <v>19</v>
      </c>
    </row>
    <row r="181" spans="1:4">
      <c r="A181" t="s">
        <v>76</v>
      </c>
      <c r="B181" s="15">
        <f>'By time bin'!B181</f>
        <v>1</v>
      </c>
      <c r="C181" s="15">
        <f>'By time bin'!C181</f>
        <v>15</v>
      </c>
      <c r="D181" s="15">
        <f>'By time bin'!D181</f>
        <v>18</v>
      </c>
    </row>
    <row r="182" spans="1:4">
      <c r="A182" t="s">
        <v>77</v>
      </c>
      <c r="B182" s="15">
        <f>'By time bin'!B197</f>
        <v>0</v>
      </c>
      <c r="C182" s="15">
        <f>'By time bin'!C197</f>
        <v>6</v>
      </c>
      <c r="D182" s="15">
        <f>'By time bin'!D197</f>
        <v>5</v>
      </c>
    </row>
    <row r="183" spans="1:4">
      <c r="A183" t="s">
        <v>78</v>
      </c>
      <c r="B183" s="15">
        <f>'By time bin'!B213</f>
        <v>0</v>
      </c>
      <c r="C183" s="15">
        <f>'By time bin'!C213</f>
        <v>1</v>
      </c>
      <c r="D183" s="15">
        <f>'By time bin'!D213</f>
        <v>5</v>
      </c>
    </row>
    <row r="184" spans="1:4">
      <c r="A184" t="s">
        <v>79</v>
      </c>
      <c r="B184" s="15">
        <f>'By time bin'!B228</f>
        <v>0</v>
      </c>
      <c r="C184" s="15">
        <f>'By time bin'!C228</f>
        <v>0</v>
      </c>
      <c r="D184" s="15">
        <f>'By time bin'!D228</f>
        <v>2</v>
      </c>
    </row>
    <row r="185" spans="1:4">
      <c r="A185" t="s">
        <v>80</v>
      </c>
      <c r="B185" s="15">
        <f>'By time bin'!B243</f>
        <v>0</v>
      </c>
      <c r="C185" s="15">
        <f>'By time bin'!C243</f>
        <v>1</v>
      </c>
      <c r="D185" s="15">
        <f>'By time bin'!D243</f>
        <v>0</v>
      </c>
    </row>
    <row r="186" spans="1:4">
      <c r="A186" t="s">
        <v>81</v>
      </c>
      <c r="B186" s="15">
        <f>'By time bin'!B258</f>
        <v>0</v>
      </c>
      <c r="C186" s="15">
        <f>'By time bin'!C258</f>
        <v>3</v>
      </c>
      <c r="D186" s="15">
        <f>'By time bin'!D258</f>
        <v>1</v>
      </c>
    </row>
    <row r="192" spans="1:4">
      <c r="A192" s="28" t="s">
        <v>13</v>
      </c>
      <c r="B192" s="28"/>
      <c r="C192" s="28"/>
      <c r="D192" s="28"/>
    </row>
    <row r="193" spans="1:4">
      <c r="B193" s="15" t="s">
        <v>2</v>
      </c>
      <c r="C193" s="15" t="s">
        <v>3</v>
      </c>
      <c r="D193" s="15" t="s">
        <v>4</v>
      </c>
    </row>
    <row r="194" spans="1:4">
      <c r="A194" t="s">
        <v>67</v>
      </c>
      <c r="B194" s="15">
        <f>'By time bin'!B13</f>
        <v>1</v>
      </c>
      <c r="C194" s="15">
        <f>'By time bin'!C13</f>
        <v>0</v>
      </c>
      <c r="D194" s="15">
        <f>'By time bin'!D13</f>
        <v>0</v>
      </c>
    </row>
    <row r="195" spans="1:4">
      <c r="A195" t="s">
        <v>68</v>
      </c>
      <c r="B195" s="15">
        <f>'By time bin'!B28</f>
        <v>0</v>
      </c>
      <c r="C195" s="15">
        <f>'By time bin'!C28</f>
        <v>3</v>
      </c>
      <c r="D195" s="15">
        <f>'By time bin'!D28</f>
        <v>0</v>
      </c>
    </row>
    <row r="196" spans="1:4">
      <c r="A196" t="s">
        <v>69</v>
      </c>
      <c r="B196" s="15">
        <f>'By time bin'!B44</f>
        <v>0</v>
      </c>
      <c r="C196" s="15">
        <f>'By time bin'!C44</f>
        <v>6</v>
      </c>
      <c r="D196" s="15">
        <f>'By time bin'!D44</f>
        <v>0</v>
      </c>
    </row>
    <row r="197" spans="1:4">
      <c r="A197" t="s">
        <v>70</v>
      </c>
      <c r="B197" s="15">
        <f>'By time bin'!B60</f>
        <v>4</v>
      </c>
      <c r="C197" s="15">
        <f>'By time bin'!C60</f>
        <v>15</v>
      </c>
      <c r="D197" s="15">
        <f>'By time bin'!D60</f>
        <v>11</v>
      </c>
    </row>
    <row r="198" spans="1:4">
      <c r="A198" t="s">
        <v>71</v>
      </c>
      <c r="B198" s="15">
        <f>'By time bin'!B76</f>
        <v>0</v>
      </c>
      <c r="C198" s="15">
        <f>'By time bin'!C76</f>
        <v>15</v>
      </c>
      <c r="D198" s="15">
        <f>'By time bin'!D76</f>
        <v>4</v>
      </c>
    </row>
    <row r="199" spans="1:4">
      <c r="A199" t="s">
        <v>72</v>
      </c>
      <c r="B199" s="15">
        <f>'By time bin'!B91</f>
        <v>0</v>
      </c>
      <c r="C199" s="15">
        <f>'By time bin'!C91</f>
        <v>3</v>
      </c>
      <c r="D199" s="15">
        <f>'By time bin'!D91</f>
        <v>0</v>
      </c>
    </row>
    <row r="200" spans="1:4">
      <c r="A200" t="s">
        <v>73</v>
      </c>
      <c r="B200" s="15">
        <f>'By time bin'!B106</f>
        <v>0</v>
      </c>
      <c r="C200" s="15">
        <f>'By time bin'!C106</f>
        <v>11</v>
      </c>
      <c r="D200" s="15">
        <f>'By time bin'!D106</f>
        <v>0</v>
      </c>
    </row>
    <row r="201" spans="1:4">
      <c r="A201" t="s">
        <v>95</v>
      </c>
      <c r="B201" s="15">
        <f>'By time bin'!B121</f>
        <v>0</v>
      </c>
      <c r="C201" s="15">
        <f>'By time bin'!C121</f>
        <v>15</v>
      </c>
      <c r="D201" s="15">
        <f>'By time bin'!D121</f>
        <v>21</v>
      </c>
    </row>
    <row r="202" spans="1:4">
      <c r="A202" t="s">
        <v>119</v>
      </c>
      <c r="B202" s="15">
        <f>'By time bin'!B137</f>
        <v>0</v>
      </c>
      <c r="C202" s="15">
        <f>'By time bin'!C137</f>
        <v>0</v>
      </c>
      <c r="D202" s="15">
        <f>'By time bin'!D137</f>
        <v>0</v>
      </c>
    </row>
    <row r="203" spans="1:4">
      <c r="A203" t="s">
        <v>74</v>
      </c>
      <c r="B203" s="15">
        <f>'By time bin'!B152</f>
        <v>0</v>
      </c>
      <c r="C203" s="15">
        <f>'By time bin'!C152</f>
        <v>1</v>
      </c>
      <c r="D203" s="15">
        <f>'By time bin'!D152</f>
        <v>0</v>
      </c>
    </row>
    <row r="204" spans="1:4">
      <c r="A204" t="s">
        <v>75</v>
      </c>
      <c r="B204" s="15">
        <f>'By time bin'!B167</f>
        <v>1</v>
      </c>
      <c r="C204" s="15">
        <f>'By time bin'!C167</f>
        <v>1</v>
      </c>
      <c r="D204" s="15">
        <f>'By time bin'!D167</f>
        <v>0</v>
      </c>
    </row>
    <row r="205" spans="1:4">
      <c r="A205" t="s">
        <v>76</v>
      </c>
      <c r="B205" s="15">
        <f>'By time bin'!B182</f>
        <v>0</v>
      </c>
      <c r="C205" s="15">
        <f>'By time bin'!C182</f>
        <v>5</v>
      </c>
      <c r="D205" s="15">
        <f>'By time bin'!D182</f>
        <v>0</v>
      </c>
    </row>
    <row r="206" spans="1:4">
      <c r="A206" t="s">
        <v>77</v>
      </c>
      <c r="B206" s="15">
        <f>'By time bin'!B198</f>
        <v>0</v>
      </c>
      <c r="C206" s="15">
        <f>'By time bin'!C198</f>
        <v>0</v>
      </c>
      <c r="D206" s="15">
        <f>'By time bin'!D198</f>
        <v>0</v>
      </c>
    </row>
    <row r="207" spans="1:4">
      <c r="A207" t="s">
        <v>78</v>
      </c>
      <c r="B207" s="15">
        <f>'By time bin'!B214</f>
        <v>0</v>
      </c>
      <c r="C207" s="15">
        <f>'By time bin'!C214</f>
        <v>0</v>
      </c>
      <c r="D207" s="15">
        <f>'By time bin'!D214</f>
        <v>0</v>
      </c>
    </row>
    <row r="208" spans="1:4">
      <c r="A208" t="s">
        <v>79</v>
      </c>
      <c r="B208" s="15">
        <f>'By time bin'!B229</f>
        <v>0</v>
      </c>
      <c r="C208" s="15">
        <f>'By time bin'!C229</f>
        <v>0</v>
      </c>
      <c r="D208" s="15">
        <f>'By time bin'!D229</f>
        <v>0</v>
      </c>
    </row>
    <row r="209" spans="1:4">
      <c r="A209" t="s">
        <v>80</v>
      </c>
      <c r="B209" s="15">
        <f>'By time bin'!B244</f>
        <v>0</v>
      </c>
      <c r="C209" s="15">
        <f>'By time bin'!C244</f>
        <v>0</v>
      </c>
      <c r="D209" s="15">
        <f>'By time bin'!D244</f>
        <v>0</v>
      </c>
    </row>
    <row r="210" spans="1:4">
      <c r="A210" t="s">
        <v>81</v>
      </c>
      <c r="B210" s="15">
        <f>'By time bin'!B259</f>
        <v>0</v>
      </c>
      <c r="C210" s="15">
        <f>'By time bin'!C259</f>
        <v>0</v>
      </c>
      <c r="D210" s="15">
        <f>'By time bin'!D259</f>
        <v>0</v>
      </c>
    </row>
    <row r="212" spans="1:4">
      <c r="A212" s="28" t="s">
        <v>14</v>
      </c>
      <c r="B212" s="28"/>
      <c r="C212" s="28"/>
      <c r="D212" s="28"/>
    </row>
    <row r="213" spans="1:4">
      <c r="B213" s="15" t="s">
        <v>2</v>
      </c>
      <c r="C213" s="15" t="s">
        <v>3</v>
      </c>
      <c r="D213" s="15" t="s">
        <v>4</v>
      </c>
    </row>
    <row r="214" spans="1:4">
      <c r="A214" t="s">
        <v>67</v>
      </c>
      <c r="B214" s="15">
        <f>'By time bin'!B14</f>
        <v>0</v>
      </c>
      <c r="C214" s="15">
        <f>'By time bin'!C14</f>
        <v>0</v>
      </c>
      <c r="D214" s="15">
        <f>'By time bin'!D14</f>
        <v>0</v>
      </c>
    </row>
    <row r="215" spans="1:4">
      <c r="A215" t="s">
        <v>68</v>
      </c>
      <c r="B215" s="15">
        <f>'By time bin'!B29</f>
        <v>0</v>
      </c>
      <c r="C215" s="15">
        <f>'By time bin'!C29</f>
        <v>0</v>
      </c>
      <c r="D215" s="15">
        <f>'By time bin'!D29</f>
        <v>0</v>
      </c>
    </row>
    <row r="216" spans="1:4">
      <c r="A216" t="s">
        <v>69</v>
      </c>
      <c r="B216" s="15">
        <f>'By time bin'!B45</f>
        <v>0</v>
      </c>
      <c r="C216" s="15">
        <f>'By time bin'!C45</f>
        <v>1</v>
      </c>
      <c r="D216" s="15">
        <f>'By time bin'!D45</f>
        <v>0</v>
      </c>
    </row>
    <row r="217" spans="1:4">
      <c r="A217" t="s">
        <v>70</v>
      </c>
      <c r="B217" s="15">
        <f>'By time bin'!B61</f>
        <v>0</v>
      </c>
      <c r="C217" s="15">
        <f>'By time bin'!C61</f>
        <v>10</v>
      </c>
      <c r="D217" s="15">
        <f>'By time bin'!D61</f>
        <v>0</v>
      </c>
    </row>
    <row r="218" spans="1:4">
      <c r="A218" t="s">
        <v>71</v>
      </c>
      <c r="B218" s="15">
        <f>'By time bin'!B77</f>
        <v>2</v>
      </c>
      <c r="C218" s="15">
        <f>'By time bin'!C77</f>
        <v>15</v>
      </c>
      <c r="D218" s="15">
        <f>'By time bin'!D77</f>
        <v>0</v>
      </c>
    </row>
    <row r="219" spans="1:4">
      <c r="A219" t="s">
        <v>72</v>
      </c>
      <c r="B219" s="15">
        <f>'By time bin'!B92</f>
        <v>3</v>
      </c>
      <c r="C219" s="15">
        <f>'By time bin'!C92</f>
        <v>15</v>
      </c>
      <c r="D219" s="15">
        <f>'By time bin'!D92</f>
        <v>0</v>
      </c>
    </row>
    <row r="220" spans="1:4">
      <c r="A220" t="s">
        <v>73</v>
      </c>
      <c r="B220" s="15">
        <f>'By time bin'!B107</f>
        <v>0</v>
      </c>
      <c r="C220" s="15">
        <f>'By time bin'!C107</f>
        <v>15</v>
      </c>
      <c r="D220" s="15">
        <f>'By time bin'!D107</f>
        <v>17</v>
      </c>
    </row>
    <row r="221" spans="1:4">
      <c r="A221" t="s">
        <v>95</v>
      </c>
      <c r="B221" s="15">
        <f>'By time bin'!B122</f>
        <v>1</v>
      </c>
      <c r="C221" s="15">
        <f>'By time bin'!C122</f>
        <v>15</v>
      </c>
      <c r="D221" s="15">
        <f>'By time bin'!D122</f>
        <v>3</v>
      </c>
    </row>
    <row r="222" spans="1:4">
      <c r="A222" t="s">
        <v>119</v>
      </c>
      <c r="B222" s="15">
        <f>'By time bin'!B138</f>
        <v>1</v>
      </c>
      <c r="C222" s="15">
        <f>'By time bin'!C138</f>
        <v>2</v>
      </c>
      <c r="D222" s="15">
        <f>'By time bin'!D138</f>
        <v>1</v>
      </c>
    </row>
    <row r="223" spans="1:4">
      <c r="A223" t="s">
        <v>74</v>
      </c>
      <c r="B223" s="15">
        <f>'By time bin'!B153</f>
        <v>0</v>
      </c>
      <c r="C223" s="15">
        <f>'By time bin'!C153</f>
        <v>2</v>
      </c>
      <c r="D223" s="15">
        <f>'By time bin'!D153</f>
        <v>0</v>
      </c>
    </row>
    <row r="224" spans="1:4">
      <c r="A224" t="s">
        <v>75</v>
      </c>
      <c r="B224" s="15">
        <f>'By time bin'!B168</f>
        <v>2</v>
      </c>
      <c r="C224" s="15">
        <f>'By time bin'!C168</f>
        <v>3</v>
      </c>
      <c r="D224" s="15">
        <f>'By time bin'!D168</f>
        <v>0</v>
      </c>
    </row>
    <row r="225" spans="1:4">
      <c r="A225" t="s">
        <v>76</v>
      </c>
      <c r="B225" s="15">
        <f>'By time bin'!B183</f>
        <v>0</v>
      </c>
      <c r="C225" s="15">
        <f>'By time bin'!C183</f>
        <v>12</v>
      </c>
      <c r="D225" s="15">
        <f>'By time bin'!D183</f>
        <v>0</v>
      </c>
    </row>
    <row r="226" spans="1:4">
      <c r="A226" t="s">
        <v>77</v>
      </c>
      <c r="B226" s="15">
        <f>'By time bin'!B199</f>
        <v>0</v>
      </c>
      <c r="C226" s="15">
        <f>'By time bin'!C199</f>
        <v>13</v>
      </c>
      <c r="D226" s="15">
        <f>'By time bin'!D199</f>
        <v>0</v>
      </c>
    </row>
    <row r="227" spans="1:4">
      <c r="A227" t="s">
        <v>78</v>
      </c>
      <c r="B227" s="15">
        <f>'By time bin'!B215</f>
        <v>0</v>
      </c>
      <c r="C227" s="15">
        <f>'By time bin'!C215</f>
        <v>0</v>
      </c>
      <c r="D227" s="15">
        <f>'By time bin'!D215</f>
        <v>0</v>
      </c>
    </row>
    <row r="228" spans="1:4">
      <c r="A228" t="s">
        <v>79</v>
      </c>
      <c r="B228" s="15">
        <f>'By time bin'!B230</f>
        <v>0</v>
      </c>
      <c r="C228" s="15">
        <f>'By time bin'!C230</f>
        <v>2</v>
      </c>
      <c r="D228" s="15">
        <f>'By time bin'!D230</f>
        <v>0</v>
      </c>
    </row>
    <row r="229" spans="1:4">
      <c r="A229" t="s">
        <v>80</v>
      </c>
      <c r="B229" s="15">
        <f>'By time bin'!B245</f>
        <v>0</v>
      </c>
      <c r="C229" s="15">
        <f>'By time bin'!C245</f>
        <v>0</v>
      </c>
      <c r="D229" s="15">
        <f>'By time bin'!D245</f>
        <v>0</v>
      </c>
    </row>
    <row r="230" spans="1:4">
      <c r="A230" t="s">
        <v>81</v>
      </c>
      <c r="B230" s="15">
        <f>'By time bin'!B260</f>
        <v>0</v>
      </c>
      <c r="C230" s="15">
        <f>'By time bin'!C260</f>
        <v>1</v>
      </c>
      <c r="D230" s="15">
        <f>'By time bin'!D260</f>
        <v>0</v>
      </c>
    </row>
    <row r="241" spans="1:4">
      <c r="A241" s="29"/>
      <c r="B241" s="29"/>
      <c r="C241" s="29"/>
      <c r="D241" s="29"/>
    </row>
    <row r="256" spans="1:4">
      <c r="A256" s="29"/>
      <c r="B256" s="29"/>
      <c r="C256" s="29"/>
      <c r="D256" s="29"/>
    </row>
  </sheetData>
  <mergeCells count="15">
    <mergeCell ref="A1:D1"/>
    <mergeCell ref="A21:D21"/>
    <mergeCell ref="I21:L21"/>
    <mergeCell ref="I43:N45"/>
    <mergeCell ref="A40:D40"/>
    <mergeCell ref="A168:D168"/>
    <mergeCell ref="A241:D241"/>
    <mergeCell ref="A256:D256"/>
    <mergeCell ref="A192:D192"/>
    <mergeCell ref="A212:D212"/>
    <mergeCell ref="A64:D64"/>
    <mergeCell ref="A84:D84"/>
    <mergeCell ref="A104:D104"/>
    <mergeCell ref="A128:D128"/>
    <mergeCell ref="A148:D148"/>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60"/>
  <sheetViews>
    <sheetView tabSelected="1" topLeftCell="A197" workbookViewId="0">
      <selection activeCell="L202" sqref="L202"/>
    </sheetView>
  </sheetViews>
  <sheetFormatPr defaultRowHeight="15"/>
  <cols>
    <col min="1" max="1" width="16.5703125" customWidth="1"/>
    <col min="2" max="2" width="8.85546875" style="15" customWidth="1"/>
    <col min="3" max="3" width="16" style="15" customWidth="1"/>
    <col min="4" max="4" width="11" style="15"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style="34" customWidth="1"/>
    <col min="14" max="14" width="26.28515625" customWidth="1"/>
    <col min="15" max="15" width="24"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5">
      <c r="A1" s="28" t="s">
        <v>1</v>
      </c>
      <c r="B1" s="28"/>
      <c r="C1" s="28"/>
      <c r="D1" s="28"/>
    </row>
    <row r="2" spans="1:15">
      <c r="B2" s="15" t="s">
        <v>82</v>
      </c>
      <c r="C2" s="15" t="s">
        <v>85</v>
      </c>
      <c r="D2" s="15" t="s">
        <v>84</v>
      </c>
      <c r="I2" s="1" t="s">
        <v>88</v>
      </c>
      <c r="J2" s="1" t="s">
        <v>89</v>
      </c>
      <c r="K2" s="1"/>
      <c r="L2" s="1" t="s">
        <v>33</v>
      </c>
      <c r="M2" s="35" t="s">
        <v>124</v>
      </c>
      <c r="N2" s="1" t="s">
        <v>125</v>
      </c>
      <c r="O2" s="1"/>
    </row>
    <row r="3" spans="1:15">
      <c r="A3" t="s">
        <v>67</v>
      </c>
      <c r="B3" s="15">
        <v>6</v>
      </c>
      <c r="C3" s="15">
        <f>D3-B3</f>
        <v>14</v>
      </c>
      <c r="D3" s="15">
        <f>SUM('By taxon'!B3:C3)</f>
        <v>20</v>
      </c>
      <c r="I3">
        <v>8</v>
      </c>
      <c r="J3">
        <f>IF(D3&gt;15,0,15-D3)</f>
        <v>0</v>
      </c>
      <c r="L3" t="s">
        <v>1</v>
      </c>
      <c r="M3" s="34">
        <v>4</v>
      </c>
      <c r="N3">
        <v>149</v>
      </c>
    </row>
    <row r="4" spans="1:15">
      <c r="A4" t="s">
        <v>68</v>
      </c>
      <c r="B4" s="15">
        <v>7</v>
      </c>
      <c r="C4" s="15">
        <f t="shared" ref="C4:C19" si="0">D4-B4</f>
        <v>13</v>
      </c>
      <c r="D4" s="15">
        <f>SUM('By taxon'!B4:C4)</f>
        <v>20</v>
      </c>
      <c r="I4">
        <v>6</v>
      </c>
      <c r="J4">
        <f t="shared" ref="J4:J15" si="1">IF(D4&gt;15,0,15-D4)</f>
        <v>0</v>
      </c>
      <c r="L4" t="s">
        <v>47</v>
      </c>
      <c r="M4" s="34">
        <v>6</v>
      </c>
      <c r="N4">
        <v>18</v>
      </c>
    </row>
    <row r="5" spans="1:15">
      <c r="A5" t="s">
        <v>69</v>
      </c>
      <c r="C5" s="15">
        <f t="shared" si="0"/>
        <v>21</v>
      </c>
      <c r="D5" s="15">
        <f>SUM('By taxon'!B5:C5)</f>
        <v>21</v>
      </c>
      <c r="I5">
        <f t="shared" ref="I5:I15" si="2">IF(B5&gt;15,0,15-B5)</f>
        <v>15</v>
      </c>
      <c r="J5">
        <f t="shared" si="1"/>
        <v>0</v>
      </c>
      <c r="L5" t="s">
        <v>120</v>
      </c>
      <c r="M5" s="34">
        <v>5</v>
      </c>
      <c r="N5">
        <v>178</v>
      </c>
    </row>
    <row r="6" spans="1:15">
      <c r="A6" t="s">
        <v>70</v>
      </c>
      <c r="B6" s="15">
        <v>5</v>
      </c>
      <c r="C6" s="15">
        <f t="shared" si="0"/>
        <v>16</v>
      </c>
      <c r="D6" s="15">
        <f>SUM('By taxon'!B6:C6)</f>
        <v>21</v>
      </c>
      <c r="I6">
        <f t="shared" si="2"/>
        <v>10</v>
      </c>
      <c r="J6">
        <f t="shared" si="1"/>
        <v>0</v>
      </c>
      <c r="L6" t="s">
        <v>121</v>
      </c>
      <c r="M6" s="34">
        <v>6</v>
      </c>
      <c r="N6">
        <v>175</v>
      </c>
    </row>
    <row r="7" spans="1:15">
      <c r="A7" t="s">
        <v>71</v>
      </c>
      <c r="B7" s="15">
        <v>3</v>
      </c>
      <c r="C7" s="15">
        <f t="shared" si="0"/>
        <v>18</v>
      </c>
      <c r="D7" s="15">
        <f>SUM('By taxon'!B7:C7)</f>
        <v>21</v>
      </c>
      <c r="I7">
        <f t="shared" si="2"/>
        <v>12</v>
      </c>
      <c r="J7">
        <f t="shared" si="1"/>
        <v>0</v>
      </c>
      <c r="L7" t="s">
        <v>11</v>
      </c>
      <c r="M7" s="34">
        <v>6</v>
      </c>
      <c r="N7">
        <v>19</v>
      </c>
    </row>
    <row r="8" spans="1:15">
      <c r="A8" t="s">
        <v>72</v>
      </c>
      <c r="C8" s="15">
        <f t="shared" si="0"/>
        <v>21</v>
      </c>
      <c r="D8" s="15">
        <f>SUM('By taxon'!B8:C8)</f>
        <v>21</v>
      </c>
      <c r="I8">
        <f t="shared" si="2"/>
        <v>15</v>
      </c>
      <c r="J8">
        <f t="shared" si="1"/>
        <v>0</v>
      </c>
      <c r="L8" t="s">
        <v>122</v>
      </c>
      <c r="M8" s="34">
        <v>6</v>
      </c>
      <c r="N8">
        <v>115</v>
      </c>
    </row>
    <row r="9" spans="1:15">
      <c r="A9" t="s">
        <v>73</v>
      </c>
      <c r="B9" s="15">
        <v>1</v>
      </c>
      <c r="C9" s="15">
        <f t="shared" si="0"/>
        <v>20</v>
      </c>
      <c r="D9" s="15">
        <f>SUM('By taxon'!B9:C9)</f>
        <v>21</v>
      </c>
      <c r="I9">
        <f t="shared" si="2"/>
        <v>14</v>
      </c>
      <c r="J9">
        <f t="shared" si="1"/>
        <v>0</v>
      </c>
      <c r="L9" t="s">
        <v>12</v>
      </c>
      <c r="M9" s="34">
        <v>11</v>
      </c>
      <c r="N9">
        <v>12</v>
      </c>
    </row>
    <row r="10" spans="1:15">
      <c r="A10" t="s">
        <v>95</v>
      </c>
      <c r="B10" s="15">
        <v>14</v>
      </c>
      <c r="C10" s="15">
        <f t="shared" si="0"/>
        <v>7</v>
      </c>
      <c r="D10" s="15">
        <f>SUM('By taxon'!B10:C10)</f>
        <v>21</v>
      </c>
      <c r="I10">
        <f t="shared" si="2"/>
        <v>1</v>
      </c>
      <c r="J10">
        <f t="shared" si="1"/>
        <v>0</v>
      </c>
      <c r="L10" t="s">
        <v>13</v>
      </c>
      <c r="M10" s="36">
        <v>0</v>
      </c>
      <c r="N10">
        <v>83</v>
      </c>
    </row>
    <row r="11" spans="1:15">
      <c r="A11" t="s">
        <v>119</v>
      </c>
      <c r="B11" s="15">
        <v>3</v>
      </c>
      <c r="C11" s="15">
        <f t="shared" si="0"/>
        <v>18</v>
      </c>
      <c r="D11" s="15">
        <f>SUM('By taxon'!B11:C11)</f>
        <v>21</v>
      </c>
      <c r="I11">
        <f t="shared" si="2"/>
        <v>12</v>
      </c>
      <c r="J11">
        <v>0</v>
      </c>
      <c r="L11" t="s">
        <v>14</v>
      </c>
      <c r="M11" s="36">
        <v>0</v>
      </c>
      <c r="N11">
        <v>119</v>
      </c>
    </row>
    <row r="12" spans="1:15">
      <c r="A12" t="s">
        <v>74</v>
      </c>
      <c r="B12" s="15">
        <v>1</v>
      </c>
      <c r="C12" s="15">
        <f t="shared" si="0"/>
        <v>20</v>
      </c>
      <c r="D12" s="15">
        <f>SUM('By taxon'!B12:C12)</f>
        <v>21</v>
      </c>
      <c r="I12">
        <f t="shared" si="2"/>
        <v>14</v>
      </c>
      <c r="J12">
        <f t="shared" si="1"/>
        <v>0</v>
      </c>
      <c r="L12" t="s">
        <v>8</v>
      </c>
      <c r="M12" s="34">
        <v>6</v>
      </c>
      <c r="N12">
        <v>15</v>
      </c>
    </row>
    <row r="13" spans="1:15">
      <c r="A13" t="s">
        <v>75</v>
      </c>
      <c r="C13" s="15">
        <f t="shared" si="0"/>
        <v>15</v>
      </c>
      <c r="D13" s="15">
        <f>SUM('By taxon'!B13:C13)</f>
        <v>15</v>
      </c>
      <c r="I13">
        <f t="shared" si="2"/>
        <v>15</v>
      </c>
      <c r="J13">
        <f t="shared" si="1"/>
        <v>0</v>
      </c>
    </row>
    <row r="14" spans="1:15">
      <c r="A14" t="s">
        <v>76</v>
      </c>
      <c r="B14" s="15">
        <v>3</v>
      </c>
      <c r="C14" s="15">
        <f t="shared" si="0"/>
        <v>18</v>
      </c>
      <c r="D14" s="15">
        <f>SUM('By taxon'!B14:C14)</f>
        <v>21</v>
      </c>
      <c r="I14">
        <f>IF(B14&gt;15,0,15-B14)</f>
        <v>12</v>
      </c>
      <c r="J14">
        <f t="shared" si="1"/>
        <v>0</v>
      </c>
    </row>
    <row r="15" spans="1:15">
      <c r="A15" t="s">
        <v>77</v>
      </c>
      <c r="B15" s="15">
        <v>5</v>
      </c>
      <c r="C15" s="15">
        <f t="shared" si="0"/>
        <v>10</v>
      </c>
      <c r="D15" s="15">
        <f>SUM('By taxon'!B15:C15)</f>
        <v>15</v>
      </c>
      <c r="I15">
        <f t="shared" si="2"/>
        <v>10</v>
      </c>
      <c r="J15">
        <f t="shared" si="1"/>
        <v>0</v>
      </c>
    </row>
    <row r="16" spans="1:15">
      <c r="A16" t="s">
        <v>78</v>
      </c>
      <c r="C16" s="15">
        <f t="shared" si="0"/>
        <v>2</v>
      </c>
      <c r="D16" s="15">
        <f>SUM('By taxon'!B16:C16)</f>
        <v>2</v>
      </c>
      <c r="I16">
        <v>2</v>
      </c>
      <c r="J16">
        <v>0</v>
      </c>
    </row>
    <row r="17" spans="1:12">
      <c r="A17" t="s">
        <v>83</v>
      </c>
      <c r="B17" s="15">
        <v>1</v>
      </c>
      <c r="C17" s="15">
        <f t="shared" si="0"/>
        <v>1</v>
      </c>
      <c r="D17" s="15">
        <f>SUM('By taxon'!B17:C17)</f>
        <v>2</v>
      </c>
      <c r="I17">
        <v>1</v>
      </c>
      <c r="J17">
        <v>0</v>
      </c>
    </row>
    <row r="18" spans="1:12" ht="15.75" thickBot="1">
      <c r="A18" t="s">
        <v>80</v>
      </c>
      <c r="C18" s="15">
        <f t="shared" si="0"/>
        <v>1</v>
      </c>
      <c r="D18" s="15">
        <f>SUM('By taxon'!B18:C18)</f>
        <v>1</v>
      </c>
      <c r="E18" s="30" t="s">
        <v>91</v>
      </c>
      <c r="F18" s="31"/>
      <c r="G18" s="17">
        <f>SUM(I3:I19)</f>
        <v>153</v>
      </c>
      <c r="I18">
        <v>1</v>
      </c>
      <c r="J18">
        <v>0</v>
      </c>
    </row>
    <row r="19" spans="1:12" ht="15.75" thickBot="1">
      <c r="A19" t="s">
        <v>81</v>
      </c>
      <c r="C19" s="15">
        <f t="shared" si="0"/>
        <v>5</v>
      </c>
      <c r="D19" s="15">
        <f>SUM('By taxon'!B19:C19)</f>
        <v>5</v>
      </c>
      <c r="E19" s="32" t="s">
        <v>92</v>
      </c>
      <c r="F19" s="33"/>
      <c r="G19" s="18">
        <f>SUM(J3:J19)</f>
        <v>0</v>
      </c>
      <c r="I19">
        <v>5</v>
      </c>
      <c r="J19">
        <v>0</v>
      </c>
    </row>
    <row r="20" spans="1:12">
      <c r="A20" t="s">
        <v>86</v>
      </c>
      <c r="B20" s="15">
        <f>SUM(B3:B19)</f>
        <v>49</v>
      </c>
      <c r="C20" s="15">
        <f>SUM(C3:C19)</f>
        <v>220</v>
      </c>
      <c r="D20" s="15">
        <f>SUM(D3:D19)</f>
        <v>269</v>
      </c>
    </row>
    <row r="21" spans="1:12">
      <c r="A21" s="28" t="s">
        <v>5</v>
      </c>
      <c r="B21" s="28"/>
      <c r="C21" s="28"/>
      <c r="D21" s="28"/>
      <c r="I21" s="1" t="s">
        <v>88</v>
      </c>
      <c r="J21" s="1" t="s">
        <v>89</v>
      </c>
      <c r="K21" s="20"/>
      <c r="L21" s="20"/>
    </row>
    <row r="22" spans="1:12">
      <c r="B22" s="15" t="s">
        <v>82</v>
      </c>
      <c r="C22" s="15" t="s">
        <v>85</v>
      </c>
      <c r="D22" s="15" t="s">
        <v>84</v>
      </c>
      <c r="I22">
        <f>IF(B22&gt;15,0,15-B22)</f>
        <v>0</v>
      </c>
      <c r="J22">
        <f>IF(D22&gt;15,0,15-D22)</f>
        <v>0</v>
      </c>
    </row>
    <row r="23" spans="1:12">
      <c r="A23" t="s">
        <v>67</v>
      </c>
      <c r="C23" s="15">
        <f>D23-B23</f>
        <v>0</v>
      </c>
      <c r="D23" s="15">
        <f>SUM('By taxon'!B23:C23)</f>
        <v>0</v>
      </c>
      <c r="I23">
        <v>0</v>
      </c>
      <c r="J23">
        <v>0</v>
      </c>
    </row>
    <row r="24" spans="1:12">
      <c r="A24" t="s">
        <v>68</v>
      </c>
      <c r="C24" s="15">
        <f t="shared" ref="C24:C39" si="3">D24-B24</f>
        <v>0</v>
      </c>
      <c r="D24" s="15">
        <f>SUM('By taxon'!B24:C24)</f>
        <v>0</v>
      </c>
      <c r="I24">
        <v>0</v>
      </c>
      <c r="J24">
        <v>0</v>
      </c>
    </row>
    <row r="25" spans="1:12">
      <c r="A25" t="s">
        <v>69</v>
      </c>
      <c r="C25" s="15">
        <f t="shared" si="3"/>
        <v>0</v>
      </c>
      <c r="D25" s="15">
        <f>SUM('By taxon'!B25:C25)</f>
        <v>0</v>
      </c>
      <c r="I25">
        <v>0</v>
      </c>
      <c r="J25">
        <v>0</v>
      </c>
    </row>
    <row r="26" spans="1:12">
      <c r="A26" t="s">
        <v>70</v>
      </c>
      <c r="C26" s="15">
        <f t="shared" si="3"/>
        <v>0</v>
      </c>
      <c r="D26" s="15">
        <f>SUM('By taxon'!B26:C26)</f>
        <v>0</v>
      </c>
      <c r="I26">
        <v>0</v>
      </c>
      <c r="J26">
        <v>0</v>
      </c>
    </row>
    <row r="27" spans="1:12">
      <c r="A27" t="s">
        <v>71</v>
      </c>
      <c r="C27" s="15">
        <f t="shared" si="3"/>
        <v>0</v>
      </c>
      <c r="D27" s="15">
        <f>SUM('By taxon'!B27:C27)</f>
        <v>0</v>
      </c>
      <c r="I27">
        <v>0</v>
      </c>
      <c r="J27">
        <v>0</v>
      </c>
    </row>
    <row r="28" spans="1:12">
      <c r="A28" t="s">
        <v>72</v>
      </c>
      <c r="C28" s="15">
        <f t="shared" si="3"/>
        <v>5</v>
      </c>
      <c r="D28" s="15">
        <f>SUM('By taxon'!B28:C28)</f>
        <v>5</v>
      </c>
      <c r="I28">
        <v>0</v>
      </c>
      <c r="J28">
        <v>0</v>
      </c>
    </row>
    <row r="29" spans="1:12">
      <c r="A29" t="s">
        <v>73</v>
      </c>
      <c r="B29" s="15">
        <v>1</v>
      </c>
      <c r="C29" s="15">
        <f t="shared" si="3"/>
        <v>5</v>
      </c>
      <c r="D29" s="15">
        <f>SUM('By taxon'!B29:C29)</f>
        <v>6</v>
      </c>
      <c r="I29">
        <f t="shared" ref="I29:I38" si="4">IF(B29&gt;15,0,15-B29)</f>
        <v>14</v>
      </c>
      <c r="J29">
        <f t="shared" ref="J29:J38" si="5">IF(D29&gt;15,0,15-D29)</f>
        <v>9</v>
      </c>
    </row>
    <row r="30" spans="1:12">
      <c r="A30" t="s">
        <v>95</v>
      </c>
      <c r="B30" s="16"/>
      <c r="C30" s="16">
        <f t="shared" si="3"/>
        <v>8</v>
      </c>
      <c r="D30" s="16">
        <f>SUM('By taxon'!B30:C30)</f>
        <v>8</v>
      </c>
      <c r="I30">
        <f t="shared" si="4"/>
        <v>15</v>
      </c>
      <c r="J30">
        <f t="shared" si="5"/>
        <v>7</v>
      </c>
    </row>
    <row r="31" spans="1:12">
      <c r="A31" t="s">
        <v>119</v>
      </c>
      <c r="B31" s="16"/>
      <c r="C31" s="16"/>
      <c r="D31" s="16">
        <f>SUM('By taxon'!B31:C31)</f>
        <v>12</v>
      </c>
    </row>
    <row r="32" spans="1:12">
      <c r="A32" t="s">
        <v>74</v>
      </c>
      <c r="C32" s="15">
        <f t="shared" si="3"/>
        <v>12</v>
      </c>
      <c r="D32" s="15">
        <f>SUM('By taxon'!B31:C31)</f>
        <v>12</v>
      </c>
      <c r="I32">
        <f t="shared" si="4"/>
        <v>15</v>
      </c>
      <c r="J32">
        <f t="shared" si="5"/>
        <v>3</v>
      </c>
    </row>
    <row r="33" spans="1:14">
      <c r="A33" t="s">
        <v>75</v>
      </c>
      <c r="C33" s="15">
        <f t="shared" si="3"/>
        <v>1</v>
      </c>
      <c r="D33" s="15">
        <f>SUM('By taxon'!B32:C32)</f>
        <v>1</v>
      </c>
      <c r="I33">
        <f>IF(B33&gt;15,0,15-B33)</f>
        <v>15</v>
      </c>
      <c r="J33">
        <f t="shared" si="5"/>
        <v>14</v>
      </c>
    </row>
    <row r="34" spans="1:14">
      <c r="A34" t="s">
        <v>76</v>
      </c>
      <c r="C34" s="15">
        <f t="shared" si="3"/>
        <v>12</v>
      </c>
      <c r="D34" s="15">
        <f>SUM('By taxon'!B33:C33)</f>
        <v>12</v>
      </c>
      <c r="I34">
        <f t="shared" si="4"/>
        <v>15</v>
      </c>
      <c r="J34">
        <f t="shared" si="5"/>
        <v>3</v>
      </c>
    </row>
    <row r="35" spans="1:14">
      <c r="A35" t="s">
        <v>77</v>
      </c>
      <c r="C35" s="15">
        <f t="shared" si="3"/>
        <v>0</v>
      </c>
      <c r="D35" s="15">
        <f>SUM('By taxon'!B34:C34)</f>
        <v>0</v>
      </c>
      <c r="I35">
        <f t="shared" si="4"/>
        <v>15</v>
      </c>
      <c r="J35">
        <f t="shared" si="5"/>
        <v>15</v>
      </c>
    </row>
    <row r="36" spans="1:14">
      <c r="A36" t="s">
        <v>78</v>
      </c>
      <c r="C36" s="15">
        <f t="shared" si="3"/>
        <v>0</v>
      </c>
      <c r="D36" s="15">
        <f>SUM('By taxon'!B35:C35)</f>
        <v>0</v>
      </c>
      <c r="I36">
        <f t="shared" si="4"/>
        <v>15</v>
      </c>
      <c r="J36">
        <f t="shared" si="5"/>
        <v>15</v>
      </c>
    </row>
    <row r="37" spans="1:14">
      <c r="A37" t="s">
        <v>83</v>
      </c>
      <c r="C37" s="15">
        <f t="shared" si="3"/>
        <v>0</v>
      </c>
      <c r="D37" s="15">
        <f>SUM('By taxon'!B36:C36)</f>
        <v>0</v>
      </c>
      <c r="I37">
        <f t="shared" si="4"/>
        <v>15</v>
      </c>
      <c r="J37">
        <f t="shared" si="5"/>
        <v>15</v>
      </c>
    </row>
    <row r="38" spans="1:14" ht="15.75" thickBot="1">
      <c r="A38" t="s">
        <v>80</v>
      </c>
      <c r="C38" s="15">
        <f t="shared" si="3"/>
        <v>0</v>
      </c>
      <c r="D38" s="15">
        <f>SUM('By taxon'!B37:C37)</f>
        <v>0</v>
      </c>
      <c r="E38" s="30" t="s">
        <v>91</v>
      </c>
      <c r="F38" s="31"/>
      <c r="G38" s="17">
        <f>SUM(I23:I39)</f>
        <v>134</v>
      </c>
      <c r="I38">
        <f t="shared" si="4"/>
        <v>15</v>
      </c>
      <c r="J38">
        <f t="shared" si="5"/>
        <v>15</v>
      </c>
    </row>
    <row r="39" spans="1:14" ht="15.75" thickBot="1">
      <c r="A39" t="s">
        <v>81</v>
      </c>
      <c r="C39" s="15">
        <f t="shared" si="3"/>
        <v>0</v>
      </c>
      <c r="D39" s="15">
        <f>SUM('By taxon'!B38:C38)</f>
        <v>0</v>
      </c>
      <c r="E39" s="32" t="s">
        <v>92</v>
      </c>
      <c r="F39" s="33"/>
      <c r="G39" s="18">
        <f>SUM(J23:J39)</f>
        <v>96</v>
      </c>
    </row>
    <row r="40" spans="1:14">
      <c r="A40" t="s">
        <v>87</v>
      </c>
      <c r="B40" s="15">
        <f>SUM(B23:B39)</f>
        <v>1</v>
      </c>
      <c r="C40" s="15">
        <f>SUM(C23:C39)</f>
        <v>43</v>
      </c>
      <c r="D40" s="15">
        <f>SUM(D23:D39)</f>
        <v>56</v>
      </c>
    </row>
    <row r="41" spans="1:14">
      <c r="A41" s="28" t="s">
        <v>6</v>
      </c>
      <c r="B41" s="29"/>
      <c r="C41" s="29"/>
      <c r="D41" s="29"/>
    </row>
    <row r="42" spans="1:14">
      <c r="B42" s="15" t="s">
        <v>82</v>
      </c>
      <c r="C42" s="15" t="s">
        <v>85</v>
      </c>
      <c r="D42" s="15" t="s">
        <v>84</v>
      </c>
      <c r="I42" s="1" t="s">
        <v>88</v>
      </c>
      <c r="J42" s="1" t="s">
        <v>89</v>
      </c>
    </row>
    <row r="43" spans="1:14">
      <c r="A43" t="s">
        <v>67</v>
      </c>
      <c r="B43" s="15">
        <v>1</v>
      </c>
      <c r="C43" s="15">
        <f>D43-B43</f>
        <v>19</v>
      </c>
      <c r="D43" s="15">
        <f>SUM('By taxon'!B42:C42)</f>
        <v>20</v>
      </c>
      <c r="I43">
        <f>IF(B43&gt;15,0,15-B43)</f>
        <v>14</v>
      </c>
      <c r="J43">
        <f>IF(D43&gt;15,0,15-D43)</f>
        <v>0</v>
      </c>
    </row>
    <row r="44" spans="1:14" ht="21.75" customHeight="1">
      <c r="A44" t="s">
        <v>68</v>
      </c>
      <c r="B44" s="15">
        <v>1</v>
      </c>
      <c r="C44" s="15">
        <f t="shared" ref="C44:C59" si="6">D44-B44</f>
        <v>19</v>
      </c>
      <c r="D44" s="15">
        <f>SUM('By taxon'!B43:C43)</f>
        <v>20</v>
      </c>
      <c r="I44">
        <f>IF(B44&gt;15,0,15-B44)</f>
        <v>14</v>
      </c>
      <c r="J44">
        <f>IF(D44&gt;15,0,15-D44)</f>
        <v>0</v>
      </c>
      <c r="K44" s="19"/>
      <c r="L44" s="19"/>
      <c r="M44" s="37"/>
      <c r="N44" s="19"/>
    </row>
    <row r="45" spans="1:14">
      <c r="A45" t="s">
        <v>69</v>
      </c>
      <c r="C45" s="15">
        <f t="shared" si="6"/>
        <v>16</v>
      </c>
      <c r="D45" s="15">
        <f>SUM('By taxon'!B44:C44)</f>
        <v>16</v>
      </c>
      <c r="I45">
        <f t="shared" ref="I45:I53" si="7">IF(B45&gt;15,0,15-B45)</f>
        <v>15</v>
      </c>
      <c r="J45">
        <f t="shared" ref="J45:J58" si="8">IF(D45&gt;15,0,15-D45)</f>
        <v>0</v>
      </c>
      <c r="K45" s="19"/>
      <c r="L45" s="19"/>
      <c r="M45" s="37"/>
      <c r="N45" s="19"/>
    </row>
    <row r="46" spans="1:14">
      <c r="A46" t="s">
        <v>70</v>
      </c>
      <c r="C46" s="15">
        <f t="shared" si="6"/>
        <v>21</v>
      </c>
      <c r="D46" s="15">
        <f>SUM('By taxon'!B45:C45)</f>
        <v>21</v>
      </c>
      <c r="I46">
        <f t="shared" si="7"/>
        <v>15</v>
      </c>
      <c r="J46">
        <f t="shared" si="8"/>
        <v>0</v>
      </c>
      <c r="K46" s="19"/>
      <c r="L46" s="19"/>
      <c r="M46" s="37"/>
      <c r="N46" s="19"/>
    </row>
    <row r="47" spans="1:14">
      <c r="A47" t="s">
        <v>71</v>
      </c>
      <c r="C47" s="15">
        <f t="shared" si="6"/>
        <v>21</v>
      </c>
      <c r="D47" s="15">
        <f>SUM('By taxon'!B46:C46)</f>
        <v>21</v>
      </c>
      <c r="I47">
        <f t="shared" si="7"/>
        <v>15</v>
      </c>
      <c r="J47">
        <f t="shared" si="8"/>
        <v>0</v>
      </c>
    </row>
    <row r="48" spans="1:14">
      <c r="A48" t="s">
        <v>72</v>
      </c>
      <c r="C48" s="15">
        <f t="shared" si="6"/>
        <v>21</v>
      </c>
      <c r="D48" s="15">
        <f>SUM('By taxon'!B47:C47)</f>
        <v>21</v>
      </c>
      <c r="I48">
        <f t="shared" si="7"/>
        <v>15</v>
      </c>
      <c r="J48">
        <f t="shared" si="8"/>
        <v>0</v>
      </c>
    </row>
    <row r="49" spans="1:10" ht="15" customHeight="1">
      <c r="A49" t="s">
        <v>73</v>
      </c>
      <c r="C49" s="15">
        <f t="shared" si="6"/>
        <v>21</v>
      </c>
      <c r="D49" s="15">
        <f>SUM('By taxon'!B48:C48)</f>
        <v>21</v>
      </c>
      <c r="I49">
        <f t="shared" si="7"/>
        <v>15</v>
      </c>
      <c r="J49">
        <f t="shared" si="8"/>
        <v>0</v>
      </c>
    </row>
    <row r="50" spans="1:10">
      <c r="A50" t="s">
        <v>95</v>
      </c>
      <c r="B50" s="16">
        <v>16</v>
      </c>
      <c r="C50" s="15">
        <f t="shared" si="6"/>
        <v>5</v>
      </c>
      <c r="D50" s="15">
        <f>SUM('By taxon'!B49:C49)</f>
        <v>21</v>
      </c>
      <c r="I50">
        <f t="shared" si="7"/>
        <v>0</v>
      </c>
      <c r="J50">
        <f t="shared" si="8"/>
        <v>0</v>
      </c>
    </row>
    <row r="51" spans="1:10">
      <c r="A51" t="s">
        <v>119</v>
      </c>
      <c r="B51" s="16"/>
      <c r="C51" s="15">
        <f t="shared" si="6"/>
        <v>21</v>
      </c>
      <c r="D51" s="15">
        <f>SUM('By taxon'!B50:C50)</f>
        <v>21</v>
      </c>
      <c r="I51">
        <f t="shared" si="7"/>
        <v>15</v>
      </c>
      <c r="J51">
        <v>0</v>
      </c>
    </row>
    <row r="52" spans="1:10">
      <c r="A52" t="s">
        <v>74</v>
      </c>
      <c r="C52" s="15">
        <f t="shared" si="6"/>
        <v>21</v>
      </c>
      <c r="D52" s="15">
        <f>SUM('By taxon'!B51:C51)</f>
        <v>21</v>
      </c>
      <c r="I52">
        <f t="shared" si="7"/>
        <v>15</v>
      </c>
      <c r="J52">
        <f t="shared" si="8"/>
        <v>0</v>
      </c>
    </row>
    <row r="53" spans="1:10">
      <c r="A53" t="s">
        <v>75</v>
      </c>
      <c r="C53" s="15">
        <f t="shared" si="6"/>
        <v>21</v>
      </c>
      <c r="D53" s="15">
        <f>SUM('By taxon'!B52:C52)</f>
        <v>21</v>
      </c>
      <c r="I53">
        <f t="shared" si="7"/>
        <v>15</v>
      </c>
      <c r="J53">
        <f t="shared" si="8"/>
        <v>0</v>
      </c>
    </row>
    <row r="54" spans="1:10">
      <c r="A54" t="s">
        <v>76</v>
      </c>
      <c r="C54" s="15">
        <f t="shared" si="6"/>
        <v>21</v>
      </c>
      <c r="D54" s="15">
        <f>SUM('By taxon'!B53:C53)</f>
        <v>21</v>
      </c>
      <c r="I54">
        <f>IF(B54&gt;15,0,15-B54)</f>
        <v>15</v>
      </c>
      <c r="J54">
        <f t="shared" si="8"/>
        <v>0</v>
      </c>
    </row>
    <row r="55" spans="1:10">
      <c r="A55" t="s">
        <v>77</v>
      </c>
      <c r="B55" s="15">
        <v>3</v>
      </c>
      <c r="C55" s="15">
        <f t="shared" si="6"/>
        <v>18</v>
      </c>
      <c r="D55" s="15">
        <f>SUM('By taxon'!B54:C54)</f>
        <v>21</v>
      </c>
      <c r="I55">
        <f>IF(B55&gt;15,0,15-B55)</f>
        <v>12</v>
      </c>
      <c r="J55">
        <f t="shared" si="8"/>
        <v>0</v>
      </c>
    </row>
    <row r="56" spans="1:10">
      <c r="A56" t="s">
        <v>78</v>
      </c>
      <c r="B56" s="15">
        <v>8</v>
      </c>
      <c r="C56" s="15">
        <f t="shared" si="6"/>
        <v>11</v>
      </c>
      <c r="D56" s="15">
        <f>SUM('By taxon'!B55:C55)</f>
        <v>19</v>
      </c>
      <c r="I56">
        <f>IF(B56&gt;15,0,15-B56)</f>
        <v>7</v>
      </c>
      <c r="J56">
        <f t="shared" si="8"/>
        <v>0</v>
      </c>
    </row>
    <row r="57" spans="1:10">
      <c r="A57" t="s">
        <v>83</v>
      </c>
      <c r="C57" s="15">
        <f t="shared" si="6"/>
        <v>10</v>
      </c>
      <c r="D57" s="15">
        <f>SUM('By taxon'!B56:C56)</f>
        <v>10</v>
      </c>
      <c r="I57">
        <v>8</v>
      </c>
      <c r="J57">
        <v>0</v>
      </c>
    </row>
    <row r="58" spans="1:10" ht="15.75" thickBot="1">
      <c r="A58" t="s">
        <v>80</v>
      </c>
      <c r="B58" s="15">
        <v>9</v>
      </c>
      <c r="C58" s="15">
        <f t="shared" si="6"/>
        <v>8</v>
      </c>
      <c r="D58" s="15">
        <f>SUM('By taxon'!B57:C57)</f>
        <v>17</v>
      </c>
      <c r="E58" s="30" t="s">
        <v>91</v>
      </c>
      <c r="F58" s="31"/>
      <c r="G58" s="17">
        <f>SUM(I43:I59)</f>
        <v>196</v>
      </c>
      <c r="I58">
        <f>IF(B58&gt;15,0,15-B58)</f>
        <v>6</v>
      </c>
      <c r="J58">
        <f t="shared" si="8"/>
        <v>0</v>
      </c>
    </row>
    <row r="59" spans="1:10" ht="15.75" thickBot="1">
      <c r="A59" t="s">
        <v>81</v>
      </c>
      <c r="B59" s="15">
        <v>3</v>
      </c>
      <c r="C59" s="15">
        <f t="shared" si="6"/>
        <v>0</v>
      </c>
      <c r="D59" s="15">
        <v>3</v>
      </c>
      <c r="E59" s="32" t="s">
        <v>92</v>
      </c>
      <c r="F59" s="33"/>
      <c r="G59" s="18">
        <f>SUM(J43:J59)</f>
        <v>0</v>
      </c>
      <c r="I59">
        <v>0</v>
      </c>
      <c r="J59">
        <v>0</v>
      </c>
    </row>
    <row r="60" spans="1:10">
      <c r="A60" t="s">
        <v>86</v>
      </c>
      <c r="B60" s="15">
        <f>SUM(B43:B59)</f>
        <v>41</v>
      </c>
      <c r="C60" s="15">
        <f>SUM(C43:C59)</f>
        <v>274</v>
      </c>
      <c r="D60" s="15">
        <f>SUM(D43:D59)</f>
        <v>315</v>
      </c>
    </row>
    <row r="65" spans="1:10">
      <c r="A65" s="28" t="s">
        <v>7</v>
      </c>
      <c r="B65" s="28"/>
      <c r="C65" s="28"/>
      <c r="D65" s="28"/>
    </row>
    <row r="66" spans="1:10">
      <c r="B66" s="15" t="s">
        <v>82</v>
      </c>
      <c r="C66" s="15" t="s">
        <v>85</v>
      </c>
      <c r="D66" s="15" t="s">
        <v>84</v>
      </c>
      <c r="I66" s="1" t="s">
        <v>88</v>
      </c>
      <c r="J66" s="1" t="s">
        <v>89</v>
      </c>
    </row>
    <row r="67" spans="1:10">
      <c r="A67" t="s">
        <v>67</v>
      </c>
      <c r="C67" s="15">
        <f>D67-B67</f>
        <v>21</v>
      </c>
      <c r="D67" s="15">
        <f>SUM('By taxon'!B66:C66)</f>
        <v>21</v>
      </c>
      <c r="I67">
        <f>IF(B67&gt;15,0,15-B67)</f>
        <v>15</v>
      </c>
      <c r="J67">
        <f>IF(D67&gt;15,0,15-D67)</f>
        <v>0</v>
      </c>
    </row>
    <row r="68" spans="1:10">
      <c r="A68" t="s">
        <v>68</v>
      </c>
      <c r="B68" s="15">
        <v>1</v>
      </c>
      <c r="C68" s="15">
        <f t="shared" ref="C68:C83" si="9">D68-B68</f>
        <v>15</v>
      </c>
      <c r="D68" s="15">
        <f>SUM('By taxon'!B67:C67)</f>
        <v>16</v>
      </c>
      <c r="I68">
        <f>IF(B68&gt;15,0,15-B68)</f>
        <v>14</v>
      </c>
      <c r="J68">
        <f>IF(D68&gt;15,0,15-D68)</f>
        <v>0</v>
      </c>
    </row>
    <row r="69" spans="1:10">
      <c r="A69" t="s">
        <v>69</v>
      </c>
      <c r="C69" s="15">
        <f t="shared" si="9"/>
        <v>17</v>
      </c>
      <c r="D69" s="15">
        <f>SUM('By taxon'!B68:C68)</f>
        <v>17</v>
      </c>
      <c r="I69">
        <f t="shared" ref="I69:I77" si="10">IF(B69&gt;15,0,15-B69)</f>
        <v>15</v>
      </c>
      <c r="J69">
        <f t="shared" ref="J69:J79" si="11">IF(D69&gt;15,0,15-D69)</f>
        <v>0</v>
      </c>
    </row>
    <row r="70" spans="1:10">
      <c r="A70" t="s">
        <v>70</v>
      </c>
      <c r="C70" s="15">
        <f t="shared" si="9"/>
        <v>21</v>
      </c>
      <c r="D70" s="15">
        <f>SUM('By taxon'!B69:C69)</f>
        <v>21</v>
      </c>
      <c r="I70">
        <f t="shared" si="10"/>
        <v>15</v>
      </c>
      <c r="J70">
        <f t="shared" si="11"/>
        <v>0</v>
      </c>
    </row>
    <row r="71" spans="1:10">
      <c r="A71" t="s">
        <v>71</v>
      </c>
      <c r="C71" s="15">
        <f t="shared" si="9"/>
        <v>21</v>
      </c>
      <c r="D71" s="15">
        <f>SUM('By taxon'!B70:C70)</f>
        <v>21</v>
      </c>
      <c r="I71">
        <f t="shared" si="10"/>
        <v>15</v>
      </c>
      <c r="J71">
        <f t="shared" si="11"/>
        <v>0</v>
      </c>
    </row>
    <row r="72" spans="1:10">
      <c r="A72" t="s">
        <v>72</v>
      </c>
      <c r="C72" s="15">
        <f t="shared" si="9"/>
        <v>21</v>
      </c>
      <c r="D72" s="15">
        <f>SUM('By taxon'!B71:C71)</f>
        <v>21</v>
      </c>
      <c r="I72">
        <f t="shared" si="10"/>
        <v>15</v>
      </c>
      <c r="J72">
        <f t="shared" si="11"/>
        <v>0</v>
      </c>
    </row>
    <row r="73" spans="1:10">
      <c r="A73" t="s">
        <v>73</v>
      </c>
      <c r="B73" s="15">
        <v>1</v>
      </c>
      <c r="C73" s="15">
        <f t="shared" si="9"/>
        <v>20</v>
      </c>
      <c r="D73" s="15">
        <f>SUM('By taxon'!B72:C72)</f>
        <v>21</v>
      </c>
      <c r="I73">
        <f t="shared" si="10"/>
        <v>14</v>
      </c>
      <c r="J73">
        <f t="shared" si="11"/>
        <v>0</v>
      </c>
    </row>
    <row r="74" spans="1:10">
      <c r="A74" t="s">
        <v>95</v>
      </c>
      <c r="B74" s="15">
        <v>10</v>
      </c>
      <c r="C74" s="15">
        <f t="shared" si="9"/>
        <v>11</v>
      </c>
      <c r="D74" s="15">
        <f>SUM('By taxon'!B73:C73)</f>
        <v>21</v>
      </c>
      <c r="I74">
        <f t="shared" si="10"/>
        <v>5</v>
      </c>
      <c r="J74">
        <f t="shared" si="11"/>
        <v>0</v>
      </c>
    </row>
    <row r="75" spans="1:10">
      <c r="A75" t="s">
        <v>119</v>
      </c>
      <c r="C75" s="15">
        <f t="shared" si="9"/>
        <v>21</v>
      </c>
      <c r="D75" s="15">
        <f>SUM('By taxon'!B74:C74)</f>
        <v>21</v>
      </c>
      <c r="I75">
        <f t="shared" si="10"/>
        <v>15</v>
      </c>
    </row>
    <row r="76" spans="1:10">
      <c r="A76" t="s">
        <v>74</v>
      </c>
      <c r="C76" s="15">
        <f t="shared" si="9"/>
        <v>11</v>
      </c>
      <c r="D76" s="15">
        <f>SUM('By taxon'!B75:C75)</f>
        <v>11</v>
      </c>
      <c r="I76">
        <v>11</v>
      </c>
      <c r="J76">
        <v>0</v>
      </c>
    </row>
    <row r="77" spans="1:10">
      <c r="A77" t="s">
        <v>75</v>
      </c>
      <c r="C77" s="15">
        <f t="shared" si="9"/>
        <v>16</v>
      </c>
      <c r="D77" s="15">
        <f>SUM('By taxon'!B76:C76)</f>
        <v>16</v>
      </c>
      <c r="I77">
        <f t="shared" si="10"/>
        <v>15</v>
      </c>
      <c r="J77">
        <f t="shared" si="11"/>
        <v>0</v>
      </c>
    </row>
    <row r="78" spans="1:10">
      <c r="A78" t="s">
        <v>76</v>
      </c>
      <c r="B78" s="15">
        <v>4</v>
      </c>
      <c r="C78" s="15">
        <f t="shared" si="9"/>
        <v>17</v>
      </c>
      <c r="D78" s="15">
        <f>SUM('By taxon'!B77:C77)</f>
        <v>21</v>
      </c>
      <c r="I78">
        <f>IF(B78&gt;15,0,15-B78)</f>
        <v>11</v>
      </c>
      <c r="J78">
        <f t="shared" si="11"/>
        <v>0</v>
      </c>
    </row>
    <row r="79" spans="1:10">
      <c r="A79" t="s">
        <v>77</v>
      </c>
      <c r="B79" s="15">
        <v>5</v>
      </c>
      <c r="C79" s="15">
        <f t="shared" si="9"/>
        <v>11</v>
      </c>
      <c r="D79" s="15">
        <f>SUM('By taxon'!B78:C78)</f>
        <v>16</v>
      </c>
      <c r="I79">
        <f>IF(B79&gt;15,0,15-B79)</f>
        <v>10</v>
      </c>
      <c r="J79">
        <f t="shared" si="11"/>
        <v>0</v>
      </c>
    </row>
    <row r="80" spans="1:10">
      <c r="A80" t="s">
        <v>78</v>
      </c>
      <c r="C80" s="15">
        <f t="shared" si="9"/>
        <v>3</v>
      </c>
      <c r="D80" s="15">
        <f>SUM('By taxon'!B79:C79)</f>
        <v>3</v>
      </c>
      <c r="I80">
        <v>3</v>
      </c>
      <c r="J80">
        <v>0</v>
      </c>
    </row>
    <row r="81" spans="1:10" ht="15.75" thickBot="1">
      <c r="A81" t="s">
        <v>83</v>
      </c>
      <c r="C81" s="15">
        <f t="shared" si="9"/>
        <v>0</v>
      </c>
      <c r="D81" s="15">
        <f>SUM('By taxon'!B80:C80)</f>
        <v>0</v>
      </c>
      <c r="I81">
        <v>0</v>
      </c>
      <c r="J81">
        <v>0</v>
      </c>
    </row>
    <row r="82" spans="1:10" ht="15.75" thickBot="1">
      <c r="A82" t="s">
        <v>80</v>
      </c>
      <c r="B82" s="15">
        <v>2</v>
      </c>
      <c r="C82" s="15">
        <f t="shared" si="9"/>
        <v>4</v>
      </c>
      <c r="D82" s="15">
        <f>SUM('By taxon'!B81:C81)</f>
        <v>6</v>
      </c>
      <c r="E82" s="30" t="s">
        <v>91</v>
      </c>
      <c r="F82" s="31"/>
      <c r="G82" s="17">
        <f>SUM(I67:I83)</f>
        <v>178</v>
      </c>
      <c r="I82">
        <v>4</v>
      </c>
      <c r="J82">
        <v>0</v>
      </c>
    </row>
    <row r="83" spans="1:10" ht="15.75" thickBot="1">
      <c r="A83" t="s">
        <v>81</v>
      </c>
      <c r="C83" s="15">
        <f t="shared" si="9"/>
        <v>1</v>
      </c>
      <c r="D83" s="15">
        <f>SUM('By taxon'!B82:C82)</f>
        <v>1</v>
      </c>
      <c r="E83" s="32" t="s">
        <v>92</v>
      </c>
      <c r="F83" s="33"/>
      <c r="G83" s="18">
        <f>SUM(J67:J83)</f>
        <v>0</v>
      </c>
      <c r="I83">
        <v>1</v>
      </c>
      <c r="J83">
        <v>0</v>
      </c>
    </row>
    <row r="84" spans="1:10">
      <c r="A84" t="s">
        <v>87</v>
      </c>
      <c r="B84" s="15">
        <f>SUM(B67:B83)</f>
        <v>23</v>
      </c>
      <c r="C84" s="15">
        <f>SUM(C67:C83)</f>
        <v>231</v>
      </c>
      <c r="D84" s="15">
        <f>SUM(D67:D83)</f>
        <v>254</v>
      </c>
    </row>
    <row r="85" spans="1:10">
      <c r="A85" s="28" t="s">
        <v>8</v>
      </c>
      <c r="B85" s="28"/>
      <c r="C85" s="28"/>
      <c r="D85" s="28"/>
    </row>
    <row r="86" spans="1:10">
      <c r="B86" s="15" t="s">
        <v>82</v>
      </c>
      <c r="C86" s="15" t="s">
        <v>85</v>
      </c>
      <c r="D86" s="15" t="s">
        <v>84</v>
      </c>
      <c r="I86" s="1" t="s">
        <v>88</v>
      </c>
      <c r="J86" s="1" t="s">
        <v>89</v>
      </c>
    </row>
    <row r="87" spans="1:10">
      <c r="A87" t="s">
        <v>67</v>
      </c>
      <c r="B87" s="15">
        <v>15</v>
      </c>
      <c r="C87" s="15">
        <f>D87-B87</f>
        <v>-5</v>
      </c>
      <c r="D87" s="15">
        <f>SUM('By taxon'!B86:C86)</f>
        <v>10</v>
      </c>
      <c r="I87">
        <v>0</v>
      </c>
      <c r="J87">
        <v>0</v>
      </c>
    </row>
    <row r="88" spans="1:10">
      <c r="A88" t="s">
        <v>68</v>
      </c>
      <c r="B88" s="15">
        <v>12</v>
      </c>
      <c r="C88" s="15">
        <f t="shared" ref="C88:C103" si="12">D88-B88</f>
        <v>3</v>
      </c>
      <c r="D88" s="15">
        <f>SUM('By taxon'!B87:C87)</f>
        <v>15</v>
      </c>
      <c r="I88">
        <f>IF(B88&gt;15,0,15-B88)</f>
        <v>3</v>
      </c>
      <c r="J88">
        <f>IF(D88&gt;15,0,15-D88)</f>
        <v>0</v>
      </c>
    </row>
    <row r="89" spans="1:10">
      <c r="A89" t="s">
        <v>69</v>
      </c>
      <c r="B89" s="15">
        <v>10</v>
      </c>
      <c r="C89" s="15">
        <f t="shared" si="12"/>
        <v>0</v>
      </c>
      <c r="D89" s="15">
        <v>10</v>
      </c>
      <c r="I89">
        <v>0</v>
      </c>
      <c r="J89">
        <v>0</v>
      </c>
    </row>
    <row r="90" spans="1:10">
      <c r="A90" t="s">
        <v>70</v>
      </c>
      <c r="B90" s="15">
        <v>15</v>
      </c>
      <c r="C90" s="15">
        <v>0</v>
      </c>
      <c r="D90" s="15">
        <f>SUM('By taxon'!B89:C89)</f>
        <v>19</v>
      </c>
      <c r="I90">
        <f t="shared" ref="I90:I96" si="13">IF(B90&gt;15,0,15-B90)</f>
        <v>0</v>
      </c>
      <c r="J90">
        <f t="shared" ref="J90:J99" si="14">IF(D90&gt;15,0,15-D90)</f>
        <v>0</v>
      </c>
    </row>
    <row r="91" spans="1:10">
      <c r="A91" t="s">
        <v>71</v>
      </c>
      <c r="B91" s="15">
        <v>15</v>
      </c>
      <c r="C91" s="15">
        <v>0</v>
      </c>
      <c r="D91" s="15">
        <f>SUM('By taxon'!B90:C90)</f>
        <v>18</v>
      </c>
      <c r="I91">
        <f t="shared" si="13"/>
        <v>0</v>
      </c>
      <c r="J91">
        <f t="shared" si="14"/>
        <v>0</v>
      </c>
    </row>
    <row r="92" spans="1:10">
      <c r="A92" t="s">
        <v>72</v>
      </c>
      <c r="B92" s="15">
        <v>7</v>
      </c>
      <c r="C92" s="15">
        <v>0</v>
      </c>
      <c r="D92" s="15">
        <v>7</v>
      </c>
      <c r="I92">
        <v>0</v>
      </c>
      <c r="J92">
        <v>0</v>
      </c>
    </row>
    <row r="93" spans="1:10">
      <c r="A93" t="s">
        <v>73</v>
      </c>
      <c r="B93" s="15">
        <v>29</v>
      </c>
      <c r="C93" s="15">
        <f t="shared" si="12"/>
        <v>-1</v>
      </c>
      <c r="D93" s="15">
        <v>28</v>
      </c>
      <c r="I93">
        <f t="shared" si="13"/>
        <v>0</v>
      </c>
      <c r="J93">
        <f t="shared" si="14"/>
        <v>0</v>
      </c>
    </row>
    <row r="94" spans="1:10">
      <c r="A94" t="s">
        <v>95</v>
      </c>
      <c r="B94" s="15">
        <v>27</v>
      </c>
      <c r="C94" s="15">
        <f t="shared" si="12"/>
        <v>-8</v>
      </c>
      <c r="D94" s="15">
        <f>SUM('By taxon'!B93:C93)</f>
        <v>19</v>
      </c>
      <c r="I94">
        <f t="shared" si="13"/>
        <v>0</v>
      </c>
      <c r="J94">
        <f t="shared" si="14"/>
        <v>0</v>
      </c>
    </row>
    <row r="95" spans="1:10">
      <c r="A95" t="s">
        <v>119</v>
      </c>
      <c r="B95" s="15">
        <v>14</v>
      </c>
      <c r="C95" s="15">
        <f t="shared" si="12"/>
        <v>5</v>
      </c>
      <c r="D95" s="15">
        <f>SUM('By taxon'!B94:C94)</f>
        <v>19</v>
      </c>
      <c r="I95">
        <f t="shared" si="13"/>
        <v>1</v>
      </c>
      <c r="J95">
        <v>0</v>
      </c>
    </row>
    <row r="96" spans="1:10">
      <c r="A96" t="s">
        <v>74</v>
      </c>
      <c r="B96" s="15">
        <v>10</v>
      </c>
      <c r="C96" s="15">
        <f t="shared" si="12"/>
        <v>5</v>
      </c>
      <c r="D96" s="15">
        <f>SUM('By taxon'!B95:C95)</f>
        <v>15</v>
      </c>
      <c r="I96">
        <f t="shared" si="13"/>
        <v>5</v>
      </c>
      <c r="J96">
        <f t="shared" si="14"/>
        <v>0</v>
      </c>
    </row>
    <row r="97" spans="1:10">
      <c r="A97" t="s">
        <v>75</v>
      </c>
      <c r="B97" s="15">
        <v>11</v>
      </c>
      <c r="C97" s="15">
        <f t="shared" si="12"/>
        <v>-1</v>
      </c>
      <c r="D97" s="15">
        <v>10</v>
      </c>
      <c r="I97">
        <v>0</v>
      </c>
      <c r="J97">
        <v>0</v>
      </c>
    </row>
    <row r="98" spans="1:10">
      <c r="A98" t="s">
        <v>76</v>
      </c>
      <c r="B98" s="15">
        <v>15</v>
      </c>
      <c r="C98" s="15">
        <v>0</v>
      </c>
      <c r="D98" s="15">
        <f>SUM('By taxon'!B97:C97)</f>
        <v>17</v>
      </c>
      <c r="I98">
        <f>IF(B98&gt;15,0,15-B98)</f>
        <v>0</v>
      </c>
      <c r="J98">
        <f t="shared" si="14"/>
        <v>0</v>
      </c>
    </row>
    <row r="99" spans="1:10">
      <c r="A99" t="s">
        <v>77</v>
      </c>
      <c r="B99" s="15">
        <v>15</v>
      </c>
      <c r="C99" s="15">
        <f t="shared" si="12"/>
        <v>0</v>
      </c>
      <c r="D99" s="15">
        <f>SUM('By taxon'!B98:C98)</f>
        <v>15</v>
      </c>
      <c r="I99">
        <f>IF(B99&gt;15,0,15-B99)</f>
        <v>0</v>
      </c>
      <c r="J99">
        <f t="shared" si="14"/>
        <v>0</v>
      </c>
    </row>
    <row r="100" spans="1:10">
      <c r="A100" t="s">
        <v>78</v>
      </c>
      <c r="C100" s="15">
        <f t="shared" si="12"/>
        <v>0</v>
      </c>
      <c r="D100" s="15">
        <f>SUM('By taxon'!B99:C99)</f>
        <v>0</v>
      </c>
      <c r="I100">
        <v>0</v>
      </c>
      <c r="J100">
        <v>0</v>
      </c>
    </row>
    <row r="101" spans="1:10" ht="15.75" thickBot="1">
      <c r="A101" t="s">
        <v>83</v>
      </c>
      <c r="C101" s="15">
        <f t="shared" si="12"/>
        <v>0</v>
      </c>
      <c r="D101" s="15">
        <f>SUM('By taxon'!B100:C100)</f>
        <v>0</v>
      </c>
      <c r="I101">
        <v>0</v>
      </c>
      <c r="J101">
        <v>0</v>
      </c>
    </row>
    <row r="102" spans="1:10" ht="15.75" thickBot="1">
      <c r="A102" t="s">
        <v>80</v>
      </c>
      <c r="B102" s="15">
        <v>1</v>
      </c>
      <c r="C102" s="15">
        <f t="shared" si="12"/>
        <v>0</v>
      </c>
      <c r="D102" s="15">
        <f>SUM('By taxon'!B101:C101)</f>
        <v>1</v>
      </c>
      <c r="E102" s="30" t="s">
        <v>91</v>
      </c>
      <c r="F102" s="31"/>
      <c r="G102" s="17">
        <f>SUM(I87:I103)</f>
        <v>9</v>
      </c>
      <c r="I102">
        <v>0</v>
      </c>
      <c r="J102">
        <v>0</v>
      </c>
    </row>
    <row r="103" spans="1:10" ht="15.75" thickBot="1">
      <c r="A103" t="s">
        <v>81</v>
      </c>
      <c r="C103" s="15">
        <f t="shared" si="12"/>
        <v>0</v>
      </c>
      <c r="D103" s="15">
        <f>SUM('By taxon'!B102:C102)</f>
        <v>0</v>
      </c>
      <c r="E103" s="32" t="s">
        <v>92</v>
      </c>
      <c r="F103" s="33"/>
      <c r="G103" s="18">
        <f>SUM(J87:J103)</f>
        <v>0</v>
      </c>
      <c r="I103">
        <v>0</v>
      </c>
      <c r="J103">
        <v>0</v>
      </c>
    </row>
    <row r="104" spans="1:10">
      <c r="A104" t="s">
        <v>87</v>
      </c>
      <c r="B104" s="15">
        <f>SUM(B87:B103)</f>
        <v>196</v>
      </c>
      <c r="C104" s="15">
        <f>SUM(C87:C103)</f>
        <v>-2</v>
      </c>
      <c r="D104" s="15">
        <f>SUM(D87:D103)</f>
        <v>203</v>
      </c>
    </row>
    <row r="105" spans="1:10">
      <c r="A105" s="28" t="s">
        <v>47</v>
      </c>
      <c r="B105" s="29"/>
      <c r="C105" s="29"/>
      <c r="D105" s="29"/>
    </row>
    <row r="106" spans="1:10">
      <c r="B106" s="15" t="s">
        <v>82</v>
      </c>
      <c r="C106" s="15" t="s">
        <v>85</v>
      </c>
      <c r="D106" s="15" t="s">
        <v>84</v>
      </c>
      <c r="I106" s="1" t="s">
        <v>88</v>
      </c>
      <c r="J106" s="1" t="s">
        <v>89</v>
      </c>
    </row>
    <row r="107" spans="1:10">
      <c r="A107" t="s">
        <v>67</v>
      </c>
      <c r="B107" s="15">
        <v>15</v>
      </c>
      <c r="C107" s="15">
        <f>D107-B107</f>
        <v>4</v>
      </c>
      <c r="D107" s="15">
        <f>SUM('By taxon'!B106:C106)</f>
        <v>19</v>
      </c>
      <c r="I107">
        <f>IF(B107&gt;15,0,15-B107)</f>
        <v>0</v>
      </c>
      <c r="J107">
        <f>IF(D107&gt;15,0,15-D107)</f>
        <v>0</v>
      </c>
    </row>
    <row r="108" spans="1:10">
      <c r="A108" t="s">
        <v>68</v>
      </c>
      <c r="B108" s="15">
        <v>15</v>
      </c>
      <c r="C108" s="15">
        <f t="shared" ref="C108:C123" si="15">D108-B108</f>
        <v>2</v>
      </c>
      <c r="D108" s="15">
        <f>SUM('By taxon'!B107:C107)</f>
        <v>17</v>
      </c>
      <c r="I108">
        <f>IF(B108&gt;15,0,15-B108)</f>
        <v>0</v>
      </c>
      <c r="J108">
        <f>IF(D108&gt;15,0,15-D108)</f>
        <v>0</v>
      </c>
    </row>
    <row r="109" spans="1:10">
      <c r="A109" t="s">
        <v>69</v>
      </c>
      <c r="B109" s="15">
        <v>15</v>
      </c>
      <c r="C109" s="15">
        <f t="shared" si="15"/>
        <v>4</v>
      </c>
      <c r="D109" s="15">
        <f>SUM('By taxon'!B108:C108)</f>
        <v>19</v>
      </c>
      <c r="I109">
        <f t="shared" ref="I109:I117" si="16">IF(B109&gt;15,0,15-B109)</f>
        <v>0</v>
      </c>
      <c r="J109">
        <f t="shared" ref="J109:J117" si="17">IF(D109&gt;15,0,15-D109)</f>
        <v>0</v>
      </c>
    </row>
    <row r="110" spans="1:10">
      <c r="A110" t="s">
        <v>70</v>
      </c>
      <c r="B110" s="15">
        <v>15</v>
      </c>
      <c r="C110" s="15">
        <f t="shared" si="15"/>
        <v>6</v>
      </c>
      <c r="D110" s="15">
        <f>SUM('By taxon'!B109:C109)</f>
        <v>21</v>
      </c>
      <c r="I110">
        <f t="shared" si="16"/>
        <v>0</v>
      </c>
      <c r="J110">
        <f t="shared" si="17"/>
        <v>0</v>
      </c>
    </row>
    <row r="111" spans="1:10">
      <c r="A111" t="s">
        <v>71</v>
      </c>
      <c r="B111" s="15">
        <v>15</v>
      </c>
      <c r="C111" s="15">
        <f t="shared" si="15"/>
        <v>6</v>
      </c>
      <c r="D111" s="15">
        <f>SUM('By taxon'!B110:C110)</f>
        <v>21</v>
      </c>
      <c r="I111">
        <f t="shared" si="16"/>
        <v>0</v>
      </c>
      <c r="J111">
        <f t="shared" si="17"/>
        <v>0</v>
      </c>
    </row>
    <row r="112" spans="1:10">
      <c r="A112" t="s">
        <v>72</v>
      </c>
      <c r="B112" s="15">
        <v>15</v>
      </c>
      <c r="C112" s="15">
        <f t="shared" si="15"/>
        <v>6</v>
      </c>
      <c r="D112" s="15">
        <f>SUM('By taxon'!B111:C111)</f>
        <v>21</v>
      </c>
      <c r="I112">
        <f t="shared" si="16"/>
        <v>0</v>
      </c>
      <c r="J112">
        <f t="shared" si="17"/>
        <v>0</v>
      </c>
    </row>
    <row r="113" spans="1:10">
      <c r="A113" t="s">
        <v>73</v>
      </c>
      <c r="B113" s="15">
        <v>15</v>
      </c>
      <c r="C113" s="15">
        <f t="shared" si="15"/>
        <v>7</v>
      </c>
      <c r="D113" s="15">
        <f>SUM('By taxon'!B112:C112)</f>
        <v>22</v>
      </c>
      <c r="I113">
        <f t="shared" si="16"/>
        <v>0</v>
      </c>
      <c r="J113">
        <f t="shared" si="17"/>
        <v>0</v>
      </c>
    </row>
    <row r="114" spans="1:10">
      <c r="A114" t="s">
        <v>95</v>
      </c>
      <c r="B114" s="15">
        <v>16</v>
      </c>
      <c r="C114" s="15">
        <f t="shared" si="15"/>
        <v>5</v>
      </c>
      <c r="D114" s="15">
        <f>SUM('By taxon'!B113:C113)</f>
        <v>21</v>
      </c>
      <c r="I114">
        <f t="shared" si="16"/>
        <v>0</v>
      </c>
      <c r="J114">
        <f t="shared" si="17"/>
        <v>0</v>
      </c>
    </row>
    <row r="115" spans="1:10">
      <c r="A115" t="s">
        <v>119</v>
      </c>
      <c r="C115" s="15">
        <f t="shared" si="15"/>
        <v>21</v>
      </c>
      <c r="D115" s="15">
        <f>SUM('By taxon'!B114:C114)</f>
        <v>21</v>
      </c>
      <c r="I115">
        <f t="shared" si="16"/>
        <v>15</v>
      </c>
    </row>
    <row r="116" spans="1:10">
      <c r="A116" t="s">
        <v>74</v>
      </c>
      <c r="B116" s="15">
        <v>15</v>
      </c>
      <c r="C116" s="15">
        <f t="shared" si="15"/>
        <v>6</v>
      </c>
      <c r="D116" s="15">
        <f>SUM('By taxon'!B115:C115)</f>
        <v>21</v>
      </c>
      <c r="I116">
        <f t="shared" si="16"/>
        <v>0</v>
      </c>
      <c r="J116">
        <f t="shared" si="17"/>
        <v>0</v>
      </c>
    </row>
    <row r="117" spans="1:10">
      <c r="A117" t="s">
        <v>75</v>
      </c>
      <c r="B117" s="15">
        <v>15</v>
      </c>
      <c r="C117" s="15">
        <f t="shared" si="15"/>
        <v>6</v>
      </c>
      <c r="D117" s="15">
        <f>SUM('By taxon'!B116:C116)</f>
        <v>21</v>
      </c>
      <c r="I117">
        <f t="shared" si="16"/>
        <v>0</v>
      </c>
      <c r="J117">
        <f t="shared" si="17"/>
        <v>0</v>
      </c>
    </row>
    <row r="118" spans="1:10">
      <c r="A118" t="s">
        <v>76</v>
      </c>
      <c r="B118" s="15">
        <v>3</v>
      </c>
      <c r="C118" s="15">
        <f t="shared" si="15"/>
        <v>2</v>
      </c>
      <c r="D118" s="15">
        <f>SUM('By taxon'!B117:C117)</f>
        <v>5</v>
      </c>
      <c r="I118">
        <v>2</v>
      </c>
      <c r="J118">
        <v>0</v>
      </c>
    </row>
    <row r="119" spans="1:10">
      <c r="A119" t="s">
        <v>77</v>
      </c>
      <c r="B119" s="15">
        <v>6</v>
      </c>
      <c r="C119" s="15">
        <f t="shared" si="15"/>
        <v>1</v>
      </c>
      <c r="D119" s="15">
        <f>SUM('By taxon'!B118:C118)</f>
        <v>7</v>
      </c>
      <c r="I119">
        <v>1</v>
      </c>
      <c r="J119">
        <v>0</v>
      </c>
    </row>
    <row r="120" spans="1:10">
      <c r="A120" t="s">
        <v>78</v>
      </c>
      <c r="C120" s="15">
        <f t="shared" si="15"/>
        <v>0</v>
      </c>
      <c r="D120" s="15">
        <f>SUM('By taxon'!B119:C119)</f>
        <v>0</v>
      </c>
      <c r="I120">
        <v>0</v>
      </c>
      <c r="J120">
        <v>0</v>
      </c>
    </row>
    <row r="121" spans="1:10" ht="15.75" thickBot="1">
      <c r="A121" t="s">
        <v>83</v>
      </c>
      <c r="C121" s="15">
        <f t="shared" si="15"/>
        <v>0</v>
      </c>
      <c r="D121" s="15">
        <f>SUM('By taxon'!B120:C120)</f>
        <v>0</v>
      </c>
      <c r="I121">
        <v>0</v>
      </c>
      <c r="J121">
        <v>0</v>
      </c>
    </row>
    <row r="122" spans="1:10" ht="15.75" thickBot="1">
      <c r="A122" t="s">
        <v>80</v>
      </c>
      <c r="B122" s="15">
        <v>1</v>
      </c>
      <c r="C122" s="15">
        <f t="shared" si="15"/>
        <v>0</v>
      </c>
      <c r="D122" s="15">
        <f>SUM('By taxon'!B121:C121)</f>
        <v>1</v>
      </c>
      <c r="E122" s="30" t="s">
        <v>91</v>
      </c>
      <c r="F122" s="31"/>
      <c r="G122" s="17">
        <f>SUM(I107:I123)</f>
        <v>18</v>
      </c>
      <c r="I122">
        <v>0</v>
      </c>
      <c r="J122">
        <v>0</v>
      </c>
    </row>
    <row r="123" spans="1:10" ht="15.75" thickBot="1">
      <c r="A123" t="s">
        <v>81</v>
      </c>
      <c r="C123" s="15">
        <f t="shared" si="15"/>
        <v>0</v>
      </c>
      <c r="D123" s="15">
        <f>SUM('By taxon'!B122:C122)</f>
        <v>0</v>
      </c>
      <c r="E123" s="32" t="s">
        <v>92</v>
      </c>
      <c r="F123" s="33"/>
      <c r="G123" s="18">
        <f>SUM(J107:J123)</f>
        <v>0</v>
      </c>
      <c r="I123">
        <v>0</v>
      </c>
      <c r="J123">
        <v>0</v>
      </c>
    </row>
    <row r="124" spans="1:10">
      <c r="A124" t="s">
        <v>86</v>
      </c>
      <c r="B124" s="15">
        <f>SUM(B107:B123)</f>
        <v>161</v>
      </c>
      <c r="C124" s="15">
        <f>SUM(C107:C123)</f>
        <v>76</v>
      </c>
      <c r="D124" s="15">
        <f>SUM(D107:D123)</f>
        <v>237</v>
      </c>
    </row>
    <row r="131" spans="1:10">
      <c r="A131" s="28" t="s">
        <v>10</v>
      </c>
      <c r="B131" s="28"/>
      <c r="C131" s="28"/>
      <c r="D131" s="28"/>
    </row>
    <row r="132" spans="1:10">
      <c r="B132" s="15" t="s">
        <v>82</v>
      </c>
      <c r="C132" s="15" t="s">
        <v>85</v>
      </c>
      <c r="D132" s="15" t="s">
        <v>84</v>
      </c>
      <c r="I132" s="1" t="s">
        <v>88</v>
      </c>
      <c r="J132" s="1" t="s">
        <v>89</v>
      </c>
    </row>
    <row r="133" spans="1:10">
      <c r="A133" t="s">
        <v>67</v>
      </c>
      <c r="C133" s="15">
        <f>D133-B133</f>
        <v>4</v>
      </c>
      <c r="D133" s="15">
        <f>SUM('By taxon'!B130:C130)</f>
        <v>4</v>
      </c>
      <c r="I133">
        <v>4</v>
      </c>
      <c r="J133">
        <v>0</v>
      </c>
    </row>
    <row r="134" spans="1:10">
      <c r="A134" t="s">
        <v>68</v>
      </c>
      <c r="C134" s="15">
        <f t="shared" ref="C134:C149" si="18">D134-B134</f>
        <v>4</v>
      </c>
      <c r="D134" s="15">
        <f>SUM('By taxon'!B131:C131)</f>
        <v>4</v>
      </c>
      <c r="I134">
        <v>4</v>
      </c>
      <c r="J134">
        <v>0</v>
      </c>
    </row>
    <row r="135" spans="1:10">
      <c r="A135" t="s">
        <v>69</v>
      </c>
      <c r="C135" s="15">
        <f t="shared" si="18"/>
        <v>0</v>
      </c>
      <c r="D135" s="15">
        <f>SUM('By taxon'!B132:C132)</f>
        <v>0</v>
      </c>
      <c r="I135">
        <v>0</v>
      </c>
      <c r="J135">
        <v>0</v>
      </c>
    </row>
    <row r="136" spans="1:10">
      <c r="A136" t="s">
        <v>70</v>
      </c>
      <c r="C136" s="15">
        <f t="shared" si="18"/>
        <v>1</v>
      </c>
      <c r="D136" s="15">
        <f>SUM('By taxon'!B133:C133)</f>
        <v>1</v>
      </c>
      <c r="I136">
        <v>0</v>
      </c>
      <c r="J136">
        <v>0</v>
      </c>
    </row>
    <row r="137" spans="1:10">
      <c r="A137" t="s">
        <v>71</v>
      </c>
      <c r="C137" s="15">
        <f t="shared" si="18"/>
        <v>7</v>
      </c>
      <c r="D137" s="15">
        <f>SUM('By taxon'!B134:C134)</f>
        <v>7</v>
      </c>
      <c r="I137">
        <f>C137</f>
        <v>7</v>
      </c>
      <c r="J137">
        <v>0</v>
      </c>
    </row>
    <row r="138" spans="1:10">
      <c r="A138" t="s">
        <v>72</v>
      </c>
      <c r="C138" s="15">
        <f t="shared" si="18"/>
        <v>17</v>
      </c>
      <c r="D138" s="15">
        <f>SUM('By taxon'!B135:C135)</f>
        <v>17</v>
      </c>
      <c r="I138">
        <f t="shared" ref="I138:I145" si="19">IF(B138&gt;15,0,15-B138)</f>
        <v>15</v>
      </c>
      <c r="J138">
        <f t="shared" ref="J138:J145" si="20">IF(D138&gt;15,0,15-D138)</f>
        <v>0</v>
      </c>
    </row>
    <row r="139" spans="1:10">
      <c r="A139" t="s">
        <v>73</v>
      </c>
      <c r="C139" s="15">
        <f t="shared" si="18"/>
        <v>20</v>
      </c>
      <c r="D139" s="15">
        <f>SUM('By taxon'!B136:C136)</f>
        <v>20</v>
      </c>
      <c r="I139">
        <f t="shared" si="19"/>
        <v>15</v>
      </c>
      <c r="J139">
        <f t="shared" si="20"/>
        <v>0</v>
      </c>
    </row>
    <row r="140" spans="1:10">
      <c r="A140" t="s">
        <v>95</v>
      </c>
      <c r="B140" s="15">
        <v>5</v>
      </c>
      <c r="C140" s="15">
        <f t="shared" si="18"/>
        <v>16</v>
      </c>
      <c r="D140" s="15">
        <f>SUM('By taxon'!B137:C137)</f>
        <v>21</v>
      </c>
      <c r="I140">
        <f t="shared" si="19"/>
        <v>10</v>
      </c>
      <c r="J140">
        <f t="shared" si="20"/>
        <v>0</v>
      </c>
    </row>
    <row r="141" spans="1:10">
      <c r="A141" t="s">
        <v>119</v>
      </c>
      <c r="C141" s="15">
        <f t="shared" si="18"/>
        <v>21</v>
      </c>
      <c r="D141" s="15">
        <f>SUM('By taxon'!B138:C138)</f>
        <v>21</v>
      </c>
      <c r="I141">
        <f t="shared" si="19"/>
        <v>15</v>
      </c>
    </row>
    <row r="142" spans="1:10">
      <c r="A142" t="s">
        <v>74</v>
      </c>
      <c r="C142" s="15">
        <f t="shared" si="18"/>
        <v>19</v>
      </c>
      <c r="D142" s="15">
        <f>SUM('By taxon'!B139:C139)</f>
        <v>19</v>
      </c>
      <c r="I142">
        <f t="shared" si="19"/>
        <v>15</v>
      </c>
      <c r="J142">
        <f t="shared" si="20"/>
        <v>0</v>
      </c>
    </row>
    <row r="143" spans="1:10">
      <c r="A143" t="s">
        <v>75</v>
      </c>
      <c r="C143" s="15">
        <f t="shared" si="18"/>
        <v>21</v>
      </c>
      <c r="D143" s="15">
        <f>SUM('By taxon'!B140:C140)</f>
        <v>21</v>
      </c>
      <c r="I143">
        <f t="shared" si="19"/>
        <v>15</v>
      </c>
      <c r="J143">
        <f t="shared" si="20"/>
        <v>0</v>
      </c>
    </row>
    <row r="144" spans="1:10">
      <c r="A144" t="s">
        <v>76</v>
      </c>
      <c r="B144" s="15">
        <v>30</v>
      </c>
      <c r="C144" s="15">
        <f t="shared" si="18"/>
        <v>-9</v>
      </c>
      <c r="D144" s="15">
        <f>SUM('By taxon'!B141:C141)</f>
        <v>21</v>
      </c>
      <c r="I144">
        <f t="shared" si="19"/>
        <v>0</v>
      </c>
      <c r="J144">
        <f t="shared" si="20"/>
        <v>0</v>
      </c>
    </row>
    <row r="145" spans="1:10">
      <c r="A145" t="s">
        <v>77</v>
      </c>
      <c r="B145" s="15">
        <v>23</v>
      </c>
      <c r="C145" s="15">
        <f t="shared" si="18"/>
        <v>-2</v>
      </c>
      <c r="D145" s="15">
        <f>SUM('By taxon'!B142:C142)</f>
        <v>21</v>
      </c>
      <c r="I145">
        <f t="shared" si="19"/>
        <v>0</v>
      </c>
      <c r="J145">
        <f t="shared" si="20"/>
        <v>0</v>
      </c>
    </row>
    <row r="146" spans="1:10">
      <c r="A146" t="s">
        <v>78</v>
      </c>
      <c r="B146" s="15">
        <v>1</v>
      </c>
      <c r="C146" s="15">
        <f t="shared" si="18"/>
        <v>3</v>
      </c>
      <c r="D146" s="15">
        <f>SUM('By taxon'!B143:C143)</f>
        <v>4</v>
      </c>
      <c r="I146">
        <v>3</v>
      </c>
      <c r="J146">
        <v>0</v>
      </c>
    </row>
    <row r="147" spans="1:10" ht="15.75" thickBot="1">
      <c r="A147" t="s">
        <v>83</v>
      </c>
      <c r="B147" s="15">
        <v>6</v>
      </c>
      <c r="C147" s="15">
        <f t="shared" si="18"/>
        <v>3</v>
      </c>
      <c r="D147" s="15">
        <f>SUM('By taxon'!B144:C144)</f>
        <v>9</v>
      </c>
      <c r="I147">
        <v>3</v>
      </c>
      <c r="J147">
        <v>0</v>
      </c>
    </row>
    <row r="148" spans="1:10" ht="15.75" thickBot="1">
      <c r="A148" t="s">
        <v>80</v>
      </c>
      <c r="B148" s="15">
        <v>2</v>
      </c>
      <c r="C148" s="15">
        <f t="shared" si="18"/>
        <v>6</v>
      </c>
      <c r="D148" s="15">
        <f>SUM('By taxon'!B145:C145)</f>
        <v>8</v>
      </c>
      <c r="E148" s="30" t="s">
        <v>91</v>
      </c>
      <c r="F148" s="31"/>
      <c r="G148" s="17">
        <f>SUM(I133:I149)</f>
        <v>118</v>
      </c>
      <c r="I148">
        <v>6</v>
      </c>
      <c r="J148">
        <v>0</v>
      </c>
    </row>
    <row r="149" spans="1:10" ht="15.75" thickBot="1">
      <c r="A149" t="s">
        <v>81</v>
      </c>
      <c r="B149" s="15">
        <v>1</v>
      </c>
      <c r="C149" s="15">
        <f t="shared" si="18"/>
        <v>6</v>
      </c>
      <c r="D149" s="15">
        <f>SUM('By taxon'!B146:C146)</f>
        <v>7</v>
      </c>
      <c r="E149" s="32" t="s">
        <v>92</v>
      </c>
      <c r="F149" s="33"/>
      <c r="G149" s="18">
        <f>SUM(J133:J149)</f>
        <v>0</v>
      </c>
      <c r="I149">
        <v>6</v>
      </c>
      <c r="J149">
        <v>0</v>
      </c>
    </row>
    <row r="150" spans="1:10">
      <c r="A150" t="s">
        <v>87</v>
      </c>
      <c r="B150" s="15">
        <f>SUM(B133:B149)</f>
        <v>68</v>
      </c>
      <c r="C150" s="15">
        <f>SUM(C133:C143,C146:C149)</f>
        <v>148</v>
      </c>
      <c r="D150" s="15">
        <f>SUM(D133:D149)</f>
        <v>205</v>
      </c>
    </row>
    <row r="151" spans="1:10">
      <c r="A151" s="28" t="s">
        <v>11</v>
      </c>
      <c r="B151" s="28"/>
      <c r="C151" s="28"/>
      <c r="D151" s="28"/>
    </row>
    <row r="152" spans="1:10">
      <c r="B152" s="15" t="s">
        <v>82</v>
      </c>
      <c r="C152" s="15" t="s">
        <v>85</v>
      </c>
      <c r="D152" s="15" t="s">
        <v>84</v>
      </c>
      <c r="I152" s="1" t="s">
        <v>88</v>
      </c>
      <c r="J152" s="1" t="s">
        <v>89</v>
      </c>
    </row>
    <row r="153" spans="1:10">
      <c r="A153" t="s">
        <v>67</v>
      </c>
      <c r="B153" s="15">
        <v>29</v>
      </c>
      <c r="C153" s="15">
        <f>D153-B153</f>
        <v>-8</v>
      </c>
      <c r="D153" s="15">
        <f>SUM('By taxon'!B150:C150)</f>
        <v>21</v>
      </c>
      <c r="I153">
        <f>IF(B153&gt;15,0,15-B153)</f>
        <v>0</v>
      </c>
      <c r="J153">
        <f>IF(D153&gt;15,0,15-D153)</f>
        <v>0</v>
      </c>
    </row>
    <row r="154" spans="1:10">
      <c r="A154" t="s">
        <v>68</v>
      </c>
      <c r="B154" s="15">
        <v>9</v>
      </c>
      <c r="C154" s="15">
        <f t="shared" ref="C154:C169" si="21">D154-B154</f>
        <v>-3</v>
      </c>
      <c r="D154" s="15">
        <f>SUM('By taxon'!B151:C151)</f>
        <v>6</v>
      </c>
      <c r="I154">
        <v>0</v>
      </c>
      <c r="J154">
        <v>0</v>
      </c>
    </row>
    <row r="155" spans="1:10">
      <c r="A155" t="s">
        <v>69</v>
      </c>
      <c r="B155" s="15">
        <v>7</v>
      </c>
      <c r="C155" s="15">
        <f t="shared" si="21"/>
        <v>7</v>
      </c>
      <c r="D155" s="15">
        <f>SUM('By taxon'!B152:C152)</f>
        <v>14</v>
      </c>
      <c r="I155">
        <f t="shared" ref="I155:I161" si="22">IF(B155&gt;15,0,15-B155)</f>
        <v>8</v>
      </c>
      <c r="J155">
        <v>0</v>
      </c>
    </row>
    <row r="156" spans="1:10">
      <c r="A156" t="s">
        <v>70</v>
      </c>
      <c r="B156" s="15">
        <v>41</v>
      </c>
      <c r="C156" s="15">
        <f t="shared" si="21"/>
        <v>-20</v>
      </c>
      <c r="D156" s="15">
        <f>SUM('By taxon'!B153:C153)</f>
        <v>21</v>
      </c>
      <c r="I156">
        <f t="shared" si="22"/>
        <v>0</v>
      </c>
      <c r="J156">
        <f>IF(D156&gt;15,0,15-D156)</f>
        <v>0</v>
      </c>
    </row>
    <row r="157" spans="1:10">
      <c r="A157" t="s">
        <v>71</v>
      </c>
      <c r="B157" s="15">
        <v>68</v>
      </c>
      <c r="C157" s="15">
        <f t="shared" si="21"/>
        <v>-47</v>
      </c>
      <c r="D157" s="15">
        <f>SUM('By taxon'!B154:C154)</f>
        <v>21</v>
      </c>
      <c r="I157">
        <f t="shared" si="22"/>
        <v>0</v>
      </c>
      <c r="J157">
        <f>IF(D157&gt;15,0,15-D157)</f>
        <v>0</v>
      </c>
    </row>
    <row r="158" spans="1:10">
      <c r="A158" t="s">
        <v>72</v>
      </c>
      <c r="B158" s="15">
        <v>49</v>
      </c>
      <c r="C158" s="15">
        <f t="shared" si="21"/>
        <v>-28</v>
      </c>
      <c r="D158" s="15">
        <f>SUM('By taxon'!B155:C155)</f>
        <v>21</v>
      </c>
      <c r="I158">
        <f t="shared" si="22"/>
        <v>0</v>
      </c>
      <c r="J158">
        <f>IF(D158&gt;15,0,15-D158)</f>
        <v>0</v>
      </c>
    </row>
    <row r="159" spans="1:10">
      <c r="A159" t="s">
        <v>73</v>
      </c>
      <c r="B159" s="15">
        <v>39</v>
      </c>
      <c r="C159" s="15">
        <f t="shared" si="21"/>
        <v>-18</v>
      </c>
      <c r="D159" s="15">
        <f>SUM('By taxon'!B156:C156)</f>
        <v>21</v>
      </c>
      <c r="I159">
        <f t="shared" si="22"/>
        <v>0</v>
      </c>
      <c r="J159">
        <f>IF(D159&gt;15,0,15-D159)</f>
        <v>0</v>
      </c>
    </row>
    <row r="160" spans="1:10">
      <c r="A160" t="s">
        <v>95</v>
      </c>
      <c r="B160" s="15">
        <v>36</v>
      </c>
      <c r="C160" s="15">
        <f t="shared" si="21"/>
        <v>-15</v>
      </c>
      <c r="D160" s="15">
        <f>SUM('By taxon'!B157:C157)</f>
        <v>21</v>
      </c>
      <c r="I160">
        <f t="shared" si="22"/>
        <v>0</v>
      </c>
      <c r="J160">
        <f>IF(D160&gt;15,0,15-D160)</f>
        <v>0</v>
      </c>
    </row>
    <row r="161" spans="1:10">
      <c r="A161" t="s">
        <v>119</v>
      </c>
      <c r="B161" s="15">
        <v>8</v>
      </c>
      <c r="C161" s="15">
        <f t="shared" si="21"/>
        <v>1</v>
      </c>
      <c r="D161" s="15">
        <f>SUM('By taxon'!B158:C158)</f>
        <v>9</v>
      </c>
      <c r="I161">
        <f t="shared" si="22"/>
        <v>7</v>
      </c>
    </row>
    <row r="162" spans="1:10">
      <c r="A162" t="s">
        <v>74</v>
      </c>
      <c r="B162" s="15">
        <v>7</v>
      </c>
      <c r="C162" s="15">
        <f t="shared" si="21"/>
        <v>1</v>
      </c>
      <c r="D162" s="15">
        <f>SUM('By taxon'!B159:C159)</f>
        <v>8</v>
      </c>
      <c r="I162">
        <v>1</v>
      </c>
      <c r="J162">
        <v>0</v>
      </c>
    </row>
    <row r="163" spans="1:10">
      <c r="A163" t="s">
        <v>75</v>
      </c>
      <c r="B163" s="15">
        <v>14</v>
      </c>
      <c r="C163" s="15">
        <f>D163-B163</f>
        <v>-6</v>
      </c>
      <c r="D163" s="15">
        <f>SUM('By taxon'!B160:C160)</f>
        <v>8</v>
      </c>
      <c r="I163">
        <v>0</v>
      </c>
      <c r="J163">
        <v>0</v>
      </c>
    </row>
    <row r="164" spans="1:10">
      <c r="A164" t="s">
        <v>76</v>
      </c>
      <c r="B164" s="15">
        <v>2</v>
      </c>
      <c r="C164" s="15">
        <f t="shared" si="21"/>
        <v>0</v>
      </c>
      <c r="D164" s="15">
        <f>SUM('By taxon'!B161:C161)</f>
        <v>2</v>
      </c>
      <c r="I164">
        <v>2</v>
      </c>
      <c r="J164">
        <v>0</v>
      </c>
    </row>
    <row r="165" spans="1:10">
      <c r="A165" t="s">
        <v>77</v>
      </c>
      <c r="C165" s="15">
        <f t="shared" si="21"/>
        <v>1</v>
      </c>
      <c r="D165" s="15">
        <f>SUM('By taxon'!B162:C162)</f>
        <v>1</v>
      </c>
      <c r="I165">
        <v>1</v>
      </c>
      <c r="J165">
        <v>0</v>
      </c>
    </row>
    <row r="166" spans="1:10">
      <c r="A166" t="s">
        <v>78</v>
      </c>
      <c r="C166" s="15">
        <f t="shared" si="21"/>
        <v>0</v>
      </c>
      <c r="D166" s="15">
        <f>SUM('By taxon'!B163:C163)</f>
        <v>0</v>
      </c>
      <c r="I166">
        <v>0</v>
      </c>
      <c r="J166">
        <v>0</v>
      </c>
    </row>
    <row r="167" spans="1:10" ht="15.75" thickBot="1">
      <c r="A167" t="s">
        <v>83</v>
      </c>
      <c r="C167" s="15">
        <f t="shared" si="21"/>
        <v>0</v>
      </c>
      <c r="D167" s="15">
        <f>SUM('By taxon'!B164:C164)</f>
        <v>0</v>
      </c>
      <c r="I167">
        <v>0</v>
      </c>
      <c r="J167">
        <v>0</v>
      </c>
    </row>
    <row r="168" spans="1:10" ht="15.75" thickBot="1">
      <c r="A168" t="s">
        <v>80</v>
      </c>
      <c r="C168" s="15">
        <f t="shared" si="21"/>
        <v>0</v>
      </c>
      <c r="D168" s="15">
        <f>SUM('By taxon'!B165:C165)</f>
        <v>0</v>
      </c>
      <c r="E168" s="30" t="s">
        <v>91</v>
      </c>
      <c r="F168" s="31"/>
      <c r="G168" s="17">
        <f>SUM(I153:I169)</f>
        <v>19</v>
      </c>
      <c r="I168">
        <v>0</v>
      </c>
      <c r="J168">
        <v>0</v>
      </c>
    </row>
    <row r="169" spans="1:10" ht="15.75" thickBot="1">
      <c r="A169" t="s">
        <v>81</v>
      </c>
      <c r="C169" s="15">
        <f t="shared" si="21"/>
        <v>0</v>
      </c>
      <c r="D169" s="15">
        <f>SUM('By taxon'!B166:C166)</f>
        <v>0</v>
      </c>
      <c r="E169" s="32" t="s">
        <v>92</v>
      </c>
      <c r="F169" s="33"/>
      <c r="G169" s="18">
        <f>SUM(J153:J169)</f>
        <v>0</v>
      </c>
      <c r="I169">
        <v>0</v>
      </c>
      <c r="J169">
        <v>0</v>
      </c>
    </row>
    <row r="170" spans="1:10">
      <c r="A170" t="s">
        <v>87</v>
      </c>
      <c r="B170" s="15">
        <f>SUM(B153:B169)</f>
        <v>309</v>
      </c>
      <c r="C170" s="15">
        <f>SUM(C155,C162,C163,C165)</f>
        <v>3</v>
      </c>
      <c r="D170" s="15">
        <f>SUM(D153:D169)</f>
        <v>174</v>
      </c>
    </row>
    <row r="171" spans="1:10">
      <c r="A171" s="28" t="s">
        <v>12</v>
      </c>
      <c r="B171" s="28"/>
      <c r="C171" s="28"/>
      <c r="D171" s="28"/>
    </row>
    <row r="172" spans="1:10">
      <c r="B172" s="15" t="s">
        <v>82</v>
      </c>
      <c r="C172" s="15" t="s">
        <v>85</v>
      </c>
      <c r="D172" s="15" t="s">
        <v>84</v>
      </c>
      <c r="I172" s="1" t="s">
        <v>88</v>
      </c>
      <c r="J172" s="1" t="s">
        <v>89</v>
      </c>
    </row>
    <row r="173" spans="1:10">
      <c r="A173" t="s">
        <v>67</v>
      </c>
      <c r="B173" s="15">
        <v>12</v>
      </c>
      <c r="C173" s="15">
        <f>D173-B173</f>
        <v>4</v>
      </c>
      <c r="D173" s="15">
        <f>SUM('By taxon'!B170:C170)</f>
        <v>16</v>
      </c>
      <c r="I173">
        <f>IF(B173&gt;15,0,15-B173)</f>
        <v>3</v>
      </c>
      <c r="J173">
        <f>IF(D173&gt;15,0,15-D173)</f>
        <v>0</v>
      </c>
    </row>
    <row r="174" spans="1:10">
      <c r="A174" t="s">
        <v>68</v>
      </c>
      <c r="B174" s="15">
        <v>15</v>
      </c>
      <c r="C174" s="15">
        <f t="shared" ref="C174:C189" si="23">D174-B174</f>
        <v>1</v>
      </c>
      <c r="D174" s="15">
        <f>SUM('By taxon'!B171:C171)</f>
        <v>16</v>
      </c>
      <c r="I174">
        <f>IF(B174&gt;15,0,15-B174)</f>
        <v>0</v>
      </c>
      <c r="J174">
        <f>IF(D174&gt;15,0,15-D174)</f>
        <v>0</v>
      </c>
    </row>
    <row r="175" spans="1:10">
      <c r="A175" t="s">
        <v>69</v>
      </c>
      <c r="B175" s="15">
        <v>43</v>
      </c>
      <c r="C175" s="15">
        <f t="shared" si="23"/>
        <v>-25</v>
      </c>
      <c r="D175" s="15">
        <f>SUM('By taxon'!B172:C172)</f>
        <v>18</v>
      </c>
      <c r="I175">
        <f t="shared" ref="I175:I183" si="24">IF(B175&gt;15,0,15-B175)</f>
        <v>0</v>
      </c>
      <c r="J175">
        <f t="shared" ref="J175:J184" si="25">IF(D175&gt;15,0,15-D175)</f>
        <v>0</v>
      </c>
    </row>
    <row r="176" spans="1:10">
      <c r="A176" t="s">
        <v>70</v>
      </c>
      <c r="B176" s="15">
        <v>56</v>
      </c>
      <c r="C176" s="15">
        <f t="shared" si="23"/>
        <v>-40</v>
      </c>
      <c r="D176" s="15">
        <f>SUM('By taxon'!B173:C173)</f>
        <v>16</v>
      </c>
      <c r="I176">
        <f t="shared" si="24"/>
        <v>0</v>
      </c>
      <c r="J176">
        <f t="shared" si="25"/>
        <v>0</v>
      </c>
    </row>
    <row r="177" spans="1:10">
      <c r="A177" t="s">
        <v>71</v>
      </c>
      <c r="B177" s="15">
        <v>54</v>
      </c>
      <c r="C177" s="15">
        <f t="shared" si="23"/>
        <v>-38</v>
      </c>
      <c r="D177" s="15">
        <f>SUM('By taxon'!B174:C174)</f>
        <v>16</v>
      </c>
      <c r="I177">
        <f t="shared" si="24"/>
        <v>0</v>
      </c>
      <c r="J177">
        <f t="shared" si="25"/>
        <v>0</v>
      </c>
    </row>
    <row r="178" spans="1:10">
      <c r="A178" t="s">
        <v>72</v>
      </c>
      <c r="B178" s="15">
        <v>40</v>
      </c>
      <c r="C178" s="15">
        <f t="shared" si="23"/>
        <v>-23</v>
      </c>
      <c r="D178" s="15">
        <f>SUM('By taxon'!B175:C175)</f>
        <v>17</v>
      </c>
      <c r="I178">
        <f t="shared" si="24"/>
        <v>0</v>
      </c>
      <c r="J178">
        <f t="shared" si="25"/>
        <v>0</v>
      </c>
    </row>
    <row r="179" spans="1:10">
      <c r="A179" t="s">
        <v>73</v>
      </c>
      <c r="B179" s="15">
        <v>31</v>
      </c>
      <c r="C179" s="15">
        <f t="shared" si="23"/>
        <v>-11</v>
      </c>
      <c r="D179" s="15">
        <f>SUM('By taxon'!B176:C176)</f>
        <v>20</v>
      </c>
      <c r="I179">
        <f t="shared" si="24"/>
        <v>0</v>
      </c>
      <c r="J179">
        <f t="shared" si="25"/>
        <v>0</v>
      </c>
    </row>
    <row r="180" spans="1:10">
      <c r="A180" t="s">
        <v>95</v>
      </c>
      <c r="B180" s="15">
        <v>38</v>
      </c>
      <c r="C180" s="15">
        <f t="shared" si="23"/>
        <v>-18</v>
      </c>
      <c r="D180" s="15">
        <f>SUM('By taxon'!B177:C177)</f>
        <v>20</v>
      </c>
      <c r="I180">
        <f t="shared" si="24"/>
        <v>0</v>
      </c>
      <c r="J180">
        <f t="shared" si="25"/>
        <v>0</v>
      </c>
    </row>
    <row r="181" spans="1:10">
      <c r="A181" t="s">
        <v>119</v>
      </c>
      <c r="B181" s="15">
        <v>26</v>
      </c>
      <c r="C181" s="15">
        <f t="shared" ref="C181" si="26">D181-B181</f>
        <v>-6</v>
      </c>
      <c r="D181" s="15">
        <f>SUM('By taxon'!B178:C178)</f>
        <v>20</v>
      </c>
      <c r="I181">
        <f t="shared" si="24"/>
        <v>0</v>
      </c>
    </row>
    <row r="182" spans="1:10">
      <c r="A182" t="s">
        <v>74</v>
      </c>
      <c r="B182" s="15">
        <v>11</v>
      </c>
      <c r="C182" s="16">
        <f t="shared" si="23"/>
        <v>1</v>
      </c>
      <c r="D182" s="15">
        <f>SUM('By taxon'!B179:C179)</f>
        <v>12</v>
      </c>
      <c r="I182">
        <v>1</v>
      </c>
      <c r="J182">
        <v>0</v>
      </c>
    </row>
    <row r="183" spans="1:10">
      <c r="A183" t="s">
        <v>75</v>
      </c>
      <c r="B183" s="15">
        <v>20</v>
      </c>
      <c r="C183" s="16">
        <f t="shared" si="23"/>
        <v>-5</v>
      </c>
      <c r="D183" s="15">
        <f>SUM('By taxon'!B180:C180)</f>
        <v>15</v>
      </c>
      <c r="I183">
        <f t="shared" si="24"/>
        <v>0</v>
      </c>
      <c r="J183">
        <f t="shared" si="25"/>
        <v>0</v>
      </c>
    </row>
    <row r="184" spans="1:10">
      <c r="A184" t="s">
        <v>76</v>
      </c>
      <c r="B184" s="15">
        <v>15</v>
      </c>
      <c r="C184" s="15">
        <f t="shared" si="23"/>
        <v>1</v>
      </c>
      <c r="D184" s="15">
        <f>SUM('By taxon'!B181:C181)</f>
        <v>16</v>
      </c>
      <c r="I184">
        <f>IF(B184&gt;15,0,15-B184)</f>
        <v>0</v>
      </c>
      <c r="J184">
        <f t="shared" si="25"/>
        <v>0</v>
      </c>
    </row>
    <row r="185" spans="1:10">
      <c r="A185" t="s">
        <v>77</v>
      </c>
      <c r="C185" s="15">
        <f t="shared" si="23"/>
        <v>6</v>
      </c>
      <c r="D185" s="15">
        <f>SUM('By taxon'!B182:C182)</f>
        <v>6</v>
      </c>
      <c r="I185">
        <v>6</v>
      </c>
      <c r="J185">
        <v>0</v>
      </c>
    </row>
    <row r="186" spans="1:10">
      <c r="A186" t="s">
        <v>78</v>
      </c>
      <c r="B186" s="15">
        <v>1</v>
      </c>
      <c r="C186" s="15">
        <f t="shared" si="23"/>
        <v>0</v>
      </c>
      <c r="D186" s="15">
        <f>SUM('By taxon'!B183:C183)</f>
        <v>1</v>
      </c>
      <c r="I186">
        <v>0</v>
      </c>
      <c r="J186">
        <v>0</v>
      </c>
    </row>
    <row r="187" spans="1:10" ht="15.75" thickBot="1">
      <c r="A187" t="s">
        <v>83</v>
      </c>
      <c r="C187" s="15">
        <f t="shared" si="23"/>
        <v>0</v>
      </c>
      <c r="D187" s="15">
        <f>SUM('By taxon'!B184:C184)</f>
        <v>0</v>
      </c>
      <c r="I187">
        <v>0</v>
      </c>
      <c r="J187">
        <v>0</v>
      </c>
    </row>
    <row r="188" spans="1:10" ht="15.75" thickBot="1">
      <c r="A188" t="s">
        <v>80</v>
      </c>
      <c r="C188" s="15">
        <f t="shared" si="23"/>
        <v>1</v>
      </c>
      <c r="D188" s="15">
        <f>SUM('By taxon'!B185:C185)</f>
        <v>1</v>
      </c>
      <c r="E188" s="30" t="s">
        <v>91</v>
      </c>
      <c r="F188" s="31"/>
      <c r="G188" s="17">
        <f>SUM(I173:I189)</f>
        <v>12</v>
      </c>
      <c r="I188">
        <v>1</v>
      </c>
      <c r="J188">
        <v>0</v>
      </c>
    </row>
    <row r="189" spans="1:10" ht="15.75" thickBot="1">
      <c r="A189" t="s">
        <v>81</v>
      </c>
      <c r="B189" s="15">
        <v>2</v>
      </c>
      <c r="C189" s="15">
        <f t="shared" si="23"/>
        <v>1</v>
      </c>
      <c r="D189" s="15">
        <f>SUM('By taxon'!B186:C186)</f>
        <v>3</v>
      </c>
      <c r="E189" s="32" t="s">
        <v>92</v>
      </c>
      <c r="F189" s="33"/>
      <c r="G189" s="18">
        <f>SUM(J173:J189)</f>
        <v>0</v>
      </c>
      <c r="I189">
        <v>1</v>
      </c>
      <c r="J189">
        <v>0</v>
      </c>
    </row>
    <row r="190" spans="1:10">
      <c r="A190" t="s">
        <v>87</v>
      </c>
      <c r="B190" s="15">
        <f>SUM(B173:B189)</f>
        <v>364</v>
      </c>
      <c r="C190" s="15">
        <f>SUM(C173:C174,C182,C184,C185,C189)</f>
        <v>14</v>
      </c>
      <c r="D190" s="15">
        <f>SUM(D173:D189)</f>
        <v>213</v>
      </c>
    </row>
    <row r="196" spans="1:10">
      <c r="A196" s="28" t="s">
        <v>13</v>
      </c>
      <c r="B196" s="28"/>
      <c r="C196" s="28"/>
      <c r="D196" s="28"/>
    </row>
    <row r="197" spans="1:10">
      <c r="B197" s="15" t="s">
        <v>82</v>
      </c>
      <c r="C197" s="15" t="s">
        <v>85</v>
      </c>
      <c r="D197" s="15" t="s">
        <v>84</v>
      </c>
      <c r="I197" s="1" t="s">
        <v>88</v>
      </c>
      <c r="J197" s="1" t="s">
        <v>89</v>
      </c>
    </row>
    <row r="198" spans="1:10">
      <c r="A198" t="s">
        <v>67</v>
      </c>
      <c r="C198" s="15">
        <f>D198-B198</f>
        <v>1</v>
      </c>
      <c r="D198" s="15">
        <f>SUM('By taxon'!B194:C194)</f>
        <v>1</v>
      </c>
      <c r="I198">
        <v>1</v>
      </c>
      <c r="J198">
        <v>0</v>
      </c>
    </row>
    <row r="199" spans="1:10">
      <c r="A199" t="s">
        <v>68</v>
      </c>
      <c r="C199" s="15">
        <f t="shared" ref="C199:C214" si="27">D199-B199</f>
        <v>3</v>
      </c>
      <c r="D199" s="15">
        <f>SUM('By taxon'!B195:C195)</f>
        <v>3</v>
      </c>
      <c r="I199">
        <v>3</v>
      </c>
      <c r="J199">
        <v>0</v>
      </c>
    </row>
    <row r="200" spans="1:10">
      <c r="A200" t="s">
        <v>69</v>
      </c>
      <c r="C200" s="15">
        <f t="shared" si="27"/>
        <v>6</v>
      </c>
      <c r="D200" s="15">
        <f>SUM('By taxon'!B196:C196)</f>
        <v>6</v>
      </c>
      <c r="I200">
        <v>6</v>
      </c>
      <c r="J200">
        <v>0</v>
      </c>
    </row>
    <row r="201" spans="1:10">
      <c r="A201" t="s">
        <v>70</v>
      </c>
      <c r="B201" s="15">
        <v>3</v>
      </c>
      <c r="C201" s="15">
        <f t="shared" si="27"/>
        <v>16</v>
      </c>
      <c r="D201" s="15">
        <f>SUM('By taxon'!B197:C197)</f>
        <v>19</v>
      </c>
      <c r="I201">
        <v>6</v>
      </c>
      <c r="J201">
        <f>IF(D201&gt;15,0,15-D201)</f>
        <v>0</v>
      </c>
    </row>
    <row r="202" spans="1:10">
      <c r="A202" t="s">
        <v>71</v>
      </c>
      <c r="C202" s="15">
        <f t="shared" si="27"/>
        <v>15</v>
      </c>
      <c r="D202" s="15">
        <f>SUM('By taxon'!B198:C198)</f>
        <v>15</v>
      </c>
      <c r="I202">
        <f>IF(B202&gt;15,0,15-B202)</f>
        <v>15</v>
      </c>
      <c r="J202">
        <f>IF(D202&gt;15,0,15-D202)</f>
        <v>0</v>
      </c>
    </row>
    <row r="203" spans="1:10">
      <c r="A203" t="s">
        <v>72</v>
      </c>
      <c r="B203" s="15">
        <v>1</v>
      </c>
      <c r="C203" s="15">
        <f t="shared" si="27"/>
        <v>2</v>
      </c>
      <c r="D203" s="15">
        <f>SUM('By taxon'!B199:C199)</f>
        <v>3</v>
      </c>
      <c r="I203">
        <f>IF(B203&gt;15,0,15-B203)</f>
        <v>14</v>
      </c>
      <c r="J203">
        <v>0</v>
      </c>
    </row>
    <row r="204" spans="1:10">
      <c r="A204" t="s">
        <v>73</v>
      </c>
      <c r="C204" s="15">
        <f t="shared" si="27"/>
        <v>11</v>
      </c>
      <c r="D204" s="15">
        <f>SUM('By taxon'!B200:C200)</f>
        <v>11</v>
      </c>
      <c r="I204">
        <f>IF(B204&gt;15,0,15-B204)</f>
        <v>15</v>
      </c>
      <c r="J204">
        <v>0</v>
      </c>
    </row>
    <row r="205" spans="1:10">
      <c r="A205" t="s">
        <v>95</v>
      </c>
      <c r="C205" s="15">
        <f t="shared" si="27"/>
        <v>15</v>
      </c>
      <c r="D205" s="15">
        <f>SUM('By taxon'!B201:C201)</f>
        <v>15</v>
      </c>
      <c r="I205">
        <f>IF(B205&gt;15,0,15-B205)</f>
        <v>15</v>
      </c>
      <c r="J205">
        <f>IF(D205&gt;15,0,15-D205)</f>
        <v>0</v>
      </c>
    </row>
    <row r="206" spans="1:10">
      <c r="A206" t="s">
        <v>119</v>
      </c>
      <c r="C206" s="15">
        <f t="shared" ref="C206" si="28">D206-B206</f>
        <v>0</v>
      </c>
      <c r="D206" s="15">
        <f>SUM('By taxon'!B202:C202)</f>
        <v>0</v>
      </c>
      <c r="I206">
        <v>0</v>
      </c>
      <c r="J206">
        <v>0</v>
      </c>
    </row>
    <row r="207" spans="1:10">
      <c r="A207" t="s">
        <v>74</v>
      </c>
      <c r="B207" s="15">
        <v>1</v>
      </c>
      <c r="C207" s="15">
        <f t="shared" si="27"/>
        <v>0</v>
      </c>
      <c r="D207" s="15">
        <f>SUM('By taxon'!B203:C203)</f>
        <v>1</v>
      </c>
      <c r="I207">
        <v>1</v>
      </c>
      <c r="J207">
        <v>0</v>
      </c>
    </row>
    <row r="208" spans="1:10">
      <c r="A208" t="s">
        <v>75</v>
      </c>
      <c r="C208" s="15">
        <f t="shared" si="27"/>
        <v>2</v>
      </c>
      <c r="D208" s="15">
        <f>SUM('By taxon'!B204:C204)</f>
        <v>2</v>
      </c>
      <c r="I208">
        <v>2</v>
      </c>
      <c r="J208">
        <v>0</v>
      </c>
    </row>
    <row r="209" spans="1:10">
      <c r="A209" t="s">
        <v>76</v>
      </c>
      <c r="C209" s="15">
        <f t="shared" si="27"/>
        <v>5</v>
      </c>
      <c r="D209" s="15">
        <f>SUM('By taxon'!B205:C205)</f>
        <v>5</v>
      </c>
      <c r="I209">
        <v>5</v>
      </c>
      <c r="J209">
        <v>0</v>
      </c>
    </row>
    <row r="210" spans="1:10">
      <c r="A210" t="s">
        <v>77</v>
      </c>
      <c r="C210" s="15">
        <f t="shared" si="27"/>
        <v>0</v>
      </c>
      <c r="D210" s="15">
        <f>SUM('By taxon'!B206:C206)</f>
        <v>0</v>
      </c>
      <c r="I210">
        <v>0</v>
      </c>
      <c r="J210">
        <v>0</v>
      </c>
    </row>
    <row r="211" spans="1:10">
      <c r="A211" t="s">
        <v>78</v>
      </c>
      <c r="C211" s="15">
        <f t="shared" si="27"/>
        <v>0</v>
      </c>
      <c r="D211" s="15">
        <f>SUM('By taxon'!B207:C207)</f>
        <v>0</v>
      </c>
      <c r="I211">
        <v>0</v>
      </c>
      <c r="J211">
        <v>0</v>
      </c>
    </row>
    <row r="212" spans="1:10" ht="15.75" thickBot="1">
      <c r="A212" t="s">
        <v>83</v>
      </c>
      <c r="C212" s="15">
        <f t="shared" si="27"/>
        <v>0</v>
      </c>
      <c r="D212" s="15">
        <f>SUM('By taxon'!B208:C208)</f>
        <v>0</v>
      </c>
      <c r="I212">
        <v>0</v>
      </c>
      <c r="J212">
        <v>0</v>
      </c>
    </row>
    <row r="213" spans="1:10" ht="15.75" thickBot="1">
      <c r="A213" t="s">
        <v>80</v>
      </c>
      <c r="C213" s="15">
        <f t="shared" si="27"/>
        <v>0</v>
      </c>
      <c r="D213" s="15">
        <f>SUM('By taxon'!B209:C209)</f>
        <v>0</v>
      </c>
      <c r="E213" s="30" t="s">
        <v>91</v>
      </c>
      <c r="F213" s="31"/>
      <c r="G213" s="17">
        <f>SUM(I198:I214)</f>
        <v>83</v>
      </c>
      <c r="I213">
        <v>0</v>
      </c>
      <c r="J213">
        <v>0</v>
      </c>
    </row>
    <row r="214" spans="1:10" ht="15.75" thickBot="1">
      <c r="A214" t="s">
        <v>81</v>
      </c>
      <c r="C214" s="15">
        <f t="shared" si="27"/>
        <v>0</v>
      </c>
      <c r="D214" s="15">
        <f>SUM('By taxon'!B210:C210)</f>
        <v>0</v>
      </c>
      <c r="E214" s="32" t="s">
        <v>92</v>
      </c>
      <c r="F214" s="33"/>
      <c r="G214" s="18">
        <f>SUM(J198:J214)</f>
        <v>0</v>
      </c>
      <c r="I214">
        <v>0</v>
      </c>
      <c r="J214">
        <v>0</v>
      </c>
    </row>
    <row r="215" spans="1:10">
      <c r="A215" t="s">
        <v>87</v>
      </c>
      <c r="B215" s="15">
        <f>SUM(B198:B214)</f>
        <v>5</v>
      </c>
      <c r="C215" s="15">
        <f>SUM(C198:C214)</f>
        <v>76</v>
      </c>
      <c r="D215" s="15">
        <f>SUM(D198:D214)</f>
        <v>81</v>
      </c>
    </row>
    <row r="216" spans="1:10">
      <c r="A216" s="28" t="s">
        <v>14</v>
      </c>
      <c r="B216" s="28"/>
      <c r="C216" s="28"/>
      <c r="D216" s="28"/>
    </row>
    <row r="217" spans="1:10">
      <c r="B217" s="15" t="s">
        <v>82</v>
      </c>
      <c r="C217" s="15" t="s">
        <v>85</v>
      </c>
      <c r="D217" s="15" t="s">
        <v>84</v>
      </c>
      <c r="I217" s="1" t="s">
        <v>88</v>
      </c>
      <c r="J217" s="1" t="s">
        <v>89</v>
      </c>
    </row>
    <row r="218" spans="1:10">
      <c r="A218" t="s">
        <v>67</v>
      </c>
      <c r="C218" s="15">
        <f>D218-B218</f>
        <v>0</v>
      </c>
      <c r="D218" s="15">
        <f>SUM('By taxon'!B214:C214)</f>
        <v>0</v>
      </c>
      <c r="I218">
        <v>0</v>
      </c>
      <c r="J218">
        <v>0</v>
      </c>
    </row>
    <row r="219" spans="1:10">
      <c r="A219" t="s">
        <v>68</v>
      </c>
      <c r="C219" s="15">
        <f t="shared" ref="C219:C234" si="29">D219-B219</f>
        <v>0</v>
      </c>
      <c r="D219" s="15">
        <f>SUM('By taxon'!B215:C215)</f>
        <v>0</v>
      </c>
      <c r="I219">
        <v>0</v>
      </c>
      <c r="J219">
        <v>0</v>
      </c>
    </row>
    <row r="220" spans="1:10">
      <c r="A220" t="s">
        <v>69</v>
      </c>
      <c r="C220" s="15">
        <f t="shared" si="29"/>
        <v>1</v>
      </c>
      <c r="D220" s="15">
        <f>SUM('By taxon'!B216:C216)</f>
        <v>1</v>
      </c>
      <c r="I220">
        <v>1</v>
      </c>
      <c r="J220">
        <v>0</v>
      </c>
    </row>
    <row r="221" spans="1:10">
      <c r="A221" t="s">
        <v>70</v>
      </c>
      <c r="C221" s="15">
        <f t="shared" si="29"/>
        <v>10</v>
      </c>
      <c r="D221" s="15">
        <f>SUM('By taxon'!B217:C217)</f>
        <v>10</v>
      </c>
      <c r="I221">
        <f>IF(B221&gt;15,0,15-B221)</f>
        <v>15</v>
      </c>
      <c r="J221">
        <v>0</v>
      </c>
    </row>
    <row r="222" spans="1:10">
      <c r="A222" t="s">
        <v>71</v>
      </c>
      <c r="B222" s="15">
        <v>1</v>
      </c>
      <c r="C222" s="15">
        <f t="shared" si="29"/>
        <v>16</v>
      </c>
      <c r="D222" s="15">
        <f>SUM('By taxon'!B218:C218)</f>
        <v>17</v>
      </c>
      <c r="I222">
        <f>IF(B222&gt;15,0,15-B222)</f>
        <v>14</v>
      </c>
      <c r="J222">
        <f>IF(D222&gt;15,0,15-D222)</f>
        <v>0</v>
      </c>
    </row>
    <row r="223" spans="1:10">
      <c r="A223" t="s">
        <v>72</v>
      </c>
      <c r="B223" s="15">
        <v>2</v>
      </c>
      <c r="C223" s="15">
        <f t="shared" si="29"/>
        <v>16</v>
      </c>
      <c r="D223" s="15">
        <f>SUM('By taxon'!B219:C219)</f>
        <v>18</v>
      </c>
      <c r="I223">
        <f>IF(B223&gt;15,0,15-B223)</f>
        <v>13</v>
      </c>
      <c r="J223">
        <f>IF(D223&gt;15,0,15-D223)</f>
        <v>0</v>
      </c>
    </row>
    <row r="224" spans="1:10">
      <c r="A224" t="s">
        <v>73</v>
      </c>
      <c r="C224" s="15">
        <f t="shared" si="29"/>
        <v>15</v>
      </c>
      <c r="D224" s="15">
        <f>SUM('By taxon'!B220:C220)</f>
        <v>15</v>
      </c>
      <c r="I224">
        <f>IF(B224&gt;15,0,15-B224)</f>
        <v>15</v>
      </c>
      <c r="J224">
        <f>IF(D224&gt;15,0,15-D224)</f>
        <v>0</v>
      </c>
    </row>
    <row r="225" spans="1:10">
      <c r="A225" t="s">
        <v>95</v>
      </c>
      <c r="B225" s="15">
        <v>1</v>
      </c>
      <c r="C225" s="15">
        <f t="shared" si="29"/>
        <v>15</v>
      </c>
      <c r="D225" s="15">
        <f>SUM('By taxon'!B221:C221)</f>
        <v>16</v>
      </c>
      <c r="I225">
        <f>IF(B225&gt;15,0,15-B225)</f>
        <v>14</v>
      </c>
      <c r="J225">
        <f>IF(D225&gt;15,0,15-D225)</f>
        <v>0</v>
      </c>
    </row>
    <row r="226" spans="1:10">
      <c r="A226" t="s">
        <v>119</v>
      </c>
      <c r="B226" s="15">
        <v>1</v>
      </c>
      <c r="C226" s="15">
        <f t="shared" ref="C226" si="30">D226-B226</f>
        <v>2</v>
      </c>
      <c r="D226" s="15">
        <f>SUM('By taxon'!B222:C222)</f>
        <v>3</v>
      </c>
      <c r="I226">
        <f>IF(B226&gt;15,0,15-B226)</f>
        <v>14</v>
      </c>
    </row>
    <row r="227" spans="1:10">
      <c r="A227" t="s">
        <v>74</v>
      </c>
      <c r="C227" s="15">
        <f t="shared" si="29"/>
        <v>2</v>
      </c>
      <c r="D227" s="15">
        <f>SUM('By taxon'!B223:C223)</f>
        <v>2</v>
      </c>
      <c r="I227">
        <v>2</v>
      </c>
      <c r="J227">
        <v>0</v>
      </c>
    </row>
    <row r="228" spans="1:10">
      <c r="A228" t="s">
        <v>75</v>
      </c>
      <c r="C228" s="15">
        <f t="shared" si="29"/>
        <v>5</v>
      </c>
      <c r="D228" s="15">
        <f>SUM('By taxon'!B224:C224)</f>
        <v>5</v>
      </c>
      <c r="I228">
        <v>4</v>
      </c>
      <c r="J228">
        <v>0</v>
      </c>
    </row>
    <row r="229" spans="1:10">
      <c r="A229" t="s">
        <v>76</v>
      </c>
      <c r="C229" s="15">
        <f t="shared" si="29"/>
        <v>12</v>
      </c>
      <c r="D229" s="15">
        <f>SUM('By taxon'!B225:C225)</f>
        <v>12</v>
      </c>
      <c r="I229">
        <v>12</v>
      </c>
      <c r="J229">
        <v>0</v>
      </c>
    </row>
    <row r="230" spans="1:10">
      <c r="A230" t="s">
        <v>77</v>
      </c>
      <c r="C230" s="15">
        <f t="shared" si="29"/>
        <v>13</v>
      </c>
      <c r="D230" s="15">
        <f>SUM('By taxon'!B226:C226)</f>
        <v>13</v>
      </c>
      <c r="I230">
        <v>13</v>
      </c>
      <c r="J230">
        <v>0</v>
      </c>
    </row>
    <row r="231" spans="1:10">
      <c r="A231" t="s">
        <v>78</v>
      </c>
      <c r="C231" s="15">
        <f t="shared" si="29"/>
        <v>0</v>
      </c>
      <c r="D231" s="15">
        <f>SUM('By taxon'!B227:C227)</f>
        <v>0</v>
      </c>
      <c r="I231">
        <v>0</v>
      </c>
      <c r="J231">
        <v>0</v>
      </c>
    </row>
    <row r="232" spans="1:10" ht="15.75" thickBot="1">
      <c r="A232" t="s">
        <v>83</v>
      </c>
      <c r="C232" s="15">
        <f t="shared" si="29"/>
        <v>2</v>
      </c>
      <c r="D232" s="15">
        <f>SUM('By taxon'!B228:C228)</f>
        <v>2</v>
      </c>
      <c r="I232">
        <v>2</v>
      </c>
      <c r="J232">
        <v>0</v>
      </c>
    </row>
    <row r="233" spans="1:10" ht="15.75" thickBot="1">
      <c r="A233" t="s">
        <v>80</v>
      </c>
      <c r="C233" s="15">
        <f t="shared" si="29"/>
        <v>0</v>
      </c>
      <c r="D233" s="15">
        <f>SUM('By taxon'!B229:C229)</f>
        <v>0</v>
      </c>
      <c r="E233" s="30" t="s">
        <v>91</v>
      </c>
      <c r="F233" s="31"/>
      <c r="G233" s="17">
        <f>SUM(I218:I234)</f>
        <v>120</v>
      </c>
      <c r="I233">
        <v>0</v>
      </c>
      <c r="J233">
        <v>0</v>
      </c>
    </row>
    <row r="234" spans="1:10" ht="15.75" thickBot="1">
      <c r="A234" t="s">
        <v>81</v>
      </c>
      <c r="C234" s="15">
        <f t="shared" si="29"/>
        <v>1</v>
      </c>
      <c r="D234" s="15">
        <f>SUM('By taxon'!B230:C230)</f>
        <v>1</v>
      </c>
      <c r="E234" s="32" t="s">
        <v>92</v>
      </c>
      <c r="F234" s="33"/>
      <c r="G234" s="18">
        <f>SUM(J218:J234)</f>
        <v>0</v>
      </c>
      <c r="I234">
        <v>1</v>
      </c>
      <c r="J234">
        <v>0</v>
      </c>
    </row>
    <row r="235" spans="1:10">
      <c r="A235" t="s">
        <v>87</v>
      </c>
      <c r="B235" s="15">
        <f>SUM(B218:B234)</f>
        <v>5</v>
      </c>
      <c r="C235" s="15">
        <f>SUM(C218:C234)</f>
        <v>110</v>
      </c>
      <c r="D235" s="15">
        <f>SUM(D218:D234)</f>
        <v>115</v>
      </c>
    </row>
    <row r="245" spans="1:4">
      <c r="A245" s="29"/>
      <c r="B245" s="29"/>
      <c r="C245" s="29"/>
      <c r="D245" s="29"/>
    </row>
    <row r="260" spans="1:4">
      <c r="A260" s="29"/>
      <c r="B260" s="29"/>
      <c r="C260" s="29"/>
      <c r="D260" s="29"/>
    </row>
  </sheetData>
  <autoFilter ref="A1:G60">
    <filterColumn colId="0" showButton="0"/>
    <filterColumn colId="1" showButton="0"/>
    <filterColumn colId="2" showButton="0"/>
  </autoFilter>
  <mergeCells count="35">
    <mergeCell ref="E234:F234"/>
    <mergeCell ref="E188:F188"/>
    <mergeCell ref="E189:F189"/>
    <mergeCell ref="E213:F213"/>
    <mergeCell ref="E214:F214"/>
    <mergeCell ref="E233:F233"/>
    <mergeCell ref="E123:F123"/>
    <mergeCell ref="E148:F148"/>
    <mergeCell ref="E149:F149"/>
    <mergeCell ref="E168:F168"/>
    <mergeCell ref="E169:F169"/>
    <mergeCell ref="E82:F82"/>
    <mergeCell ref="E83:F83"/>
    <mergeCell ref="E102:F102"/>
    <mergeCell ref="E103:F103"/>
    <mergeCell ref="E122:F122"/>
    <mergeCell ref="A216:D216"/>
    <mergeCell ref="A245:D245"/>
    <mergeCell ref="A260:D260"/>
    <mergeCell ref="A85:D85"/>
    <mergeCell ref="A105:D105"/>
    <mergeCell ref="A131:D131"/>
    <mergeCell ref="A151:D151"/>
    <mergeCell ref="A171:D171"/>
    <mergeCell ref="A196:D196"/>
    <mergeCell ref="A65:D65"/>
    <mergeCell ref="A1:D1"/>
    <mergeCell ref="A21:D21"/>
    <mergeCell ref="A41:D41"/>
    <mergeCell ref="E18:F18"/>
    <mergeCell ref="E19:F19"/>
    <mergeCell ref="E38:F38"/>
    <mergeCell ref="E39:F39"/>
    <mergeCell ref="E58:F58"/>
    <mergeCell ref="E59:F59"/>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2020-03-17T16:08:04Z</cp:lastPrinted>
  <dcterms:created xsi:type="dcterms:W3CDTF">2019-09-25T01:04:06Z</dcterms:created>
  <dcterms:modified xsi:type="dcterms:W3CDTF">2020-11-26T20:43:55Z</dcterms:modified>
</cp:coreProperties>
</file>