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racinonyx\Dropbox\Hall's Cave\HC-Project Data\"/>
    </mc:Choice>
  </mc:AlternateContent>
  <xr:revisionPtr revIDLastSave="0" documentId="8_{4D8C2199-6F89-4B4B-9FFC-D91DB32CED91}" xr6:coauthVersionLast="44" xr6:coauthVersionMax="44" xr10:uidLastSave="{00000000-0000-0000-0000-000000000000}"/>
  <bookViews>
    <workbookView xWindow="-110" yWindow="-110" windowWidth="38620" windowHeight="21220" activeTab="4" xr2:uid="{00000000-000D-0000-FFFF-FFFF00000000}"/>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bin'!$A$1:$A$243</definedName>
    <definedName name="_xlnm._FilterDatabase" localSheetId="4" hidden="1">'SIA done and in-hand'!$A$1:$G$57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6" i="11" l="1"/>
  <c r="I165" i="11"/>
  <c r="I146" i="11"/>
  <c r="I103" i="11"/>
  <c r="I102" i="11"/>
  <c r="I84" i="11"/>
  <c r="I65" i="11"/>
  <c r="I64" i="11"/>
  <c r="I42" i="11"/>
  <c r="I41" i="11"/>
  <c r="I215" i="11"/>
  <c r="I214" i="11"/>
  <c r="I213" i="11"/>
  <c r="I212" i="11"/>
  <c r="I211" i="11"/>
  <c r="I196" i="11"/>
  <c r="I195" i="11"/>
  <c r="I194" i="11"/>
  <c r="I193" i="11"/>
  <c r="I192" i="11"/>
  <c r="G203" i="11" s="1"/>
  <c r="I175" i="11"/>
  <c r="I174" i="11"/>
  <c r="I172" i="11"/>
  <c r="I171" i="11"/>
  <c r="I170" i="11"/>
  <c r="I169" i="11"/>
  <c r="I168" i="11"/>
  <c r="I167" i="11"/>
  <c r="I153" i="11"/>
  <c r="I152" i="11"/>
  <c r="I151" i="11"/>
  <c r="I150" i="11"/>
  <c r="I149" i="11"/>
  <c r="I148" i="11"/>
  <c r="I138" i="11"/>
  <c r="I137" i="11"/>
  <c r="I136" i="11"/>
  <c r="I135" i="11"/>
  <c r="I134" i="11"/>
  <c r="I133" i="11"/>
  <c r="I132" i="11"/>
  <c r="I131"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22" i="11" l="1"/>
  <c r="G160" i="11"/>
  <c r="G17" i="1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D156" i="11" s="1"/>
  <c r="C156" i="11" s="1"/>
  <c r="B153" i="9"/>
  <c r="D155" i="11" s="1"/>
  <c r="C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D88" i="11" s="1"/>
  <c r="B87" i="9"/>
  <c r="D87" i="11" s="1"/>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B77" i="9"/>
  <c r="D77" i="11" s="1"/>
  <c r="B76" i="9"/>
  <c r="B75" i="9"/>
  <c r="B74" i="9"/>
  <c r="B73" i="9"/>
  <c r="B72" i="9"/>
  <c r="B71" i="9"/>
  <c r="B70" i="9"/>
  <c r="B69" i="9"/>
  <c r="D69" i="11" s="1"/>
  <c r="J69" i="11" s="1"/>
  <c r="B68" i="9"/>
  <c r="B67" i="9"/>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6" i="11" l="1"/>
  <c r="D78" i="11"/>
  <c r="D48" i="11"/>
  <c r="J48" i="11" s="1"/>
  <c r="D66" i="11"/>
  <c r="D17" i="11"/>
  <c r="D18" i="11"/>
  <c r="D49" i="11"/>
  <c r="J49" i="11" s="1"/>
  <c r="D109" i="11"/>
  <c r="J109" i="11" s="1"/>
  <c r="D142" i="11"/>
  <c r="D128" i="11"/>
  <c r="D159" i="11"/>
  <c r="D50" i="11"/>
  <c r="J50" i="11" s="1"/>
  <c r="D110" i="11"/>
  <c r="J110" i="11" s="1"/>
  <c r="D214" i="11"/>
  <c r="D25" i="11"/>
  <c r="C25" i="11" s="1"/>
  <c r="D112" i="11"/>
  <c r="C112" i="11" s="1"/>
  <c r="D113" i="11"/>
  <c r="C113" i="11" s="1"/>
  <c r="D27" i="11"/>
  <c r="C27" i="11" s="1"/>
  <c r="D54" i="11"/>
  <c r="D222" i="11"/>
  <c r="C222" i="11" s="1"/>
  <c r="D90" i="11"/>
  <c r="J90" i="11" s="1"/>
  <c r="D67" i="11"/>
  <c r="J67" i="11" s="1"/>
  <c r="D37" i="11"/>
  <c r="C37" i="11" s="1"/>
  <c r="D68" i="11"/>
  <c r="J68" i="11" s="1"/>
  <c r="D96" i="11"/>
  <c r="C96" i="11" s="1"/>
  <c r="D98" i="11"/>
  <c r="C98" i="11" s="1"/>
  <c r="D138" i="11"/>
  <c r="J138" i="11" s="1"/>
  <c r="D211" i="11"/>
  <c r="C211" i="11" s="1"/>
  <c r="D198" i="11"/>
  <c r="D73" i="11"/>
  <c r="J73" i="11" s="1"/>
  <c r="D179" i="11"/>
  <c r="D176" i="1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C199" i="11" s="1"/>
  <c r="D215" i="11"/>
  <c r="J215" i="11" s="1"/>
  <c r="D148" i="11"/>
  <c r="D52" i="11"/>
  <c r="J52" i="11" s="1"/>
  <c r="D93" i="11"/>
  <c r="C93" i="11" s="1"/>
  <c r="D216" i="11"/>
  <c r="C216" i="11" s="1"/>
  <c r="D53" i="11"/>
  <c r="J53" i="11" s="1"/>
  <c r="D84" i="11"/>
  <c r="J84" i="11" s="1"/>
  <c r="D114" i="11"/>
  <c r="C114" i="11" s="1"/>
  <c r="D191" i="11"/>
  <c r="C191" i="11" s="1"/>
  <c r="D146" i="11"/>
  <c r="J146" i="11" s="1"/>
  <c r="D86" i="11"/>
  <c r="J86" i="11" s="1"/>
  <c r="D31" i="11"/>
  <c r="C31" i="11" s="1"/>
  <c r="J88" i="11"/>
  <c r="D167" i="11"/>
  <c r="J167" i="11" s="1"/>
  <c r="G180" i="11" s="1"/>
  <c r="J89" i="11"/>
  <c r="D196" i="11"/>
  <c r="J196" i="11" s="1"/>
  <c r="D168" i="11"/>
  <c r="J168" i="11" s="1"/>
  <c r="D71" i="11"/>
  <c r="J71" i="11" s="1"/>
  <c r="D33" i="11"/>
  <c r="J33" i="11" s="1"/>
  <c r="D197" i="11"/>
  <c r="C197" i="11" s="1"/>
  <c r="D169" i="11"/>
  <c r="J169" i="11" s="1"/>
  <c r="D4" i="11"/>
  <c r="D64" i="11"/>
  <c r="J64" i="11" s="1"/>
  <c r="D91" i="11"/>
  <c r="D170" i="11"/>
  <c r="J170" i="11" s="1"/>
  <c r="D36" i="11"/>
  <c r="J36" i="11" s="1"/>
  <c r="D200" i="11"/>
  <c r="J174" i="11"/>
  <c r="C174" i="11"/>
  <c r="J7" i="11"/>
  <c r="C7" i="11"/>
  <c r="J152" i="11"/>
  <c r="C152" i="11"/>
  <c r="J44" i="11"/>
  <c r="C44" i="11"/>
  <c r="C16" i="11"/>
  <c r="J108" i="11"/>
  <c r="C108" i="11"/>
  <c r="J214" i="11"/>
  <c r="G223" i="11" s="1"/>
  <c r="C214" i="11"/>
  <c r="C160" i="11"/>
  <c r="C161" i="11"/>
  <c r="J134" i="11"/>
  <c r="C134" i="11"/>
  <c r="C217" i="11"/>
  <c r="J192" i="11"/>
  <c r="C192" i="11"/>
  <c r="C201" i="11"/>
  <c r="J195" i="11"/>
  <c r="C195" i="11"/>
  <c r="J87" i="11"/>
  <c r="C87" i="11"/>
  <c r="J4" i="11"/>
  <c r="C4" i="11"/>
  <c r="J34" i="11"/>
  <c r="C34" i="11"/>
  <c r="J91" i="11"/>
  <c r="C91" i="11"/>
  <c r="C200" i="11"/>
  <c r="D11" i="11"/>
  <c r="J11" i="11" s="1"/>
  <c r="D218" i="11"/>
  <c r="D83" i="11"/>
  <c r="C83" i="11" s="1"/>
  <c r="D147" i="11"/>
  <c r="C147" i="11" s="1"/>
  <c r="D13" i="11"/>
  <c r="D5" i="11"/>
  <c r="C5" i="11" s="1"/>
  <c r="D72" i="11"/>
  <c r="C72" i="11" s="1"/>
  <c r="C48" i="11"/>
  <c r="C36" i="11"/>
  <c r="C51" i="11"/>
  <c r="C176" i="11"/>
  <c r="C219" i="11"/>
  <c r="C132" i="11"/>
  <c r="C165" i="11"/>
  <c r="C49" i="11"/>
  <c r="C180" i="11"/>
  <c r="C169" i="11"/>
  <c r="C202" i="11"/>
  <c r="C223" i="11"/>
  <c r="C18" i="11"/>
  <c r="C142" i="11"/>
  <c r="C29" i="11"/>
  <c r="C47" i="11"/>
  <c r="C171" i="11"/>
  <c r="C212" i="11"/>
  <c r="C52" i="11"/>
  <c r="C110" i="11"/>
  <c r="C136" i="11"/>
  <c r="C213" i="11"/>
  <c r="C203" i="11"/>
  <c r="C10" i="11"/>
  <c r="C73" i="11"/>
  <c r="C77" i="11"/>
  <c r="C92" i="11"/>
  <c r="C97" i="11"/>
  <c r="C109" i="11"/>
  <c r="C131" i="11"/>
  <c r="C139" i="11"/>
  <c r="C159" i="11"/>
  <c r="C141" i="11"/>
  <c r="C166" i="11"/>
  <c r="C175" i="11"/>
  <c r="C179" i="11"/>
  <c r="C193" i="11"/>
  <c r="C204" i="11"/>
  <c r="C9" i="11"/>
  <c r="C158" i="11"/>
  <c r="C194" i="11"/>
  <c r="C215" i="11"/>
  <c r="C64" i="11"/>
  <c r="C69" i="11"/>
  <c r="C78" i="11"/>
  <c r="C94" i="11"/>
  <c r="C106" i="11"/>
  <c r="C151" i="11"/>
  <c r="C150" i="11"/>
  <c r="C157" i="11"/>
  <c r="C220" i="11"/>
  <c r="C13" i="11"/>
  <c r="J13" i="11"/>
  <c r="C17" i="11"/>
  <c r="C65" i="11"/>
  <c r="C75" i="11"/>
  <c r="C79" i="11"/>
  <c r="C95" i="11"/>
  <c r="C102" i="11"/>
  <c r="C107" i="11"/>
  <c r="C111" i="11"/>
  <c r="C129" i="11"/>
  <c r="C133" i="11"/>
  <c r="C137" i="11"/>
  <c r="C149" i="11"/>
  <c r="C172" i="11"/>
  <c r="C177" i="11"/>
  <c r="C198" i="11"/>
  <c r="C210" i="11"/>
  <c r="C221" i="11"/>
  <c r="C30" i="11"/>
  <c r="C35" i="11"/>
  <c r="C50" i="11"/>
  <c r="C54" i="11"/>
  <c r="C14" i="11"/>
  <c r="C140" i="11"/>
  <c r="C148" i="11"/>
  <c r="D104" i="11"/>
  <c r="J104" i="11" s="1"/>
  <c r="C85" i="11"/>
  <c r="J66" i="11"/>
  <c r="C66" i="11"/>
  <c r="C43" i="11"/>
  <c r="J32" i="11"/>
  <c r="C32" i="11"/>
  <c r="C128" i="11"/>
  <c r="C3" i="11"/>
  <c r="C68" i="11" l="1"/>
  <c r="C138" i="11"/>
  <c r="D224" i="11"/>
  <c r="C90" i="11"/>
  <c r="C146" i="11"/>
  <c r="C70" i="11"/>
  <c r="G204" i="11"/>
  <c r="J93" i="11"/>
  <c r="G98" i="11"/>
  <c r="C6" i="11"/>
  <c r="C67" i="11"/>
  <c r="C170" i="11"/>
  <c r="C8" i="11"/>
  <c r="D143" i="11"/>
  <c r="C130" i="11"/>
  <c r="C143" i="11" s="1"/>
  <c r="C86" i="11"/>
  <c r="G142" i="1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C224" i="11"/>
  <c r="D118" i="11"/>
  <c r="C104" i="11"/>
  <c r="C80" i="11" l="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<sst xmlns="http://schemas.openxmlformats.org/spreadsheetml/2006/main" count="848" uniqueCount="117">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</sst>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74</c:v>
                </c:pt>
                <c:pt idx="4">
                  <c:v>55</c:v>
                </c:pt>
                <c:pt idx="5">
                  <c:v>31</c:v>
                </c:pt>
                <c:pt idx="6">
                  <c:v>54</c:v>
                </c:pt>
                <c:pt idx="7">
                  <c:v>45</c:v>
                </c:pt>
                <c:pt idx="8">
                  <c:v>38</c:v>
                </c:pt>
                <c:pt idx="9">
                  <c:v>17</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26</c:v>
                </c:pt>
                <c:pt idx="3">
                  <c:v>221</c:v>
                </c:pt>
                <c:pt idx="4">
                  <c:v>178</c:v>
                </c:pt>
                <c:pt idx="5">
                  <c:v>161</c:v>
                </c:pt>
                <c:pt idx="6">
                  <c:v>168</c:v>
                </c:pt>
                <c:pt idx="7">
                  <c:v>131</c:v>
                </c:pt>
                <c:pt idx="8">
                  <c:v>127</c:v>
                </c:pt>
                <c:pt idx="9">
                  <c:v>173</c:v>
                </c:pt>
                <c:pt idx="10">
                  <c:v>70</c:v>
                </c:pt>
                <c:pt idx="11">
                  <c:v>94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273</c:v>
                </c:pt>
                <c:pt idx="2">
                  <c:v>1</c:v>
                </c:pt>
                <c:pt idx="3">
                  <c:v>297</c:v>
                </c:pt>
                <c:pt idx="4">
                  <c:v>196</c:v>
                </c:pt>
                <c:pt idx="5">
                  <c:v>123</c:v>
                </c:pt>
                <c:pt idx="6">
                  <c:v>280</c:v>
                </c:pt>
                <c:pt idx="7">
                  <c:v>91</c:v>
                </c:pt>
                <c:pt idx="8">
                  <c:v>151</c:v>
                </c:pt>
                <c:pt idx="9">
                  <c:v>299</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13</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22</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28</c:v>
                </c:pt>
                <c:pt idx="5">
                  <c:v>30</c:v>
                </c:pt>
                <c:pt idx="6">
                  <c:v>18</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6</c:v>
                </c:pt>
                <c:pt idx="5">
                  <c:v>30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0</c:v>
                </c:pt>
                <c:pt idx="5">
                  <c:v>2</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6</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11</c:v>
                </c:pt>
                <c:pt idx="5">
                  <c:v>15</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0</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15</c:v>
                </c:pt>
                <c:pt idx="1">
                  <c:v>11</c:v>
                </c:pt>
                <c:pt idx="2">
                  <c:v>19</c:v>
                </c:pt>
                <c:pt idx="3">
                  <c:v>20</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-39</c:v>
                </c:pt>
                <c:pt idx="5">
                  <c:v>-23</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6</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12</c:v>
                </c:pt>
                <c:pt idx="5">
                  <c:v>16</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c:v>
                </c:pt>
                <c:pt idx="2">
                  <c:v>2</c:v>
                </c:pt>
                <c:pt idx="3">
                  <c:v>8</c:v>
                </c:pt>
                <c:pt idx="4">
                  <c:v>10</c:v>
                </c:pt>
                <c:pt idx="5">
                  <c:v>1</c:v>
                </c:pt>
                <c:pt idx="6">
                  <c:v>28</c:v>
                </c:pt>
                <c:pt idx="7">
                  <c:v>41</c:v>
                </c:pt>
                <c:pt idx="8">
                  <c:v>4</c:v>
                </c:pt>
                <c:pt idx="9">
                  <c:v>3</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9</c:v>
                </c:pt>
                <c:pt idx="1">
                  <c:v>15</c:v>
                </c:pt>
                <c:pt idx="2">
                  <c:v>8</c:v>
                </c:pt>
                <c:pt idx="3">
                  <c:v>11</c:v>
                </c:pt>
                <c:pt idx="4">
                  <c:v>8</c:v>
                </c:pt>
                <c:pt idx="5">
                  <c:v>20</c:v>
                </c:pt>
                <c:pt idx="6">
                  <c:v>0</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27</c:v>
                </c:pt>
                <c:pt idx="1">
                  <c:v>6</c:v>
                </c:pt>
                <c:pt idx="2">
                  <c:v>0</c:v>
                </c:pt>
                <c:pt idx="3">
                  <c:v>6</c:v>
                </c:pt>
                <c:pt idx="4">
                  <c:v>6</c:v>
                </c:pt>
                <c:pt idx="5">
                  <c:v>3</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21</c:v>
                </c:pt>
                <c:pt idx="7">
                  <c:v>3</c:v>
                </c:pt>
                <c:pt idx="8">
                  <c:v>15</c:v>
                </c:pt>
                <c:pt idx="9">
                  <c:v>15</c:v>
                </c:pt>
                <c:pt idx="10">
                  <c:v>15</c:v>
                </c:pt>
                <c:pt idx="11">
                  <c:v>11</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28</c:v>
                </c:pt>
                <c:pt idx="5">
                  <c:v>6</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activeCell="E56" sqref="E56"/>
    </sheetView>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topLeftCell="A7" zoomScaleNormal="100" workbookViewId="0">
      <selection activeCell="G60" sqref="G60"/>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6" t="s">
        <v>72</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58</v>
      </c>
      <c r="K4">
        <f t="shared" ref="K4:L14" si="0">SUM(C4,C19,C51,C67,C82,C97,C112,C127,C142,C157,C173,C188,C203,C218,C233,C35)</f>
        <v>193</v>
      </c>
      <c r="L4">
        <f>SUM(D4,D19,D51,D67,D82,D97,D112,D127,D142,D157,D173,D188,D203,D218,D233,D35)</f>
        <v>273</v>
      </c>
    </row>
    <row r="5" spans="1:12">
      <c r="A5" t="s">
        <v>5</v>
      </c>
      <c r="B5" s="20">
        <v>0</v>
      </c>
      <c r="C5" s="20">
        <v>0</v>
      </c>
      <c r="D5" s="20">
        <v>0</v>
      </c>
      <c r="I5" s="1" t="s">
        <v>5</v>
      </c>
      <c r="J5">
        <f t="shared" ref="J5:J14" si="1">SUM(B5,B20,B52,B68,B83,B98,B113,B128,B143,B158,B174,B189,B204,B219,B234,B36)</f>
        <v>16</v>
      </c>
      <c r="K5">
        <f t="shared" si="0"/>
        <v>26</v>
      </c>
      <c r="L5">
        <f t="shared" si="0"/>
        <v>1</v>
      </c>
    </row>
    <row r="6" spans="1:12">
      <c r="A6" t="s">
        <v>6</v>
      </c>
      <c r="B6" s="20">
        <v>5</v>
      </c>
      <c r="C6" s="20">
        <v>15</v>
      </c>
      <c r="D6" s="20">
        <v>1</v>
      </c>
      <c r="I6" s="1" t="s">
        <v>6</v>
      </c>
      <c r="J6">
        <f t="shared" si="1"/>
        <v>74</v>
      </c>
      <c r="K6">
        <f t="shared" si="0"/>
        <v>221</v>
      </c>
      <c r="L6">
        <f t="shared" si="0"/>
        <v>297</v>
      </c>
    </row>
    <row r="7" spans="1:12">
      <c r="A7" t="s">
        <v>7</v>
      </c>
      <c r="B7" s="20">
        <v>6</v>
      </c>
      <c r="C7" s="20">
        <v>15</v>
      </c>
      <c r="D7" s="20">
        <v>2</v>
      </c>
      <c r="I7" s="1" t="s">
        <v>7</v>
      </c>
      <c r="J7">
        <f t="shared" si="1"/>
        <v>55</v>
      </c>
      <c r="K7">
        <f t="shared" si="0"/>
        <v>178</v>
      </c>
      <c r="L7">
        <f t="shared" si="0"/>
        <v>196</v>
      </c>
    </row>
    <row r="8" spans="1:12">
      <c r="A8" t="s">
        <v>8</v>
      </c>
      <c r="B8" s="20">
        <v>1</v>
      </c>
      <c r="C8" s="20">
        <v>9</v>
      </c>
      <c r="D8" s="20">
        <v>0</v>
      </c>
      <c r="I8" s="1" t="s">
        <v>8</v>
      </c>
      <c r="J8">
        <f t="shared" si="1"/>
        <v>31</v>
      </c>
      <c r="K8">
        <f t="shared" si="0"/>
        <v>161</v>
      </c>
      <c r="L8">
        <f t="shared" si="0"/>
        <v>123</v>
      </c>
    </row>
    <row r="9" spans="1:12">
      <c r="A9" t="s">
        <v>9</v>
      </c>
      <c r="B9" s="20">
        <v>4</v>
      </c>
      <c r="C9" s="20">
        <v>15</v>
      </c>
      <c r="D9" s="20">
        <v>18</v>
      </c>
      <c r="I9" s="1" t="s">
        <v>9</v>
      </c>
      <c r="J9">
        <f t="shared" si="1"/>
        <v>54</v>
      </c>
      <c r="K9">
        <f t="shared" si="0"/>
        <v>168</v>
      </c>
      <c r="L9">
        <f t="shared" si="0"/>
        <v>280</v>
      </c>
    </row>
    <row r="10" spans="1:12">
      <c r="A10" t="s">
        <v>10</v>
      </c>
      <c r="B10" s="20">
        <v>0</v>
      </c>
      <c r="C10" s="20">
        <v>4</v>
      </c>
      <c r="D10" s="20">
        <v>0</v>
      </c>
      <c r="I10" s="1" t="s">
        <v>10</v>
      </c>
      <c r="J10">
        <f t="shared" si="1"/>
        <v>45</v>
      </c>
      <c r="K10">
        <f t="shared" si="0"/>
        <v>131</v>
      </c>
      <c r="L10">
        <f t="shared" si="0"/>
        <v>91</v>
      </c>
    </row>
    <row r="11" spans="1:12">
      <c r="A11" t="s">
        <v>11</v>
      </c>
      <c r="B11" s="20">
        <v>6</v>
      </c>
      <c r="C11" s="20">
        <v>15</v>
      </c>
      <c r="D11" s="20">
        <v>13</v>
      </c>
      <c r="I11" s="1" t="s">
        <v>11</v>
      </c>
      <c r="J11">
        <f t="shared" si="1"/>
        <v>38</v>
      </c>
      <c r="K11">
        <f t="shared" si="0"/>
        <v>127</v>
      </c>
      <c r="L11">
        <f t="shared" si="0"/>
        <v>151</v>
      </c>
    </row>
    <row r="12" spans="1:12">
      <c r="A12" t="s">
        <v>12</v>
      </c>
      <c r="B12" s="20">
        <v>1</v>
      </c>
      <c r="C12" s="20">
        <v>15</v>
      </c>
      <c r="D12" s="20">
        <v>9</v>
      </c>
      <c r="I12" s="1" t="s">
        <v>12</v>
      </c>
      <c r="J12">
        <f t="shared" si="1"/>
        <v>17</v>
      </c>
      <c r="K12">
        <f t="shared" si="0"/>
        <v>173</v>
      </c>
      <c r="L12">
        <f t="shared" si="0"/>
        <v>299</v>
      </c>
    </row>
    <row r="13" spans="1:12">
      <c r="A13" t="s">
        <v>13</v>
      </c>
      <c r="B13" s="20">
        <v>1</v>
      </c>
      <c r="C13" s="20">
        <v>0</v>
      </c>
      <c r="D13" s="20">
        <v>0</v>
      </c>
      <c r="I13" s="1" t="s">
        <v>13</v>
      </c>
      <c r="J13">
        <f t="shared" si="1"/>
        <v>6</v>
      </c>
      <c r="K13">
        <f t="shared" si="0"/>
        <v>70</v>
      </c>
      <c r="L13">
        <f t="shared" si="0"/>
        <v>36</v>
      </c>
    </row>
    <row r="14" spans="1:12">
      <c r="A14" t="s">
        <v>14</v>
      </c>
      <c r="B14" s="20">
        <v>0</v>
      </c>
      <c r="C14" s="20">
        <v>0</v>
      </c>
      <c r="D14" s="20">
        <v>0</v>
      </c>
      <c r="I14" s="1" t="s">
        <v>14</v>
      </c>
      <c r="J14">
        <f t="shared" si="1"/>
        <v>9</v>
      </c>
      <c r="K14">
        <f t="shared" si="0"/>
        <v>94</v>
      </c>
      <c r="L14">
        <f t="shared" si="0"/>
        <v>4</v>
      </c>
    </row>
    <row r="16" spans="1:12">
      <c r="A16" s="26" t="s">
        <v>73</v>
      </c>
      <c r="B16" s="26"/>
      <c r="C16" s="26"/>
      <c r="D16" s="26"/>
      <c r="I16" s="28" t="s">
        <v>115</v>
      </c>
      <c r="J16" s="28"/>
      <c r="K16" s="28"/>
      <c r="L16" s="28"/>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74</v>
      </c>
      <c r="B32" s="26"/>
      <c r="C32" s="26"/>
      <c r="D32" s="26"/>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7" t="s">
        <v>112</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6" t="s">
        <v>75</v>
      </c>
      <c r="B48" s="26"/>
      <c r="C48" s="26"/>
      <c r="D48" s="26"/>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6" t="s">
        <v>76</v>
      </c>
      <c r="B64" s="26"/>
      <c r="C64" s="26"/>
      <c r="D64" s="26"/>
    </row>
    <row r="65" spans="1:4">
      <c r="B65" s="20" t="s">
        <v>2</v>
      </c>
      <c r="C65" s="20" t="s">
        <v>3</v>
      </c>
      <c r="D65" s="20" t="s">
        <v>4</v>
      </c>
    </row>
    <row r="66" spans="1:4">
      <c r="A66" t="s">
        <v>0</v>
      </c>
      <c r="B66" s="20">
        <v>27</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28</v>
      </c>
    </row>
    <row r="71" spans="1:4">
      <c r="A71" t="s">
        <v>8</v>
      </c>
      <c r="B71" s="20">
        <v>3</v>
      </c>
      <c r="C71" s="20">
        <v>15</v>
      </c>
      <c r="D71" s="20">
        <v>6</v>
      </c>
    </row>
    <row r="72" spans="1:4">
      <c r="A72" t="s">
        <v>9</v>
      </c>
      <c r="B72" s="20">
        <v>6</v>
      </c>
      <c r="C72" s="20">
        <v>21</v>
      </c>
      <c r="D72" s="20">
        <v>30</v>
      </c>
    </row>
    <row r="73" spans="1:4">
      <c r="A73" t="s">
        <v>10</v>
      </c>
      <c r="B73" s="20">
        <v>4</v>
      </c>
      <c r="C73" s="20">
        <v>3</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11</v>
      </c>
      <c r="D77" s="20">
        <v>0</v>
      </c>
    </row>
    <row r="79" spans="1:4">
      <c r="A79" s="26" t="s">
        <v>77</v>
      </c>
      <c r="B79" s="26"/>
      <c r="C79" s="26"/>
      <c r="D79" s="26"/>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6" t="s">
        <v>78</v>
      </c>
      <c r="B94" s="26"/>
      <c r="C94" s="26"/>
      <c r="D94" s="26"/>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6" t="s">
        <v>79</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80</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81</v>
      </c>
      <c r="B139" s="26"/>
      <c r="C139" s="26"/>
      <c r="D139" s="26"/>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6" t="s">
        <v>82</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83</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6" t="s">
        <v>84</v>
      </c>
      <c r="B185" s="26"/>
      <c r="C185" s="26"/>
      <c r="D185" s="26"/>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6" t="s">
        <v>85</v>
      </c>
      <c r="B200" s="26"/>
      <c r="C200" s="26"/>
      <c r="D200" s="26"/>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6" t="s">
        <v>86</v>
      </c>
      <c r="B215" s="26"/>
      <c r="C215" s="26"/>
      <c r="D215" s="26"/>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6" t="s">
        <v>87</v>
      </c>
      <c r="B230" s="26"/>
      <c r="C230" s="26"/>
      <c r="D230" s="26"/>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xr:uid="{00000000-0009-0000-0000-000002000000}"/>
  <mergeCells count="18">
    <mergeCell ref="I38:N40"/>
    <mergeCell ref="I16:L16"/>
    <mergeCell ref="A79:D79"/>
    <mergeCell ref="A1:D1"/>
    <mergeCell ref="A16:D16"/>
    <mergeCell ref="A32:D32"/>
    <mergeCell ref="A48:D48"/>
    <mergeCell ref="A64:D64"/>
    <mergeCell ref="A185:D185"/>
    <mergeCell ref="A200:D200"/>
    <mergeCell ref="A215:D215"/>
    <mergeCell ref="A230:D230"/>
    <mergeCell ref="A94:D94"/>
    <mergeCell ref="A109:D109"/>
    <mergeCell ref="A124:D124"/>
    <mergeCell ref="A139:D139"/>
    <mergeCell ref="A154:D154"/>
    <mergeCell ref="A170:D170"/>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workbookViewId="0">
      <selection activeCell="C90" sqref="C90"/>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1</v>
      </c>
      <c r="B1" s="28"/>
      <c r="C1" s="28"/>
      <c r="D1" s="28"/>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13</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bin'!B188</f>
        <v>0</v>
      </c>
      <c r="C15" s="20">
        <f>'By time bin'!C188</f>
        <v>2</v>
      </c>
      <c r="D15" s="20">
        <f>'By time bin'!D188</f>
        <v>0</v>
      </c>
      <c r="I15" s="1"/>
    </row>
    <row r="16" spans="1:12">
      <c r="A16" t="s">
        <v>101</v>
      </c>
      <c r="B16" s="20">
        <f>'By time bin'!B188</f>
        <v>0</v>
      </c>
      <c r="C16" s="20">
        <f>'By time bin'!C188</f>
        <v>2</v>
      </c>
      <c r="D16" s="20">
        <f>'By time bin'!D188</f>
        <v>0</v>
      </c>
      <c r="I16" s="1"/>
    </row>
    <row r="17" spans="1:12">
      <c r="A17" t="s">
        <v>102</v>
      </c>
      <c r="B17" s="20">
        <f>'By time bin'!B218</f>
        <v>0</v>
      </c>
      <c r="C17" s="20">
        <f>'By time bin'!C218</f>
        <v>1</v>
      </c>
      <c r="D17" s="20">
        <f>'By time bin'!D218</f>
        <v>0</v>
      </c>
    </row>
    <row r="18" spans="1:12">
      <c r="A18" t="s">
        <v>103</v>
      </c>
      <c r="B18" s="20">
        <f>'By time bin'!B233</f>
        <v>0</v>
      </c>
      <c r="C18" s="20">
        <f>'By time bin'!C233</f>
        <v>5</v>
      </c>
      <c r="D18" s="20">
        <f>'By time bin'!D233</f>
        <v>0</v>
      </c>
    </row>
    <row r="20" spans="1:12">
      <c r="A20" s="28" t="s">
        <v>5</v>
      </c>
      <c r="B20" s="28"/>
      <c r="C20" s="28"/>
      <c r="D20" s="28"/>
      <c r="I20" s="28"/>
      <c r="J20" s="28"/>
      <c r="K20" s="28"/>
      <c r="L20" s="28"/>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1</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bin'!B189</f>
        <v>0</v>
      </c>
      <c r="C34" s="20">
        <f>'By time bin'!C189</f>
        <v>0</v>
      </c>
      <c r="D34" s="20">
        <f>'By time bin'!D189</f>
        <v>0</v>
      </c>
    </row>
    <row r="35" spans="1:14">
      <c r="A35" t="s">
        <v>101</v>
      </c>
      <c r="B35" s="20">
        <f>'By time bin'!B204</f>
        <v>0</v>
      </c>
      <c r="C35" s="20">
        <f>'By time bin'!C204</f>
        <v>0</v>
      </c>
      <c r="D35" s="20">
        <f>'By time bin'!D204</f>
        <v>0</v>
      </c>
    </row>
    <row r="36" spans="1:14">
      <c r="A36" t="s">
        <v>102</v>
      </c>
      <c r="B36" s="20">
        <f>'By time bin'!B219</f>
        <v>0</v>
      </c>
      <c r="C36" s="20">
        <f>'By time bin'!C219</f>
        <v>0</v>
      </c>
      <c r="D36" s="20">
        <f>'By time bin'!D219</f>
        <v>0</v>
      </c>
    </row>
    <row r="37" spans="1:14">
      <c r="A37" t="s">
        <v>103</v>
      </c>
      <c r="B37" s="20">
        <f>'By time bin'!B234</f>
        <v>0</v>
      </c>
      <c r="C37" s="20">
        <f>'By time bin'!C234</f>
        <v>0</v>
      </c>
      <c r="D37" s="20">
        <f>'By time bin'!D234</f>
        <v>0</v>
      </c>
    </row>
    <row r="39" spans="1:14">
      <c r="A39" s="28" t="s">
        <v>6</v>
      </c>
      <c r="B39" s="26"/>
      <c r="C39" s="26"/>
      <c r="D39" s="26"/>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6"/>
      <c r="J42" s="26"/>
      <c r="K42" s="26"/>
      <c r="L42" s="26"/>
      <c r="M42" s="26"/>
      <c r="N42" s="26"/>
    </row>
    <row r="43" spans="1:14">
      <c r="A43" t="s">
        <v>90</v>
      </c>
      <c r="B43" s="20">
        <f>'By time bin'!B37</f>
        <v>1</v>
      </c>
      <c r="C43" s="20">
        <f>'By time bin'!C37</f>
        <v>15</v>
      </c>
      <c r="D43" s="20">
        <f>'By time bin'!D37</f>
        <v>30</v>
      </c>
      <c r="I43" s="26"/>
      <c r="J43" s="26"/>
      <c r="K43" s="26"/>
      <c r="L43" s="26"/>
      <c r="M43" s="26"/>
      <c r="N43" s="26"/>
    </row>
    <row r="44" spans="1:14">
      <c r="A44" t="s">
        <v>91</v>
      </c>
      <c r="B44" s="20">
        <f>'By time bin'!B53</f>
        <v>6</v>
      </c>
      <c r="C44" s="20">
        <f>'By time bin'!C53</f>
        <v>15</v>
      </c>
      <c r="D44" s="20">
        <f>'By time bin'!D53</f>
        <v>30</v>
      </c>
      <c r="I44" s="26"/>
      <c r="J44" s="26"/>
      <c r="K44" s="26"/>
      <c r="L44" s="26"/>
      <c r="M44" s="26"/>
      <c r="N44" s="26"/>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22</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bin'!B190</f>
        <v>4</v>
      </c>
      <c r="C53" s="20">
        <f>'By time bin'!C190</f>
        <v>15</v>
      </c>
      <c r="D53" s="20">
        <f>'By time bin'!D190</f>
        <v>4</v>
      </c>
    </row>
    <row r="54" spans="1:4">
      <c r="A54" t="s">
        <v>101</v>
      </c>
      <c r="B54" s="20">
        <f>'By time bin'!B205</f>
        <v>3</v>
      </c>
      <c r="C54" s="20">
        <f>'By time bin'!C205</f>
        <v>5</v>
      </c>
      <c r="D54" s="20">
        <f>'By time bin'!D205</f>
        <v>0</v>
      </c>
    </row>
    <row r="55" spans="1:4">
      <c r="A55" t="s">
        <v>102</v>
      </c>
      <c r="B55" s="20">
        <f>'By time bin'!B220</f>
        <v>2</v>
      </c>
      <c r="C55" s="20">
        <f>'By time bin'!C220</f>
        <v>15</v>
      </c>
      <c r="D55" s="20">
        <f>'By time bin'!D220</f>
        <v>9</v>
      </c>
    </row>
    <row r="56" spans="1:4">
      <c r="A56" t="s">
        <v>103</v>
      </c>
      <c r="B56" s="20">
        <f>'By time bin'!B235</f>
        <v>0</v>
      </c>
      <c r="C56" s="20">
        <f>'By time bin'!C235</f>
        <v>6</v>
      </c>
      <c r="D56" s="20">
        <f>'By time bin'!D235</f>
        <v>0</v>
      </c>
    </row>
    <row r="62" spans="1:4">
      <c r="A62" s="28" t="s">
        <v>7</v>
      </c>
      <c r="B62" s="28"/>
      <c r="C62" s="28"/>
      <c r="D62" s="28"/>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28</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18</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bin'!B191</f>
        <v>0</v>
      </c>
      <c r="C76" s="20">
        <f>'By time bin'!C191</f>
        <v>3</v>
      </c>
      <c r="D76" s="20">
        <f>'By time bin'!D191</f>
        <v>0</v>
      </c>
    </row>
    <row r="77" spans="1:4">
      <c r="A77" t="s">
        <v>101</v>
      </c>
      <c r="B77" s="20">
        <f>'By time bin'!B206</f>
        <v>0</v>
      </c>
      <c r="C77" s="20">
        <f>'By time bin'!C206</f>
        <v>0</v>
      </c>
      <c r="D77" s="20">
        <f>'By time bin'!D206</f>
        <v>0</v>
      </c>
    </row>
    <row r="78" spans="1:4">
      <c r="A78" t="s">
        <v>102</v>
      </c>
      <c r="B78" s="20">
        <f>'By time bin'!B221</f>
        <v>1</v>
      </c>
      <c r="C78" s="20">
        <f>'By time bin'!C221</f>
        <v>5</v>
      </c>
      <c r="D78" s="20">
        <f>'By time bin'!D221</f>
        <v>0</v>
      </c>
    </row>
    <row r="79" spans="1:4">
      <c r="A79" t="s">
        <v>103</v>
      </c>
      <c r="B79" s="20">
        <f>'By time bin'!B236</f>
        <v>0</v>
      </c>
      <c r="C79" s="20">
        <f>'By time bin'!C236</f>
        <v>1</v>
      </c>
      <c r="D79" s="20">
        <f>'By time bin'!D236</f>
        <v>0</v>
      </c>
    </row>
    <row r="81" spans="1:4">
      <c r="A81" s="28" t="s">
        <v>8</v>
      </c>
      <c r="B81" s="28"/>
      <c r="C81" s="28"/>
      <c r="D81" s="28"/>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6</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15</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bin'!B192</f>
        <v>0</v>
      </c>
      <c r="C95" s="20">
        <f>'By time bin'!C192</f>
        <v>0</v>
      </c>
      <c r="D95" s="20">
        <f>'By time bin'!D192</f>
        <v>0</v>
      </c>
    </row>
    <row r="96" spans="1:4">
      <c r="A96" t="s">
        <v>101</v>
      </c>
      <c r="B96" s="20">
        <f>'By time bin'!B207</f>
        <v>0</v>
      </c>
      <c r="C96" s="20">
        <f>'By time bin'!C207</f>
        <v>0</v>
      </c>
      <c r="D96" s="20">
        <f>'By time bin'!D207</f>
        <v>0</v>
      </c>
    </row>
    <row r="97" spans="1:4">
      <c r="A97" t="s">
        <v>102</v>
      </c>
      <c r="B97" s="20">
        <f>'By time bin'!B222</f>
        <v>0</v>
      </c>
      <c r="C97" s="20">
        <f>'By time bin'!C222</f>
        <v>1</v>
      </c>
      <c r="D97" s="20">
        <f>'By time bin'!D222</f>
        <v>0</v>
      </c>
    </row>
    <row r="98" spans="1:4">
      <c r="A98" t="s">
        <v>103</v>
      </c>
      <c r="B98" s="20">
        <f>'By time bin'!B237</f>
        <v>0</v>
      </c>
      <c r="C98" s="20">
        <f>'By time bin'!C237</f>
        <v>0</v>
      </c>
      <c r="D98" s="20">
        <f>'By time bin'!D237</f>
        <v>0</v>
      </c>
    </row>
    <row r="100" spans="1:4">
      <c r="A100" s="28" t="s">
        <v>66</v>
      </c>
      <c r="B100" s="26"/>
      <c r="C100" s="26"/>
      <c r="D100" s="26"/>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21</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bin'!B193</f>
        <v>0</v>
      </c>
      <c r="C114" s="20">
        <f>'By time bin'!C193</f>
        <v>0</v>
      </c>
      <c r="D114" s="20">
        <f>'By time bin'!D193</f>
        <v>0</v>
      </c>
    </row>
    <row r="115" spans="1:4">
      <c r="A115" t="s">
        <v>101</v>
      </c>
      <c r="B115" s="20">
        <f>'By time bin'!B208</f>
        <v>0</v>
      </c>
      <c r="C115" s="20">
        <f>'By time bin'!C208</f>
        <v>0</v>
      </c>
      <c r="D115" s="20">
        <f>'By time bin'!D208</f>
        <v>0</v>
      </c>
    </row>
    <row r="116" spans="1:4">
      <c r="A116" t="s">
        <v>102</v>
      </c>
      <c r="B116" s="20">
        <f>'By time bin'!B223</f>
        <v>0</v>
      </c>
      <c r="C116" s="20">
        <f>'By time bin'!C223</f>
        <v>1</v>
      </c>
      <c r="D116" s="20">
        <f>'By time bin'!D223</f>
        <v>0</v>
      </c>
    </row>
    <row r="117" spans="1:4">
      <c r="A117" t="s">
        <v>103</v>
      </c>
      <c r="B117" s="20">
        <f>'By time bin'!B238</f>
        <v>0</v>
      </c>
      <c r="C117" s="20">
        <f>'By time bin'!C238</f>
        <v>0</v>
      </c>
      <c r="D117" s="20">
        <f>'By time bin'!D238</f>
        <v>0</v>
      </c>
    </row>
    <row r="123" spans="1:4">
      <c r="A123" s="28" t="s">
        <v>10</v>
      </c>
      <c r="B123" s="28"/>
      <c r="C123" s="28"/>
      <c r="D123" s="28"/>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6</v>
      </c>
      <c r="C131" s="20">
        <f>'By time bin'!C103</f>
        <v>7</v>
      </c>
      <c r="D131" s="20">
        <f>'By time bin'!D103</f>
        <v>0</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bin'!B194</f>
        <v>0</v>
      </c>
      <c r="C137" s="20">
        <f>'By time bin'!C194</f>
        <v>4</v>
      </c>
      <c r="D137" s="20">
        <f>'By time bin'!D194</f>
        <v>3</v>
      </c>
    </row>
    <row r="138" spans="1:4">
      <c r="A138" t="s">
        <v>101</v>
      </c>
      <c r="B138" s="20">
        <f>'By time bin'!B209</f>
        <v>1</v>
      </c>
      <c r="C138" s="20">
        <f>'By time bin'!C209</f>
        <v>8</v>
      </c>
      <c r="D138" s="20">
        <f>'By time bin'!D209</f>
        <v>0</v>
      </c>
    </row>
    <row r="139" spans="1:4">
      <c r="A139" t="s">
        <v>102</v>
      </c>
      <c r="B139" s="20">
        <f>'By time bin'!B224</f>
        <v>0</v>
      </c>
      <c r="C139" s="20">
        <f>'By time bin'!C224</f>
        <v>8</v>
      </c>
      <c r="D139" s="20">
        <f>'By time bin'!D224</f>
        <v>0</v>
      </c>
    </row>
    <row r="140" spans="1:4">
      <c r="A140" t="s">
        <v>103</v>
      </c>
      <c r="B140" s="20">
        <f>'By time bin'!B239</f>
        <v>1</v>
      </c>
      <c r="C140" s="20">
        <f>'By time bin'!C239</f>
        <v>6</v>
      </c>
      <c r="D140" s="20">
        <f>'By time bin'!D239</f>
        <v>0</v>
      </c>
    </row>
    <row r="142" spans="1:4">
      <c r="A142" s="28" t="s">
        <v>11</v>
      </c>
      <c r="B142" s="28"/>
      <c r="C142" s="28"/>
      <c r="D142" s="28"/>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bin'!B195</f>
        <v>0</v>
      </c>
      <c r="C156" s="20">
        <f>'By time bin'!C195</f>
        <v>0</v>
      </c>
      <c r="D156" s="20">
        <f>'By time bin'!D195</f>
        <v>0</v>
      </c>
    </row>
    <row r="157" spans="1:4">
      <c r="A157" t="s">
        <v>101</v>
      </c>
      <c r="B157" s="20">
        <f>'By time bin'!B210</f>
        <v>0</v>
      </c>
      <c r="C157" s="20">
        <f>'By time bin'!C210</f>
        <v>0</v>
      </c>
      <c r="D157" s="20">
        <f>'By time bin'!D210</f>
        <v>0</v>
      </c>
    </row>
    <row r="158" spans="1:4">
      <c r="A158" t="s">
        <v>102</v>
      </c>
      <c r="B158" s="20">
        <f>'By time bin'!B225</f>
        <v>0</v>
      </c>
      <c r="C158" s="20">
        <f>'By time bin'!C225</f>
        <v>0</v>
      </c>
      <c r="D158" s="20">
        <f>'By time bin'!D225</f>
        <v>0</v>
      </c>
    </row>
    <row r="159" spans="1:4">
      <c r="A159" t="s">
        <v>103</v>
      </c>
      <c r="B159" s="20">
        <f>'By time bin'!B240</f>
        <v>0</v>
      </c>
      <c r="C159" s="20">
        <f>'By time bin'!C240</f>
        <v>0</v>
      </c>
      <c r="D159" s="20">
        <f>'By time bin'!D240</f>
        <v>0</v>
      </c>
    </row>
    <row r="161" spans="1:4">
      <c r="A161" s="28" t="s">
        <v>12</v>
      </c>
      <c r="B161" s="28"/>
      <c r="C161" s="28"/>
      <c r="D161" s="28"/>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0</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2</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bin'!B196</f>
        <v>0</v>
      </c>
      <c r="C175" s="20">
        <f>'By time bin'!C196</f>
        <v>1</v>
      </c>
      <c r="D175" s="20">
        <f>'By time bin'!D196</f>
        <v>5</v>
      </c>
    </row>
    <row r="176" spans="1:4">
      <c r="A176" t="s">
        <v>101</v>
      </c>
      <c r="B176" s="20">
        <f>'By time bin'!B211</f>
        <v>0</v>
      </c>
      <c r="C176" s="20">
        <f>'By time bin'!C211</f>
        <v>0</v>
      </c>
      <c r="D176" s="20">
        <f>'By time bin'!D211</f>
        <v>2</v>
      </c>
    </row>
    <row r="177" spans="1:4">
      <c r="A177" t="s">
        <v>102</v>
      </c>
      <c r="B177" s="20">
        <f>'By time bin'!B226</f>
        <v>0</v>
      </c>
      <c r="C177" s="20">
        <f>'By time bin'!C226</f>
        <v>1</v>
      </c>
      <c r="D177" s="20">
        <f>'By time bin'!D226</f>
        <v>0</v>
      </c>
    </row>
    <row r="178" spans="1:4">
      <c r="A178" t="s">
        <v>103</v>
      </c>
      <c r="B178" s="20">
        <f>'By time bin'!B241</f>
        <v>0</v>
      </c>
      <c r="C178" s="20">
        <f>'By time bin'!C241</f>
        <v>3</v>
      </c>
      <c r="D178" s="20">
        <f>'By time bin'!D241</f>
        <v>1</v>
      </c>
    </row>
    <row r="184" spans="1:4">
      <c r="A184" s="28" t="s">
        <v>13</v>
      </c>
      <c r="B184" s="28"/>
      <c r="C184" s="28"/>
      <c r="D184" s="28"/>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6</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bin'!B197</f>
        <v>0</v>
      </c>
      <c r="C198" s="20">
        <f>'By time bin'!C197</f>
        <v>0</v>
      </c>
      <c r="D198" s="20">
        <f>'By time bin'!D197</f>
        <v>0</v>
      </c>
    </row>
    <row r="199" spans="1:4">
      <c r="A199" t="s">
        <v>101</v>
      </c>
      <c r="B199" s="20">
        <f>'By time bin'!B212</f>
        <v>0</v>
      </c>
      <c r="C199" s="20">
        <f>'By time bin'!C212</f>
        <v>0</v>
      </c>
      <c r="D199" s="20">
        <f>'By time bin'!D212</f>
        <v>0</v>
      </c>
    </row>
    <row r="200" spans="1:4">
      <c r="A200" t="s">
        <v>102</v>
      </c>
      <c r="B200" s="20">
        <f>'By time bin'!B227</f>
        <v>0</v>
      </c>
      <c r="C200" s="20">
        <f>'By time bin'!C227</f>
        <v>0</v>
      </c>
      <c r="D200" s="20">
        <f>'By time bin'!D227</f>
        <v>0</v>
      </c>
    </row>
    <row r="201" spans="1:4">
      <c r="A201" t="s">
        <v>103</v>
      </c>
      <c r="B201" s="20">
        <f>'By time bin'!B242</f>
        <v>0</v>
      </c>
      <c r="C201" s="20">
        <f>'By time bin'!C242</f>
        <v>0</v>
      </c>
      <c r="D201" s="20">
        <f>'By time bin'!D242</f>
        <v>0</v>
      </c>
    </row>
    <row r="203" spans="1:4">
      <c r="A203" s="28" t="s">
        <v>14</v>
      </c>
      <c r="B203" s="28"/>
      <c r="C203" s="28"/>
      <c r="D203" s="28"/>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11</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14</v>
      </c>
      <c r="D211" s="20">
        <f>'By time bin'!D107</f>
        <v>0</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2</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bin'!B198</f>
        <v>0</v>
      </c>
      <c r="C217" s="20">
        <f>'By time bin'!C198</f>
        <v>0</v>
      </c>
      <c r="D217" s="20">
        <f>'By time bin'!D198</f>
        <v>0</v>
      </c>
    </row>
    <row r="218" spans="1:4">
      <c r="A218" t="s">
        <v>101</v>
      </c>
      <c r="B218" s="20">
        <f>'By time bin'!B213</f>
        <v>0</v>
      </c>
      <c r="C218" s="20">
        <f>'By time bin'!C213</f>
        <v>2</v>
      </c>
      <c r="D218" s="20">
        <f>'By time bin'!D213</f>
        <v>0</v>
      </c>
    </row>
    <row r="219" spans="1:4">
      <c r="A219" t="s">
        <v>102</v>
      </c>
      <c r="B219" s="20">
        <f>'By time bin'!B228</f>
        <v>0</v>
      </c>
      <c r="C219" s="20">
        <f>'By time bin'!C228</f>
        <v>0</v>
      </c>
      <c r="D219" s="20">
        <f>'By time bin'!D228</f>
        <v>0</v>
      </c>
    </row>
    <row r="220" spans="1:4">
      <c r="A220" t="s">
        <v>103</v>
      </c>
      <c r="B220" s="20">
        <f>'By time bin'!B243</f>
        <v>0</v>
      </c>
      <c r="C220" s="20">
        <f>'By time bin'!C243</f>
        <v>1</v>
      </c>
      <c r="D220" s="20">
        <f>'By time bin'!D243</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tabSelected="1" workbookViewId="0">
      <selection activeCell="I17" sqref="I17"/>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1</v>
      </c>
      <c r="B1" s="28"/>
      <c r="C1" s="28"/>
      <c r="D1" s="28"/>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 thickBot="1">
      <c r="A17" t="s">
        <v>102</v>
      </c>
      <c r="C17" s="20">
        <f t="shared" si="0"/>
        <v>1</v>
      </c>
      <c r="D17" s="20">
        <f>SUM('By taxon'!B17:C17)</f>
        <v>1</v>
      </c>
      <c r="E17" s="31" t="s">
        <v>113</v>
      </c>
      <c r="F17" s="32"/>
      <c r="G17" s="22">
        <f>SUM(I3:I18)</f>
        <v>140</v>
      </c>
      <c r="I17">
        <v>1</v>
      </c>
      <c r="J17">
        <v>0</v>
      </c>
    </row>
    <row r="18" spans="1:12" ht="15" thickBot="1">
      <c r="A18" t="s">
        <v>103</v>
      </c>
      <c r="C18" s="20">
        <f t="shared" si="0"/>
        <v>5</v>
      </c>
      <c r="D18" s="20">
        <f>SUM('By taxon'!B18:C18)</f>
        <v>5</v>
      </c>
      <c r="E18" s="29" t="s">
        <v>114</v>
      </c>
      <c r="F18" s="30"/>
      <c r="G18" s="23">
        <f>SUM(J3:J18)</f>
        <v>0</v>
      </c>
      <c r="I18">
        <v>5</v>
      </c>
      <c r="J18">
        <v>0</v>
      </c>
    </row>
    <row r="19" spans="1:12">
      <c r="A19" t="s">
        <v>108</v>
      </c>
      <c r="B19" s="20">
        <f>SUM(B3:B18)</f>
        <v>49</v>
      </c>
      <c r="C19" s="20">
        <f>SUM(C3:C18)</f>
        <v>199</v>
      </c>
      <c r="D19" s="20">
        <f>SUM(D3:D18)</f>
        <v>248</v>
      </c>
    </row>
    <row r="20" spans="1:12">
      <c r="A20" s="28" t="s">
        <v>5</v>
      </c>
      <c r="B20" s="28"/>
      <c r="C20" s="28"/>
      <c r="D20" s="28"/>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0</v>
      </c>
      <c r="D28" s="20">
        <f>SUM('By taxon'!B28:C28)</f>
        <v>1</v>
      </c>
      <c r="I28">
        <f t="shared" ref="I28:I36" si="4">IF(B28&gt;15,0,15-B28)</f>
        <v>14</v>
      </c>
      <c r="J28">
        <f t="shared" ref="J28:J36" si="5">IF(D28&gt;15,0,15-D28)</f>
        <v>14</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 thickBot="1">
      <c r="A36" t="s">
        <v>102</v>
      </c>
      <c r="C36" s="20">
        <f t="shared" si="3"/>
        <v>0</v>
      </c>
      <c r="D36" s="20">
        <f>SUM('By taxon'!B36:C36)</f>
        <v>0</v>
      </c>
      <c r="E36" s="31" t="s">
        <v>113</v>
      </c>
      <c r="F36" s="32"/>
      <c r="G36" s="22">
        <f>SUM(I22:I37)</f>
        <v>134</v>
      </c>
      <c r="I36">
        <f t="shared" si="4"/>
        <v>15</v>
      </c>
      <c r="J36">
        <f t="shared" si="5"/>
        <v>15</v>
      </c>
    </row>
    <row r="37" spans="1:14" ht="15" thickBot="1">
      <c r="A37" t="s">
        <v>103</v>
      </c>
      <c r="C37" s="20">
        <f t="shared" si="3"/>
        <v>0</v>
      </c>
      <c r="D37" s="20">
        <f>SUM('By taxon'!B37:C37)</f>
        <v>0</v>
      </c>
      <c r="E37" s="29" t="s">
        <v>114</v>
      </c>
      <c r="F37" s="30"/>
      <c r="G37" s="23">
        <f>SUM(J22:J37)</f>
        <v>98</v>
      </c>
    </row>
    <row r="38" spans="1:14">
      <c r="A38" t="s">
        <v>109</v>
      </c>
      <c r="B38" s="20">
        <f>SUM(B22:B37)</f>
        <v>1</v>
      </c>
      <c r="C38" s="20">
        <f>SUM(C22:C37)</f>
        <v>41</v>
      </c>
      <c r="D38" s="20">
        <f>SUM(D22:D37)</f>
        <v>42</v>
      </c>
    </row>
    <row r="39" spans="1:14">
      <c r="A39" s="28" t="s">
        <v>6</v>
      </c>
      <c r="B39" s="26"/>
      <c r="C39" s="26"/>
      <c r="D39" s="26"/>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8</v>
      </c>
      <c r="D54" s="20">
        <f>SUM('By taxon'!B54:C54)</f>
        <v>8</v>
      </c>
      <c r="I54">
        <v>8</v>
      </c>
      <c r="J54">
        <v>0</v>
      </c>
    </row>
    <row r="55" spans="1:10" ht="15" thickBot="1">
      <c r="A55" t="s">
        <v>102</v>
      </c>
      <c r="B55" s="20">
        <v>9</v>
      </c>
      <c r="C55" s="20">
        <f t="shared" si="6"/>
        <v>8</v>
      </c>
      <c r="D55" s="20">
        <f>SUM('By taxon'!B55:C55)</f>
        <v>17</v>
      </c>
      <c r="E55" s="31" t="s">
        <v>113</v>
      </c>
      <c r="F55" s="32"/>
      <c r="G55" s="22">
        <f>SUM(I41:I56)</f>
        <v>181</v>
      </c>
      <c r="I55">
        <f t="shared" si="9"/>
        <v>6</v>
      </c>
      <c r="J55">
        <f t="shared" si="8"/>
        <v>0</v>
      </c>
    </row>
    <row r="56" spans="1:10" ht="15" thickBot="1">
      <c r="A56" t="s">
        <v>103</v>
      </c>
      <c r="B56" s="20">
        <v>3</v>
      </c>
      <c r="C56" s="20">
        <f t="shared" si="6"/>
        <v>0</v>
      </c>
      <c r="D56" s="20">
        <v>3</v>
      </c>
      <c r="E56" s="29" t="s">
        <v>114</v>
      </c>
      <c r="F56" s="30"/>
      <c r="G56" s="23">
        <f>SUM(J41:J56)</f>
        <v>0</v>
      </c>
      <c r="I56">
        <v>0</v>
      </c>
      <c r="J56">
        <v>0</v>
      </c>
    </row>
    <row r="57" spans="1:10">
      <c r="A57" t="s">
        <v>108</v>
      </c>
      <c r="B57" s="20">
        <f>SUM(B41:B56)</f>
        <v>42</v>
      </c>
      <c r="C57" s="20">
        <f>SUM(C41:C56)</f>
        <v>250</v>
      </c>
      <c r="D57" s="20">
        <f>SUM(D41:D56)</f>
        <v>292</v>
      </c>
    </row>
    <row r="62" spans="1:10">
      <c r="A62" s="28" t="s">
        <v>7</v>
      </c>
      <c r="B62" s="28"/>
      <c r="C62" s="28"/>
      <c r="D62" s="28"/>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 thickBot="1">
      <c r="A77" t="s">
        <v>105</v>
      </c>
      <c r="C77" s="20">
        <f t="shared" si="10"/>
        <v>0</v>
      </c>
      <c r="D77" s="20">
        <f>SUM('By taxon'!B77:C77)</f>
        <v>0</v>
      </c>
      <c r="I77">
        <v>0</v>
      </c>
      <c r="J77">
        <v>0</v>
      </c>
    </row>
    <row r="78" spans="1:10" ht="15" thickBot="1">
      <c r="A78" t="s">
        <v>102</v>
      </c>
      <c r="B78" s="20">
        <v>2</v>
      </c>
      <c r="C78" s="20">
        <f t="shared" si="10"/>
        <v>4</v>
      </c>
      <c r="D78" s="20">
        <f>SUM('By taxon'!B78:C78)</f>
        <v>6</v>
      </c>
      <c r="E78" s="31" t="s">
        <v>113</v>
      </c>
      <c r="F78" s="32"/>
      <c r="G78" s="22">
        <f>SUM(I64:I79)</f>
        <v>163</v>
      </c>
      <c r="I78">
        <v>4</v>
      </c>
      <c r="J78">
        <v>0</v>
      </c>
    </row>
    <row r="79" spans="1:10" ht="15" thickBot="1">
      <c r="A79" t="s">
        <v>103</v>
      </c>
      <c r="C79" s="20">
        <f t="shared" si="10"/>
        <v>1</v>
      </c>
      <c r="D79" s="20">
        <f>SUM('By taxon'!B79:C79)</f>
        <v>1</v>
      </c>
      <c r="E79" s="29" t="s">
        <v>114</v>
      </c>
      <c r="F79" s="30"/>
      <c r="G79" s="23">
        <f>SUM(J64:J79)</f>
        <v>0</v>
      </c>
      <c r="I79">
        <v>1</v>
      </c>
      <c r="J79">
        <v>0</v>
      </c>
    </row>
    <row r="80" spans="1:10">
      <c r="A80" t="s">
        <v>109</v>
      </c>
      <c r="B80" s="20">
        <f>SUM(B64:B79)</f>
        <v>23</v>
      </c>
      <c r="C80" s="20">
        <f>SUM(C64:C79)</f>
        <v>210</v>
      </c>
      <c r="D80" s="20">
        <f>SUM(D64:D79)</f>
        <v>233</v>
      </c>
    </row>
    <row r="81" spans="1:10">
      <c r="A81" s="28" t="s">
        <v>8</v>
      </c>
      <c r="B81" s="28"/>
      <c r="C81" s="28"/>
      <c r="D81" s="28"/>
    </row>
    <row r="82" spans="1:10">
      <c r="B82" s="20" t="s">
        <v>104</v>
      </c>
      <c r="C82" s="20" t="s">
        <v>107</v>
      </c>
      <c r="D82" s="20" t="s">
        <v>106</v>
      </c>
      <c r="I82" s="1" t="s">
        <v>110</v>
      </c>
      <c r="J82" s="1" t="s">
        <v>111</v>
      </c>
    </row>
    <row r="83" spans="1:10">
      <c r="A83" t="s">
        <v>88</v>
      </c>
      <c r="B83" s="20">
        <v>1</v>
      </c>
      <c r="C83" s="20">
        <f>D83-B83</f>
        <v>9</v>
      </c>
      <c r="D83" s="20">
        <f>SUM('By taxon'!B83:C83)</f>
        <v>10</v>
      </c>
      <c r="I83">
        <v>10</v>
      </c>
      <c r="J83">
        <v>0</v>
      </c>
    </row>
    <row r="84" spans="1:10">
      <c r="A84" t="s">
        <v>89</v>
      </c>
      <c r="C84" s="20">
        <f t="shared" ref="C84:C98" si="14">D84-B84</f>
        <v>15</v>
      </c>
      <c r="D84" s="20">
        <f>SUM('By taxon'!B84:C84)</f>
        <v>15</v>
      </c>
      <c r="I84">
        <f>IF(B84&gt;15,0,15-B84)</f>
        <v>15</v>
      </c>
      <c r="J84">
        <f>IF(D84&gt;15,0,15-D84)</f>
        <v>0</v>
      </c>
    </row>
    <row r="85" spans="1:10">
      <c r="A85" t="s">
        <v>90</v>
      </c>
      <c r="B85" s="20">
        <v>2</v>
      </c>
      <c r="C85" s="20">
        <f t="shared" si="14"/>
        <v>8</v>
      </c>
      <c r="D85" s="20">
        <v>10</v>
      </c>
      <c r="I85">
        <v>8</v>
      </c>
      <c r="J85">
        <v>0</v>
      </c>
    </row>
    <row r="86" spans="1:10">
      <c r="A86" t="s">
        <v>91</v>
      </c>
      <c r="B86" s="20">
        <v>8</v>
      </c>
      <c r="C86" s="20">
        <f t="shared" si="14"/>
        <v>11</v>
      </c>
      <c r="D86" s="20">
        <f>SUM('By taxon'!B86:C86)</f>
        <v>19</v>
      </c>
      <c r="I86">
        <f t="shared" ref="I86:I91" si="15">IF(B86&gt;15,0,15-B86)</f>
        <v>7</v>
      </c>
      <c r="J86">
        <f t="shared" ref="J86:J94" si="16">IF(D86&gt;15,0,15-D86)</f>
        <v>0</v>
      </c>
    </row>
    <row r="87" spans="1:10">
      <c r="A87" t="s">
        <v>92</v>
      </c>
      <c r="B87" s="20">
        <v>10</v>
      </c>
      <c r="C87" s="20">
        <f t="shared" si="14"/>
        <v>8</v>
      </c>
      <c r="D87" s="20">
        <f>SUM('By taxon'!B87:C87)</f>
        <v>18</v>
      </c>
      <c r="I87">
        <f t="shared" si="15"/>
        <v>5</v>
      </c>
      <c r="J87">
        <f t="shared" si="16"/>
        <v>0</v>
      </c>
    </row>
    <row r="88" spans="1:10">
      <c r="A88" t="s">
        <v>93</v>
      </c>
      <c r="B88" s="20">
        <v>1</v>
      </c>
      <c r="C88" s="20">
        <f t="shared" si="14"/>
        <v>20</v>
      </c>
      <c r="D88" s="20">
        <f>SUM('By taxon'!B88:C88)</f>
        <v>21</v>
      </c>
      <c r="I88">
        <f t="shared" si="15"/>
        <v>14</v>
      </c>
      <c r="J88">
        <f t="shared" si="16"/>
        <v>0</v>
      </c>
    </row>
    <row r="89" spans="1:10">
      <c r="A89" t="s">
        <v>94</v>
      </c>
      <c r="B89" s="20">
        <v>28</v>
      </c>
      <c r="C89" s="20">
        <f t="shared" si="14"/>
        <v>0</v>
      </c>
      <c r="D89" s="20">
        <v>28</v>
      </c>
      <c r="I89">
        <f t="shared" si="15"/>
        <v>0</v>
      </c>
      <c r="J89">
        <f t="shared" si="16"/>
        <v>0</v>
      </c>
    </row>
    <row r="90" spans="1:10">
      <c r="A90" t="s">
        <v>95</v>
      </c>
      <c r="B90" s="20">
        <v>41</v>
      </c>
      <c r="C90" s="20">
        <f t="shared" si="14"/>
        <v>-20</v>
      </c>
      <c r="D90" s="20">
        <f>SUM('By taxon'!B90:C90)</f>
        <v>21</v>
      </c>
      <c r="I90">
        <f t="shared" si="15"/>
        <v>0</v>
      </c>
      <c r="J90">
        <f t="shared" si="16"/>
        <v>0</v>
      </c>
    </row>
    <row r="91" spans="1:10">
      <c r="A91" t="s">
        <v>96</v>
      </c>
      <c r="B91" s="20">
        <v>4</v>
      </c>
      <c r="C91" s="20">
        <f t="shared" si="14"/>
        <v>11</v>
      </c>
      <c r="D91" s="20">
        <f>SUM('By taxon'!B91:C91)</f>
        <v>15</v>
      </c>
      <c r="I91">
        <f t="shared" si="15"/>
        <v>11</v>
      </c>
      <c r="J91">
        <f t="shared" si="16"/>
        <v>0</v>
      </c>
    </row>
    <row r="92" spans="1:10">
      <c r="A92" t="s">
        <v>97</v>
      </c>
      <c r="B92" s="20">
        <v>3</v>
      </c>
      <c r="C92" s="20">
        <f t="shared" si="14"/>
        <v>7</v>
      </c>
      <c r="D92" s="20">
        <v>10</v>
      </c>
      <c r="I92">
        <v>7</v>
      </c>
      <c r="J92">
        <v>0</v>
      </c>
    </row>
    <row r="93" spans="1:10">
      <c r="A93" t="s">
        <v>98</v>
      </c>
      <c r="B93" s="20">
        <v>2</v>
      </c>
      <c r="C93" s="20">
        <f t="shared" si="14"/>
        <v>15</v>
      </c>
      <c r="D93" s="20">
        <f>SUM('By taxon'!B93:C93)</f>
        <v>17</v>
      </c>
      <c r="I93">
        <f>IF(B93&gt;15,0,15-B93)</f>
        <v>13</v>
      </c>
      <c r="J93">
        <f t="shared" si="16"/>
        <v>0</v>
      </c>
    </row>
    <row r="94" spans="1:10">
      <c r="A94" t="s">
        <v>99</v>
      </c>
      <c r="B94" s="20">
        <v>1</v>
      </c>
      <c r="C94" s="20">
        <f t="shared" si="14"/>
        <v>14</v>
      </c>
      <c r="D94" s="20">
        <f>SUM('By taxon'!B94:C94)</f>
        <v>15</v>
      </c>
      <c r="I94">
        <f t="shared" ref="I94" si="17">IF(B94&gt;15,0,15-B94)</f>
        <v>14</v>
      </c>
      <c r="J94">
        <f t="shared" si="16"/>
        <v>0</v>
      </c>
    </row>
    <row r="95" spans="1:10">
      <c r="A95" t="s">
        <v>100</v>
      </c>
      <c r="C95" s="20">
        <f t="shared" si="14"/>
        <v>0</v>
      </c>
      <c r="D95" s="20">
        <f>SUM('By taxon'!B95:C95)</f>
        <v>0</v>
      </c>
      <c r="I95">
        <v>0</v>
      </c>
      <c r="J95">
        <v>0</v>
      </c>
    </row>
    <row r="96" spans="1:10" ht="15" thickBot="1">
      <c r="A96" t="s">
        <v>105</v>
      </c>
      <c r="C96" s="20">
        <f t="shared" si="14"/>
        <v>0</v>
      </c>
      <c r="D96" s="20">
        <f>SUM('By taxon'!B96:C96)</f>
        <v>0</v>
      </c>
      <c r="I96">
        <v>0</v>
      </c>
      <c r="J96">
        <v>0</v>
      </c>
    </row>
    <row r="97" spans="1:10" ht="15" thickBot="1">
      <c r="A97" t="s">
        <v>102</v>
      </c>
      <c r="C97" s="20">
        <f t="shared" si="14"/>
        <v>1</v>
      </c>
      <c r="D97" s="20">
        <f>SUM('By taxon'!B97:C97)</f>
        <v>1</v>
      </c>
      <c r="E97" s="31" t="s">
        <v>113</v>
      </c>
      <c r="F97" s="32"/>
      <c r="G97" s="22">
        <f>SUM(I83:I98)</f>
        <v>105</v>
      </c>
      <c r="I97">
        <v>1</v>
      </c>
      <c r="J97">
        <v>0</v>
      </c>
    </row>
    <row r="98" spans="1:10" ht="15" thickBot="1">
      <c r="A98" t="s">
        <v>103</v>
      </c>
      <c r="C98" s="20">
        <f t="shared" si="14"/>
        <v>0</v>
      </c>
      <c r="D98" s="20">
        <f>SUM('By taxon'!B98:C98)</f>
        <v>0</v>
      </c>
      <c r="E98" s="29" t="s">
        <v>114</v>
      </c>
      <c r="F98" s="30"/>
      <c r="G98" s="23">
        <f>SUM(J83:J98)</f>
        <v>0</v>
      </c>
      <c r="I98">
        <v>0</v>
      </c>
      <c r="J98">
        <v>0</v>
      </c>
    </row>
    <row r="99" spans="1:10">
      <c r="A99" t="s">
        <v>109</v>
      </c>
      <c r="B99" s="20">
        <f>SUM(B83:B98)</f>
        <v>101</v>
      </c>
      <c r="C99" s="20">
        <f t="shared" ref="C99:D99" si="18">SUM(C83:C98)</f>
        <v>99</v>
      </c>
      <c r="D99" s="20">
        <f t="shared" si="18"/>
        <v>200</v>
      </c>
    </row>
    <row r="100" spans="1:10">
      <c r="A100" s="28" t="s">
        <v>66</v>
      </c>
      <c r="B100" s="26"/>
      <c r="C100" s="26"/>
      <c r="D100" s="26"/>
    </row>
    <row r="101" spans="1:10">
      <c r="B101" s="20" t="s">
        <v>104</v>
      </c>
      <c r="C101" s="20" t="s">
        <v>107</v>
      </c>
      <c r="D101" s="20" t="s">
        <v>106</v>
      </c>
      <c r="I101" s="1" t="s">
        <v>110</v>
      </c>
      <c r="J101" s="1" t="s">
        <v>111</v>
      </c>
    </row>
    <row r="102" spans="1:10">
      <c r="A102" t="s">
        <v>88</v>
      </c>
      <c r="B102" s="20">
        <v>4</v>
      </c>
      <c r="C102" s="20">
        <f>D102-B102</f>
        <v>15</v>
      </c>
      <c r="D102" s="20">
        <f>SUM('By taxon'!B102:C102)</f>
        <v>19</v>
      </c>
      <c r="I102">
        <f t="shared" ref="I102:I103" si="19">IF(B102&gt;15,0,15-B102)</f>
        <v>11</v>
      </c>
      <c r="J102">
        <f t="shared" ref="J102:J103" si="20">IF(D102&gt;15,0,15-D102)</f>
        <v>0</v>
      </c>
    </row>
    <row r="103" spans="1:10">
      <c r="A103" t="s">
        <v>89</v>
      </c>
      <c r="B103" s="20">
        <v>6</v>
      </c>
      <c r="C103" s="20">
        <f t="shared" ref="C103:C117" si="21">D103-B103</f>
        <v>11</v>
      </c>
      <c r="D103" s="20">
        <f>SUM('By taxon'!B103:C103)</f>
        <v>17</v>
      </c>
      <c r="I103">
        <f t="shared" si="19"/>
        <v>9</v>
      </c>
      <c r="J103">
        <f t="shared" si="20"/>
        <v>0</v>
      </c>
    </row>
    <row r="104" spans="1:10">
      <c r="A104" t="s">
        <v>90</v>
      </c>
      <c r="C104" s="20">
        <f t="shared" si="21"/>
        <v>19</v>
      </c>
      <c r="D104" s="20">
        <f>SUM('By taxon'!B104:C104)</f>
        <v>19</v>
      </c>
      <c r="I104">
        <f t="shared" ref="I104:I111" si="22">IF(B104&gt;15,0,15-B104)</f>
        <v>15</v>
      </c>
      <c r="J104">
        <f t="shared" ref="J104:J111" si="23">IF(D104&gt;15,0,15-D104)</f>
        <v>0</v>
      </c>
    </row>
    <row r="105" spans="1:10">
      <c r="A105" t="s">
        <v>91</v>
      </c>
      <c r="B105" s="20">
        <v>1</v>
      </c>
      <c r="C105" s="20">
        <f t="shared" si="21"/>
        <v>20</v>
      </c>
      <c r="D105" s="20">
        <f>SUM('By taxon'!B105:C105)</f>
        <v>21</v>
      </c>
      <c r="I105">
        <f t="shared" si="22"/>
        <v>14</v>
      </c>
      <c r="J105">
        <f t="shared" si="23"/>
        <v>0</v>
      </c>
    </row>
    <row r="106" spans="1:10">
      <c r="A106" t="s">
        <v>92</v>
      </c>
      <c r="B106" s="20">
        <v>10</v>
      </c>
      <c r="C106" s="20">
        <f t="shared" si="21"/>
        <v>17</v>
      </c>
      <c r="D106" s="20">
        <f>SUM('By taxon'!B106:C106)</f>
        <v>27</v>
      </c>
      <c r="I106">
        <f t="shared" si="22"/>
        <v>5</v>
      </c>
      <c r="J106">
        <f t="shared" si="23"/>
        <v>0</v>
      </c>
    </row>
    <row r="107" spans="1:10">
      <c r="A107" t="s">
        <v>93</v>
      </c>
      <c r="C107" s="20">
        <f t="shared" si="21"/>
        <v>21</v>
      </c>
      <c r="D107" s="20">
        <f>SUM('By taxon'!B107:C107)</f>
        <v>21</v>
      </c>
      <c r="I107">
        <f t="shared" si="22"/>
        <v>15</v>
      </c>
      <c r="J107">
        <f t="shared" si="23"/>
        <v>0</v>
      </c>
    </row>
    <row r="108" spans="1:10">
      <c r="A108" t="s">
        <v>94</v>
      </c>
      <c r="B108" s="20">
        <v>11</v>
      </c>
      <c r="C108" s="20">
        <f t="shared" si="21"/>
        <v>11</v>
      </c>
      <c r="D108" s="20">
        <f>SUM('By taxon'!B108:C108)</f>
        <v>22</v>
      </c>
      <c r="I108">
        <f t="shared" si="22"/>
        <v>4</v>
      </c>
      <c r="J108">
        <f t="shared" si="23"/>
        <v>0</v>
      </c>
    </row>
    <row r="109" spans="1:10">
      <c r="A109" t="s">
        <v>95</v>
      </c>
      <c r="B109" s="20">
        <v>15</v>
      </c>
      <c r="C109" s="20">
        <f t="shared" si="21"/>
        <v>6</v>
      </c>
      <c r="D109" s="20">
        <f>SUM('By taxon'!B109:C109)</f>
        <v>21</v>
      </c>
      <c r="I109">
        <f t="shared" si="22"/>
        <v>0</v>
      </c>
      <c r="J109">
        <f t="shared" si="23"/>
        <v>0</v>
      </c>
    </row>
    <row r="110" spans="1:10">
      <c r="A110" t="s">
        <v>96</v>
      </c>
      <c r="C110" s="20">
        <f t="shared" si="21"/>
        <v>21</v>
      </c>
      <c r="D110" s="20">
        <f>SUM('By taxon'!B110:C110)</f>
        <v>21</v>
      </c>
      <c r="I110">
        <f t="shared" si="22"/>
        <v>15</v>
      </c>
      <c r="J110">
        <f t="shared" si="23"/>
        <v>0</v>
      </c>
    </row>
    <row r="111" spans="1:10">
      <c r="A111" t="s">
        <v>97</v>
      </c>
      <c r="C111" s="20">
        <f t="shared" si="21"/>
        <v>21</v>
      </c>
      <c r="D111" s="20">
        <f>SUM('By taxon'!B111:C111)</f>
        <v>21</v>
      </c>
      <c r="I111">
        <f t="shared" si="22"/>
        <v>15</v>
      </c>
      <c r="J111">
        <f t="shared" si="23"/>
        <v>0</v>
      </c>
    </row>
    <row r="112" spans="1:10">
      <c r="A112" t="s">
        <v>98</v>
      </c>
      <c r="C112" s="20">
        <f t="shared" si="21"/>
        <v>5</v>
      </c>
      <c r="D112" s="20">
        <f>SUM('By taxon'!B112:C112)</f>
        <v>5</v>
      </c>
      <c r="I112">
        <v>5</v>
      </c>
      <c r="J112">
        <v>0</v>
      </c>
    </row>
    <row r="113" spans="1:10">
      <c r="A113" t="s">
        <v>99</v>
      </c>
      <c r="C113" s="20">
        <f t="shared" si="21"/>
        <v>7</v>
      </c>
      <c r="D113" s="20">
        <f>SUM('By taxon'!B113:C113)</f>
        <v>7</v>
      </c>
      <c r="I113">
        <v>3</v>
      </c>
      <c r="J113">
        <v>0</v>
      </c>
    </row>
    <row r="114" spans="1:10">
      <c r="A114" t="s">
        <v>100</v>
      </c>
      <c r="C114" s="20">
        <f t="shared" si="21"/>
        <v>0</v>
      </c>
      <c r="D114" s="20">
        <f>SUM('By taxon'!B114:C114)</f>
        <v>0</v>
      </c>
      <c r="I114">
        <v>0</v>
      </c>
      <c r="J114">
        <v>0</v>
      </c>
    </row>
    <row r="115" spans="1:10" ht="15" thickBot="1">
      <c r="A115" t="s">
        <v>105</v>
      </c>
      <c r="C115" s="20">
        <f t="shared" si="21"/>
        <v>0</v>
      </c>
      <c r="D115" s="20">
        <f>SUM('By taxon'!B115:C115)</f>
        <v>0</v>
      </c>
      <c r="I115">
        <v>0</v>
      </c>
      <c r="J115">
        <v>0</v>
      </c>
    </row>
    <row r="116" spans="1:10" ht="15" thickBot="1">
      <c r="A116" t="s">
        <v>102</v>
      </c>
      <c r="C116" s="20">
        <f t="shared" si="21"/>
        <v>1</v>
      </c>
      <c r="D116" s="20">
        <f>SUM('By taxon'!B116:C116)</f>
        <v>1</v>
      </c>
      <c r="E116" s="31" t="s">
        <v>113</v>
      </c>
      <c r="F116" s="32"/>
      <c r="G116" s="22">
        <f>SUM(I102:I117)</f>
        <v>112</v>
      </c>
      <c r="I116">
        <v>1</v>
      </c>
      <c r="J116">
        <v>0</v>
      </c>
    </row>
    <row r="117" spans="1:10" ht="15" thickBot="1">
      <c r="A117" t="s">
        <v>103</v>
      </c>
      <c r="C117" s="20">
        <f t="shared" si="21"/>
        <v>0</v>
      </c>
      <c r="D117" s="20">
        <f>SUM('By taxon'!B117:C117)</f>
        <v>0</v>
      </c>
      <c r="E117" s="29" t="s">
        <v>114</v>
      </c>
      <c r="F117" s="30"/>
      <c r="G117" s="23">
        <f>SUM(J102:J117)</f>
        <v>0</v>
      </c>
      <c r="I117">
        <v>0</v>
      </c>
      <c r="J117">
        <v>0</v>
      </c>
    </row>
    <row r="118" spans="1:10">
      <c r="A118" t="s">
        <v>108</v>
      </c>
      <c r="B118" s="20">
        <f>SUM(B102:B117)</f>
        <v>47</v>
      </c>
      <c r="C118" s="20">
        <f>SUM(C102:C117)</f>
        <v>175</v>
      </c>
      <c r="D118" s="20">
        <f>SUM(D102:D117)</f>
        <v>222</v>
      </c>
    </row>
    <row r="125" spans="1:10">
      <c r="A125" s="28" t="s">
        <v>10</v>
      </c>
      <c r="B125" s="28"/>
      <c r="C125" s="28"/>
      <c r="D125" s="28"/>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0</v>
      </c>
    </row>
    <row r="131" spans="1:10">
      <c r="A131" t="s">
        <v>92</v>
      </c>
      <c r="C131" s="20">
        <f t="shared" si="24"/>
        <v>7</v>
      </c>
      <c r="D131" s="20">
        <f>SUM('By taxon'!B129:C129)</f>
        <v>7</v>
      </c>
      <c r="I131">
        <f t="shared" ref="I131:I136" si="25">IF(B131&gt;15,0,15-B131)</f>
        <v>15</v>
      </c>
      <c r="J131">
        <f t="shared" ref="J131:J138" si="26">IF(D131&gt;15,0,15-D131)</f>
        <v>8</v>
      </c>
    </row>
    <row r="132" spans="1:10">
      <c r="A132" t="s">
        <v>93</v>
      </c>
      <c r="C132" s="20">
        <f t="shared" si="24"/>
        <v>17</v>
      </c>
      <c r="D132" s="20">
        <f>SUM('By taxon'!B130:C130)</f>
        <v>17</v>
      </c>
      <c r="I132">
        <f t="shared" si="25"/>
        <v>15</v>
      </c>
      <c r="J132">
        <f t="shared" si="26"/>
        <v>0</v>
      </c>
    </row>
    <row r="133" spans="1:10">
      <c r="A133" t="s">
        <v>94</v>
      </c>
      <c r="C133" s="20">
        <f t="shared" si="24"/>
        <v>13</v>
      </c>
      <c r="D133" s="20">
        <f>SUM('By taxon'!B131:C131)</f>
        <v>13</v>
      </c>
      <c r="I133">
        <f t="shared" si="25"/>
        <v>15</v>
      </c>
      <c r="J133">
        <f t="shared" si="26"/>
        <v>2</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 thickBot="1">
      <c r="A140" t="s">
        <v>105</v>
      </c>
      <c r="B140" s="20">
        <v>6</v>
      </c>
      <c r="C140" s="20">
        <f t="shared" si="24"/>
        <v>3</v>
      </c>
      <c r="D140" s="20">
        <f>SUM('By taxon'!B138:C138)</f>
        <v>9</v>
      </c>
      <c r="I140">
        <v>3</v>
      </c>
      <c r="J140">
        <v>0</v>
      </c>
    </row>
    <row r="141" spans="1:10" ht="15" thickBot="1">
      <c r="A141" t="s">
        <v>102</v>
      </c>
      <c r="B141" s="20">
        <v>2</v>
      </c>
      <c r="C141" s="20">
        <f t="shared" si="24"/>
        <v>6</v>
      </c>
      <c r="D141" s="20">
        <f>SUM('By taxon'!B139:C139)</f>
        <v>8</v>
      </c>
      <c r="E141" s="31" t="s">
        <v>113</v>
      </c>
      <c r="F141" s="32"/>
      <c r="G141" s="22">
        <f>SUM(I127:I142)</f>
        <v>111</v>
      </c>
      <c r="I141">
        <v>6</v>
      </c>
      <c r="J141">
        <v>0</v>
      </c>
    </row>
    <row r="142" spans="1:10" ht="15" thickBot="1">
      <c r="A142" t="s">
        <v>103</v>
      </c>
      <c r="B142" s="20">
        <v>1</v>
      </c>
      <c r="C142" s="20">
        <f t="shared" si="24"/>
        <v>6</v>
      </c>
      <c r="D142" s="20">
        <f>SUM('By taxon'!B140:C140)</f>
        <v>7</v>
      </c>
      <c r="E142" s="29" t="s">
        <v>114</v>
      </c>
      <c r="F142" s="30"/>
      <c r="G142" s="23">
        <f>SUM(J127:J142)</f>
        <v>10</v>
      </c>
      <c r="I142">
        <v>6</v>
      </c>
      <c r="J142">
        <v>0</v>
      </c>
    </row>
    <row r="143" spans="1:10">
      <c r="A143" t="s">
        <v>109</v>
      </c>
      <c r="B143" s="20">
        <f>SUM(B127:B142)</f>
        <v>68</v>
      </c>
      <c r="C143" s="20">
        <f>SUM(C127:C136,C139:C142)</f>
        <v>119</v>
      </c>
      <c r="D143" s="20">
        <f t="shared" ref="D143" si="28">SUM(D127:D142)</f>
        <v>176</v>
      </c>
    </row>
    <row r="144" spans="1:10">
      <c r="A144" s="28" t="s">
        <v>11</v>
      </c>
      <c r="B144" s="28"/>
      <c r="C144" s="28"/>
      <c r="D144" s="28"/>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 thickBot="1">
      <c r="A159" t="s">
        <v>105</v>
      </c>
      <c r="C159" s="20">
        <f t="shared" si="31"/>
        <v>0</v>
      </c>
      <c r="D159" s="20">
        <f>SUM('By taxon'!B157:C157)</f>
        <v>0</v>
      </c>
      <c r="I159">
        <v>0</v>
      </c>
      <c r="J159">
        <v>0</v>
      </c>
    </row>
    <row r="160" spans="1:10" ht="15" thickBot="1">
      <c r="A160" t="s">
        <v>102</v>
      </c>
      <c r="C160" s="20">
        <f t="shared" si="31"/>
        <v>0</v>
      </c>
      <c r="D160" s="20">
        <f>SUM('By taxon'!B158:C158)</f>
        <v>0</v>
      </c>
      <c r="E160" s="31" t="s">
        <v>113</v>
      </c>
      <c r="F160" s="32"/>
      <c r="G160" s="22">
        <f>SUM(I146:I161)</f>
        <v>12</v>
      </c>
      <c r="I160">
        <v>0</v>
      </c>
      <c r="J160">
        <v>0</v>
      </c>
    </row>
    <row r="161" spans="1:10" ht="15" thickBot="1">
      <c r="A161" t="s">
        <v>103</v>
      </c>
      <c r="C161" s="20">
        <f t="shared" si="31"/>
        <v>0</v>
      </c>
      <c r="D161" s="20">
        <f>SUM('By taxon'!B159:C159)</f>
        <v>0</v>
      </c>
      <c r="E161" s="29" t="s">
        <v>114</v>
      </c>
      <c r="F161" s="30"/>
      <c r="G161" s="23">
        <f>SUM(J146:J161)</f>
        <v>0</v>
      </c>
      <c r="I161">
        <v>0</v>
      </c>
      <c r="J161">
        <v>0</v>
      </c>
    </row>
    <row r="162" spans="1:10">
      <c r="A162" t="s">
        <v>109</v>
      </c>
      <c r="B162" s="20">
        <f>SUM(B146:B161)</f>
        <v>305</v>
      </c>
      <c r="C162" s="20">
        <f>SUM(C148,C154,C155,C157)</f>
        <v>3</v>
      </c>
      <c r="D162" s="20">
        <f t="shared" ref="D162" si="34">SUM(D146:D161)</f>
        <v>165</v>
      </c>
    </row>
    <row r="163" spans="1:10">
      <c r="A163" s="28" t="s">
        <v>12</v>
      </c>
      <c r="B163" s="28"/>
      <c r="C163" s="28"/>
      <c r="D163" s="28"/>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-39</v>
      </c>
      <c r="D169" s="20">
        <f>SUM('By taxon'!B167:C167)</f>
        <v>15</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-14</v>
      </c>
      <c r="D171" s="20">
        <f>SUM('By taxon'!B169:C169)</f>
        <v>17</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 thickBot="1">
      <c r="A178" t="s">
        <v>105</v>
      </c>
      <c r="C178" s="20">
        <f t="shared" si="37"/>
        <v>0</v>
      </c>
      <c r="D178" s="20">
        <f>SUM('By taxon'!B176:C176)</f>
        <v>0</v>
      </c>
      <c r="I178">
        <v>0</v>
      </c>
      <c r="J178">
        <v>0</v>
      </c>
    </row>
    <row r="179" spans="1:10" ht="15" thickBot="1">
      <c r="A179" t="s">
        <v>102</v>
      </c>
      <c r="C179" s="20">
        <f t="shared" si="37"/>
        <v>1</v>
      </c>
      <c r="D179" s="20">
        <f>SUM('By taxon'!B177:C177)</f>
        <v>1</v>
      </c>
      <c r="E179" s="31" t="s">
        <v>113</v>
      </c>
      <c r="F179" s="32"/>
      <c r="G179" s="22">
        <f>SUM(I165:I180)</f>
        <v>12</v>
      </c>
      <c r="I179">
        <v>1</v>
      </c>
      <c r="J179">
        <v>0</v>
      </c>
    </row>
    <row r="180" spans="1:10" ht="15" thickBot="1">
      <c r="A180" t="s">
        <v>103</v>
      </c>
      <c r="B180" s="20">
        <v>2</v>
      </c>
      <c r="C180" s="20">
        <f t="shared" si="37"/>
        <v>1</v>
      </c>
      <c r="D180" s="20">
        <f>SUM('By taxon'!B178:C178)</f>
        <v>3</v>
      </c>
      <c r="E180" s="29" t="s">
        <v>114</v>
      </c>
      <c r="F180" s="30"/>
      <c r="G180" s="23">
        <f>SUM(J165:J180)</f>
        <v>0</v>
      </c>
      <c r="I180">
        <v>1</v>
      </c>
      <c r="J180">
        <v>0</v>
      </c>
    </row>
    <row r="181" spans="1:10">
      <c r="A181" t="s">
        <v>109</v>
      </c>
      <c r="B181" s="20">
        <f>SUM(B165:B180)</f>
        <v>362</v>
      </c>
      <c r="C181" s="20">
        <f>SUM(C165:C166,C173,C175,C176,C180)</f>
        <v>14</v>
      </c>
      <c r="D181" s="20">
        <f t="shared" ref="D181" si="40">SUM(D165:D180)</f>
        <v>190</v>
      </c>
    </row>
    <row r="187" spans="1:10">
      <c r="A187" s="28" t="s">
        <v>13</v>
      </c>
      <c r="B187" s="28"/>
      <c r="C187" s="28"/>
      <c r="D187" s="28"/>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f t="shared" si="43"/>
        <v>12</v>
      </c>
    </row>
    <row r="195" spans="1:10">
      <c r="A195" t="s">
        <v>94</v>
      </c>
      <c r="C195" s="20">
        <f t="shared" si="41"/>
        <v>6</v>
      </c>
      <c r="D195" s="20">
        <f>SUM('By taxon'!B192:C192)</f>
        <v>6</v>
      </c>
      <c r="I195">
        <f t="shared" si="42"/>
        <v>15</v>
      </c>
      <c r="J195">
        <f t="shared" si="43"/>
        <v>9</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 thickBot="1">
      <c r="A202" t="s">
        <v>105</v>
      </c>
      <c r="C202" s="20">
        <f t="shared" si="41"/>
        <v>0</v>
      </c>
      <c r="D202" s="20">
        <f>SUM('By taxon'!B199:C199)</f>
        <v>0</v>
      </c>
      <c r="I202">
        <v>0</v>
      </c>
      <c r="J202">
        <v>0</v>
      </c>
    </row>
    <row r="203" spans="1:10" ht="15" thickBot="1">
      <c r="A203" t="s">
        <v>102</v>
      </c>
      <c r="C203" s="20">
        <f t="shared" si="41"/>
        <v>0</v>
      </c>
      <c r="D203" s="20">
        <f>SUM('By taxon'!B200:C200)</f>
        <v>0</v>
      </c>
      <c r="E203" s="31" t="s">
        <v>113</v>
      </c>
      <c r="F203" s="32"/>
      <c r="G203" s="22">
        <f>SUM(I189:I204)</f>
        <v>89</v>
      </c>
      <c r="I203">
        <v>0</v>
      </c>
      <c r="J203">
        <v>0</v>
      </c>
    </row>
    <row r="204" spans="1:10" ht="15" thickBot="1">
      <c r="A204" t="s">
        <v>103</v>
      </c>
      <c r="C204" s="20">
        <f t="shared" si="41"/>
        <v>0</v>
      </c>
      <c r="D204" s="20">
        <f>SUM('By taxon'!B201:C201)</f>
        <v>0</v>
      </c>
      <c r="E204" s="29" t="s">
        <v>114</v>
      </c>
      <c r="F204" s="30"/>
      <c r="G204" s="23">
        <f>SUM(J189:J204)</f>
        <v>21</v>
      </c>
      <c r="I204">
        <v>0</v>
      </c>
      <c r="J204">
        <v>0</v>
      </c>
    </row>
    <row r="205" spans="1:10">
      <c r="A205" t="s">
        <v>109</v>
      </c>
      <c r="B205" s="20">
        <f>SUM(B189:B204)</f>
        <v>5</v>
      </c>
      <c r="C205" s="20">
        <f>SUM(C189:C204)</f>
        <v>71</v>
      </c>
      <c r="D205" s="20">
        <f t="shared" ref="D205" si="44">SUM(D189:D204)</f>
        <v>76</v>
      </c>
    </row>
    <row r="206" spans="1:10">
      <c r="A206" s="28" t="s">
        <v>14</v>
      </c>
      <c r="B206" s="28"/>
      <c r="C206" s="28"/>
      <c r="D206" s="28"/>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12</v>
      </c>
      <c r="D212" s="20">
        <f>SUM('By taxon'!B209:C209)</f>
        <v>13</v>
      </c>
      <c r="I212">
        <f t="shared" si="46"/>
        <v>14</v>
      </c>
      <c r="J212">
        <f t="shared" ref="J212:J215" si="47">IF(D212&gt;15,0,15-D212)</f>
        <v>2</v>
      </c>
    </row>
    <row r="213" spans="1:10">
      <c r="A213" t="s">
        <v>93</v>
      </c>
      <c r="B213" s="20">
        <v>2</v>
      </c>
      <c r="C213" s="20">
        <f t="shared" si="45"/>
        <v>16</v>
      </c>
      <c r="D213" s="20">
        <f>SUM('By taxon'!B210:C210)</f>
        <v>18</v>
      </c>
      <c r="I213">
        <f t="shared" si="46"/>
        <v>13</v>
      </c>
      <c r="J213">
        <f t="shared" si="47"/>
        <v>0</v>
      </c>
    </row>
    <row r="214" spans="1:10">
      <c r="A214" t="s">
        <v>94</v>
      </c>
      <c r="C214" s="20">
        <f t="shared" si="45"/>
        <v>14</v>
      </c>
      <c r="D214" s="20">
        <f>SUM('By taxon'!B211:C211)</f>
        <v>14</v>
      </c>
      <c r="I214">
        <f t="shared" si="46"/>
        <v>15</v>
      </c>
      <c r="J214">
        <f t="shared" si="47"/>
        <v>1</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4</v>
      </c>
      <c r="D217" s="20">
        <f>SUM('By taxon'!B214:C214)</f>
        <v>4</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 thickBot="1">
      <c r="A221" t="s">
        <v>105</v>
      </c>
      <c r="C221" s="20">
        <f t="shared" si="45"/>
        <v>2</v>
      </c>
      <c r="D221" s="20">
        <f>SUM('By taxon'!B218:C218)</f>
        <v>2</v>
      </c>
      <c r="I221">
        <v>2</v>
      </c>
      <c r="J221">
        <v>0</v>
      </c>
    </row>
    <row r="222" spans="1:10" ht="15" thickBot="1">
      <c r="A222" t="s">
        <v>102</v>
      </c>
      <c r="C222" s="20">
        <f t="shared" si="45"/>
        <v>0</v>
      </c>
      <c r="D222" s="20">
        <f>SUM('By taxon'!B219:C219)</f>
        <v>0</v>
      </c>
      <c r="E222" s="31" t="s">
        <v>113</v>
      </c>
      <c r="F222" s="32"/>
      <c r="G222" s="22">
        <f>SUM(I208:I223)</f>
        <v>105</v>
      </c>
      <c r="I222">
        <v>0</v>
      </c>
      <c r="J222">
        <v>0</v>
      </c>
    </row>
    <row r="223" spans="1:10" ht="15" thickBot="1">
      <c r="A223" t="s">
        <v>103</v>
      </c>
      <c r="C223" s="20">
        <f t="shared" si="45"/>
        <v>1</v>
      </c>
      <c r="D223" s="20">
        <f>SUM('By taxon'!B220:C220)</f>
        <v>1</v>
      </c>
      <c r="E223" s="29" t="s">
        <v>114</v>
      </c>
      <c r="F223" s="30"/>
      <c r="G223" s="23">
        <f>SUM(J208:J223)</f>
        <v>3</v>
      </c>
      <c r="I223">
        <v>1</v>
      </c>
      <c r="J223">
        <v>0</v>
      </c>
    </row>
    <row r="224" spans="1:10">
      <c r="A224" t="s">
        <v>109</v>
      </c>
      <c r="B224" s="20">
        <f>SUM(B208:B223)</f>
        <v>5</v>
      </c>
      <c r="C224" s="20">
        <f t="shared" ref="C224:D224" si="48">SUM(C208:C223)</f>
        <v>98</v>
      </c>
      <c r="D224" s="20">
        <f t="shared" si="48"/>
        <v>103</v>
      </c>
    </row>
    <row r="234" spans="1:4">
      <c r="A234" s="26"/>
      <c r="B234" s="26"/>
      <c r="C234" s="26"/>
      <c r="D234" s="26"/>
    </row>
    <row r="249" spans="1:4">
      <c r="A249" s="26"/>
      <c r="B249" s="26"/>
      <c r="C249" s="26"/>
      <c r="D249" s="26"/>
    </row>
  </sheetData>
  <autoFilter ref="A1:G57" xr:uid="{00000000-0009-0000-0000-000004000000}">
    <filterColumn colId="0" showButton="0"/>
    <filterColumn colId="1" showButton="0"/>
    <filterColumn colId="2" showButton="0"/>
  </autoFilter>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Miracinonyx</cp:lastModifiedBy>
  <cp:lastPrinted>2019-11-26T19:54:29Z</cp:lastPrinted>
  <dcterms:created xsi:type="dcterms:W3CDTF">2019-09-25T01:04:06Z</dcterms:created>
  <dcterms:modified xsi:type="dcterms:W3CDTF">2020-02-21T21:28:40Z</dcterms:modified>
</cp:coreProperties>
</file>