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Catalina\Dropbox\Hall's Cave\Sigmodon PROJECT\"/>
    </mc:Choice>
  </mc:AlternateContent>
  <bookViews>
    <workbookView xWindow="0" yWindow="0" windowWidth="20730" windowHeight="11760" tabRatio="500" activeTab="2"/>
  </bookViews>
  <sheets>
    <sheet name="Sigmodon" sheetId="1" r:id="rId1"/>
    <sheet name="Metadata" sheetId="2" r:id="rId2"/>
    <sheet name="Master Morphology-Isotopes" sheetId="4" r:id="rId3"/>
    <sheet name="Summary by Strata" sheetId="6" r:id="rId4"/>
    <sheet name="AGE MODEL" sheetId="7" r:id="rId5"/>
  </sheets>
  <definedNames>
    <definedName name="_xlnm._FilterDatabase" localSheetId="2" hidden="1">'Master Morphology-Isotopes'!$A$1:$W$902</definedName>
    <definedName name="_xlnm.Print_Area" localSheetId="3">'Summary by Strata'!$A$1:$Q$78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82" i="4" l="1"/>
  <c r="M320" i="4"/>
  <c r="L320" i="4"/>
  <c r="O320" i="4"/>
  <c r="H320" i="4"/>
  <c r="M334" i="4"/>
  <c r="L334" i="4"/>
  <c r="O334" i="4"/>
  <c r="H334" i="4"/>
  <c r="M306" i="4"/>
  <c r="L306" i="4"/>
  <c r="O306" i="4"/>
  <c r="H306" i="4"/>
  <c r="M285" i="4"/>
  <c r="L285" i="4"/>
  <c r="O285" i="4"/>
  <c r="H285" i="4"/>
  <c r="M27" i="4"/>
  <c r="L27" i="4"/>
  <c r="O27" i="4"/>
  <c r="H27" i="4"/>
  <c r="M181" i="4"/>
  <c r="L181" i="4"/>
  <c r="O181" i="4"/>
  <c r="H181" i="4"/>
  <c r="H180" i="4"/>
  <c r="M49" i="4"/>
  <c r="L49" i="4"/>
  <c r="O49" i="4" s="1"/>
  <c r="H49" i="4"/>
  <c r="M42" i="4"/>
  <c r="L42" i="4"/>
  <c r="O42" i="4" s="1"/>
  <c r="H42" i="4"/>
  <c r="M38" i="4"/>
  <c r="L38" i="4"/>
  <c r="O38" i="4" s="1"/>
  <c r="H38" i="4"/>
  <c r="H37" i="4"/>
  <c r="M36" i="4"/>
  <c r="L36" i="4"/>
  <c r="O36" i="4"/>
  <c r="H36" i="4"/>
  <c r="M35" i="4"/>
  <c r="L35" i="4"/>
  <c r="O35" i="4"/>
  <c r="H35" i="4"/>
  <c r="M336" i="4"/>
  <c r="L336" i="4"/>
  <c r="O336" i="4"/>
  <c r="H336" i="4"/>
  <c r="M26" i="4"/>
  <c r="L26" i="4"/>
  <c r="O26" i="4"/>
  <c r="H26" i="4"/>
  <c r="M311" i="4"/>
  <c r="L311" i="4"/>
  <c r="O311" i="4"/>
  <c r="H311" i="4"/>
  <c r="M179" i="4"/>
  <c r="L179" i="4"/>
  <c r="O179" i="4"/>
  <c r="H179" i="4"/>
  <c r="H351" i="4"/>
  <c r="L295" i="4"/>
  <c r="O295" i="4"/>
  <c r="M295" i="4"/>
  <c r="H295" i="4"/>
  <c r="L294" i="4"/>
  <c r="O294" i="4"/>
  <c r="M294" i="4"/>
  <c r="H294" i="4"/>
  <c r="L293" i="4"/>
  <c r="O293" i="4"/>
  <c r="M293" i="4"/>
  <c r="H293" i="4"/>
  <c r="L178" i="4"/>
  <c r="O178" i="4"/>
  <c r="M178" i="4"/>
  <c r="H178" i="4"/>
  <c r="H177" i="4"/>
  <c r="M174" i="4"/>
  <c r="L174" i="4"/>
  <c r="O174" i="4"/>
  <c r="H174" i="4"/>
  <c r="M173" i="4"/>
  <c r="L173" i="4"/>
  <c r="O173" i="4"/>
  <c r="H173" i="4"/>
  <c r="M172" i="4"/>
  <c r="L172" i="4"/>
  <c r="O172" i="4"/>
  <c r="H172" i="4"/>
  <c r="M171" i="4"/>
  <c r="L171" i="4"/>
  <c r="O171" i="4"/>
  <c r="H171" i="4"/>
  <c r="M170" i="4"/>
  <c r="L170" i="4"/>
  <c r="O170" i="4"/>
  <c r="H170" i="4"/>
  <c r="M169" i="4"/>
  <c r="L169" i="4"/>
  <c r="O169" i="4"/>
  <c r="H169" i="4"/>
  <c r="M168" i="4"/>
  <c r="L168" i="4"/>
  <c r="O168" i="4"/>
  <c r="H168" i="4"/>
  <c r="M309" i="4"/>
  <c r="L309" i="4"/>
  <c r="O309" i="4"/>
  <c r="H309" i="4"/>
  <c r="M308" i="4"/>
  <c r="L308" i="4"/>
  <c r="O308" i="4"/>
  <c r="H308" i="4"/>
  <c r="M307" i="4"/>
  <c r="L307" i="4"/>
  <c r="O307" i="4"/>
  <c r="H307" i="4"/>
  <c r="M65" i="4"/>
  <c r="L65" i="4"/>
  <c r="N65" i="4"/>
  <c r="H65" i="4"/>
  <c r="M64" i="4"/>
  <c r="L64" i="4"/>
  <c r="N64" i="4"/>
  <c r="H64" i="4"/>
  <c r="M63" i="4"/>
  <c r="L63" i="4"/>
  <c r="N63" i="4"/>
  <c r="H63" i="4"/>
  <c r="M62" i="4"/>
  <c r="L62" i="4"/>
  <c r="N62" i="4"/>
  <c r="H62" i="4"/>
  <c r="M114" i="4"/>
  <c r="L114" i="4"/>
  <c r="O114" i="4"/>
  <c r="H114" i="4"/>
  <c r="M113" i="4"/>
  <c r="L113" i="4"/>
  <c r="O113" i="4"/>
  <c r="H113" i="4"/>
  <c r="M365" i="4"/>
  <c r="L365" i="4"/>
  <c r="O365" i="4"/>
  <c r="H365" i="4"/>
  <c r="H364" i="4"/>
  <c r="M51" i="4"/>
  <c r="L51" i="4"/>
  <c r="O51" i="4" s="1"/>
  <c r="H51" i="4"/>
  <c r="H50" i="4"/>
  <c r="M41" i="4"/>
  <c r="L41" i="4"/>
  <c r="O41" i="4"/>
  <c r="H41" i="4"/>
  <c r="M40" i="4"/>
  <c r="L40" i="4"/>
  <c r="O40" i="4"/>
  <c r="H40" i="4"/>
  <c r="M39" i="4"/>
  <c r="L39" i="4"/>
  <c r="O39" i="4"/>
  <c r="H39" i="4"/>
  <c r="M476" i="4"/>
  <c r="L476" i="4"/>
  <c r="O476" i="4"/>
  <c r="H476" i="4"/>
  <c r="M475" i="4"/>
  <c r="L475" i="4"/>
  <c r="O475" i="4"/>
  <c r="H475" i="4"/>
  <c r="M474" i="4"/>
  <c r="L474" i="4"/>
  <c r="O474" i="4"/>
  <c r="H474" i="4"/>
  <c r="M473" i="4"/>
  <c r="L473" i="4"/>
  <c r="O473" i="4"/>
  <c r="H473" i="4"/>
  <c r="M472" i="4"/>
  <c r="L472" i="4"/>
  <c r="O472" i="4"/>
  <c r="H472" i="4"/>
  <c r="M471" i="4"/>
  <c r="L471" i="4"/>
  <c r="O471" i="4"/>
  <c r="H471" i="4"/>
  <c r="M470" i="4"/>
  <c r="L470" i="4"/>
  <c r="O470" i="4"/>
  <c r="H470" i="4"/>
  <c r="M288" i="4"/>
  <c r="L288" i="4"/>
  <c r="O288" i="4"/>
  <c r="H288" i="4"/>
  <c r="M287" i="4"/>
  <c r="L287" i="4"/>
  <c r="O287" i="4"/>
  <c r="H287" i="4"/>
  <c r="M286" i="4"/>
  <c r="L286" i="4"/>
  <c r="O286" i="4"/>
  <c r="H286" i="4"/>
  <c r="M279" i="4"/>
  <c r="L279" i="4"/>
  <c r="O279" i="4"/>
  <c r="H279" i="4"/>
  <c r="M270" i="4"/>
  <c r="L270" i="4"/>
  <c r="O270" i="4"/>
  <c r="H270" i="4"/>
  <c r="M269" i="4"/>
  <c r="L269" i="4"/>
  <c r="O269" i="4"/>
  <c r="H269" i="4"/>
  <c r="M268" i="4"/>
  <c r="L268" i="4"/>
  <c r="O268" i="4"/>
  <c r="H268" i="4"/>
  <c r="H267" i="4"/>
  <c r="M266" i="4"/>
  <c r="L266" i="4"/>
  <c r="O266" i="4" s="1"/>
  <c r="H266" i="4"/>
  <c r="M95" i="4"/>
  <c r="L95" i="4"/>
  <c r="O95" i="4" s="1"/>
  <c r="H95" i="4"/>
  <c r="M94" i="4"/>
  <c r="L94" i="4"/>
  <c r="O94" i="4" s="1"/>
  <c r="H94" i="4"/>
  <c r="L66" i="4"/>
  <c r="N66" i="4"/>
  <c r="H66" i="4"/>
  <c r="M305" i="4"/>
  <c r="L305" i="4"/>
  <c r="O305" i="4"/>
  <c r="H305" i="4"/>
  <c r="M304" i="4"/>
  <c r="L304" i="4"/>
  <c r="O304" i="4"/>
  <c r="H304" i="4"/>
  <c r="M303" i="4"/>
  <c r="L303" i="4"/>
  <c r="O303" i="4"/>
  <c r="H303" i="4"/>
  <c r="M302" i="4"/>
  <c r="L302" i="4"/>
  <c r="O302" i="4"/>
  <c r="H302" i="4"/>
  <c r="M301" i="4"/>
  <c r="L301" i="4"/>
  <c r="O301" i="4"/>
  <c r="H301" i="4"/>
  <c r="M300" i="4"/>
  <c r="L300" i="4"/>
  <c r="O300" i="4"/>
  <c r="H300" i="4"/>
  <c r="M299" i="4"/>
  <c r="L299" i="4"/>
  <c r="O299" i="4"/>
  <c r="H299" i="4"/>
  <c r="M298" i="4"/>
  <c r="L298" i="4"/>
  <c r="O298" i="4"/>
  <c r="H298" i="4"/>
  <c r="M297" i="4"/>
  <c r="L297" i="4"/>
  <c r="O297" i="4"/>
  <c r="H297" i="4"/>
  <c r="M296" i="4"/>
  <c r="L296" i="4"/>
  <c r="O296" i="4"/>
  <c r="H296" i="4"/>
  <c r="M146" i="4"/>
  <c r="L146" i="4"/>
  <c r="O146" i="4"/>
  <c r="H146" i="4"/>
  <c r="M145" i="4"/>
  <c r="L145" i="4"/>
  <c r="O145" i="4"/>
  <c r="H145" i="4"/>
  <c r="M144" i="4"/>
  <c r="L144" i="4"/>
  <c r="O144" i="4"/>
  <c r="H144" i="4"/>
  <c r="M143" i="4"/>
  <c r="L143" i="4"/>
  <c r="O143" i="4"/>
  <c r="H143" i="4"/>
  <c r="M137" i="4"/>
  <c r="L137" i="4"/>
  <c r="O137" i="4"/>
  <c r="H137" i="4"/>
  <c r="L130" i="4"/>
  <c r="O130" i="4" s="1"/>
  <c r="H130" i="4"/>
  <c r="M129" i="4"/>
  <c r="L129" i="4"/>
  <c r="O129" i="4" s="1"/>
  <c r="H129" i="4"/>
  <c r="M128" i="4"/>
  <c r="L128" i="4"/>
  <c r="O128" i="4" s="1"/>
  <c r="H128" i="4"/>
  <c r="M127" i="4"/>
  <c r="L127" i="4"/>
  <c r="O127" i="4" s="1"/>
  <c r="H127" i="4"/>
  <c r="M126" i="4"/>
  <c r="L126" i="4"/>
  <c r="O126" i="4" s="1"/>
  <c r="H126" i="4"/>
  <c r="M125" i="4"/>
  <c r="L125" i="4"/>
  <c r="O125" i="4" s="1"/>
  <c r="H125" i="4"/>
  <c r="M124" i="4"/>
  <c r="L124" i="4"/>
  <c r="O124" i="4" s="1"/>
  <c r="H124" i="4"/>
  <c r="L123" i="4"/>
  <c r="O123" i="4"/>
  <c r="H123" i="4"/>
  <c r="M122" i="4"/>
  <c r="L122" i="4"/>
  <c r="O122" i="4"/>
  <c r="H122" i="4"/>
  <c r="M121" i="4"/>
  <c r="L121" i="4"/>
  <c r="O121" i="4"/>
  <c r="H121" i="4"/>
  <c r="M120" i="4"/>
  <c r="L120" i="4"/>
  <c r="O120" i="4"/>
  <c r="H120" i="4"/>
  <c r="M119" i="4"/>
  <c r="L119" i="4"/>
  <c r="O119" i="4"/>
  <c r="H119" i="4"/>
  <c r="M118" i="4"/>
  <c r="L118" i="4"/>
  <c r="O118" i="4"/>
  <c r="H118" i="4"/>
  <c r="M117" i="4"/>
  <c r="L117" i="4"/>
  <c r="O117" i="4"/>
  <c r="H117" i="4"/>
  <c r="M116" i="4"/>
  <c r="L116" i="4"/>
  <c r="O116" i="4"/>
  <c r="H116" i="4"/>
  <c r="M106" i="4"/>
  <c r="L106" i="4"/>
  <c r="O106" i="4"/>
  <c r="H106" i="4"/>
  <c r="M102" i="4"/>
  <c r="L102" i="4"/>
  <c r="O102" i="4"/>
  <c r="H102" i="4"/>
  <c r="M101" i="4"/>
  <c r="L101" i="4"/>
  <c r="O101" i="4"/>
  <c r="H101" i="4"/>
  <c r="M96" i="4"/>
  <c r="L96" i="4"/>
  <c r="O96" i="4"/>
  <c r="H96" i="4"/>
  <c r="M88" i="4"/>
  <c r="L88" i="4"/>
  <c r="O88" i="4"/>
  <c r="H88" i="4"/>
  <c r="M25" i="4"/>
  <c r="L25" i="4"/>
  <c r="O25" i="4"/>
  <c r="H25" i="4"/>
  <c r="M24" i="4"/>
  <c r="L24" i="4"/>
  <c r="O24" i="4"/>
  <c r="H24" i="4"/>
  <c r="H23" i="4"/>
  <c r="M22" i="4"/>
  <c r="L22" i="4"/>
  <c r="O22" i="4" s="1"/>
  <c r="H22" i="4"/>
  <c r="H21" i="4"/>
  <c r="M20" i="4"/>
  <c r="L20" i="4"/>
  <c r="O20" i="4"/>
  <c r="H20" i="4"/>
  <c r="H19" i="4"/>
  <c r="M18" i="4"/>
  <c r="L18" i="4"/>
  <c r="O18" i="4" s="1"/>
  <c r="H18" i="4"/>
  <c r="M17" i="4"/>
  <c r="L17" i="4"/>
  <c r="O17" i="4" s="1"/>
  <c r="H17" i="4"/>
  <c r="M16" i="4"/>
  <c r="L16" i="4"/>
  <c r="O16" i="4" s="1"/>
  <c r="H16" i="4"/>
  <c r="M15" i="4"/>
  <c r="L15" i="4"/>
  <c r="O15" i="4" s="1"/>
  <c r="H15" i="4"/>
  <c r="M14" i="4"/>
  <c r="L14" i="4"/>
  <c r="O14" i="4" s="1"/>
  <c r="H14" i="4"/>
  <c r="M13" i="4"/>
  <c r="L13" i="4"/>
  <c r="O13" i="4" s="1"/>
  <c r="H13" i="4"/>
  <c r="M486" i="4"/>
  <c r="L486" i="4"/>
  <c r="O486" i="4" s="1"/>
  <c r="H486" i="4"/>
  <c r="M485" i="4"/>
  <c r="L485" i="4"/>
  <c r="O485" i="4" s="1"/>
  <c r="H485" i="4"/>
  <c r="M484" i="4"/>
  <c r="L484" i="4"/>
  <c r="O484" i="4" s="1"/>
  <c r="H484" i="4"/>
  <c r="M483" i="4"/>
  <c r="L483" i="4"/>
  <c r="O483" i="4" s="1"/>
  <c r="H483" i="4"/>
  <c r="M482" i="4"/>
  <c r="L482" i="4"/>
  <c r="O482" i="4" s="1"/>
  <c r="H482" i="4"/>
  <c r="M481" i="4"/>
  <c r="L481" i="4"/>
  <c r="O481" i="4" s="1"/>
  <c r="H481" i="4"/>
  <c r="M480" i="4"/>
  <c r="L480" i="4"/>
  <c r="O480" i="4" s="1"/>
  <c r="H480" i="4"/>
  <c r="M479" i="4"/>
  <c r="L479" i="4"/>
  <c r="O479" i="4" s="1"/>
  <c r="H479" i="4"/>
  <c r="M478" i="4"/>
  <c r="L478" i="4"/>
  <c r="O478" i="4" s="1"/>
  <c r="H478" i="4"/>
  <c r="M477" i="4"/>
  <c r="L477" i="4"/>
  <c r="O477" i="4" s="1"/>
  <c r="H477" i="4"/>
  <c r="M469" i="4"/>
  <c r="L469" i="4"/>
  <c r="O469" i="4" s="1"/>
  <c r="H469" i="4"/>
  <c r="M468" i="4"/>
  <c r="L468" i="4"/>
  <c r="O468" i="4" s="1"/>
  <c r="H468" i="4"/>
  <c r="M467" i="4"/>
  <c r="L467" i="4"/>
  <c r="O467" i="4" s="1"/>
  <c r="H467" i="4"/>
  <c r="M466" i="4"/>
  <c r="L466" i="4"/>
  <c r="O466" i="4" s="1"/>
  <c r="H466" i="4"/>
  <c r="M465" i="4"/>
  <c r="L465" i="4"/>
  <c r="O465" i="4" s="1"/>
  <c r="H465" i="4"/>
  <c r="M464" i="4"/>
  <c r="L464" i="4"/>
  <c r="O464" i="4" s="1"/>
  <c r="H464" i="4"/>
  <c r="M463" i="4"/>
  <c r="L463" i="4"/>
  <c r="O463" i="4" s="1"/>
  <c r="H463" i="4"/>
  <c r="M462" i="4"/>
  <c r="L462" i="4"/>
  <c r="O462" i="4" s="1"/>
  <c r="H462" i="4"/>
  <c r="M278" i="4"/>
  <c r="L278" i="4"/>
  <c r="O278" i="4" s="1"/>
  <c r="H278" i="4"/>
  <c r="M277" i="4"/>
  <c r="L277" i="4"/>
  <c r="O277" i="4" s="1"/>
  <c r="H277" i="4"/>
  <c r="H276" i="4"/>
  <c r="H275" i="4"/>
  <c r="H274" i="4"/>
  <c r="M273" i="4"/>
  <c r="L273" i="4"/>
  <c r="O273" i="4"/>
  <c r="H273" i="4"/>
  <c r="H272" i="4"/>
  <c r="M271" i="4"/>
  <c r="L271" i="4"/>
  <c r="O271" i="4" s="1"/>
  <c r="H271" i="4"/>
  <c r="M487" i="4"/>
  <c r="L487" i="4"/>
  <c r="O487" i="4" s="1"/>
  <c r="H487" i="4"/>
  <c r="M461" i="4"/>
  <c r="L461" i="4"/>
  <c r="O461" i="4" s="1"/>
  <c r="H461" i="4"/>
  <c r="M460" i="4"/>
  <c r="L460" i="4"/>
  <c r="O460" i="4" s="1"/>
  <c r="H460" i="4"/>
  <c r="M419" i="4"/>
  <c r="L419" i="4"/>
  <c r="O419" i="4" s="1"/>
  <c r="H419" i="4"/>
  <c r="M356" i="4"/>
  <c r="L356" i="4"/>
  <c r="O356" i="4" s="1"/>
  <c r="H356" i="4"/>
  <c r="H355" i="4"/>
  <c r="H261" i="4"/>
  <c r="M260" i="4"/>
  <c r="L260" i="4"/>
  <c r="O260" i="4" s="1"/>
  <c r="H260" i="4"/>
  <c r="M259" i="4"/>
  <c r="L259" i="4"/>
  <c r="O259" i="4" s="1"/>
  <c r="H259" i="4"/>
  <c r="M112" i="4"/>
  <c r="L112" i="4"/>
  <c r="O112" i="4" s="1"/>
  <c r="H112" i="4"/>
  <c r="M111" i="4"/>
  <c r="L111" i="4"/>
  <c r="O111" i="4" s="1"/>
  <c r="H111" i="4"/>
  <c r="M110" i="4"/>
  <c r="L110" i="4"/>
  <c r="O110" i="4" s="1"/>
  <c r="H110" i="4"/>
  <c r="M109" i="4"/>
  <c r="L109" i="4"/>
  <c r="O109" i="4" s="1"/>
  <c r="H109" i="4"/>
  <c r="M108" i="4"/>
  <c r="L108" i="4"/>
  <c r="O108" i="4" s="1"/>
  <c r="H108" i="4"/>
  <c r="M107" i="4"/>
  <c r="L107" i="4"/>
  <c r="O107" i="4" s="1"/>
  <c r="H107" i="4"/>
  <c r="M93" i="4"/>
  <c r="L93" i="4"/>
  <c r="O93" i="4" s="1"/>
  <c r="H93" i="4"/>
  <c r="M92" i="4"/>
  <c r="L92" i="4"/>
  <c r="O92" i="4" s="1"/>
  <c r="H92" i="4"/>
  <c r="M91" i="4"/>
  <c r="L91" i="4"/>
  <c r="O91" i="4" s="1"/>
  <c r="H91" i="4"/>
  <c r="M61" i="4"/>
  <c r="L61" i="4"/>
  <c r="N61" i="4" s="1"/>
  <c r="H61" i="4"/>
  <c r="M60" i="4"/>
  <c r="L60" i="4"/>
  <c r="O60" i="4" s="1"/>
  <c r="H60" i="4"/>
  <c r="H59" i="4"/>
  <c r="H44" i="4"/>
  <c r="L43" i="4"/>
  <c r="O43" i="4"/>
  <c r="M43" i="4"/>
  <c r="H43" i="4"/>
  <c r="H265" i="4"/>
  <c r="H264" i="4"/>
  <c r="H263" i="4"/>
  <c r="H262" i="4"/>
  <c r="L100" i="4"/>
  <c r="O100" i="4"/>
  <c r="M100" i="4"/>
  <c r="H100" i="4"/>
  <c r="L99" i="4"/>
  <c r="O99" i="4"/>
  <c r="M99" i="4"/>
  <c r="H99" i="4"/>
  <c r="L98" i="4"/>
  <c r="O98" i="4"/>
  <c r="M98" i="4"/>
  <c r="H98" i="4"/>
  <c r="L97" i="4"/>
  <c r="O97" i="4"/>
  <c r="M97" i="4"/>
  <c r="H97" i="4"/>
  <c r="L84" i="4"/>
  <c r="O84" i="4"/>
  <c r="M84" i="4"/>
  <c r="H84" i="4"/>
  <c r="L83" i="4"/>
  <c r="O83" i="4"/>
  <c r="M83" i="4"/>
  <c r="H83" i="4"/>
  <c r="L82" i="4"/>
  <c r="O82" i="4"/>
  <c r="M82" i="4"/>
  <c r="H82" i="4"/>
  <c r="L81" i="4"/>
  <c r="O81" i="4"/>
  <c r="M81" i="4"/>
  <c r="H81" i="4"/>
  <c r="L80" i="4"/>
  <c r="O80" i="4"/>
  <c r="M80" i="4"/>
  <c r="H80" i="4"/>
  <c r="L79" i="4"/>
  <c r="O79" i="4"/>
  <c r="M79" i="4"/>
  <c r="H79" i="4"/>
  <c r="L78" i="4"/>
  <c r="O78" i="4"/>
  <c r="M78" i="4"/>
  <c r="H78" i="4"/>
  <c r="L77" i="4"/>
  <c r="O77" i="4"/>
  <c r="M77" i="4"/>
  <c r="H77" i="4"/>
  <c r="L76" i="4"/>
  <c r="O76" i="4"/>
  <c r="M76" i="4"/>
  <c r="H76" i="4"/>
  <c r="L75" i="4"/>
  <c r="O75" i="4"/>
  <c r="M75" i="4"/>
  <c r="H75" i="4"/>
  <c r="L74" i="4"/>
  <c r="O74" i="4"/>
  <c r="M74" i="4"/>
  <c r="H74" i="4"/>
  <c r="L73" i="4"/>
  <c r="O73" i="4"/>
  <c r="M73" i="4"/>
  <c r="H73" i="4"/>
  <c r="L72" i="4"/>
  <c r="O72" i="4"/>
  <c r="M72" i="4"/>
  <c r="H72" i="4"/>
  <c r="L71" i="4"/>
  <c r="O71" i="4"/>
  <c r="M71" i="4"/>
  <c r="H71" i="4"/>
  <c r="L70" i="4"/>
  <c r="O70" i="4"/>
  <c r="M70" i="4"/>
  <c r="H70" i="4"/>
  <c r="L69" i="4"/>
  <c r="O69" i="4"/>
  <c r="M69" i="4"/>
  <c r="H69" i="4"/>
  <c r="L68" i="4"/>
  <c r="O68" i="4"/>
  <c r="M68" i="4"/>
  <c r="H68" i="4"/>
  <c r="L67" i="4"/>
  <c r="N67" i="4"/>
  <c r="M67" i="4"/>
  <c r="H67" i="4"/>
  <c r="H350" i="4"/>
  <c r="M349" i="4"/>
  <c r="L349" i="4"/>
  <c r="O349" i="4"/>
  <c r="H349" i="4"/>
  <c r="H348" i="4"/>
  <c r="M347" i="4"/>
  <c r="L347" i="4"/>
  <c r="O347" i="4" s="1"/>
  <c r="H347" i="4"/>
  <c r="M346" i="4"/>
  <c r="L346" i="4"/>
  <c r="O346" i="4" s="1"/>
  <c r="H346" i="4"/>
  <c r="M345" i="4"/>
  <c r="L345" i="4"/>
  <c r="O345" i="4" s="1"/>
  <c r="H345" i="4"/>
  <c r="H344" i="4"/>
  <c r="M333" i="4"/>
  <c r="L333" i="4"/>
  <c r="O333" i="4"/>
  <c r="H333" i="4"/>
  <c r="M332" i="4"/>
  <c r="L332" i="4"/>
  <c r="O332" i="4"/>
  <c r="H332" i="4"/>
  <c r="M331" i="4"/>
  <c r="L331" i="4"/>
  <c r="O331" i="4"/>
  <c r="H331" i="4"/>
  <c r="M330" i="4"/>
  <c r="L330" i="4"/>
  <c r="O330" i="4"/>
  <c r="H330" i="4"/>
  <c r="M329" i="4"/>
  <c r="L329" i="4"/>
  <c r="O329" i="4"/>
  <c r="H329" i="4"/>
  <c r="M328" i="4"/>
  <c r="L328" i="4"/>
  <c r="O328" i="4"/>
  <c r="H328" i="4"/>
  <c r="H258" i="4"/>
  <c r="H257" i="4"/>
  <c r="H256" i="4"/>
  <c r="M105" i="4"/>
  <c r="L105" i="4"/>
  <c r="O105" i="4" s="1"/>
  <c r="H105" i="4"/>
  <c r="M104" i="4"/>
  <c r="L104" i="4"/>
  <c r="O104" i="4" s="1"/>
  <c r="H104" i="4"/>
  <c r="M103" i="4"/>
  <c r="L103" i="4"/>
  <c r="O103" i="4" s="1"/>
  <c r="H103" i="4"/>
  <c r="H400" i="4"/>
  <c r="H399" i="4"/>
  <c r="H255" i="4"/>
  <c r="H254" i="4"/>
  <c r="H253" i="4"/>
  <c r="H252" i="4"/>
  <c r="H251" i="4"/>
  <c r="H250" i="4"/>
  <c r="H249" i="4"/>
  <c r="H248" i="4"/>
  <c r="H247" i="4"/>
  <c r="H223" i="4"/>
  <c r="H222" i="4"/>
  <c r="H221" i="4"/>
  <c r="H220" i="4"/>
  <c r="H219" i="4"/>
  <c r="H218" i="4"/>
  <c r="H217" i="4"/>
  <c r="H208" i="4"/>
  <c r="H207" i="4"/>
  <c r="H206" i="4"/>
  <c r="H205" i="4"/>
  <c r="H204" i="4"/>
  <c r="M459" i="4"/>
  <c r="L459" i="4"/>
  <c r="O459" i="4"/>
  <c r="H459" i="4"/>
  <c r="M458" i="4"/>
  <c r="L458" i="4"/>
  <c r="O458" i="4"/>
  <c r="H458" i="4"/>
  <c r="M457" i="4"/>
  <c r="L457" i="4"/>
  <c r="O457" i="4"/>
  <c r="H457" i="4"/>
  <c r="M456" i="4"/>
  <c r="L456" i="4"/>
  <c r="O456" i="4"/>
  <c r="H456" i="4"/>
  <c r="M232" i="4"/>
  <c r="L232" i="4"/>
  <c r="O232" i="4"/>
  <c r="H232" i="4"/>
  <c r="H231" i="4"/>
  <c r="M216" i="4"/>
  <c r="L216" i="4"/>
  <c r="O216" i="4" s="1"/>
  <c r="H216" i="4"/>
  <c r="M215" i="4"/>
  <c r="L215" i="4"/>
  <c r="O215" i="4" s="1"/>
  <c r="H215" i="4"/>
  <c r="H214" i="4"/>
  <c r="M213" i="4"/>
  <c r="L213" i="4"/>
  <c r="O213" i="4"/>
  <c r="H213" i="4"/>
  <c r="H212" i="4"/>
  <c r="M211" i="4"/>
  <c r="L211" i="4"/>
  <c r="O211" i="4" s="1"/>
  <c r="H211" i="4"/>
  <c r="M210" i="4"/>
  <c r="L210" i="4"/>
  <c r="O210" i="4" s="1"/>
  <c r="H210" i="4"/>
  <c r="L209" i="4"/>
  <c r="O209" i="4"/>
  <c r="H209" i="4"/>
  <c r="M188" i="4"/>
  <c r="L188" i="4"/>
  <c r="O188" i="4"/>
  <c r="H188" i="4"/>
  <c r="M187" i="4"/>
  <c r="L187" i="4"/>
  <c r="O187" i="4"/>
  <c r="H187" i="4"/>
  <c r="M186" i="4"/>
  <c r="L186" i="4"/>
  <c r="O186" i="4"/>
  <c r="H186" i="4"/>
  <c r="M185" i="4"/>
  <c r="L185" i="4"/>
  <c r="O185" i="4"/>
  <c r="H185" i="4"/>
  <c r="M184" i="4"/>
  <c r="L184" i="4"/>
  <c r="O184" i="4"/>
  <c r="H184" i="4"/>
  <c r="M455" i="4"/>
  <c r="L455" i="4"/>
  <c r="O455" i="4"/>
  <c r="H455" i="4"/>
  <c r="M454" i="4"/>
  <c r="L454" i="4"/>
  <c r="O454" i="4"/>
  <c r="H454" i="4"/>
  <c r="M453" i="4"/>
  <c r="L453" i="4"/>
  <c r="O453" i="4"/>
  <c r="H453" i="4"/>
  <c r="M452" i="4"/>
  <c r="L452" i="4"/>
  <c r="O452" i="4"/>
  <c r="H452" i="4"/>
  <c r="M451" i="4"/>
  <c r="L451" i="4"/>
  <c r="O451" i="4"/>
  <c r="H451" i="4"/>
  <c r="M450" i="4"/>
  <c r="L450" i="4"/>
  <c r="O450" i="4"/>
  <c r="H450" i="4"/>
  <c r="M448" i="4"/>
  <c r="L448" i="4"/>
  <c r="O448" i="4"/>
  <c r="H448" i="4"/>
  <c r="M447" i="4"/>
  <c r="L447" i="4"/>
  <c r="O447" i="4"/>
  <c r="H447" i="4"/>
  <c r="M446" i="4"/>
  <c r="L446" i="4"/>
  <c r="O446" i="4"/>
  <c r="H446" i="4"/>
  <c r="M403" i="4"/>
  <c r="L403" i="4"/>
  <c r="O403" i="4"/>
  <c r="H403" i="4"/>
  <c r="M402" i="4"/>
  <c r="L402" i="4"/>
  <c r="O402" i="4"/>
  <c r="H402" i="4"/>
  <c r="M246" i="4"/>
  <c r="L246" i="4"/>
  <c r="O246" i="4"/>
  <c r="H246" i="4"/>
  <c r="H230" i="4"/>
  <c r="L229" i="4"/>
  <c r="O229" i="4"/>
  <c r="M229" i="4"/>
  <c r="H229" i="4"/>
  <c r="H228" i="4"/>
  <c r="H227" i="4"/>
  <c r="M226" i="4"/>
  <c r="L226" i="4"/>
  <c r="O226" i="4" s="1"/>
  <c r="H226" i="4"/>
  <c r="M225" i="4"/>
  <c r="L225" i="4"/>
  <c r="O225" i="4" s="1"/>
  <c r="H225" i="4"/>
  <c r="M224" i="4"/>
  <c r="L224" i="4"/>
  <c r="O224" i="4" s="1"/>
  <c r="H224" i="4"/>
  <c r="M167" i="4"/>
  <c r="L167" i="4"/>
  <c r="O167" i="4" s="1"/>
  <c r="H167" i="4"/>
  <c r="M166" i="4"/>
  <c r="L166" i="4"/>
  <c r="O166" i="4" s="1"/>
  <c r="H166" i="4"/>
  <c r="M165" i="4"/>
  <c r="L165" i="4"/>
  <c r="O165" i="4" s="1"/>
  <c r="H165" i="4"/>
  <c r="M445" i="4"/>
  <c r="L445" i="4"/>
  <c r="O445" i="4" s="1"/>
  <c r="H445" i="4"/>
  <c r="M444" i="4"/>
  <c r="L444" i="4"/>
  <c r="O444" i="4" s="1"/>
  <c r="H444" i="4"/>
  <c r="M443" i="4"/>
  <c r="L443" i="4"/>
  <c r="O443" i="4" s="1"/>
  <c r="H443" i="4"/>
  <c r="M442" i="4"/>
  <c r="L442" i="4"/>
  <c r="O442" i="4" s="1"/>
  <c r="H442" i="4"/>
  <c r="M441" i="4"/>
  <c r="L441" i="4"/>
  <c r="O441" i="4" s="1"/>
  <c r="H441" i="4"/>
  <c r="M440" i="4"/>
  <c r="L440" i="4"/>
  <c r="O440" i="4" s="1"/>
  <c r="H440" i="4"/>
  <c r="M439" i="4"/>
  <c r="L439" i="4"/>
  <c r="O439" i="4" s="1"/>
  <c r="H439" i="4"/>
  <c r="M438" i="4"/>
  <c r="L438" i="4"/>
  <c r="O438" i="4" s="1"/>
  <c r="H438" i="4"/>
  <c r="M437" i="4"/>
  <c r="L437" i="4"/>
  <c r="O437" i="4" s="1"/>
  <c r="H437" i="4"/>
  <c r="M405" i="4"/>
  <c r="L405" i="4"/>
  <c r="O405" i="4" s="1"/>
  <c r="H405" i="4"/>
  <c r="M164" i="4"/>
  <c r="L164" i="4"/>
  <c r="O164" i="4" s="1"/>
  <c r="H164" i="4"/>
  <c r="M163" i="4"/>
  <c r="L163" i="4"/>
  <c r="O163" i="4" s="1"/>
  <c r="H163" i="4"/>
  <c r="H162" i="4"/>
  <c r="H160" i="4"/>
  <c r="H343" i="4"/>
  <c r="M342" i="4"/>
  <c r="L342" i="4"/>
  <c r="O342" i="4"/>
  <c r="H342" i="4"/>
  <c r="H341" i="4"/>
  <c r="M340" i="4"/>
  <c r="L340" i="4"/>
  <c r="O340" i="4" s="1"/>
  <c r="H340" i="4"/>
  <c r="H339" i="4"/>
  <c r="L338" i="4"/>
  <c r="O338" i="4" s="1"/>
  <c r="M338" i="4"/>
  <c r="H338" i="4"/>
  <c r="L310" i="4"/>
  <c r="O310" i="4" s="1"/>
  <c r="M310" i="4"/>
  <c r="H310" i="4"/>
  <c r="H203" i="4"/>
  <c r="L488" i="4"/>
  <c r="O488" i="4"/>
  <c r="M488" i="4"/>
  <c r="H488" i="4"/>
  <c r="L292" i="4"/>
  <c r="O292" i="4"/>
  <c r="M292" i="4"/>
  <c r="H292" i="4"/>
  <c r="L291" i="4"/>
  <c r="O291" i="4"/>
  <c r="M291" i="4"/>
  <c r="H291" i="4"/>
  <c r="L289" i="4"/>
  <c r="O289" i="4"/>
  <c r="M289" i="4"/>
  <c r="H289" i="4"/>
  <c r="H202" i="4"/>
  <c r="M201" i="4"/>
  <c r="L201" i="4"/>
  <c r="O201" i="4"/>
  <c r="H201" i="4"/>
  <c r="H12" i="4"/>
  <c r="M416" i="4"/>
  <c r="L416" i="4"/>
  <c r="O416" i="4" s="1"/>
  <c r="H416" i="4"/>
  <c r="M415" i="4"/>
  <c r="L415" i="4"/>
  <c r="O415" i="4" s="1"/>
  <c r="H415" i="4"/>
  <c r="M414" i="4"/>
  <c r="L414" i="4"/>
  <c r="O414" i="4" s="1"/>
  <c r="H414" i="4"/>
  <c r="M397" i="4"/>
  <c r="L397" i="4"/>
  <c r="O397" i="4" s="1"/>
  <c r="H397" i="4"/>
  <c r="M396" i="4"/>
  <c r="L396" i="4"/>
  <c r="O396" i="4" s="1"/>
  <c r="H396" i="4"/>
  <c r="L395" i="4"/>
  <c r="O395" i="4"/>
  <c r="H395" i="4"/>
  <c r="M394" i="4"/>
  <c r="L394" i="4"/>
  <c r="O394" i="4"/>
  <c r="H394" i="4"/>
  <c r="M392" i="4"/>
  <c r="L392" i="4"/>
  <c r="O392" i="4"/>
  <c r="H392" i="4"/>
  <c r="M391" i="4"/>
  <c r="L391" i="4"/>
  <c r="O391" i="4"/>
  <c r="H391" i="4"/>
  <c r="M390" i="4"/>
  <c r="L390" i="4"/>
  <c r="O390" i="4"/>
  <c r="H390" i="4"/>
  <c r="M389" i="4"/>
  <c r="L389" i="4"/>
  <c r="O389" i="4"/>
  <c r="H389" i="4"/>
  <c r="M385" i="4"/>
  <c r="L385" i="4"/>
  <c r="O385" i="4"/>
  <c r="H385" i="4"/>
  <c r="M382" i="4"/>
  <c r="L382" i="4"/>
  <c r="O382" i="4"/>
  <c r="H382" i="4"/>
  <c r="M284" i="4"/>
  <c r="L284" i="4"/>
  <c r="O284" i="4"/>
  <c r="H284" i="4"/>
  <c r="M283" i="4"/>
  <c r="L283" i="4"/>
  <c r="O283" i="4"/>
  <c r="H283" i="4"/>
  <c r="M142" i="4"/>
  <c r="L142" i="4"/>
  <c r="O142" i="4"/>
  <c r="H142" i="4"/>
  <c r="M141" i="4"/>
  <c r="L141" i="4"/>
  <c r="O141" i="4"/>
  <c r="H141" i="4"/>
  <c r="M140" i="4"/>
  <c r="L140" i="4"/>
  <c r="O140" i="4"/>
  <c r="H140" i="4"/>
  <c r="M139" i="4"/>
  <c r="L139" i="4"/>
  <c r="O139" i="4"/>
  <c r="H139" i="4"/>
  <c r="M138" i="4"/>
  <c r="L138" i="4"/>
  <c r="O138" i="4"/>
  <c r="H138" i="4"/>
  <c r="M136" i="4"/>
  <c r="L136" i="4"/>
  <c r="O136" i="4"/>
  <c r="H136" i="4"/>
  <c r="M135" i="4"/>
  <c r="L135" i="4"/>
  <c r="O135" i="4"/>
  <c r="H135" i="4"/>
  <c r="M134" i="4"/>
  <c r="L134" i="4"/>
  <c r="O134" i="4"/>
  <c r="H134" i="4"/>
  <c r="M133" i="4"/>
  <c r="L133" i="4"/>
  <c r="O133" i="4"/>
  <c r="H133" i="4"/>
  <c r="M132" i="4"/>
  <c r="L132" i="4"/>
  <c r="O132" i="4"/>
  <c r="H132" i="4"/>
  <c r="M131" i="4"/>
  <c r="L131" i="4"/>
  <c r="O131" i="4"/>
  <c r="H131" i="4"/>
  <c r="H393" i="4"/>
  <c r="H384" i="4"/>
  <c r="L427" i="4"/>
  <c r="O427" i="4" s="1"/>
  <c r="M427" i="4"/>
  <c r="H427" i="4"/>
  <c r="L425" i="4"/>
  <c r="O425" i="4" s="1"/>
  <c r="M425" i="4"/>
  <c r="H425" i="4"/>
  <c r="L424" i="4"/>
  <c r="O424" i="4" s="1"/>
  <c r="M424" i="4"/>
  <c r="H424" i="4"/>
  <c r="L423" i="4"/>
  <c r="O423" i="4" s="1"/>
  <c r="M423" i="4"/>
  <c r="H423" i="4"/>
  <c r="L422" i="4"/>
  <c r="O422" i="4" s="1"/>
  <c r="M422" i="4"/>
  <c r="H422" i="4"/>
  <c r="L421" i="4"/>
  <c r="O421" i="4" s="1"/>
  <c r="M421" i="4"/>
  <c r="H421" i="4"/>
  <c r="L420" i="4"/>
  <c r="O420" i="4" s="1"/>
  <c r="M420" i="4"/>
  <c r="H420" i="4"/>
  <c r="L418" i="4"/>
  <c r="O418" i="4" s="1"/>
  <c r="M418" i="4"/>
  <c r="H418" i="4"/>
  <c r="L417" i="4"/>
  <c r="O417" i="4" s="1"/>
  <c r="M417" i="4"/>
  <c r="H417" i="4"/>
  <c r="L411" i="4"/>
  <c r="O411" i="4" s="1"/>
  <c r="M411" i="4"/>
  <c r="H411" i="4"/>
  <c r="L410" i="4"/>
  <c r="O410" i="4" s="1"/>
  <c r="M410" i="4"/>
  <c r="H410" i="4"/>
  <c r="L409" i="4"/>
  <c r="O409" i="4" s="1"/>
  <c r="M409" i="4"/>
  <c r="H409" i="4"/>
  <c r="L408" i="4"/>
  <c r="O408" i="4" s="1"/>
  <c r="M408" i="4"/>
  <c r="H408" i="4"/>
  <c r="L407" i="4"/>
  <c r="O407" i="4" s="1"/>
  <c r="M407" i="4"/>
  <c r="H407" i="4"/>
  <c r="L406" i="4"/>
  <c r="O406" i="4" s="1"/>
  <c r="M406" i="4"/>
  <c r="H406" i="4"/>
  <c r="L90" i="4"/>
  <c r="O90" i="4" s="1"/>
  <c r="M90" i="4"/>
  <c r="H90" i="4"/>
  <c r="L89" i="4"/>
  <c r="O89" i="4" s="1"/>
  <c r="M89" i="4"/>
  <c r="H89" i="4"/>
  <c r="L87" i="4"/>
  <c r="O87" i="4" s="1"/>
  <c r="M87" i="4"/>
  <c r="H87" i="4"/>
  <c r="L86" i="4"/>
  <c r="O86" i="4" s="1"/>
  <c r="M86" i="4"/>
  <c r="H86" i="4"/>
  <c r="L85" i="4"/>
  <c r="O85" i="4" s="1"/>
  <c r="M85" i="4"/>
  <c r="H85" i="4"/>
  <c r="L33" i="4"/>
  <c r="O33" i="4" s="1"/>
  <c r="M33" i="4"/>
  <c r="H33" i="4"/>
  <c r="H426" i="4"/>
  <c r="H245" i="4"/>
  <c r="H244" i="4"/>
  <c r="H243" i="4"/>
  <c r="H242" i="4"/>
  <c r="H241" i="4"/>
  <c r="H240" i="4"/>
  <c r="H239" i="4"/>
  <c r="H238" i="4"/>
  <c r="H237" i="4"/>
  <c r="H236" i="4"/>
  <c r="H235" i="4"/>
  <c r="H234" i="4"/>
  <c r="H233" i="4"/>
  <c r="M376" i="4"/>
  <c r="L376" i="4"/>
  <c r="O376" i="4"/>
  <c r="H376" i="4"/>
  <c r="M375" i="4"/>
  <c r="L375" i="4"/>
  <c r="O375" i="4"/>
  <c r="H375" i="4"/>
  <c r="M373" i="4"/>
  <c r="L373" i="4"/>
  <c r="O373" i="4"/>
  <c r="H373" i="4"/>
  <c r="M371" i="4"/>
  <c r="L371" i="4"/>
  <c r="O371" i="4"/>
  <c r="H371" i="4"/>
  <c r="M370" i="4"/>
  <c r="L370" i="4"/>
  <c r="O370" i="4" s="1"/>
  <c r="H370" i="4"/>
  <c r="M369" i="4"/>
  <c r="L369" i="4"/>
  <c r="O369" i="4" s="1"/>
  <c r="H369" i="4"/>
  <c r="M368" i="4"/>
  <c r="L368" i="4"/>
  <c r="O368" i="4" s="1"/>
  <c r="H368" i="4"/>
  <c r="M367" i="4"/>
  <c r="L367" i="4"/>
  <c r="O367" i="4" s="1"/>
  <c r="H367" i="4"/>
  <c r="M366" i="4"/>
  <c r="L366" i="4"/>
  <c r="O366" i="4" s="1"/>
  <c r="H366" i="4"/>
  <c r="M32" i="4"/>
  <c r="L32" i="4"/>
  <c r="O32" i="4" s="1"/>
  <c r="H32" i="4"/>
  <c r="H377" i="4"/>
  <c r="H374" i="4"/>
  <c r="H372" i="4"/>
  <c r="M200" i="4"/>
  <c r="L200" i="4"/>
  <c r="O200" i="4"/>
  <c r="H200" i="4"/>
  <c r="M199" i="4"/>
  <c r="L199" i="4"/>
  <c r="O199" i="4"/>
  <c r="H199" i="4"/>
  <c r="H198" i="4"/>
  <c r="M197" i="4"/>
  <c r="L197" i="4"/>
  <c r="O197" i="4" s="1"/>
  <c r="H197" i="4"/>
  <c r="H196" i="4"/>
  <c r="H195" i="4"/>
  <c r="H194" i="4"/>
  <c r="H193" i="4"/>
  <c r="H192" i="4"/>
  <c r="H191" i="4"/>
  <c r="M190" i="4"/>
  <c r="L190" i="4"/>
  <c r="O190" i="4"/>
  <c r="H190" i="4"/>
  <c r="M189" i="4"/>
  <c r="L189" i="4"/>
  <c r="O189" i="4"/>
  <c r="H189" i="4"/>
  <c r="M428" i="4"/>
  <c r="L428" i="4"/>
  <c r="O428" i="4"/>
  <c r="H428" i="4"/>
  <c r="M401" i="4"/>
  <c r="L401" i="4"/>
  <c r="O401" i="4"/>
  <c r="H401" i="4"/>
  <c r="H358" i="4"/>
  <c r="M449" i="4"/>
  <c r="L449" i="4"/>
  <c r="O449" i="4"/>
  <c r="H449" i="4"/>
  <c r="M6" i="4"/>
  <c r="L6" i="4"/>
  <c r="O6" i="4"/>
  <c r="H6" i="4"/>
  <c r="M5" i="4"/>
  <c r="L5" i="4"/>
  <c r="O5" i="4"/>
  <c r="H5" i="4"/>
  <c r="M363" i="4"/>
  <c r="L363" i="4"/>
  <c r="O363" i="4"/>
  <c r="H363" i="4"/>
  <c r="M317" i="4"/>
  <c r="L317" i="4"/>
  <c r="O317" i="4"/>
  <c r="H317" i="4"/>
  <c r="M316" i="4"/>
  <c r="L316" i="4"/>
  <c r="O316" i="4"/>
  <c r="H316" i="4"/>
  <c r="M56" i="4"/>
  <c r="L56" i="4"/>
  <c r="O56" i="4"/>
  <c r="H56" i="4"/>
  <c r="M54" i="4"/>
  <c r="L54" i="4"/>
  <c r="O54" i="4"/>
  <c r="H54" i="4"/>
  <c r="M52" i="4"/>
  <c r="L52" i="4"/>
  <c r="O52" i="4"/>
  <c r="H52" i="4"/>
  <c r="M46" i="4"/>
  <c r="L46" i="4"/>
  <c r="O46" i="4"/>
  <c r="H46" i="4"/>
  <c r="M45" i="4"/>
  <c r="L45" i="4"/>
  <c r="O45" i="4"/>
  <c r="H45" i="4"/>
  <c r="H58" i="4"/>
  <c r="H57" i="4"/>
  <c r="H55" i="4"/>
  <c r="H53" i="4"/>
  <c r="H48" i="4"/>
  <c r="H47" i="4"/>
  <c r="M313" i="4"/>
  <c r="L313" i="4"/>
  <c r="O313" i="4" s="1"/>
  <c r="H313" i="4"/>
  <c r="M157" i="4"/>
  <c r="L157" i="4"/>
  <c r="O157" i="4" s="1"/>
  <c r="H157" i="4"/>
  <c r="M315" i="4"/>
  <c r="L315" i="4"/>
  <c r="O315" i="4" s="1"/>
  <c r="H315" i="4"/>
  <c r="M413" i="4"/>
  <c r="L413" i="4"/>
  <c r="O413" i="4" s="1"/>
  <c r="H413" i="4"/>
  <c r="M335" i="4"/>
  <c r="L335" i="4"/>
  <c r="O335" i="4" s="1"/>
  <c r="H335" i="4"/>
  <c r="M3" i="4"/>
  <c r="L3" i="4"/>
  <c r="O3" i="4" s="1"/>
  <c r="H3" i="4"/>
  <c r="M2" i="4"/>
  <c r="L2" i="4"/>
  <c r="O2" i="4" s="1"/>
  <c r="H2" i="4"/>
  <c r="M34" i="4"/>
  <c r="L34" i="4"/>
  <c r="O34" i="4" s="1"/>
  <c r="H34" i="4"/>
  <c r="M404" i="4"/>
  <c r="L404" i="4"/>
  <c r="O404" i="4" s="1"/>
  <c r="H404" i="4"/>
  <c r="M354" i="4"/>
  <c r="L354" i="4"/>
  <c r="O354" i="4" s="1"/>
  <c r="H354" i="4"/>
  <c r="M30" i="4"/>
  <c r="L30" i="4"/>
  <c r="O30" i="4" s="1"/>
  <c r="H30" i="4"/>
  <c r="M9" i="4"/>
  <c r="L9" i="4"/>
  <c r="O9" i="4" s="1"/>
  <c r="H9" i="4"/>
  <c r="M8" i="4"/>
  <c r="L8" i="4"/>
  <c r="O8" i="4" s="1"/>
  <c r="H8" i="4"/>
  <c r="M7" i="4"/>
  <c r="L7" i="4"/>
  <c r="O7" i="4" s="1"/>
  <c r="H7" i="4"/>
  <c r="H398" i="4"/>
  <c r="H10" i="4"/>
  <c r="M31" i="4"/>
  <c r="L31" i="4"/>
  <c r="O31" i="4" s="1"/>
  <c r="H31" i="4"/>
  <c r="L432" i="4"/>
  <c r="O432" i="4"/>
  <c r="M432" i="4"/>
  <c r="H432" i="4"/>
  <c r="L431" i="4"/>
  <c r="O431" i="4"/>
  <c r="M431" i="4"/>
  <c r="H431" i="4"/>
  <c r="L430" i="4"/>
  <c r="O430" i="4"/>
  <c r="M430" i="4"/>
  <c r="H430" i="4"/>
  <c r="L429" i="4"/>
  <c r="O429" i="4"/>
  <c r="M429" i="4"/>
  <c r="H429" i="4"/>
  <c r="L361" i="4"/>
  <c r="O361" i="4"/>
  <c r="M361" i="4"/>
  <c r="H361" i="4"/>
  <c r="L360" i="4"/>
  <c r="O360" i="4"/>
  <c r="M360" i="4"/>
  <c r="H360" i="4"/>
  <c r="L359" i="4"/>
  <c r="O359" i="4"/>
  <c r="M359" i="4"/>
  <c r="H359" i="4"/>
  <c r="L352" i="4"/>
  <c r="O352" i="4"/>
  <c r="M352" i="4"/>
  <c r="H352" i="4"/>
  <c r="L326" i="4"/>
  <c r="O326" i="4"/>
  <c r="M326" i="4"/>
  <c r="H326" i="4"/>
  <c r="L324" i="4"/>
  <c r="O324" i="4"/>
  <c r="M324" i="4"/>
  <c r="H324" i="4"/>
  <c r="L322" i="4"/>
  <c r="O322" i="4"/>
  <c r="M322" i="4"/>
  <c r="H322" i="4"/>
  <c r="L321" i="4"/>
  <c r="O321" i="4"/>
  <c r="M321" i="4"/>
  <c r="H321" i="4"/>
  <c r="L282" i="4"/>
  <c r="O282" i="4"/>
  <c r="M282" i="4"/>
  <c r="H282" i="4"/>
  <c r="H362" i="4"/>
  <c r="H357" i="4"/>
  <c r="H353" i="4"/>
  <c r="H327" i="4"/>
  <c r="H325" i="4"/>
  <c r="H323" i="4"/>
  <c r="M434" i="4"/>
  <c r="L434" i="4"/>
  <c r="O434" i="4" s="1"/>
  <c r="H434" i="4"/>
  <c r="M433" i="4"/>
  <c r="L433" i="4"/>
  <c r="O433" i="4" s="1"/>
  <c r="H433" i="4"/>
  <c r="M388" i="4"/>
  <c r="L388" i="4"/>
  <c r="O388" i="4" s="1"/>
  <c r="H388" i="4"/>
  <c r="M387" i="4"/>
  <c r="L387" i="4"/>
  <c r="O387" i="4" s="1"/>
  <c r="H387" i="4"/>
  <c r="M156" i="4"/>
  <c r="L156" i="4"/>
  <c r="O156" i="4" s="1"/>
  <c r="H156" i="4"/>
  <c r="M154" i="4"/>
  <c r="L154" i="4"/>
  <c r="O154" i="4" s="1"/>
  <c r="H154" i="4"/>
  <c r="M153" i="4"/>
  <c r="L153" i="4"/>
  <c r="O153" i="4" s="1"/>
  <c r="H153" i="4"/>
  <c r="M152" i="4"/>
  <c r="L152" i="4"/>
  <c r="O152" i="4" s="1"/>
  <c r="H152" i="4"/>
  <c r="M436" i="4"/>
  <c r="L436" i="4"/>
  <c r="O436" i="4" s="1"/>
  <c r="H436" i="4"/>
  <c r="M435" i="4"/>
  <c r="L435" i="4"/>
  <c r="O435" i="4" s="1"/>
  <c r="H435" i="4"/>
  <c r="M378" i="4"/>
  <c r="L378" i="4"/>
  <c r="O378" i="4" s="1"/>
  <c r="H378" i="4"/>
  <c r="M280" i="4"/>
  <c r="L280" i="4"/>
  <c r="O280" i="4" s="1"/>
  <c r="H280" i="4"/>
  <c r="M149" i="4"/>
  <c r="L149" i="4"/>
  <c r="O149" i="4" s="1"/>
  <c r="H149" i="4"/>
  <c r="M148" i="4"/>
  <c r="L148" i="4"/>
  <c r="O148" i="4" s="1"/>
  <c r="H148" i="4"/>
  <c r="M147" i="4"/>
  <c r="L147" i="4"/>
  <c r="O147" i="4" s="1"/>
  <c r="H147" i="4"/>
  <c r="M337" i="4"/>
  <c r="L337" i="4"/>
  <c r="O337" i="4" s="1"/>
  <c r="H337" i="4"/>
  <c r="A6" i="7"/>
  <c r="A7" i="7"/>
  <c r="A8" i="7" s="1"/>
  <c r="B8" i="7" s="1"/>
  <c r="B7" i="7"/>
  <c r="B6" i="7"/>
  <c r="B5" i="7"/>
  <c r="B4" i="7"/>
  <c r="H88" i="1"/>
  <c r="H98" i="1"/>
  <c r="H97" i="1"/>
  <c r="H96" i="1"/>
  <c r="H95" i="1"/>
  <c r="H94" i="1"/>
  <c r="H93" i="1"/>
  <c r="H92" i="1"/>
  <c r="H91" i="1"/>
  <c r="H90" i="1"/>
  <c r="H89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M191" i="1"/>
  <c r="M190" i="1"/>
  <c r="M189" i="1"/>
  <c r="M188" i="1"/>
  <c r="M187" i="1"/>
  <c r="M186" i="1"/>
  <c r="M185" i="1"/>
  <c r="M184" i="1"/>
  <c r="M183" i="1"/>
  <c r="L186" i="1"/>
  <c r="L185" i="1"/>
  <c r="L184" i="1"/>
  <c r="L199" i="1"/>
  <c r="N199" i="1" s="1"/>
  <c r="L198" i="1"/>
  <c r="N198" i="1" s="1"/>
  <c r="L197" i="1"/>
  <c r="N197" i="1" s="1"/>
  <c r="L196" i="1"/>
  <c r="N196" i="1" s="1"/>
  <c r="L195" i="1"/>
  <c r="N195" i="1" s="1"/>
  <c r="L194" i="1"/>
  <c r="N194" i="1" s="1"/>
  <c r="L193" i="1"/>
  <c r="N193" i="1" s="1"/>
  <c r="L192" i="1"/>
  <c r="N192" i="1" s="1"/>
  <c r="L191" i="1"/>
  <c r="N191" i="1" s="1"/>
  <c r="L190" i="1"/>
  <c r="N190" i="1" s="1"/>
  <c r="L189" i="1"/>
  <c r="N189" i="1" s="1"/>
  <c r="L188" i="1"/>
  <c r="N188" i="1"/>
  <c r="L187" i="1"/>
  <c r="N187" i="1" s="1"/>
  <c r="N186" i="1"/>
  <c r="N185" i="1"/>
  <c r="N184" i="1"/>
  <c r="L183" i="1"/>
  <c r="N183" i="1"/>
  <c r="L182" i="1"/>
  <c r="N182" i="1" s="1"/>
  <c r="L181" i="1"/>
  <c r="N181" i="1"/>
  <c r="L180" i="1"/>
  <c r="N180" i="1" s="1"/>
  <c r="L179" i="1"/>
  <c r="N179" i="1"/>
  <c r="L178" i="1"/>
  <c r="N178" i="1" s="1"/>
  <c r="L177" i="1"/>
  <c r="N177" i="1"/>
  <c r="N176" i="1"/>
  <c r="L175" i="1"/>
  <c r="N175" i="1" s="1"/>
  <c r="L174" i="1"/>
  <c r="N174" i="1"/>
  <c r="L173" i="1"/>
  <c r="N173" i="1" s="1"/>
  <c r="L172" i="1"/>
  <c r="N172" i="1"/>
  <c r="L171" i="1"/>
  <c r="N171" i="1" s="1"/>
  <c r="L170" i="1"/>
  <c r="N170" i="1"/>
  <c r="L169" i="1"/>
  <c r="N169" i="1" s="1"/>
  <c r="L168" i="1"/>
  <c r="N168" i="1"/>
  <c r="L167" i="1"/>
  <c r="N167" i="1" s="1"/>
  <c r="L166" i="1"/>
  <c r="N166" i="1"/>
  <c r="L165" i="1"/>
  <c r="N165" i="1" s="1"/>
  <c r="L164" i="1"/>
  <c r="N164" i="1"/>
  <c r="L163" i="1"/>
  <c r="N163" i="1" s="1"/>
  <c r="L162" i="1"/>
  <c r="N162" i="1"/>
  <c r="L161" i="1"/>
  <c r="N161" i="1" s="1"/>
  <c r="L160" i="1"/>
  <c r="N160" i="1"/>
  <c r="L159" i="1"/>
  <c r="N159" i="1" s="1"/>
  <c r="L158" i="1"/>
  <c r="N158" i="1"/>
  <c r="L157" i="1"/>
  <c r="N157" i="1" s="1"/>
  <c r="L156" i="1"/>
  <c r="N156" i="1"/>
  <c r="L155" i="1"/>
  <c r="N155" i="1" s="1"/>
  <c r="L154" i="1"/>
  <c r="N154" i="1"/>
  <c r="N153" i="1"/>
  <c r="L152" i="1"/>
  <c r="N152" i="1"/>
  <c r="L151" i="1"/>
  <c r="N151" i="1" s="1"/>
  <c r="L150" i="1"/>
  <c r="N150" i="1"/>
  <c r="L149" i="1"/>
  <c r="N149" i="1" s="1"/>
  <c r="L148" i="1"/>
  <c r="N148" i="1"/>
  <c r="L147" i="1"/>
  <c r="N147" i="1" s="1"/>
  <c r="L146" i="1"/>
  <c r="N146" i="1"/>
  <c r="L145" i="1"/>
  <c r="N145" i="1" s="1"/>
  <c r="L144" i="1"/>
  <c r="N144" i="1"/>
  <c r="L143" i="1"/>
  <c r="N143" i="1" s="1"/>
  <c r="L142" i="1"/>
  <c r="N142" i="1"/>
  <c r="L141" i="1"/>
  <c r="N141" i="1" s="1"/>
  <c r="L140" i="1"/>
  <c r="N140" i="1"/>
  <c r="L139" i="1"/>
  <c r="N139" i="1" s="1"/>
  <c r="L138" i="1"/>
  <c r="N138" i="1"/>
  <c r="L137" i="1"/>
  <c r="N137" i="1" s="1"/>
  <c r="L136" i="1"/>
  <c r="N136" i="1"/>
  <c r="L135" i="1"/>
  <c r="N135" i="1" s="1"/>
  <c r="L134" i="1"/>
  <c r="N134" i="1"/>
  <c r="L133" i="1"/>
  <c r="N133" i="1" s="1"/>
  <c r="L132" i="1"/>
  <c r="N132" i="1"/>
  <c r="L131" i="1"/>
  <c r="N131" i="1" s="1"/>
  <c r="L130" i="1"/>
  <c r="N130" i="1"/>
  <c r="L129" i="1"/>
  <c r="N129" i="1" s="1"/>
  <c r="L128" i="1"/>
  <c r="N128" i="1"/>
  <c r="L127" i="1"/>
  <c r="N127" i="1" s="1"/>
  <c r="L126" i="1"/>
  <c r="N126" i="1"/>
  <c r="L125" i="1"/>
  <c r="N125" i="1" s="1"/>
  <c r="L124" i="1"/>
  <c r="N124" i="1"/>
  <c r="L123" i="1"/>
  <c r="N123" i="1" s="1"/>
  <c r="L122" i="1"/>
  <c r="N122" i="1"/>
  <c r="L121" i="1"/>
  <c r="N121" i="1" s="1"/>
  <c r="L120" i="1"/>
  <c r="N120" i="1"/>
  <c r="L119" i="1"/>
  <c r="N119" i="1" s="1"/>
  <c r="L118" i="1"/>
  <c r="N118" i="1"/>
  <c r="L117" i="1"/>
  <c r="N117" i="1" s="1"/>
  <c r="L116" i="1"/>
  <c r="N116" i="1"/>
  <c r="L115" i="1"/>
  <c r="N115" i="1" s="1"/>
  <c r="L114" i="1"/>
  <c r="N114" i="1"/>
  <c r="L113" i="1"/>
  <c r="N113" i="1" s="1"/>
  <c r="L112" i="1"/>
  <c r="N112" i="1"/>
  <c r="L111" i="1"/>
  <c r="N111" i="1" s="1"/>
  <c r="L110" i="1"/>
  <c r="N110" i="1"/>
  <c r="L109" i="1"/>
  <c r="N109" i="1" s="1"/>
  <c r="L108" i="1"/>
  <c r="N108" i="1"/>
  <c r="L107" i="1"/>
  <c r="N107" i="1" s="1"/>
  <c r="L106" i="1"/>
  <c r="N106" i="1"/>
  <c r="L105" i="1"/>
  <c r="N105" i="1" s="1"/>
  <c r="L104" i="1"/>
  <c r="N104" i="1"/>
  <c r="L103" i="1"/>
  <c r="N103" i="1" s="1"/>
  <c r="L102" i="1"/>
  <c r="N102" i="1"/>
  <c r="L101" i="1"/>
  <c r="N101" i="1" s="1"/>
  <c r="L100" i="1"/>
  <c r="N100" i="1"/>
  <c r="L99" i="1"/>
  <c r="N99" i="1" s="1"/>
  <c r="L98" i="1"/>
  <c r="N98" i="1"/>
  <c r="L97" i="1"/>
  <c r="N97" i="1" s="1"/>
  <c r="L96" i="1"/>
  <c r="N96" i="1"/>
  <c r="L95" i="1"/>
  <c r="N95" i="1" s="1"/>
  <c r="L94" i="1"/>
  <c r="N94" i="1"/>
  <c r="L93" i="1"/>
  <c r="N93" i="1" s="1"/>
  <c r="L92" i="1"/>
  <c r="N92" i="1"/>
  <c r="L91" i="1"/>
  <c r="N91" i="1" s="1"/>
  <c r="L90" i="1"/>
  <c r="N90" i="1"/>
  <c r="L89" i="1"/>
  <c r="N89" i="1" s="1"/>
  <c r="L88" i="1"/>
  <c r="N88" i="1"/>
  <c r="L87" i="1"/>
  <c r="N87" i="1" s="1"/>
  <c r="L86" i="1"/>
  <c r="N86" i="1"/>
  <c r="L85" i="1"/>
  <c r="N85" i="1" s="1"/>
  <c r="L84" i="1"/>
  <c r="N84" i="1"/>
  <c r="L83" i="1"/>
  <c r="N83" i="1" s="1"/>
  <c r="N82" i="1"/>
  <c r="L81" i="1"/>
  <c r="N81" i="1"/>
  <c r="L80" i="1"/>
  <c r="N80" i="1" s="1"/>
  <c r="L79" i="1"/>
  <c r="N79" i="1"/>
  <c r="L78" i="1"/>
  <c r="N78" i="1" s="1"/>
  <c r="L77" i="1"/>
  <c r="N77" i="1"/>
  <c r="L76" i="1"/>
  <c r="N76" i="1" s="1"/>
  <c r="L75" i="1"/>
  <c r="N75" i="1"/>
  <c r="L74" i="1"/>
  <c r="N74" i="1" s="1"/>
  <c r="L73" i="1"/>
  <c r="N73" i="1"/>
  <c r="L72" i="1"/>
  <c r="N72" i="1" s="1"/>
  <c r="L71" i="1"/>
  <c r="N71" i="1"/>
  <c r="L70" i="1"/>
  <c r="N70" i="1" s="1"/>
  <c r="L69" i="1"/>
  <c r="N69" i="1"/>
  <c r="L68" i="1"/>
  <c r="N68" i="1" s="1"/>
  <c r="L67" i="1"/>
  <c r="N67" i="1"/>
  <c r="L66" i="1"/>
  <c r="N66" i="1" s="1"/>
  <c r="L65" i="1"/>
  <c r="N65" i="1"/>
  <c r="L64" i="1"/>
  <c r="N64" i="1" s="1"/>
  <c r="L63" i="1"/>
  <c r="N63" i="1"/>
  <c r="L62" i="1"/>
  <c r="N62" i="1" s="1"/>
  <c r="L61" i="1"/>
  <c r="N61" i="1"/>
  <c r="L60" i="1"/>
  <c r="N60" i="1" s="1"/>
  <c r="L59" i="1"/>
  <c r="N59" i="1"/>
  <c r="L58" i="1"/>
  <c r="N58" i="1" s="1"/>
  <c r="L57" i="1"/>
  <c r="N57" i="1"/>
  <c r="L56" i="1"/>
  <c r="N56" i="1" s="1"/>
  <c r="L55" i="1"/>
  <c r="N55" i="1"/>
  <c r="L54" i="1"/>
  <c r="N54" i="1" s="1"/>
  <c r="L53" i="1"/>
  <c r="N53" i="1"/>
  <c r="L52" i="1"/>
  <c r="N52" i="1" s="1"/>
  <c r="L51" i="1"/>
  <c r="N51" i="1"/>
  <c r="L50" i="1"/>
  <c r="N50" i="1" s="1"/>
  <c r="L49" i="1"/>
  <c r="N49" i="1"/>
  <c r="L48" i="1"/>
  <c r="N48" i="1" s="1"/>
  <c r="L47" i="1"/>
  <c r="N47" i="1"/>
  <c r="L46" i="1"/>
  <c r="N46" i="1" s="1"/>
  <c r="L45" i="1"/>
  <c r="N45" i="1"/>
  <c r="L44" i="1"/>
  <c r="N44" i="1" s="1"/>
  <c r="L43" i="1"/>
  <c r="N43" i="1"/>
  <c r="L42" i="1"/>
  <c r="N42" i="1" s="1"/>
  <c r="L41" i="1"/>
  <c r="N41" i="1"/>
  <c r="L40" i="1"/>
  <c r="N40" i="1" s="1"/>
  <c r="L39" i="1"/>
  <c r="N39" i="1"/>
  <c r="L38" i="1"/>
  <c r="N38" i="1" s="1"/>
  <c r="L37" i="1"/>
  <c r="N37" i="1"/>
  <c r="L36" i="1"/>
  <c r="N36" i="1" s="1"/>
  <c r="L35" i="1"/>
  <c r="N35" i="1"/>
  <c r="L34" i="1"/>
  <c r="N34" i="1" s="1"/>
  <c r="L33" i="1"/>
  <c r="N33" i="1"/>
  <c r="L32" i="1"/>
  <c r="N32" i="1" s="1"/>
  <c r="L31" i="1"/>
  <c r="N31" i="1"/>
  <c r="L30" i="1"/>
  <c r="N30" i="1" s="1"/>
  <c r="L29" i="1"/>
  <c r="N29" i="1"/>
  <c r="L28" i="1"/>
  <c r="N28" i="1" s="1"/>
  <c r="L27" i="1"/>
  <c r="N27" i="1"/>
  <c r="L26" i="1"/>
  <c r="N26" i="1" s="1"/>
  <c r="L25" i="1"/>
  <c r="N25" i="1"/>
  <c r="L24" i="1"/>
  <c r="N24" i="1" s="1"/>
  <c r="L23" i="1"/>
  <c r="N23" i="1"/>
  <c r="L22" i="1"/>
  <c r="N22" i="1" s="1"/>
  <c r="L21" i="1"/>
  <c r="N21" i="1"/>
  <c r="L20" i="1"/>
  <c r="N20" i="1" s="1"/>
  <c r="L19" i="1"/>
  <c r="N19" i="1"/>
  <c r="L18" i="1"/>
  <c r="N18" i="1" s="1"/>
  <c r="L17" i="1"/>
  <c r="N17" i="1"/>
  <c r="L16" i="1"/>
  <c r="N16" i="1" s="1"/>
  <c r="L15" i="1"/>
  <c r="N15" i="1"/>
  <c r="L14" i="1"/>
  <c r="N14" i="1" s="1"/>
  <c r="L13" i="1"/>
  <c r="N13" i="1"/>
  <c r="L12" i="1"/>
  <c r="N12" i="1" s="1"/>
  <c r="L11" i="1"/>
  <c r="N11" i="1"/>
  <c r="L10" i="1"/>
  <c r="N10" i="1" s="1"/>
  <c r="L9" i="1"/>
  <c r="N9" i="1"/>
  <c r="L8" i="1"/>
  <c r="N8" i="1" s="1"/>
  <c r="L7" i="1"/>
  <c r="N7" i="1"/>
  <c r="L6" i="1"/>
  <c r="N6" i="1" s="1"/>
  <c r="M40" i="1"/>
  <c r="M42" i="1"/>
  <c r="M41" i="1"/>
  <c r="M39" i="1"/>
  <c r="M109" i="1"/>
  <c r="M108" i="1"/>
  <c r="M106" i="1"/>
  <c r="M107" i="1"/>
  <c r="M141" i="1"/>
  <c r="M142" i="1"/>
  <c r="M146" i="1"/>
  <c r="M143" i="1"/>
  <c r="M144" i="1"/>
  <c r="M145" i="1"/>
  <c r="M74" i="1"/>
  <c r="M75" i="1"/>
  <c r="M73" i="1"/>
  <c r="M178" i="1"/>
  <c r="M177" i="1"/>
  <c r="M35" i="1"/>
  <c r="M36" i="1"/>
  <c r="M37" i="1"/>
  <c r="M38" i="1"/>
  <c r="M34" i="1"/>
  <c r="M50" i="1"/>
  <c r="M49" i="1"/>
  <c r="M33" i="1"/>
  <c r="M9" i="1"/>
  <c r="M8" i="1"/>
  <c r="M7" i="1"/>
  <c r="M6" i="1"/>
  <c r="M117" i="1"/>
  <c r="M118" i="1"/>
  <c r="M105" i="1"/>
  <c r="M97" i="1"/>
  <c r="M103" i="1"/>
  <c r="M99" i="1"/>
  <c r="M98" i="1"/>
  <c r="M104" i="1"/>
  <c r="M96" i="1"/>
  <c r="M94" i="1"/>
  <c r="M92" i="1"/>
  <c r="M91" i="1"/>
  <c r="M95" i="1"/>
  <c r="M90" i="1"/>
  <c r="M93" i="1"/>
  <c r="M89" i="1"/>
  <c r="M88" i="1"/>
  <c r="M101" i="1"/>
  <c r="M102" i="1"/>
  <c r="M100" i="1"/>
  <c r="M79" i="1"/>
  <c r="M76" i="1"/>
  <c r="M78" i="1"/>
  <c r="M77" i="1"/>
  <c r="M115" i="1"/>
  <c r="M116" i="1"/>
  <c r="M114" i="1"/>
  <c r="M46" i="1"/>
  <c r="M45" i="1"/>
  <c r="M44" i="1"/>
  <c r="M48" i="1"/>
  <c r="M43" i="1"/>
  <c r="M47" i="1"/>
  <c r="M199" i="1"/>
  <c r="M166" i="1"/>
  <c r="M167" i="1"/>
  <c r="M196" i="1"/>
  <c r="M197" i="1"/>
  <c r="M198" i="1"/>
  <c r="M194" i="1"/>
  <c r="M192" i="1"/>
  <c r="M193" i="1"/>
  <c r="M195" i="1"/>
  <c r="M175" i="1"/>
  <c r="M174" i="1"/>
  <c r="M172" i="1"/>
  <c r="M173" i="1"/>
  <c r="M164" i="1"/>
  <c r="M168" i="1"/>
  <c r="M171" i="1"/>
  <c r="M170" i="1"/>
  <c r="M169" i="1"/>
  <c r="M127" i="1"/>
  <c r="M122" i="1"/>
  <c r="M120" i="1"/>
  <c r="M125" i="1"/>
  <c r="M123" i="1"/>
  <c r="M121" i="1"/>
  <c r="M124" i="1"/>
  <c r="M126" i="1"/>
  <c r="M158" i="1"/>
  <c r="M155" i="1"/>
  <c r="M154" i="1"/>
  <c r="M161" i="1"/>
  <c r="M163" i="1"/>
  <c r="M160" i="1"/>
  <c r="M156" i="1"/>
  <c r="M162" i="1"/>
  <c r="M157" i="1"/>
  <c r="M159" i="1"/>
  <c r="M152" i="1"/>
  <c r="M151" i="1"/>
  <c r="M150" i="1"/>
  <c r="M149" i="1"/>
  <c r="M148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19" i="1"/>
  <c r="M113" i="1"/>
  <c r="M110" i="1"/>
  <c r="M112" i="1"/>
  <c r="M111" i="1"/>
  <c r="M83" i="1"/>
  <c r="M84" i="1"/>
  <c r="M87" i="1"/>
  <c r="M85" i="1"/>
  <c r="M81" i="1"/>
  <c r="M80" i="1"/>
  <c r="M86" i="1"/>
  <c r="M62" i="1"/>
  <c r="M63" i="1"/>
  <c r="M60" i="1"/>
  <c r="M59" i="1"/>
  <c r="M58" i="1"/>
  <c r="M61" i="1"/>
  <c r="M69" i="1"/>
  <c r="M66" i="1"/>
  <c r="M72" i="1"/>
  <c r="M71" i="1"/>
  <c r="M70" i="1"/>
  <c r="M67" i="1"/>
  <c r="M65" i="1"/>
  <c r="M64" i="1"/>
  <c r="M57" i="1"/>
  <c r="M55" i="1"/>
  <c r="M53" i="1"/>
  <c r="M54" i="1"/>
  <c r="M51" i="1"/>
  <c r="M52" i="1"/>
  <c r="M56" i="1"/>
  <c r="M31" i="1"/>
  <c r="M32" i="1"/>
  <c r="M28" i="1"/>
  <c r="M27" i="1"/>
  <c r="M26" i="1"/>
  <c r="M22" i="1"/>
  <c r="M25" i="1"/>
  <c r="M24" i="1"/>
  <c r="M30" i="1"/>
  <c r="M29" i="1"/>
  <c r="M23" i="1"/>
  <c r="M21" i="1"/>
  <c r="M16" i="1"/>
  <c r="M18" i="1"/>
  <c r="M17" i="1"/>
  <c r="M20" i="1"/>
  <c r="M19" i="1"/>
  <c r="M15" i="1"/>
  <c r="M12" i="1"/>
  <c r="M13" i="1"/>
  <c r="M11" i="1"/>
  <c r="M10" i="1"/>
  <c r="M182" i="1"/>
  <c r="M181" i="1"/>
  <c r="M180" i="1"/>
  <c r="M179" i="1"/>
  <c r="A9" i="7" l="1"/>
  <c r="A10" i="7" l="1"/>
  <c r="B9" i="7"/>
  <c r="B10" i="7" l="1"/>
  <c r="A11" i="7"/>
  <c r="A12" i="7" l="1"/>
  <c r="B11" i="7"/>
  <c r="B12" i="7" l="1"/>
  <c r="A13" i="7"/>
  <c r="A14" i="7" l="1"/>
  <c r="B13" i="7"/>
  <c r="B14" i="7" l="1"/>
  <c r="A15" i="7"/>
  <c r="A16" i="7" l="1"/>
  <c r="B15" i="7"/>
  <c r="B16" i="7" l="1"/>
  <c r="A17" i="7"/>
  <c r="A18" i="7" l="1"/>
  <c r="B17" i="7"/>
  <c r="B18" i="7" l="1"/>
  <c r="A19" i="7"/>
  <c r="A20" i="7" l="1"/>
  <c r="B19" i="7"/>
  <c r="B20" i="7" l="1"/>
  <c r="A21" i="7"/>
  <c r="A22" i="7" l="1"/>
  <c r="B21" i="7"/>
  <c r="B22" i="7" l="1"/>
  <c r="A23" i="7"/>
  <c r="A24" i="7" l="1"/>
  <c r="B23" i="7"/>
  <c r="B24" i="7" l="1"/>
  <c r="A25" i="7"/>
  <c r="A26" i="7" l="1"/>
  <c r="B25" i="7"/>
  <c r="B26" i="7" l="1"/>
  <c r="A27" i="7"/>
  <c r="A28" i="7" l="1"/>
  <c r="B27" i="7"/>
  <c r="B28" i="7" l="1"/>
  <c r="A29" i="7"/>
  <c r="A30" i="7" l="1"/>
  <c r="B29" i="7"/>
  <c r="B30" i="7" l="1"/>
  <c r="A31" i="7"/>
  <c r="A32" i="7" l="1"/>
  <c r="B31" i="7"/>
  <c r="B32" i="7" l="1"/>
  <c r="A33" i="7"/>
  <c r="A34" i="7" l="1"/>
  <c r="B33" i="7"/>
  <c r="B34" i="7" l="1"/>
  <c r="A35" i="7"/>
  <c r="A36" i="7" l="1"/>
  <c r="B35" i="7"/>
  <c r="B36" i="7" l="1"/>
  <c r="A37" i="7"/>
  <c r="A38" i="7" l="1"/>
  <c r="C37" i="7"/>
  <c r="B37" i="7"/>
  <c r="A39" i="7" l="1"/>
  <c r="C38" i="7"/>
  <c r="B38" i="7"/>
  <c r="C39" i="7" l="1"/>
  <c r="B39" i="7"/>
  <c r="A40" i="7"/>
  <c r="C40" i="7" l="1"/>
  <c r="A41" i="7"/>
  <c r="B40" i="7"/>
  <c r="A42" i="7" l="1"/>
  <c r="C41" i="7"/>
  <c r="B41" i="7"/>
  <c r="D41" i="7"/>
  <c r="D42" i="7" l="1"/>
  <c r="A43" i="7"/>
  <c r="C42" i="7"/>
  <c r="B42" i="7"/>
  <c r="A44" i="7" l="1"/>
  <c r="D43" i="7"/>
  <c r="C43" i="7"/>
  <c r="D44" i="7" l="1"/>
  <c r="C44" i="7"/>
  <c r="A45" i="7"/>
  <c r="A46" i="7" l="1"/>
  <c r="D45" i="7"/>
  <c r="C45" i="7"/>
  <c r="D46" i="7" l="1"/>
  <c r="A47" i="7"/>
  <c r="C46" i="7"/>
  <c r="A48" i="7" l="1"/>
  <c r="D47" i="7"/>
  <c r="C47" i="7"/>
  <c r="D48" i="7" l="1"/>
  <c r="C48" i="7"/>
  <c r="A49" i="7"/>
  <c r="A50" i="7" l="1"/>
  <c r="D49" i="7"/>
  <c r="C49" i="7"/>
  <c r="D50" i="7" l="1"/>
  <c r="A51" i="7"/>
  <c r="C50" i="7"/>
  <c r="A52" i="7" l="1"/>
  <c r="D51" i="7"/>
  <c r="C51" i="7"/>
  <c r="D52" i="7" l="1"/>
  <c r="C52" i="7"/>
  <c r="A53" i="7"/>
  <c r="A54" i="7" l="1"/>
  <c r="D53" i="7"/>
  <c r="C53" i="7"/>
  <c r="D54" i="7" l="1"/>
  <c r="A55" i="7"/>
  <c r="C54" i="7"/>
  <c r="A56" i="7" l="1"/>
  <c r="D55" i="7"/>
  <c r="C55" i="7"/>
  <c r="D56" i="7" l="1"/>
  <c r="C56" i="7"/>
  <c r="A57" i="7"/>
  <c r="A58" i="7" l="1"/>
  <c r="D57" i="7"/>
  <c r="C57" i="7"/>
  <c r="D58" i="7" l="1"/>
  <c r="A59" i="7"/>
  <c r="C58" i="7"/>
  <c r="A60" i="7" l="1"/>
  <c r="D59" i="7"/>
  <c r="C59" i="7"/>
  <c r="D60" i="7" l="1"/>
  <c r="C60" i="7"/>
  <c r="A61" i="7"/>
  <c r="A62" i="7" l="1"/>
  <c r="D61" i="7"/>
  <c r="C61" i="7"/>
  <c r="D62" i="7" l="1"/>
  <c r="A63" i="7"/>
  <c r="C62" i="7"/>
  <c r="A64" i="7" l="1"/>
  <c r="D63" i="7"/>
  <c r="C63" i="7"/>
  <c r="D64" i="7" l="1"/>
  <c r="C64" i="7"/>
  <c r="A65" i="7"/>
  <c r="A66" i="7" l="1"/>
  <c r="D65" i="7"/>
  <c r="C65" i="7"/>
  <c r="D66" i="7" l="1"/>
  <c r="A67" i="7"/>
  <c r="C66" i="7"/>
  <c r="A68" i="7" l="1"/>
  <c r="D67" i="7"/>
  <c r="C67" i="7"/>
  <c r="D68" i="7" l="1"/>
  <c r="C68" i="7"/>
  <c r="A69" i="7"/>
  <c r="A70" i="7" l="1"/>
  <c r="D69" i="7"/>
  <c r="C69" i="7"/>
  <c r="D70" i="7" l="1"/>
  <c r="A71" i="7"/>
  <c r="C70" i="7"/>
  <c r="A72" i="7" l="1"/>
  <c r="D71" i="7"/>
  <c r="C71" i="7"/>
  <c r="D72" i="7" l="1"/>
  <c r="C72" i="7"/>
  <c r="A73" i="7"/>
  <c r="A74" i="7" l="1"/>
  <c r="D73" i="7"/>
  <c r="C73" i="7"/>
  <c r="D74" i="7" l="1"/>
  <c r="A75" i="7"/>
  <c r="C74" i="7"/>
  <c r="A76" i="7" l="1"/>
  <c r="D75" i="7"/>
  <c r="C75" i="7"/>
  <c r="D76" i="7" l="1"/>
  <c r="C76" i="7"/>
  <c r="A77" i="7"/>
  <c r="A78" i="7" l="1"/>
  <c r="D77" i="7"/>
  <c r="C77" i="7"/>
  <c r="D78" i="7" l="1"/>
  <c r="A79" i="7"/>
  <c r="C78" i="7"/>
  <c r="D79" i="7" l="1"/>
  <c r="C79" i="7"/>
</calcChain>
</file>

<file path=xl/sharedStrings.xml><?xml version="1.0" encoding="utf-8"?>
<sst xmlns="http://schemas.openxmlformats.org/spreadsheetml/2006/main" count="2767" uniqueCount="739">
  <si>
    <t>Sigmodon Tooth ID</t>
  </si>
  <si>
    <t>41229-1469</t>
  </si>
  <si>
    <t>41229-1467</t>
  </si>
  <si>
    <t>41229-1457</t>
  </si>
  <si>
    <t>41229-1468</t>
  </si>
  <si>
    <t>41229-1460</t>
  </si>
  <si>
    <t>41229-1472</t>
  </si>
  <si>
    <t>41229-1473</t>
  </si>
  <si>
    <t>41229-1463</t>
  </si>
  <si>
    <t>41229-1459</t>
  </si>
  <si>
    <t>41229-1462</t>
  </si>
  <si>
    <t>41229-1461</t>
  </si>
  <si>
    <t>Strata</t>
  </si>
  <si>
    <t>140-145</t>
  </si>
  <si>
    <t>Hall's Cave, Kerr County, Texas</t>
  </si>
  <si>
    <t>Element</t>
  </si>
  <si>
    <t>LM1</t>
  </si>
  <si>
    <t>165-180</t>
  </si>
  <si>
    <t>41229-357</t>
  </si>
  <si>
    <t>41229-358</t>
  </si>
  <si>
    <t>41229-359</t>
  </si>
  <si>
    <t>LM1-right</t>
  </si>
  <si>
    <t>UM1-left</t>
  </si>
  <si>
    <t>UM1-right</t>
  </si>
  <si>
    <t>Date</t>
  </si>
  <si>
    <t xml:space="preserve">Person </t>
  </si>
  <si>
    <t>Comment</t>
  </si>
  <si>
    <t>fas</t>
  </si>
  <si>
    <t>After successful validation experiment that demonstrates measuring with calipers under dissecting scope yields acceptable and repeatable results, I measured additional Sigmodon teeth.  These were not molars in mandibles, however, and I found the fragments harder to deal with. Although figuring out what the element is and the M1 is straightforward, there is often little to hold onto as I make the measurements with the calipers.  i think these have greater error.  tried to measure at the base of the tooth, and then tried a bit of an angle to encompass the area the tooth occupied if you made it a rectangle.  i almost wonder if a ruler would be easier?  need to do these an additional time since the error is too high.</t>
  </si>
  <si>
    <t>Measured by</t>
  </si>
  <si>
    <t>Date measured</t>
  </si>
  <si>
    <t>FAS</t>
  </si>
  <si>
    <t>Take 1 (mm)</t>
  </si>
  <si>
    <t xml:space="preserve"> Take 2 (mm)</t>
  </si>
  <si>
    <t xml:space="preserve"> Take 3 (mm)</t>
  </si>
  <si>
    <t>Tooth Mean</t>
  </si>
  <si>
    <t>Tooth Stdev</t>
  </si>
  <si>
    <t>Mean Age</t>
  </si>
  <si>
    <t>Mean Age (ybp)</t>
  </si>
  <si>
    <t>element not numbered</t>
  </si>
  <si>
    <r>
      <t>Equation typically used for rodents (</t>
    </r>
    <r>
      <rPr>
        <i/>
        <sz val="12"/>
        <color theme="1"/>
        <rFont val="Calibri"/>
        <family val="2"/>
        <scheme val="minor"/>
      </rPr>
      <t>35</t>
    </r>
    <r>
      <rPr>
        <sz val="12"/>
        <color theme="1"/>
        <rFont val="Calibri"/>
        <family val="2"/>
        <scheme val="minor"/>
      </rPr>
      <t xml:space="preserve">) is: </t>
    </r>
    <r>
      <rPr>
        <i/>
        <sz val="12"/>
        <color theme="1"/>
        <rFont val="Calibri"/>
        <family val="2"/>
        <scheme val="minor"/>
      </rPr>
      <t>Log mass (g) = 3.310* Log M1 length + 0.611</t>
    </r>
    <r>
      <rPr>
        <sz val="12"/>
        <color theme="1"/>
        <rFont val="Calibri"/>
        <family val="2"/>
        <scheme val="minor"/>
      </rPr>
      <t xml:space="preserve">; r2 = 0.96, P&lt;0.0001, predictive error (%PE) =15.58. </t>
    </r>
  </si>
  <si>
    <r>
      <t>Equation for rodents</t>
    </r>
    <r>
      <rPr>
        <sz val="12"/>
        <color theme="1"/>
        <rFont val="Calibri"/>
        <family val="2"/>
        <scheme val="minor"/>
      </rPr>
      <t xml:space="preserve">: </t>
    </r>
    <r>
      <rPr>
        <i/>
        <sz val="12"/>
        <color theme="1"/>
        <rFont val="Calibri"/>
        <family val="2"/>
        <scheme val="minor"/>
      </rPr>
      <t>Log mass (g) = 3.310* Log M1 length + 0.611</t>
    </r>
    <r>
      <rPr>
        <sz val="12"/>
        <color theme="1"/>
        <rFont val="Calibri"/>
        <family val="2"/>
        <scheme val="minor"/>
      </rPr>
      <t xml:space="preserve">; r2 = 0.96, P&lt;0.0001, predictive error (%PE) =15.58. </t>
    </r>
  </si>
  <si>
    <t>Summary by Strata</t>
  </si>
  <si>
    <t>Age Range</t>
  </si>
  <si>
    <t>Mean M1</t>
  </si>
  <si>
    <t>M1 Stdev</t>
  </si>
  <si>
    <t>M1 CI</t>
  </si>
  <si>
    <t>Mean Est Mass (g)</t>
  </si>
  <si>
    <t>Est. Mass Stdev</t>
  </si>
  <si>
    <t>Est. Mass CI</t>
  </si>
  <si>
    <t>N</t>
  </si>
  <si>
    <t>41229-</t>
  </si>
  <si>
    <t>41229-925</t>
  </si>
  <si>
    <t>41229-927</t>
  </si>
  <si>
    <t>41229-1470</t>
  </si>
  <si>
    <t>UM1</t>
  </si>
  <si>
    <t>41229-1464</t>
  </si>
  <si>
    <t>41229-1458</t>
  </si>
  <si>
    <t>UM1?</t>
  </si>
  <si>
    <t>41229-1471</t>
  </si>
  <si>
    <t>41229-8291</t>
  </si>
  <si>
    <t>41229-8297</t>
  </si>
  <si>
    <t>M1</t>
  </si>
  <si>
    <t>41229-8293</t>
  </si>
  <si>
    <t>41229-926</t>
  </si>
  <si>
    <t>41229-1477</t>
  </si>
  <si>
    <t>41229-1483</t>
  </si>
  <si>
    <t>41229-1466</t>
  </si>
  <si>
    <t>41229-1474</t>
  </si>
  <si>
    <t>tiny insisor-juv?</t>
  </si>
  <si>
    <t>41229-1475</t>
  </si>
  <si>
    <t>inside M1 dimension</t>
  </si>
  <si>
    <t>41229-8298</t>
  </si>
  <si>
    <t>LOOSE MOLAR</t>
  </si>
  <si>
    <t>41229-8294</t>
  </si>
  <si>
    <t>41229-8485</t>
  </si>
  <si>
    <t>41229-1614</t>
  </si>
  <si>
    <t>41229-1615</t>
  </si>
  <si>
    <t>41229-796</t>
  </si>
  <si>
    <t>41229-795</t>
  </si>
  <si>
    <t>41229-798</t>
  </si>
  <si>
    <t>41229-797</t>
  </si>
  <si>
    <t>41229-1304</t>
  </si>
  <si>
    <t>0-15</t>
  </si>
  <si>
    <t>41229-2836</t>
  </si>
  <si>
    <t>195-200</t>
  </si>
  <si>
    <t>41229-1352</t>
  </si>
  <si>
    <t>41229-1768</t>
  </si>
  <si>
    <t>41229-11083</t>
  </si>
  <si>
    <t>145-150</t>
  </si>
  <si>
    <t>41229-1814</t>
  </si>
  <si>
    <t>41229-1815</t>
  </si>
  <si>
    <t>41229-1816</t>
  </si>
  <si>
    <t>41229-2626</t>
  </si>
  <si>
    <t>41229-2627</t>
  </si>
  <si>
    <t>41229-2631</t>
  </si>
  <si>
    <t>LM1-left</t>
  </si>
  <si>
    <t>41229-2629</t>
  </si>
  <si>
    <t>41229-2634</t>
  </si>
  <si>
    <t>41229-2628</t>
  </si>
  <si>
    <t>41229-2632</t>
  </si>
  <si>
    <t>41229-2635</t>
  </si>
  <si>
    <t>41229-2633</t>
  </si>
  <si>
    <t>41229-14535</t>
  </si>
  <si>
    <t>41229-14536</t>
  </si>
  <si>
    <t>41229-14537</t>
  </si>
  <si>
    <t>41229-14538</t>
  </si>
  <si>
    <t>41229-2630</t>
  </si>
  <si>
    <t>150-155</t>
  </si>
  <si>
    <t>41229-14517</t>
  </si>
  <si>
    <t>41229-14504</t>
  </si>
  <si>
    <t>41229-1552</t>
  </si>
  <si>
    <t>41229-14511</t>
  </si>
  <si>
    <t>41229-14510</t>
  </si>
  <si>
    <t>41229-14520</t>
  </si>
  <si>
    <t>41229-14525</t>
  </si>
  <si>
    <t>41229-41526</t>
  </si>
  <si>
    <t>41229-14522</t>
  </si>
  <si>
    <t>41229-14521</t>
  </si>
  <si>
    <t>41229-14524</t>
  </si>
  <si>
    <t>41229-41527</t>
  </si>
  <si>
    <t>41229-14512</t>
  </si>
  <si>
    <t>025-30</t>
  </si>
  <si>
    <t>085-90</t>
  </si>
  <si>
    <t>060-65</t>
  </si>
  <si>
    <t>080-85</t>
  </si>
  <si>
    <t>41229-958</t>
  </si>
  <si>
    <t>41229-954</t>
  </si>
  <si>
    <t>41229-953</t>
  </si>
  <si>
    <t>41229-956</t>
  </si>
  <si>
    <t>41229-955</t>
  </si>
  <si>
    <t>41229-957</t>
  </si>
  <si>
    <t>41229-960</t>
  </si>
  <si>
    <t>185-190</t>
  </si>
  <si>
    <t>41229-10575</t>
  </si>
  <si>
    <t>loose molar</t>
  </si>
  <si>
    <t>120-125</t>
  </si>
  <si>
    <t>41229-6540</t>
  </si>
  <si>
    <t>41229-6533</t>
  </si>
  <si>
    <t>41229-6534</t>
  </si>
  <si>
    <t>41229-6538</t>
  </si>
  <si>
    <t>41229-6535</t>
  </si>
  <si>
    <t>broken cusp</t>
  </si>
  <si>
    <t>41229-6541</t>
  </si>
  <si>
    <t>41229-6537</t>
  </si>
  <si>
    <t>41229-6536</t>
  </si>
  <si>
    <t>M1 and M2; check sheet to see if U or L</t>
  </si>
  <si>
    <t>UM1-right?</t>
  </si>
  <si>
    <t>130-135</t>
  </si>
  <si>
    <t>41229-14531</t>
  </si>
  <si>
    <t>41229-14532</t>
  </si>
  <si>
    <t>41229-14508</t>
  </si>
  <si>
    <t>noticeably smaller insisor</t>
  </si>
  <si>
    <t>41229-14534</t>
  </si>
  <si>
    <t>41229-752</t>
  </si>
  <si>
    <t>41229-758</t>
  </si>
  <si>
    <t>41229-759</t>
  </si>
  <si>
    <t>41229-753</t>
  </si>
  <si>
    <t>41229-754</t>
  </si>
  <si>
    <t>41229-751</t>
  </si>
  <si>
    <t>41229-755</t>
  </si>
  <si>
    <t>41229-756</t>
  </si>
  <si>
    <t>41229-757</t>
  </si>
  <si>
    <t>41229-761</t>
  </si>
  <si>
    <t>41229-760</t>
  </si>
  <si>
    <t>41229-948</t>
  </si>
  <si>
    <t>41229-748</t>
  </si>
  <si>
    <t>41229-749</t>
  </si>
  <si>
    <t>41229-750</t>
  </si>
  <si>
    <t>M1 broken</t>
  </si>
  <si>
    <t>41229-14539</t>
  </si>
  <si>
    <t>41229-14507</t>
  </si>
  <si>
    <t>190-220</t>
  </si>
  <si>
    <t>41229-14500</t>
  </si>
  <si>
    <t>41229-14515</t>
  </si>
  <si>
    <t>41229-14503</t>
  </si>
  <si>
    <t>41229-14514</t>
  </si>
  <si>
    <t>41229-14501</t>
  </si>
  <si>
    <t>41229-10406</t>
  </si>
  <si>
    <t>top surface of M1 broken; roots intact</t>
  </si>
  <si>
    <t>41229-10402</t>
  </si>
  <si>
    <t>41229-10396</t>
  </si>
  <si>
    <t>41229-10400</t>
  </si>
  <si>
    <t>41229-10404</t>
  </si>
  <si>
    <t>41229-10395</t>
  </si>
  <si>
    <t>41229-10397</t>
  </si>
  <si>
    <t>41229-10407</t>
  </si>
  <si>
    <t>075-80</t>
  </si>
  <si>
    <t>41229-14579</t>
  </si>
  <si>
    <t>41229-14578</t>
  </si>
  <si>
    <t>41229-1308</t>
  </si>
  <si>
    <t>41229-9063</t>
  </si>
  <si>
    <t>41229-9059</t>
  </si>
  <si>
    <t>41229-9064</t>
  </si>
  <si>
    <t>41229-9060</t>
  </si>
  <si>
    <t>41229-9061</t>
  </si>
  <si>
    <t>41229-9062</t>
  </si>
  <si>
    <t>41229-14573</t>
  </si>
  <si>
    <t>41229-14575</t>
  </si>
  <si>
    <t>41229-14574</t>
  </si>
  <si>
    <t>41229-4896</t>
  </si>
  <si>
    <t>LM1?</t>
  </si>
  <si>
    <t>41229-4897</t>
  </si>
  <si>
    <t>41229-4895</t>
  </si>
  <si>
    <t>41229-4898</t>
  </si>
  <si>
    <t>125-130</t>
  </si>
  <si>
    <t>41229-14554</t>
  </si>
  <si>
    <t>41229-14556</t>
  </si>
  <si>
    <t>41229-14555</t>
  </si>
  <si>
    <t>41229-14540</t>
  </si>
  <si>
    <t>LM1--left</t>
  </si>
  <si>
    <t>41229-14541</t>
  </si>
  <si>
    <t>41229-14547</t>
  </si>
  <si>
    <t>41229-14543</t>
  </si>
  <si>
    <t>41229-14549</t>
  </si>
  <si>
    <t>41229-14544</t>
  </si>
  <si>
    <t>41229-14546</t>
  </si>
  <si>
    <t>41229-14548</t>
  </si>
  <si>
    <t>41229-14550</t>
  </si>
  <si>
    <t>juv?</t>
  </si>
  <si>
    <t>41229-14559</t>
  </si>
  <si>
    <t>41229-14552</t>
  </si>
  <si>
    <t>41229-14553</t>
  </si>
  <si>
    <t>41229-14557</t>
  </si>
  <si>
    <t>41229-14551</t>
  </si>
  <si>
    <t>41229-14560</t>
  </si>
  <si>
    <t>41229-7102</t>
  </si>
  <si>
    <t>41229-7101</t>
  </si>
  <si>
    <t>MSB84903</t>
  </si>
  <si>
    <t>from white sands missile range; collected 04.1997; hard to measure in situ, so had to measure OUTSIDE, not inside dimensions; animal weighed 100g</t>
  </si>
  <si>
    <t>41229-1327</t>
  </si>
  <si>
    <t>0</t>
  </si>
  <si>
    <t>41229-928</t>
  </si>
  <si>
    <t>41229-929</t>
  </si>
  <si>
    <t>41229-14567</t>
  </si>
  <si>
    <t>41229-14571</t>
  </si>
  <si>
    <t>41229-14570</t>
  </si>
  <si>
    <t>41229-14569</t>
  </si>
  <si>
    <t>41229-14568</t>
  </si>
  <si>
    <t>41229-14617</t>
  </si>
  <si>
    <t>155-160</t>
  </si>
  <si>
    <t>41229-14618</t>
  </si>
  <si>
    <t>LOOSE TOOTH</t>
  </si>
  <si>
    <t>41229-14606</t>
  </si>
  <si>
    <t>41229-14608</t>
  </si>
  <si>
    <t>loose tooth</t>
  </si>
  <si>
    <t>41229-14607</t>
  </si>
  <si>
    <t>170-220</t>
  </si>
  <si>
    <t>41229-2571</t>
  </si>
  <si>
    <t>41229-2572</t>
  </si>
  <si>
    <t>41229-2570</t>
  </si>
  <si>
    <t>41229-14704</t>
  </si>
  <si>
    <t>41229-14703</t>
  </si>
  <si>
    <t>41229-14702</t>
  </si>
  <si>
    <t>41229-14705</t>
  </si>
  <si>
    <t>41229-14701</t>
  </si>
  <si>
    <t>41229-14700</t>
  </si>
  <si>
    <t>lots more in this vial, just measured the most intact mandibles</t>
  </si>
  <si>
    <t>41229-14584</t>
  </si>
  <si>
    <t>more in this vial; just measured the most intact mandibles</t>
  </si>
  <si>
    <t>41229-14583</t>
  </si>
  <si>
    <t>41229-14586</t>
  </si>
  <si>
    <t>41229-14587</t>
  </si>
  <si>
    <t>41229-14722</t>
  </si>
  <si>
    <t>41229-14724</t>
  </si>
  <si>
    <t>41229-14725</t>
  </si>
  <si>
    <t>41229-14723</t>
  </si>
  <si>
    <t>&gt; 5% deviation</t>
  </si>
  <si>
    <t>old Take 1 =1.89 mm</t>
  </si>
  <si>
    <t>old take 1 = 2.53</t>
  </si>
  <si>
    <t>old take 1=2.48</t>
  </si>
  <si>
    <t>old take 3=2.19mm</t>
  </si>
  <si>
    <t>single tooth in jaw fragment; old take 3 =2.75</t>
  </si>
  <si>
    <t>old take 3 =2.88mm</t>
  </si>
  <si>
    <t>old take 1 =2.58 mm</t>
  </si>
  <si>
    <t>Old take1=2.41mm</t>
  </si>
  <si>
    <t>more at this level, but all loose teeth; old take1= 2.43mm</t>
  </si>
  <si>
    <t>LOWER?; a few other loose teeth, but these are hard to measure accurately; old take1=2.57mm</t>
  </si>
  <si>
    <t>old take 1=2.78mm</t>
  </si>
  <si>
    <t>old take 1=2.57mm</t>
  </si>
  <si>
    <t>old take 2=2.66mm</t>
  </si>
  <si>
    <t>old take 2 =2.44mm</t>
  </si>
  <si>
    <t>old take 2=2.47mm</t>
  </si>
  <si>
    <t>loose molar; old take2=2.47mm</t>
  </si>
  <si>
    <t>old take 1=2.05mm</t>
  </si>
  <si>
    <t>old take 3=2.43mm</t>
  </si>
  <si>
    <t>old take 2 =2.09 mm</t>
  </si>
  <si>
    <t>measured lots more teeth. Got good samples for all strata in lab and included most of those we did isotopes on. Meaured inside dimension 3 times. If Stdev &gt; 10%, then used the two most consistent measurements and deleted the outlier. If 2 of 3 were not clustered then maintained all 3 measurents, but this was the case for only 3/200 animals; 26 of ~200 samples fell into the category where I had to investigate the std deviation. Many of these were loose teeth, which were hard to measure.</t>
  </si>
  <si>
    <t>Lower Age Range (ybp)</t>
  </si>
  <si>
    <t>Upper Age Range (ybp)</t>
  </si>
  <si>
    <t>150-160</t>
  </si>
  <si>
    <t>cpt</t>
  </si>
  <si>
    <t>copied morphology sheet v1.4 and added results from isotope analysis</t>
  </si>
  <si>
    <t>D13C</t>
  </si>
  <si>
    <t>D15N</t>
  </si>
  <si>
    <t>41229-8299</t>
  </si>
  <si>
    <t>41229-10403</t>
  </si>
  <si>
    <t>41229-14509</t>
  </si>
  <si>
    <t>41229-959</t>
  </si>
  <si>
    <t>41229-10405</t>
  </si>
  <si>
    <t>41229-10398</t>
  </si>
  <si>
    <t>41229-14505</t>
  </si>
  <si>
    <t>41229-114</t>
  </si>
  <si>
    <t>41229-10399</t>
  </si>
  <si>
    <t>41229-14502</t>
  </si>
  <si>
    <t>41229-5196</t>
  </si>
  <si>
    <t>41229-5849</t>
  </si>
  <si>
    <t>41229-10401</t>
  </si>
  <si>
    <t>41229-417</t>
  </si>
  <si>
    <t>41229-8292</t>
  </si>
  <si>
    <t>41229-416</t>
  </si>
  <si>
    <t>41229-762</t>
  </si>
  <si>
    <t>41229-14506</t>
  </si>
  <si>
    <t>41229-14513</t>
  </si>
  <si>
    <t>41229-6539</t>
  </si>
  <si>
    <t>180-195</t>
  </si>
  <si>
    <t>190-195</t>
  </si>
  <si>
    <t>025-030</t>
  </si>
  <si>
    <t>060-065</t>
  </si>
  <si>
    <t>075-080</t>
  </si>
  <si>
    <t>080-085</t>
  </si>
  <si>
    <t>085-090</t>
  </si>
  <si>
    <t>090-150</t>
  </si>
  <si>
    <t>000-015</t>
  </si>
  <si>
    <t>41229-14713</t>
  </si>
  <si>
    <t>41229-14718</t>
  </si>
  <si>
    <t>41229-14717</t>
  </si>
  <si>
    <t>41229-14719</t>
  </si>
  <si>
    <t>41229-14716</t>
  </si>
  <si>
    <t>41229-14714</t>
  </si>
  <si>
    <t>41229-4899</t>
  </si>
  <si>
    <t>41229-4902</t>
  </si>
  <si>
    <t>41229-14615</t>
  </si>
  <si>
    <t>41229-14613</t>
  </si>
  <si>
    <t>41229-14611</t>
  </si>
  <si>
    <t>41229-14612</t>
  </si>
  <si>
    <t>41229-14610</t>
  </si>
  <si>
    <t>41229-14614</t>
  </si>
  <si>
    <t>41229-14526</t>
  </si>
  <si>
    <t>41229-14527</t>
  </si>
  <si>
    <t>specimens from new loan (October 2015)</t>
  </si>
  <si>
    <t>000-15</t>
  </si>
  <si>
    <t>000-5</t>
  </si>
  <si>
    <t xml:space="preserve"> 005-10</t>
  </si>
  <si>
    <t xml:space="preserve"> 010-15</t>
  </si>
  <si>
    <t xml:space="preserve"> 015-20</t>
  </si>
  <si>
    <t>035-40</t>
  </si>
  <si>
    <t>040-45</t>
  </si>
  <si>
    <t>045-50</t>
  </si>
  <si>
    <t>050-55</t>
  </si>
  <si>
    <t>055-60</t>
  </si>
  <si>
    <t>total number of specimens</t>
  </si>
  <si>
    <t>Body mass (g)</t>
  </si>
  <si>
    <t>Tooth Mean (mm)</t>
  </si>
  <si>
    <t>Element Used</t>
  </si>
  <si>
    <t>065-70</t>
  </si>
  <si>
    <t>070-75</t>
  </si>
  <si>
    <t>090-95</t>
  </si>
  <si>
    <t>095-100</t>
  </si>
  <si>
    <t>100-105</t>
  </si>
  <si>
    <t>105-110</t>
  </si>
  <si>
    <t>110-115</t>
  </si>
  <si>
    <t>115-120</t>
  </si>
  <si>
    <t>135-140</t>
  </si>
  <si>
    <t>Age Model for Hall's Cave -- 13 K or younger</t>
  </si>
  <si>
    <t>Stats for 0 -13 K regression:</t>
  </si>
  <si>
    <t>Depth (cm)</t>
  </si>
  <si>
    <t>0-13K regression</t>
  </si>
  <si>
    <t>12-23K regression</t>
  </si>
  <si>
    <t>13-23K regression</t>
  </si>
  <si>
    <t>Fit Algorithm: Linear Regression</t>
  </si>
  <si>
    <t xml:space="preserve">Chi squared = 26340  </t>
  </si>
  <si>
    <t>Fitted parameters and Standard deviations:</t>
  </si>
  <si>
    <t>Constant: = -12.125</t>
  </si>
  <si>
    <t xml:space="preserve"> ∆const= 6.637</t>
  </si>
  <si>
    <t>SLOPE = 1.518e-2</t>
  </si>
  <si>
    <t xml:space="preserve">   ∆a1 = 0.0005211 </t>
  </si>
  <si>
    <t>Correlation coefficient:  0.966</t>
  </si>
  <si>
    <t>Significance of correlation: 0.0000000003703</t>
  </si>
  <si>
    <t>Coefficient of Determination : 0.934</t>
  </si>
  <si>
    <t>Stats for &gt;13 K regression:</t>
  </si>
  <si>
    <t>Fit Algorithm:</t>
  </si>
  <si>
    <t>Linear Regression</t>
  </si>
  <si>
    <t xml:space="preserve">Chi squared       </t>
  </si>
  <si>
    <t>=</t>
  </si>
  <si>
    <t>Fitted parameters:</t>
  </si>
  <si>
    <t>Standard deviations:</t>
  </si>
  <si>
    <t>const</t>
  </si>
  <si>
    <t>∆const</t>
  </si>
  <si>
    <t xml:space="preserve">a1   </t>
  </si>
  <si>
    <t xml:space="preserve">∆a1   </t>
  </si>
  <si>
    <t>Correlation coefficient:      :</t>
  </si>
  <si>
    <t>Significance of correlation:  :</t>
  </si>
  <si>
    <t>Coefficient of Determination :</t>
  </si>
  <si>
    <t>Mean value of y-values y[i]  :</t>
  </si>
  <si>
    <t>Sum of squares of y[i]-yMean :</t>
  </si>
  <si>
    <t>Sum of squares of residuals  :</t>
  </si>
  <si>
    <t>Stats for &gt;12K regression:</t>
  </si>
  <si>
    <t>Depth</t>
  </si>
  <si>
    <t>020-25</t>
  </si>
  <si>
    <t>030-35</t>
  </si>
  <si>
    <t>160-165</t>
  </si>
  <si>
    <t>165-170</t>
  </si>
  <si>
    <t>170-175</t>
  </si>
  <si>
    <t>175-180</t>
  </si>
  <si>
    <t>200-205</t>
  </si>
  <si>
    <t>205-210</t>
  </si>
  <si>
    <t>210-215</t>
  </si>
  <si>
    <t>215-220</t>
  </si>
  <si>
    <t>specimens from 1st loan (July 2014)</t>
  </si>
  <si>
    <t>060-75</t>
  </si>
  <si>
    <t>&gt;10</t>
  </si>
  <si>
    <t>&gt;13</t>
  </si>
  <si>
    <t>&gt;20</t>
  </si>
  <si>
    <t>105-120</t>
  </si>
  <si>
    <t>135-150</t>
  </si>
  <si>
    <t>165-220</t>
  </si>
  <si>
    <t>180-220</t>
  </si>
  <si>
    <t>220-230</t>
  </si>
  <si>
    <t>&gt;30</t>
  </si>
  <si>
    <t>&gt;35</t>
  </si>
  <si>
    <t>Stratum</t>
  </si>
  <si>
    <t>Calendar Age</t>
  </si>
  <si>
    <t>SUMMARY of Sigmodon hispidus specimens from Hall's Cave by depth (red indicates &gt;5 cm interval); plus hundreds from Schulze Cave - check date on this site</t>
  </si>
  <si>
    <t>Tom Stafford's Age Model translated in calendar years</t>
  </si>
  <si>
    <t>Other age (intersection of split line regression)</t>
  </si>
  <si>
    <t>41229-8295</t>
  </si>
  <si>
    <t>41229-14516</t>
  </si>
  <si>
    <t>41229-6727</t>
  </si>
  <si>
    <t>entered missing isotope data in master sheet from July specimens</t>
  </si>
  <si>
    <t>Estimated Mass (g)</t>
  </si>
  <si>
    <t>%C</t>
  </si>
  <si>
    <t>%N</t>
  </si>
  <si>
    <t>C:N</t>
  </si>
  <si>
    <t>41229-6</t>
  </si>
  <si>
    <t>UM1-RIGHT</t>
  </si>
  <si>
    <t>41229-14856</t>
  </si>
  <si>
    <t>000-005</t>
  </si>
  <si>
    <t>41229-14857</t>
  </si>
  <si>
    <t>41229-14858</t>
  </si>
  <si>
    <t>41229-1590</t>
  </si>
  <si>
    <t>41229-763</t>
  </si>
  <si>
    <t>41229-14861</t>
  </si>
  <si>
    <t>005-010</t>
  </si>
  <si>
    <t>41229-14862</t>
  </si>
  <si>
    <t>41229-14863</t>
  </si>
  <si>
    <t>41229-14865</t>
  </si>
  <si>
    <t>41229-8219</t>
  </si>
  <si>
    <t>41229-8220</t>
  </si>
  <si>
    <t>UM1-LEFT</t>
  </si>
  <si>
    <t>41229-4826</t>
  </si>
  <si>
    <t>010-015</t>
  </si>
  <si>
    <t>41229-4828</t>
  </si>
  <si>
    <t>41229-4831</t>
  </si>
  <si>
    <t>41229-6880</t>
  </si>
  <si>
    <t>41229-7153</t>
  </si>
  <si>
    <t>41229-7399</t>
  </si>
  <si>
    <t>41229-1602</t>
  </si>
  <si>
    <t>41229-4792</t>
  </si>
  <si>
    <t>41229-4793</t>
  </si>
  <si>
    <t>41229-4827</t>
  </si>
  <si>
    <t>41229-4830</t>
  </si>
  <si>
    <t>41229-6879</t>
  </si>
  <si>
    <t>41229-7396</t>
  </si>
  <si>
    <t>LM1-LEFT</t>
  </si>
  <si>
    <t>41229-7397</t>
  </si>
  <si>
    <t>41229-7398</t>
  </si>
  <si>
    <t>41229-995</t>
  </si>
  <si>
    <t>41229-996</t>
  </si>
  <si>
    <t>41229-997</t>
  </si>
  <si>
    <t>41229-998</t>
  </si>
  <si>
    <t>41229-10240</t>
  </si>
  <si>
    <t>015-020</t>
  </si>
  <si>
    <t>41229-862</t>
  </si>
  <si>
    <t>41229-10237</t>
  </si>
  <si>
    <t>41229-10238</t>
  </si>
  <si>
    <t>41229-10239</t>
  </si>
  <si>
    <t>41229-1280</t>
  </si>
  <si>
    <t>41229-6976</t>
  </si>
  <si>
    <t>41229-8990</t>
  </si>
  <si>
    <t>020-025</t>
  </si>
  <si>
    <t>41229-10020</t>
  </si>
  <si>
    <t>030-035</t>
  </si>
  <si>
    <t>41229-10021</t>
  </si>
  <si>
    <t>41229-5254</t>
  </si>
  <si>
    <t>41229-919</t>
  </si>
  <si>
    <t>41229-4086</t>
  </si>
  <si>
    <t>040-045</t>
  </si>
  <si>
    <t>41229-14866</t>
  </si>
  <si>
    <t>055-060</t>
  </si>
  <si>
    <t>41229-3988</t>
  </si>
  <si>
    <t>41229-74</t>
  </si>
  <si>
    <t>060-075</t>
  </si>
  <si>
    <t>41229-10194</t>
  </si>
  <si>
    <t>065-070</t>
  </si>
  <si>
    <t>41229-10195</t>
  </si>
  <si>
    <t>41229-AAQ</t>
  </si>
  <si>
    <t>41229-7216</t>
  </si>
  <si>
    <t>070-075</t>
  </si>
  <si>
    <t>41229-879</t>
  </si>
  <si>
    <t>41229-9904</t>
  </si>
  <si>
    <t>41229-14898</t>
  </si>
  <si>
    <t>41229-14899</t>
  </si>
  <si>
    <t>41229-14900</t>
  </si>
  <si>
    <t>41229-14901</t>
  </si>
  <si>
    <t>41229-14902</t>
  </si>
  <si>
    <t>41229-14903</t>
  </si>
  <si>
    <t>41229-14904</t>
  </si>
  <si>
    <t>41229-14905</t>
  </si>
  <si>
    <t>41229-14906</t>
  </si>
  <si>
    <t>41229-14907</t>
  </si>
  <si>
    <t>41229-14908</t>
  </si>
  <si>
    <t>41229-14909</t>
  </si>
  <si>
    <t>41229-14942</t>
  </si>
  <si>
    <t>41229-14943</t>
  </si>
  <si>
    <t>41229-14944</t>
  </si>
  <si>
    <t>41229-14945</t>
  </si>
  <si>
    <t>41229-14946</t>
  </si>
  <si>
    <t>41229-14947</t>
  </si>
  <si>
    <t>41229-14948</t>
  </si>
  <si>
    <t>41229-14949</t>
  </si>
  <si>
    <t>41229-14950</t>
  </si>
  <si>
    <t>41229-14951</t>
  </si>
  <si>
    <t>41229-14952</t>
  </si>
  <si>
    <t>41229-14953</t>
  </si>
  <si>
    <t>41229-14954</t>
  </si>
  <si>
    <t>41229-147200</t>
  </si>
  <si>
    <t>41229-10385</t>
  </si>
  <si>
    <t>090-095</t>
  </si>
  <si>
    <t>41229-14910</t>
  </si>
  <si>
    <t>41229-14911</t>
  </si>
  <si>
    <t>41229-2541</t>
  </si>
  <si>
    <t>41229-2543</t>
  </si>
  <si>
    <t>41229-2544</t>
  </si>
  <si>
    <t>41229-GAA</t>
  </si>
  <si>
    <t>41229-14912</t>
  </si>
  <si>
    <t>41229-3616</t>
  </si>
  <si>
    <t>41229-6315</t>
  </si>
  <si>
    <t>41229-6316</t>
  </si>
  <si>
    <t>41229-6317</t>
  </si>
  <si>
    <t>41229-6318</t>
  </si>
  <si>
    <t>41229-6319</t>
  </si>
  <si>
    <t>41229-6352</t>
  </si>
  <si>
    <t>41229-14869</t>
  </si>
  <si>
    <t>41229-14871</t>
  </si>
  <si>
    <t>41229-14872</t>
  </si>
  <si>
    <t>41229-14873</t>
  </si>
  <si>
    <t>41229-902</t>
  </si>
  <si>
    <t>41229-AAE</t>
  </si>
  <si>
    <t>41229-AAF</t>
  </si>
  <si>
    <t>41229-AAG</t>
  </si>
  <si>
    <t>41229-AAH</t>
  </si>
  <si>
    <t>41229-AAI</t>
  </si>
  <si>
    <t>41229-AAJ</t>
  </si>
  <si>
    <t>41229-AAK</t>
  </si>
  <si>
    <t>41229-AAL</t>
  </si>
  <si>
    <t>41229-AAM</t>
  </si>
  <si>
    <t>41229-14874</t>
  </si>
  <si>
    <t>41229-14875</t>
  </si>
  <si>
    <t>LM1-right?</t>
  </si>
  <si>
    <t>41229-14876</t>
  </si>
  <si>
    <t>41229-14933</t>
  </si>
  <si>
    <t>41229-14934</t>
  </si>
  <si>
    <t>41229-14935</t>
  </si>
  <si>
    <t>41229-14936</t>
  </si>
  <si>
    <t>41229-14937</t>
  </si>
  <si>
    <t>41229-14938</t>
  </si>
  <si>
    <t>41229-14939</t>
  </si>
  <si>
    <t>41229-14955</t>
  </si>
  <si>
    <t>41229-895</t>
  </si>
  <si>
    <t>41229-896</t>
  </si>
  <si>
    <t>41229-AAN</t>
  </si>
  <si>
    <t>41229-AAO</t>
  </si>
  <si>
    <t>41229-AAP</t>
  </si>
  <si>
    <t>41229-AAR</t>
  </si>
  <si>
    <t>41229-AAS</t>
  </si>
  <si>
    <t>LM1-left?</t>
  </si>
  <si>
    <t>41229-AAT</t>
  </si>
  <si>
    <t>41229-AAU</t>
  </si>
  <si>
    <t>41229-AAV</t>
  </si>
  <si>
    <t>41229-AAW</t>
  </si>
  <si>
    <t>41229-14893</t>
  </si>
  <si>
    <t>41229-14894</t>
  </si>
  <si>
    <t>41229-14895</t>
  </si>
  <si>
    <t>41229-14896</t>
  </si>
  <si>
    <t>41229-14897</t>
  </si>
  <si>
    <t>41229-14918</t>
  </si>
  <si>
    <t>2.20</t>
  </si>
  <si>
    <t>2.31</t>
  </si>
  <si>
    <t>41229-14919</t>
  </si>
  <si>
    <t>41229-14920</t>
  </si>
  <si>
    <t>41229-14921</t>
  </si>
  <si>
    <t>41229-14922</t>
  </si>
  <si>
    <t>41229-14923</t>
  </si>
  <si>
    <t>41229-14924</t>
  </si>
  <si>
    <t>41229-14925</t>
  </si>
  <si>
    <t>41229-14940</t>
  </si>
  <si>
    <t>41229-14941</t>
  </si>
  <si>
    <t>41229-AAX</t>
  </si>
  <si>
    <t>41229-AAY</t>
  </si>
  <si>
    <t>41229-AAZ</t>
  </si>
  <si>
    <t>41229-ABA</t>
  </si>
  <si>
    <t>41229-14913</t>
  </si>
  <si>
    <t>41229-14914</t>
  </si>
  <si>
    <t>41229-14915</t>
  </si>
  <si>
    <t>41229-14916</t>
  </si>
  <si>
    <t>41229-14917</t>
  </si>
  <si>
    <t>41229-14926</t>
  </si>
  <si>
    <t>41229-14927</t>
  </si>
  <si>
    <t>41229-14928</t>
  </si>
  <si>
    <t>41229-14929</t>
  </si>
  <si>
    <t>41229-14930</t>
  </si>
  <si>
    <t>41229-14931</t>
  </si>
  <si>
    <t>41229-14932</t>
  </si>
  <si>
    <t>41229-14956</t>
  </si>
  <si>
    <t>41229-14957</t>
  </si>
  <si>
    <t>41229-14958</t>
  </si>
  <si>
    <t>41229-14959</t>
  </si>
  <si>
    <t>41229-14960</t>
  </si>
  <si>
    <t>41229-14961</t>
  </si>
  <si>
    <t>41229-14962</t>
  </si>
  <si>
    <t>41229-14964</t>
  </si>
  <si>
    <t>41229-14965</t>
  </si>
  <si>
    <t>41229-875</t>
  </si>
  <si>
    <t>41229-876</t>
  </si>
  <si>
    <t>41229-14966</t>
  </si>
  <si>
    <t>41229-14967</t>
  </si>
  <si>
    <t>41229-14968</t>
  </si>
  <si>
    <t>41229-14972</t>
  </si>
  <si>
    <t>41229-14973</t>
  </si>
  <si>
    <t>41229-14974</t>
  </si>
  <si>
    <t>41229-14975</t>
  </si>
  <si>
    <t>41229-14969</t>
  </si>
  <si>
    <t>41229-14970</t>
  </si>
  <si>
    <t>41229-14971</t>
  </si>
  <si>
    <t>41229-ACA</t>
  </si>
  <si>
    <t>41229-ADA</t>
  </si>
  <si>
    <t>41229-FAA</t>
  </si>
  <si>
    <t>41229-14981</t>
  </si>
  <si>
    <t>41229-14982</t>
  </si>
  <si>
    <t>41229-14983</t>
  </si>
  <si>
    <t>41229-14985</t>
  </si>
  <si>
    <t>41229-14986</t>
  </si>
  <si>
    <t>41229-14987</t>
  </si>
  <si>
    <t>41229-14988</t>
  </si>
  <si>
    <t>41229-14989</t>
  </si>
  <si>
    <t>41229-AEA</t>
  </si>
  <si>
    <t>41229-AFA</t>
  </si>
  <si>
    <t>41229-AGA</t>
  </si>
  <si>
    <t>41229-AHA</t>
  </si>
  <si>
    <t>41229-AIA</t>
  </si>
  <si>
    <t>41229-AJA</t>
  </si>
  <si>
    <t>41229-AKA</t>
  </si>
  <si>
    <t>41229-ALA</t>
  </si>
  <si>
    <t>41229-AUA</t>
  </si>
  <si>
    <t>41229-AVA</t>
  </si>
  <si>
    <t>41229-AWA</t>
  </si>
  <si>
    <t>41229-AXA</t>
  </si>
  <si>
    <t>41229-AYA</t>
  </si>
  <si>
    <t>41229-AZA</t>
  </si>
  <si>
    <t>41229-BAA</t>
  </si>
  <si>
    <t>41229-CAA</t>
  </si>
  <si>
    <t>41229-DAA</t>
  </si>
  <si>
    <t>41229-EAA</t>
  </si>
  <si>
    <t>uM1</t>
  </si>
  <si>
    <t>41229-14976</t>
  </si>
  <si>
    <t>41229-14977</t>
  </si>
  <si>
    <t>41229-14978</t>
  </si>
  <si>
    <t>41229-14979</t>
  </si>
  <si>
    <t>41229-14980</t>
  </si>
  <si>
    <t>41229-AMA</t>
  </si>
  <si>
    <t>41229-AOA</t>
  </si>
  <si>
    <t>41229-APA</t>
  </si>
  <si>
    <t>41229-AQA</t>
  </si>
  <si>
    <t>41229-ARA</t>
  </si>
  <si>
    <t>41229-ASA</t>
  </si>
  <si>
    <t>41229-ATA</t>
  </si>
  <si>
    <t>41229-14619</t>
  </si>
  <si>
    <t>145-155</t>
  </si>
  <si>
    <t>41229-14877</t>
  </si>
  <si>
    <t>41229-14878</t>
  </si>
  <si>
    <t>41229-14879</t>
  </si>
  <si>
    <t>41229-14880</t>
  </si>
  <si>
    <t>41229-14881</t>
  </si>
  <si>
    <t>41229-14882</t>
  </si>
  <si>
    <t>41229-14883</t>
  </si>
  <si>
    <t>41229-14886</t>
  </si>
  <si>
    <t>LM2,M3-left</t>
  </si>
  <si>
    <t>41229-14887</t>
  </si>
  <si>
    <t>41229-14888</t>
  </si>
  <si>
    <t>41229-3860</t>
  </si>
  <si>
    <t>41229-14889</t>
  </si>
  <si>
    <t>41229-14890</t>
  </si>
  <si>
    <t>41229-4764</t>
  </si>
  <si>
    <t>41229-14891</t>
  </si>
  <si>
    <t>Groups by ecography paper</t>
  </si>
  <si>
    <t>groups by 19 levels</t>
  </si>
  <si>
    <t>CPT</t>
  </si>
  <si>
    <t>added data from SIA - Hall's Cave Data run 5 (12.09.16)</t>
  </si>
  <si>
    <t>41229-10077</t>
  </si>
  <si>
    <t>Corrected D13C</t>
  </si>
  <si>
    <t>41229-10242</t>
  </si>
  <si>
    <t>41229-11632</t>
  </si>
  <si>
    <t>41229-14859</t>
  </si>
  <si>
    <t>41229-14860</t>
  </si>
  <si>
    <t>41229-14864</t>
  </si>
  <si>
    <t>41229-14867</t>
  </si>
  <si>
    <t>41229-14868</t>
  </si>
  <si>
    <t>41229-14870</t>
  </si>
  <si>
    <t>41229-14884</t>
  </si>
  <si>
    <t>41229-14885</t>
  </si>
  <si>
    <t>41229-14892</t>
  </si>
  <si>
    <t>41229-1601</t>
  </si>
  <si>
    <t>41229-2542</t>
  </si>
  <si>
    <t>41229-39</t>
  </si>
  <si>
    <t>41229-40</t>
  </si>
  <si>
    <t>41229-7668</t>
  </si>
  <si>
    <t>41229-7669</t>
  </si>
  <si>
    <t>41229-7670</t>
  </si>
  <si>
    <t>41229-7965</t>
  </si>
  <si>
    <t>41229-8203</t>
  </si>
  <si>
    <t>41229-907</t>
  </si>
  <si>
    <t>030-045</t>
  </si>
  <si>
    <t>035-040</t>
  </si>
  <si>
    <t>AAA</t>
  </si>
  <si>
    <t>AAB</t>
  </si>
  <si>
    <t>AAC</t>
  </si>
  <si>
    <t>AAD</t>
  </si>
  <si>
    <t>AAE</t>
  </si>
  <si>
    <t>AAF</t>
  </si>
  <si>
    <t>AAG</t>
  </si>
  <si>
    <t>AAH</t>
  </si>
  <si>
    <t>AAI</t>
  </si>
  <si>
    <t>AAJ</t>
  </si>
  <si>
    <t>AAK</t>
  </si>
  <si>
    <t>41229-14992</t>
  </si>
  <si>
    <t>41229-14991</t>
  </si>
  <si>
    <t>41229-14990</t>
  </si>
  <si>
    <t>41229-14993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</si>
</sst>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-* #,##0.00_-;\-* #,##0.00_-;_-* &quot;-&quot;??_-;_-@_-"/>
    <numFmt numFmtId="165" formatCode="0.000"/>
    <numFmt numFmtId="166" formatCode="0.0"/>
    <numFmt numFmtId="167" formatCode="0.0000"/>
    <numFmt numFmtId="168" formatCode="_(* #,##0.0_);_(* \(#,##0.0\);_(* &quot;-&quot;??_);_(@_)"/>
  </numFmts>
  <fonts count="2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90"/>
      <name val="Calibri"/>
      <family val="2"/>
      <scheme val="minor"/>
    </font>
    <font>
      <sz val="12"/>
      <color rgb="FF000090"/>
      <name val="Calibri"/>
      <family val="2"/>
      <scheme val="minor"/>
    </font>
    <font>
      <b/>
      <sz val="12"/>
      <color rgb="FF00009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sz val="12"/>
      <color theme="9" tint="-0.499984740745262"/>
      <name val="Calibri"/>
      <family val="2"/>
      <scheme val="minor"/>
    </font>
    <font>
      <sz val="11"/>
      <color rgb="FF9C0006"/>
      <name val="Calibri"/>
      <family val="2"/>
      <scheme val="minor"/>
    </font>
    <font>
      <sz val="12"/>
      <color rgb="FF800000"/>
      <name val="Calibri"/>
      <family val="2"/>
      <scheme val="minor"/>
    </font>
    <font>
      <sz val="10"/>
      <name val="MS Sans Serif"/>
    </font>
    <font>
      <sz val="12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</borders>
  <cellStyleXfs count="75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2" fillId="2" borderId="0" applyNumberFormat="0" applyBorder="0" applyAlignment="0" applyProtection="0"/>
    <xf numFmtId="0" fontId="24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38">
    <xf numFmtId="0" fontId="0" fillId="0" borderId="0" xfId="0"/>
    <xf numFmtId="0" fontId="0" fillId="0" borderId="0" xfId="0" applyAlignment="1">
      <alignment horizontal="left" vertical="center"/>
    </xf>
    <xf numFmtId="165" fontId="2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left" vertical="center" wrapText="1"/>
    </xf>
    <xf numFmtId="15" fontId="0" fillId="0" borderId="0" xfId="0" applyNumberFormat="1" applyFont="1" applyAlignment="1">
      <alignment horizontal="center" vertical="center"/>
    </xf>
    <xf numFmtId="165" fontId="0" fillId="0" borderId="0" xfId="0" applyNumberFormat="1" applyFont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wrapText="1"/>
    </xf>
    <xf numFmtId="0" fontId="8" fillId="0" borderId="1" xfId="0" applyFont="1" applyBorder="1" applyAlignment="1">
      <alignment horizontal="center" vertical="center" wrapText="1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left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9" fillId="0" borderId="1" xfId="0" applyFont="1" applyBorder="1"/>
    <xf numFmtId="0" fontId="12" fillId="0" borderId="1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0" fillId="0" borderId="1" xfId="0" applyFont="1" applyBorder="1" applyAlignment="1">
      <alignment horizontal="left" vertical="center"/>
    </xf>
    <xf numFmtId="0" fontId="11" fillId="0" borderId="1" xfId="0" applyFont="1" applyBorder="1" applyAlignment="1">
      <alignment horizontal="center" vertical="center"/>
    </xf>
    <xf numFmtId="15" fontId="13" fillId="0" borderId="0" xfId="0" applyNumberFormat="1" applyFont="1" applyAlignment="1">
      <alignment horizontal="center" vertical="center"/>
    </xf>
    <xf numFmtId="49" fontId="9" fillId="0" borderId="0" xfId="0" applyNumberFormat="1" applyFont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 wrapText="1"/>
    </xf>
    <xf numFmtId="0" fontId="14" fillId="0" borderId="0" xfId="0" applyFont="1" applyAlignment="1">
      <alignment horizontal="left" vertical="center" wrapText="1"/>
    </xf>
    <xf numFmtId="0" fontId="15" fillId="0" borderId="0" xfId="0" applyFont="1" applyAlignment="1">
      <alignment horizontal="left" vertical="center" wrapText="1"/>
    </xf>
    <xf numFmtId="0" fontId="15" fillId="0" borderId="0" xfId="0" applyFont="1" applyAlignment="1">
      <alignment vertical="center" wrapText="1"/>
    </xf>
    <xf numFmtId="1" fontId="0" fillId="0" borderId="0" xfId="0" applyNumberFormat="1" applyFont="1" applyAlignment="1">
      <alignment horizontal="center" vertical="center"/>
    </xf>
    <xf numFmtId="167" fontId="2" fillId="0" borderId="0" xfId="0" applyNumberFormat="1" applyFont="1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17" fillId="0" borderId="0" xfId="0" applyFont="1" applyAlignment="1">
      <alignment horizontal="center" vertical="center"/>
    </xf>
    <xf numFmtId="0" fontId="18" fillId="0" borderId="1" xfId="0" applyFont="1" applyBorder="1" applyAlignment="1">
      <alignment horizontal="center" vertical="center" wrapText="1"/>
    </xf>
    <xf numFmtId="2" fontId="17" fillId="0" borderId="0" xfId="0" applyNumberFormat="1" applyFont="1" applyAlignment="1">
      <alignment horizontal="center" vertical="center"/>
    </xf>
    <xf numFmtId="165" fontId="17" fillId="0" borderId="0" xfId="0" applyNumberFormat="1" applyFont="1" applyAlignment="1">
      <alignment horizontal="center" vertical="center"/>
    </xf>
    <xf numFmtId="167" fontId="17" fillId="0" borderId="0" xfId="0" applyNumberFormat="1" applyFont="1" applyAlignment="1">
      <alignment horizontal="center" vertical="center"/>
    </xf>
    <xf numFmtId="17" fontId="0" fillId="0" borderId="0" xfId="0" applyNumberFormat="1" applyFont="1" applyAlignment="1">
      <alignment horizontal="center" vertical="center"/>
    </xf>
    <xf numFmtId="1" fontId="0" fillId="0" borderId="0" xfId="77" applyNumberFormat="1" applyFont="1" applyAlignment="1">
      <alignment horizontal="center" vertical="center"/>
    </xf>
    <xf numFmtId="1" fontId="9" fillId="0" borderId="0" xfId="0" applyNumberFormat="1" applyFont="1" applyAlignment="1">
      <alignment horizontal="left" vertical="center"/>
    </xf>
    <xf numFmtId="1" fontId="9" fillId="0" borderId="0" xfId="77" applyNumberFormat="1" applyFont="1" applyAlignment="1">
      <alignment horizontal="left" vertical="center"/>
    </xf>
    <xf numFmtId="1" fontId="0" fillId="0" borderId="0" xfId="0" applyNumberFormat="1" applyFont="1" applyAlignment="1">
      <alignment horizontal="left" vertical="center"/>
    </xf>
    <xf numFmtId="1" fontId="0" fillId="0" borderId="0" xfId="77" applyNumberFormat="1" applyFont="1" applyAlignment="1">
      <alignment horizontal="left" vertical="center"/>
    </xf>
    <xf numFmtId="1" fontId="3" fillId="0" borderId="1" xfId="0" applyNumberFormat="1" applyFont="1" applyBorder="1" applyAlignment="1">
      <alignment horizontal="center" wrapText="1"/>
    </xf>
    <xf numFmtId="1" fontId="3" fillId="0" borderId="1" xfId="77" applyNumberFormat="1" applyFont="1" applyBorder="1" applyAlignment="1">
      <alignment horizontal="center" vertical="center" wrapText="1"/>
    </xf>
    <xf numFmtId="0" fontId="0" fillId="0" borderId="0" xfId="0" applyAlignment="1">
      <alignment wrapText="1"/>
    </xf>
    <xf numFmtId="1" fontId="0" fillId="0" borderId="0" xfId="0" applyNumberFormat="1"/>
    <xf numFmtId="0" fontId="19" fillId="0" borderId="0" xfId="0" applyFont="1"/>
    <xf numFmtId="0" fontId="13" fillId="0" borderId="0" xfId="0" applyFont="1"/>
    <xf numFmtId="1" fontId="13" fillId="0" borderId="0" xfId="0" applyNumberFormat="1" applyFont="1"/>
    <xf numFmtId="16" fontId="0" fillId="0" borderId="0" xfId="0" applyNumberFormat="1" applyFont="1" applyAlignment="1">
      <alignment horizontal="center" vertical="center"/>
    </xf>
    <xf numFmtId="0" fontId="0" fillId="0" borderId="0" xfId="0" applyFont="1"/>
    <xf numFmtId="0" fontId="0" fillId="0" borderId="0" xfId="0" applyFont="1" applyAlignment="1">
      <alignment wrapText="1"/>
    </xf>
    <xf numFmtId="0" fontId="0" fillId="0" borderId="0" xfId="0" applyFont="1" applyAlignment="1">
      <alignment horizontal="center"/>
    </xf>
    <xf numFmtId="1" fontId="0" fillId="0" borderId="0" xfId="0" applyNumberFormat="1" applyFont="1"/>
    <xf numFmtId="2" fontId="0" fillId="0" borderId="0" xfId="0" applyNumberFormat="1" applyFont="1"/>
    <xf numFmtId="166" fontId="0" fillId="0" borderId="0" xfId="0" applyNumberFormat="1" applyFont="1"/>
    <xf numFmtId="49" fontId="17" fillId="0" borderId="0" xfId="0" applyNumberFormat="1" applyFont="1" applyAlignment="1">
      <alignment horizontal="center" vertical="center"/>
    </xf>
    <xf numFmtId="0" fontId="0" fillId="0" borderId="0" xfId="0" applyFont="1" applyFill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3" fillId="0" borderId="0" xfId="0" applyFont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1" fontId="9" fillId="0" borderId="0" xfId="0" applyNumberFormat="1" applyFont="1" applyAlignment="1">
      <alignment horizontal="center"/>
    </xf>
    <xf numFmtId="0" fontId="9" fillId="0" borderId="0" xfId="0" applyFont="1"/>
    <xf numFmtId="0" fontId="9" fillId="0" borderId="0" xfId="0" applyFont="1" applyAlignment="1"/>
    <xf numFmtId="1" fontId="0" fillId="0" borderId="0" xfId="0" applyNumberFormat="1" applyAlignment="1">
      <alignment horizontal="center"/>
    </xf>
    <xf numFmtId="0" fontId="20" fillId="0" borderId="1" xfId="0" applyFont="1" applyBorder="1" applyAlignment="1"/>
    <xf numFmtId="0" fontId="19" fillId="0" borderId="1" xfId="0" applyFont="1" applyBorder="1"/>
    <xf numFmtId="0" fontId="17" fillId="0" borderId="0" xfId="0" applyFont="1" applyAlignment="1"/>
    <xf numFmtId="0" fontId="17" fillId="0" borderId="0" xfId="0" applyFont="1"/>
    <xf numFmtId="0" fontId="0" fillId="0" borderId="0" xfId="0" applyAlignment="1"/>
    <xf numFmtId="11" fontId="0" fillId="0" borderId="0" xfId="0" applyNumberFormat="1"/>
    <xf numFmtId="11" fontId="0" fillId="0" borderId="0" xfId="0" applyNumberFormat="1" applyAlignment="1"/>
    <xf numFmtId="0" fontId="2" fillId="0" borderId="0" xfId="0" applyFont="1" applyAlignment="1">
      <alignment horizontal="center" vertical="center"/>
    </xf>
    <xf numFmtId="0" fontId="2" fillId="0" borderId="0" xfId="0" applyFont="1"/>
    <xf numFmtId="1" fontId="2" fillId="0" borderId="0" xfId="0" applyNumberFormat="1" applyFont="1"/>
    <xf numFmtId="0" fontId="0" fillId="0" borderId="0" xfId="77" applyNumberFormat="1" applyFont="1" applyAlignment="1">
      <alignment horizontal="center" vertical="center" wrapText="1"/>
    </xf>
    <xf numFmtId="0" fontId="0" fillId="0" borderId="0" xfId="0" applyAlignment="1">
      <alignment vertical="center"/>
    </xf>
    <xf numFmtId="1" fontId="17" fillId="0" borderId="0" xfId="0" applyNumberFormat="1" applyFont="1"/>
    <xf numFmtId="16" fontId="17" fillId="0" borderId="0" xfId="0" applyNumberFormat="1" applyFont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1" fontId="0" fillId="0" borderId="3" xfId="0" applyNumberFormat="1" applyBorder="1" applyAlignment="1">
      <alignment horizontal="center" vertical="center" wrapText="1"/>
    </xf>
    <xf numFmtId="2" fontId="0" fillId="0" borderId="3" xfId="0" applyNumberFormat="1" applyBorder="1" applyAlignment="1">
      <alignment horizontal="center" vertical="center" wrapText="1"/>
    </xf>
    <xf numFmtId="166" fontId="0" fillId="0" borderId="3" xfId="0" applyNumberFormat="1" applyBorder="1" applyAlignment="1">
      <alignment horizontal="center" vertical="center" wrapText="1"/>
    </xf>
    <xf numFmtId="0" fontId="0" fillId="0" borderId="3" xfId="77" applyNumberFormat="1" applyFont="1" applyBorder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1" fontId="17" fillId="0" borderId="0" xfId="0" applyNumberFormat="1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1" fontId="21" fillId="0" borderId="0" xfId="0" applyNumberFormat="1" applyFont="1" applyAlignment="1">
      <alignment horizontal="center" vertical="center"/>
    </xf>
    <xf numFmtId="0" fontId="21" fillId="0" borderId="0" xfId="0" applyFont="1"/>
    <xf numFmtId="166" fontId="18" fillId="0" borderId="1" xfId="0" applyNumberFormat="1" applyFont="1" applyBorder="1" applyAlignment="1">
      <alignment horizontal="center" vertical="center"/>
    </xf>
    <xf numFmtId="168" fontId="18" fillId="0" borderId="1" xfId="77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15" fontId="1" fillId="0" borderId="0" xfId="0" applyNumberFormat="1" applyFont="1"/>
    <xf numFmtId="1" fontId="1" fillId="0" borderId="0" xfId="0" applyNumberFormat="1" applyFont="1" applyAlignment="1">
      <alignment horizontal="center" vertical="center"/>
    </xf>
    <xf numFmtId="1" fontId="1" fillId="0" borderId="0" xfId="77" applyNumberFormat="1" applyFont="1" applyAlignment="1">
      <alignment horizontal="center" vertical="center"/>
    </xf>
    <xf numFmtId="2" fontId="1" fillId="3" borderId="0" xfId="0" applyNumberFormat="1" applyFont="1" applyFill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166" fontId="17" fillId="0" borderId="0" xfId="0" applyNumberFormat="1" applyFont="1" applyAlignment="1">
      <alignment horizontal="center" vertical="center"/>
    </xf>
    <xf numFmtId="0" fontId="1" fillId="0" borderId="0" xfId="0" applyFont="1"/>
    <xf numFmtId="1" fontId="1" fillId="0" borderId="0" xfId="0" applyNumberFormat="1" applyFont="1" applyAlignment="1">
      <alignment horizontal="center"/>
    </xf>
    <xf numFmtId="15" fontId="17" fillId="0" borderId="0" xfId="0" applyNumberFormat="1" applyFont="1"/>
    <xf numFmtId="1" fontId="17" fillId="0" borderId="0" xfId="0" applyNumberFormat="1" applyFont="1" applyAlignment="1">
      <alignment horizontal="center"/>
    </xf>
    <xf numFmtId="1" fontId="17" fillId="0" borderId="0" xfId="77" applyNumberFormat="1" applyFont="1" applyAlignment="1">
      <alignment horizontal="center" vertical="center"/>
    </xf>
    <xf numFmtId="2" fontId="17" fillId="3" borderId="0" xfId="0" applyNumberFormat="1" applyFont="1" applyFill="1" applyAlignment="1">
      <alignment horizontal="center" vertical="center"/>
    </xf>
    <xf numFmtId="166" fontId="17" fillId="0" borderId="0" xfId="751" applyNumberFormat="1" applyFont="1" applyBorder="1" applyAlignment="1">
      <alignment horizontal="center" vertical="center"/>
    </xf>
    <xf numFmtId="166" fontId="17" fillId="0" borderId="0" xfId="751" quotePrefix="1" applyNumberFormat="1" applyFont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1" fontId="17" fillId="0" borderId="0" xfId="0" applyNumberFormat="1" applyFont="1" applyBorder="1" applyAlignment="1">
      <alignment horizontal="center" vertical="center"/>
    </xf>
    <xf numFmtId="15" fontId="1" fillId="0" borderId="0" xfId="0" applyNumberFormat="1" applyFont="1" applyAlignment="1">
      <alignment horizontal="center" vertical="center"/>
    </xf>
    <xf numFmtId="15" fontId="17" fillId="0" borderId="0" xfId="0" applyNumberFormat="1" applyFont="1" applyAlignment="1">
      <alignment horizontal="center" vertical="center"/>
    </xf>
    <xf numFmtId="166" fontId="17" fillId="0" borderId="0" xfId="0" applyNumberFormat="1" applyFont="1" applyBorder="1" applyAlignment="1">
      <alignment horizontal="center" vertical="center"/>
    </xf>
    <xf numFmtId="166" fontId="17" fillId="0" borderId="0" xfId="0" quotePrefix="1" applyNumberFormat="1" applyFont="1" applyBorder="1" applyAlignment="1">
      <alignment horizontal="center" vertical="center"/>
    </xf>
    <xf numFmtId="0" fontId="17" fillId="0" borderId="0" xfId="0" quotePrefix="1" applyNumberFormat="1" applyFont="1" applyBorder="1" applyAlignment="1">
      <alignment horizontal="center" vertical="center"/>
    </xf>
    <xf numFmtId="2" fontId="25" fillId="3" borderId="0" xfId="750" applyNumberFormat="1" applyFont="1" applyFill="1" applyAlignment="1">
      <alignment horizontal="center" vertical="center"/>
    </xf>
    <xf numFmtId="49" fontId="17" fillId="0" borderId="0" xfId="0" applyNumberFormat="1" applyFont="1" applyBorder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2" fontId="23" fillId="0" borderId="0" xfId="0" applyNumberFormat="1" applyFont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0" borderId="2" xfId="0" applyFont="1" applyBorder="1" applyAlignment="1">
      <alignment wrapText="1"/>
    </xf>
    <xf numFmtId="166" fontId="18" fillId="0" borderId="0" xfId="0" applyNumberFormat="1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166" fontId="0" fillId="0" borderId="0" xfId="0" applyNumberFormat="1" applyFont="1" applyAlignment="1">
      <alignment horizontal="center"/>
    </xf>
    <xf numFmtId="166" fontId="0" fillId="0" borderId="0" xfId="0" quotePrefix="1" applyNumberFormat="1" applyFont="1" applyAlignment="1">
      <alignment horizontal="center"/>
    </xf>
    <xf numFmtId="166" fontId="18" fillId="0" borderId="0" xfId="0" applyNumberFormat="1" applyFont="1" applyBorder="1" applyAlignment="1">
      <alignment horizontal="center" vertical="center" wrapText="1"/>
    </xf>
    <xf numFmtId="1" fontId="17" fillId="0" borderId="0" xfId="0" applyNumberFormat="1" applyFont="1" applyFill="1" applyBorder="1" applyAlignment="1">
      <alignment horizontal="center" vertical="center"/>
    </xf>
    <xf numFmtId="0" fontId="22" fillId="2" borderId="0" xfId="750" applyAlignment="1">
      <alignment horizontal="center" vertical="center"/>
    </xf>
    <xf numFmtId="1" fontId="0" fillId="0" borderId="0" xfId="0" applyNumberFormat="1" applyFont="1" applyAlignment="1">
      <alignment horizontal="right"/>
    </xf>
    <xf numFmtId="1" fontId="17" fillId="0" borderId="0" xfId="0" applyNumberFormat="1" applyFont="1" applyFill="1" applyBorder="1" applyAlignment="1">
      <alignment horizontal="right" vertical="center"/>
    </xf>
    <xf numFmtId="0" fontId="17" fillId="0" borderId="0" xfId="0" quotePrefix="1" applyNumberFormat="1" applyFont="1" applyFill="1" applyBorder="1" applyAlignment="1">
      <alignment horizontal="center" vertical="center"/>
    </xf>
    <xf numFmtId="0" fontId="0" fillId="0" borderId="0" xfId="0" quotePrefix="1" applyNumberFormat="1" applyFont="1" applyFill="1" applyAlignment="1">
      <alignment horizontal="center" vertical="center"/>
    </xf>
    <xf numFmtId="0" fontId="17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left" vertical="center" wrapText="1"/>
    </xf>
  </cellXfs>
  <cellStyles count="758">
    <cellStyle name="Bad" xfId="750" builtinId="27"/>
    <cellStyle name="Comma" xfId="77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Followed Hyperlink" xfId="635" builtinId="9" hidden="1"/>
    <cellStyle name="Followed Hyperlink" xfId="637" builtinId="9" hidden="1"/>
    <cellStyle name="Followed Hyperlink" xfId="639" builtinId="9" hidden="1"/>
    <cellStyle name="Followed Hyperlink" xfId="641" builtinId="9" hidden="1"/>
    <cellStyle name="Followed Hyperlink" xfId="643" builtinId="9" hidden="1"/>
    <cellStyle name="Followed Hyperlink" xfId="645" builtinId="9" hidden="1"/>
    <cellStyle name="Followed Hyperlink" xfId="647" builtinId="9" hidden="1"/>
    <cellStyle name="Followed Hyperlink" xfId="649" builtinId="9" hidden="1"/>
    <cellStyle name="Followed Hyperlink" xfId="651" builtinId="9" hidden="1"/>
    <cellStyle name="Followed Hyperlink" xfId="653" builtinId="9" hidden="1"/>
    <cellStyle name="Followed Hyperlink" xfId="655" builtinId="9" hidden="1"/>
    <cellStyle name="Followed Hyperlink" xfId="657" builtinId="9" hidden="1"/>
    <cellStyle name="Followed Hyperlink" xfId="659" builtinId="9" hidden="1"/>
    <cellStyle name="Followed Hyperlink" xfId="661" builtinId="9" hidden="1"/>
    <cellStyle name="Followed Hyperlink" xfId="663" builtinId="9" hidden="1"/>
    <cellStyle name="Followed Hyperlink" xfId="665" builtinId="9" hidden="1"/>
    <cellStyle name="Followed Hyperlink" xfId="667" builtinId="9" hidden="1"/>
    <cellStyle name="Followed Hyperlink" xfId="669" builtinId="9" hidden="1"/>
    <cellStyle name="Followed Hyperlink" xfId="671" builtinId="9" hidden="1"/>
    <cellStyle name="Followed Hyperlink" xfId="673" builtinId="9" hidden="1"/>
    <cellStyle name="Followed Hyperlink" xfId="675" builtinId="9" hidden="1"/>
    <cellStyle name="Followed Hyperlink" xfId="677" builtinId="9" hidden="1"/>
    <cellStyle name="Followed Hyperlink" xfId="679" builtinId="9" hidden="1"/>
    <cellStyle name="Followed Hyperlink" xfId="681" builtinId="9" hidden="1"/>
    <cellStyle name="Followed Hyperlink" xfId="683" builtinId="9" hidden="1"/>
    <cellStyle name="Followed Hyperlink" xfId="685" builtinId="9" hidden="1"/>
    <cellStyle name="Followed Hyperlink" xfId="687" builtinId="9" hidden="1"/>
    <cellStyle name="Followed Hyperlink" xfId="689" builtinId="9" hidden="1"/>
    <cellStyle name="Followed Hyperlink" xfId="691" builtinId="9" hidden="1"/>
    <cellStyle name="Followed Hyperlink" xfId="693" builtinId="9" hidden="1"/>
    <cellStyle name="Followed Hyperlink" xfId="695" builtinId="9" hidden="1"/>
    <cellStyle name="Followed Hyperlink" xfId="697" builtinId="9" hidden="1"/>
    <cellStyle name="Followed Hyperlink" xfId="699" builtinId="9" hidden="1"/>
    <cellStyle name="Followed Hyperlink" xfId="701" builtinId="9" hidden="1"/>
    <cellStyle name="Followed Hyperlink" xfId="703" builtinId="9" hidden="1"/>
    <cellStyle name="Followed Hyperlink" xfId="705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15" builtinId="9" hidden="1"/>
    <cellStyle name="Followed Hyperlink" xfId="717" builtinId="9" hidden="1"/>
    <cellStyle name="Followed Hyperlink" xfId="719" builtinId="9" hidden="1"/>
    <cellStyle name="Followed Hyperlink" xfId="721" builtinId="9" hidden="1"/>
    <cellStyle name="Followed Hyperlink" xfId="723" builtinId="9" hidden="1"/>
    <cellStyle name="Followed Hyperlink" xfId="725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3" builtinId="9" hidden="1"/>
    <cellStyle name="Followed Hyperlink" xfId="755" builtinId="9" hidden="1"/>
    <cellStyle name="Followed Hyperlink" xfId="757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Hyperlink" xfId="638" builtinId="8" hidden="1"/>
    <cellStyle name="Hyperlink" xfId="640" builtinId="8" hidden="1"/>
    <cellStyle name="Hyperlink" xfId="642" builtinId="8" hidden="1"/>
    <cellStyle name="Hyperlink" xfId="644" builtinId="8" hidden="1"/>
    <cellStyle name="Hyperlink" xfId="646" builtinId="8" hidden="1"/>
    <cellStyle name="Hyperlink" xfId="648" builtinId="8" hidden="1"/>
    <cellStyle name="Hyperlink" xfId="650" builtinId="8" hidden="1"/>
    <cellStyle name="Hyperlink" xfId="652" builtinId="8" hidden="1"/>
    <cellStyle name="Hyperlink" xfId="654" builtinId="8" hidden="1"/>
    <cellStyle name="Hyperlink" xfId="656" builtinId="8" hidden="1"/>
    <cellStyle name="Hyperlink" xfId="658" builtinId="8" hidden="1"/>
    <cellStyle name="Hyperlink" xfId="660" builtinId="8" hidden="1"/>
    <cellStyle name="Hyperlink" xfId="662" builtinId="8" hidden="1"/>
    <cellStyle name="Hyperlink" xfId="664" builtinId="8" hidden="1"/>
    <cellStyle name="Hyperlink" xfId="666" builtinId="8" hidden="1"/>
    <cellStyle name="Hyperlink" xfId="668" builtinId="8" hidden="1"/>
    <cellStyle name="Hyperlink" xfId="670" builtinId="8" hidden="1"/>
    <cellStyle name="Hyperlink" xfId="672" builtinId="8" hidden="1"/>
    <cellStyle name="Hyperlink" xfId="674" builtinId="8" hidden="1"/>
    <cellStyle name="Hyperlink" xfId="676" builtinId="8" hidden="1"/>
    <cellStyle name="Hyperlink" xfId="678" builtinId="8" hidden="1"/>
    <cellStyle name="Hyperlink" xfId="680" builtinId="8" hidden="1"/>
    <cellStyle name="Hyperlink" xfId="682" builtinId="8" hidden="1"/>
    <cellStyle name="Hyperlink" xfId="684" builtinId="8" hidden="1"/>
    <cellStyle name="Hyperlink" xfId="686" builtinId="8" hidden="1"/>
    <cellStyle name="Hyperlink" xfId="688" builtinId="8" hidden="1"/>
    <cellStyle name="Hyperlink" xfId="690" builtinId="8" hidden="1"/>
    <cellStyle name="Hyperlink" xfId="692" builtinId="8" hidden="1"/>
    <cellStyle name="Hyperlink" xfId="694" builtinId="8" hidden="1"/>
    <cellStyle name="Hyperlink" xfId="696" builtinId="8" hidden="1"/>
    <cellStyle name="Hyperlink" xfId="698" builtinId="8" hidden="1"/>
    <cellStyle name="Hyperlink" xfId="700" builtinId="8" hidden="1"/>
    <cellStyle name="Hyperlink" xfId="702" builtinId="8" hidden="1"/>
    <cellStyle name="Hyperlink" xfId="704" builtinId="8" hidden="1"/>
    <cellStyle name="Hyperlink" xfId="706" builtinId="8" hidden="1"/>
    <cellStyle name="Hyperlink" xfId="708" builtinId="8" hidden="1"/>
    <cellStyle name="Hyperlink" xfId="710" builtinId="8" hidden="1"/>
    <cellStyle name="Hyperlink" xfId="712" builtinId="8" hidden="1"/>
    <cellStyle name="Hyperlink" xfId="714" builtinId="8" hidden="1"/>
    <cellStyle name="Hyperlink" xfId="716" builtinId="8" hidden="1"/>
    <cellStyle name="Hyperlink" xfId="718" builtinId="8" hidden="1"/>
    <cellStyle name="Hyperlink" xfId="720" builtinId="8" hidden="1"/>
    <cellStyle name="Hyperlink" xfId="722" builtinId="8" hidden="1"/>
    <cellStyle name="Hyperlink" xfId="724" builtinId="8" hidden="1"/>
    <cellStyle name="Hyperlink" xfId="726" builtinId="8" hidden="1"/>
    <cellStyle name="Hyperlink" xfId="728" builtinId="8" hidden="1"/>
    <cellStyle name="Hyperlink" xfId="730" builtinId="8" hidden="1"/>
    <cellStyle name="Hyperlink" xfId="732" builtinId="8" hidden="1"/>
    <cellStyle name="Hyperlink" xfId="734" builtinId="8" hidden="1"/>
    <cellStyle name="Hyperlink" xfId="736" builtinId="8" hidden="1"/>
    <cellStyle name="Hyperlink" xfId="738" builtinId="8" hidden="1"/>
    <cellStyle name="Hyperlink" xfId="740" builtinId="8" hidden="1"/>
    <cellStyle name="Hyperlink" xfId="742" builtinId="8" hidden="1"/>
    <cellStyle name="Hyperlink" xfId="744" builtinId="8" hidden="1"/>
    <cellStyle name="Hyperlink" xfId="746" builtinId="8" hidden="1"/>
    <cellStyle name="Hyperlink" xfId="748" builtinId="8" hidden="1"/>
    <cellStyle name="Hyperlink" xfId="752" builtinId="8" hidden="1"/>
    <cellStyle name="Hyperlink" xfId="754" builtinId="8" hidden="1"/>
    <cellStyle name="Hyperlink" xfId="756" builtinId="8" hidden="1"/>
    <cellStyle name="Normal" xfId="0" builtinId="0"/>
    <cellStyle name="Normal 2" xfId="75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29"/>
  <sheetViews>
    <sheetView topLeftCell="G1" workbookViewId="0">
      <pane ySplit="2520" topLeftCell="A6"/>
      <selection sqref="A1:AF1048576"/>
      <selection pane="bottomLeft" activeCell="A7" sqref="A7"/>
    </sheetView>
  </sheetViews>
  <sheetFormatPr defaultColWidth="11" defaultRowHeight="15.75" x14ac:dyDescent="0.25"/>
  <cols>
    <col min="1" max="1" width="13.5" style="4" customWidth="1"/>
    <col min="2" max="2" width="11" style="24"/>
    <col min="3" max="5" width="11" style="4"/>
    <col min="6" max="7" width="9" style="29" customWidth="1"/>
    <col min="8" max="8" width="9" style="39" customWidth="1"/>
    <col min="9" max="11" width="11" style="4"/>
    <col min="12" max="13" width="10" style="33" customWidth="1"/>
    <col min="14" max="14" width="10" style="4" customWidth="1"/>
    <col min="15" max="15" width="35" style="28" customWidth="1"/>
    <col min="16" max="18" width="11" style="19"/>
    <col min="19" max="19" width="6.5" style="19" customWidth="1"/>
    <col min="20" max="21" width="9.375" style="19" customWidth="1"/>
    <col min="22" max="22" width="7.875" style="19" customWidth="1"/>
    <col min="23" max="23" width="11" style="19" customWidth="1"/>
    <col min="24" max="25" width="8.875" style="19" customWidth="1"/>
  </cols>
  <sheetData>
    <row r="1" spans="1:25" s="13" customFormat="1" ht="23.25" customHeight="1" x14ac:dyDescent="0.3">
      <c r="A1" s="11" t="s">
        <v>14</v>
      </c>
      <c r="B1" s="23"/>
      <c r="C1" s="12"/>
      <c r="D1" s="12"/>
      <c r="E1" s="12"/>
      <c r="F1" s="40"/>
      <c r="G1" s="40"/>
      <c r="H1" s="41"/>
      <c r="I1" s="11"/>
      <c r="J1" s="11"/>
      <c r="K1" s="11"/>
      <c r="L1" s="31"/>
      <c r="M1" s="31"/>
      <c r="N1" s="11"/>
      <c r="O1" s="26"/>
      <c r="P1" s="18"/>
      <c r="Q1" s="18"/>
      <c r="R1" s="18"/>
      <c r="S1" s="18"/>
      <c r="T1" s="18"/>
      <c r="U1" s="18"/>
      <c r="V1" s="18"/>
      <c r="W1" s="18"/>
      <c r="X1" s="18"/>
      <c r="Y1" s="18"/>
    </row>
    <row r="2" spans="1:25" s="1" customFormat="1" x14ac:dyDescent="0.25">
      <c r="A2" s="3" t="s">
        <v>41</v>
      </c>
      <c r="B2" s="24"/>
      <c r="C2" s="4"/>
      <c r="D2" s="4"/>
      <c r="E2" s="4"/>
      <c r="F2" s="42"/>
      <c r="G2" s="42"/>
      <c r="H2" s="43"/>
      <c r="I2" s="3"/>
      <c r="J2" s="3"/>
      <c r="K2" s="3"/>
      <c r="L2" s="32"/>
      <c r="M2" s="32"/>
      <c r="N2" s="3"/>
      <c r="O2" s="27"/>
      <c r="P2" s="19"/>
      <c r="Q2" s="19"/>
      <c r="R2" s="19"/>
      <c r="S2" s="19"/>
      <c r="T2" s="19"/>
      <c r="U2" s="19"/>
      <c r="V2" s="19"/>
      <c r="W2" s="19"/>
      <c r="X2" s="19"/>
      <c r="Y2" s="19"/>
    </row>
    <row r="4" spans="1:25" ht="19.5" thickBot="1" x14ac:dyDescent="0.3">
      <c r="O4" s="28" t="s">
        <v>71</v>
      </c>
      <c r="P4" s="20" t="s">
        <v>42</v>
      </c>
      <c r="Q4" s="21"/>
      <c r="R4" s="21"/>
      <c r="S4" s="21"/>
      <c r="T4" s="21"/>
      <c r="U4" s="21"/>
      <c r="V4" s="21"/>
      <c r="W4" s="21"/>
      <c r="X4" s="21"/>
      <c r="Y4" s="21"/>
    </row>
    <row r="5" spans="1:25" s="9" customFormat="1" ht="36.950000000000003" customHeight="1" thickBot="1" x14ac:dyDescent="0.3">
      <c r="A5" s="8" t="s">
        <v>0</v>
      </c>
      <c r="B5" s="25" t="s">
        <v>12</v>
      </c>
      <c r="C5" s="8" t="s">
        <v>15</v>
      </c>
      <c r="D5" s="8" t="s">
        <v>30</v>
      </c>
      <c r="E5" s="8" t="s">
        <v>29</v>
      </c>
      <c r="F5" s="44" t="s">
        <v>288</v>
      </c>
      <c r="G5" s="44" t="s">
        <v>289</v>
      </c>
      <c r="H5" s="45" t="s">
        <v>38</v>
      </c>
      <c r="I5" s="8" t="s">
        <v>32</v>
      </c>
      <c r="J5" s="8" t="s">
        <v>33</v>
      </c>
      <c r="K5" s="8" t="s">
        <v>34</v>
      </c>
      <c r="L5" s="34" t="s">
        <v>35</v>
      </c>
      <c r="M5" s="34" t="s">
        <v>36</v>
      </c>
      <c r="N5" s="10" t="s">
        <v>267</v>
      </c>
      <c r="O5" s="8" t="s">
        <v>26</v>
      </c>
      <c r="P5" s="17" t="s">
        <v>12</v>
      </c>
      <c r="Q5" s="17" t="s">
        <v>43</v>
      </c>
      <c r="R5" s="17" t="s">
        <v>37</v>
      </c>
      <c r="S5" s="17" t="s">
        <v>50</v>
      </c>
      <c r="T5" s="17" t="s">
        <v>44</v>
      </c>
      <c r="U5" s="17" t="s">
        <v>45</v>
      </c>
      <c r="V5" s="17" t="s">
        <v>46</v>
      </c>
      <c r="W5" s="17" t="s">
        <v>47</v>
      </c>
      <c r="X5" s="17" t="s">
        <v>48</v>
      </c>
      <c r="Y5" s="17" t="s">
        <v>49</v>
      </c>
    </row>
    <row r="6" spans="1:25" ht="51" x14ac:dyDescent="0.25">
      <c r="A6" s="4" t="s">
        <v>228</v>
      </c>
      <c r="B6" s="24" t="s">
        <v>231</v>
      </c>
      <c r="C6" s="4" t="s">
        <v>22</v>
      </c>
      <c r="D6" s="6">
        <v>42196</v>
      </c>
      <c r="E6" s="4" t="s">
        <v>31</v>
      </c>
      <c r="F6" s="29">
        <v>0</v>
      </c>
      <c r="H6" s="39">
        <v>0</v>
      </c>
      <c r="I6" s="4">
        <v>2.69</v>
      </c>
      <c r="J6" s="4">
        <v>2.5</v>
      </c>
      <c r="K6" s="4">
        <v>2.5499999999999998</v>
      </c>
      <c r="L6" s="35">
        <f t="shared" ref="L6:L37" si="0">AVERAGE(I6:K6)</f>
        <v>2.5799999999999996</v>
      </c>
      <c r="M6" s="36">
        <f t="shared" ref="M6:M13" si="1">STDEV(I6:K6)</f>
        <v>9.8488578017961043E-2</v>
      </c>
      <c r="N6" s="7">
        <f t="shared" ref="N6:N37" si="2">(L6*0.05)+L6</f>
        <v>2.7089999999999996</v>
      </c>
      <c r="O6" s="28" t="s">
        <v>229</v>
      </c>
    </row>
    <row r="7" spans="1:25" ht="51" x14ac:dyDescent="0.25">
      <c r="A7" s="4" t="s">
        <v>228</v>
      </c>
      <c r="B7" s="24" t="s">
        <v>231</v>
      </c>
      <c r="C7" s="4" t="s">
        <v>23</v>
      </c>
      <c r="D7" s="6">
        <v>42196</v>
      </c>
      <c r="E7" s="4" t="s">
        <v>31</v>
      </c>
      <c r="F7" s="29">
        <v>0</v>
      </c>
      <c r="H7" s="39">
        <v>0</v>
      </c>
      <c r="I7" s="4">
        <v>2.19</v>
      </c>
      <c r="J7" s="4">
        <v>2.14</v>
      </c>
      <c r="K7" s="4">
        <v>2.2799999999999998</v>
      </c>
      <c r="L7" s="35">
        <f t="shared" si="0"/>
        <v>2.2033333333333331</v>
      </c>
      <c r="M7" s="36">
        <f t="shared" si="1"/>
        <v>7.0945988845975722E-2</v>
      </c>
      <c r="N7" s="7">
        <f t="shared" si="2"/>
        <v>2.3134999999999999</v>
      </c>
      <c r="O7" s="28" t="s">
        <v>229</v>
      </c>
    </row>
    <row r="8" spans="1:25" ht="21.95" customHeight="1" x14ac:dyDescent="0.25">
      <c r="A8" s="4" t="s">
        <v>228</v>
      </c>
      <c r="B8" s="24" t="s">
        <v>231</v>
      </c>
      <c r="C8" s="4" t="s">
        <v>96</v>
      </c>
      <c r="D8" s="6">
        <v>42196</v>
      </c>
      <c r="E8" s="4" t="s">
        <v>31</v>
      </c>
      <c r="F8" s="29">
        <v>0</v>
      </c>
      <c r="H8" s="39">
        <v>0</v>
      </c>
      <c r="I8" s="4">
        <v>2.5099999999999998</v>
      </c>
      <c r="J8" s="4">
        <v>2.5099999999999998</v>
      </c>
      <c r="K8" s="4">
        <v>2.44</v>
      </c>
      <c r="L8" s="35">
        <f t="shared" si="0"/>
        <v>2.4866666666666664</v>
      </c>
      <c r="M8" s="36">
        <f t="shared" si="1"/>
        <v>4.0414518843273711E-2</v>
      </c>
      <c r="N8" s="7">
        <f t="shared" si="2"/>
        <v>2.6109999999999998</v>
      </c>
      <c r="O8" s="28" t="s">
        <v>229</v>
      </c>
    </row>
    <row r="9" spans="1:25" ht="51" x14ac:dyDescent="0.25">
      <c r="A9" s="4" t="s">
        <v>228</v>
      </c>
      <c r="B9" s="24" t="s">
        <v>231</v>
      </c>
      <c r="C9" s="4" t="s">
        <v>21</v>
      </c>
      <c r="D9" s="6">
        <v>42196</v>
      </c>
      <c r="E9" s="4" t="s">
        <v>31</v>
      </c>
      <c r="F9" s="29">
        <v>0</v>
      </c>
      <c r="H9" s="39">
        <v>0</v>
      </c>
      <c r="I9" s="4">
        <v>2.56</v>
      </c>
      <c r="J9" s="4">
        <v>2.56</v>
      </c>
      <c r="K9" s="4">
        <v>2.5299999999999998</v>
      </c>
      <c r="L9" s="35">
        <f t="shared" si="0"/>
        <v>2.5500000000000003</v>
      </c>
      <c r="M9" s="36">
        <f t="shared" si="1"/>
        <v>1.7320508075688915E-2</v>
      </c>
      <c r="N9" s="7">
        <f t="shared" si="2"/>
        <v>2.6775000000000002</v>
      </c>
      <c r="O9" s="28" t="s">
        <v>229</v>
      </c>
    </row>
    <row r="10" spans="1:25" x14ac:dyDescent="0.25">
      <c r="A10" s="4" t="s">
        <v>82</v>
      </c>
      <c r="B10" s="24" t="s">
        <v>83</v>
      </c>
      <c r="C10" s="4" t="s">
        <v>55</v>
      </c>
      <c r="D10" s="6">
        <v>42187</v>
      </c>
      <c r="E10" s="4" t="s">
        <v>31</v>
      </c>
      <c r="F10" s="29">
        <v>0</v>
      </c>
      <c r="G10" s="29">
        <v>1787</v>
      </c>
      <c r="H10" s="39">
        <f>AVERAGE(F10:G10)</f>
        <v>893.5</v>
      </c>
      <c r="I10" s="4">
        <v>2.57</v>
      </c>
      <c r="J10" s="4">
        <v>2.4900000000000002</v>
      </c>
      <c r="K10" s="4">
        <v>2.68</v>
      </c>
      <c r="L10" s="35">
        <f t="shared" si="0"/>
        <v>2.58</v>
      </c>
      <c r="M10" s="36">
        <f t="shared" si="1"/>
        <v>9.5393920141694552E-2</v>
      </c>
      <c r="N10" s="7">
        <f t="shared" si="2"/>
        <v>2.7090000000000001</v>
      </c>
      <c r="O10" s="28" t="s">
        <v>73</v>
      </c>
    </row>
    <row r="11" spans="1:25" x14ac:dyDescent="0.25">
      <c r="A11" s="4" t="s">
        <v>86</v>
      </c>
      <c r="B11" s="24" t="s">
        <v>122</v>
      </c>
      <c r="C11" s="4" t="s">
        <v>55</v>
      </c>
      <c r="D11" s="6">
        <v>42187</v>
      </c>
      <c r="E11" s="4" t="s">
        <v>31</v>
      </c>
      <c r="F11" s="29">
        <v>2446</v>
      </c>
      <c r="G11" s="29">
        <v>2775</v>
      </c>
      <c r="H11" s="39">
        <f t="shared" ref="H11:H74" si="3">AVERAGE(F11:G11)</f>
        <v>2610.5</v>
      </c>
      <c r="I11" s="4">
        <v>2.5</v>
      </c>
      <c r="J11" s="4">
        <v>2.58</v>
      </c>
      <c r="L11" s="35">
        <f t="shared" si="0"/>
        <v>2.54</v>
      </c>
      <c r="M11" s="36">
        <f t="shared" si="1"/>
        <v>5.6568542494923851E-2</v>
      </c>
      <c r="N11" s="7">
        <f t="shared" si="2"/>
        <v>2.6669999999999998</v>
      </c>
    </row>
    <row r="12" spans="1:25" x14ac:dyDescent="0.25">
      <c r="A12" s="4" t="s">
        <v>113</v>
      </c>
      <c r="B12" s="24" t="s">
        <v>124</v>
      </c>
      <c r="C12" s="4" t="s">
        <v>96</v>
      </c>
      <c r="D12" s="6">
        <v>42187</v>
      </c>
      <c r="E12" s="4" t="s">
        <v>31</v>
      </c>
      <c r="F12" s="29">
        <v>4751</v>
      </c>
      <c r="G12" s="29">
        <v>5081</v>
      </c>
      <c r="H12" s="39">
        <f t="shared" si="3"/>
        <v>4916</v>
      </c>
      <c r="J12" s="4">
        <v>2.74</v>
      </c>
      <c r="K12" s="4">
        <v>2.78</v>
      </c>
      <c r="L12" s="35">
        <f t="shared" si="0"/>
        <v>2.76</v>
      </c>
      <c r="M12" s="2">
        <f t="shared" si="1"/>
        <v>2.8284271247461613E-2</v>
      </c>
      <c r="N12" s="2">
        <f t="shared" si="2"/>
        <v>2.8979999999999997</v>
      </c>
      <c r="O12" s="28" t="s">
        <v>279</v>
      </c>
    </row>
    <row r="13" spans="1:25" x14ac:dyDescent="0.25">
      <c r="A13" s="4" t="s">
        <v>112</v>
      </c>
      <c r="B13" s="24" t="s">
        <v>124</v>
      </c>
      <c r="C13" s="4" t="s">
        <v>96</v>
      </c>
      <c r="D13" s="6">
        <v>42187</v>
      </c>
      <c r="E13" s="4" t="s">
        <v>31</v>
      </c>
      <c r="F13" s="29">
        <v>4751</v>
      </c>
      <c r="G13" s="29">
        <v>5081</v>
      </c>
      <c r="H13" s="39">
        <f t="shared" si="3"/>
        <v>4916</v>
      </c>
      <c r="I13" s="4">
        <v>1.81</v>
      </c>
      <c r="J13" s="4">
        <v>1.97</v>
      </c>
      <c r="L13" s="35">
        <f t="shared" si="0"/>
        <v>1.8900000000000001</v>
      </c>
      <c r="M13" s="2">
        <f t="shared" si="1"/>
        <v>0.11313708498984755</v>
      </c>
      <c r="N13" s="2">
        <f t="shared" si="2"/>
        <v>1.9845000000000002</v>
      </c>
    </row>
    <row r="14" spans="1:25" x14ac:dyDescent="0.25">
      <c r="A14" s="4" t="s">
        <v>121</v>
      </c>
      <c r="B14" s="24" t="s">
        <v>124</v>
      </c>
      <c r="C14" s="4" t="s">
        <v>58</v>
      </c>
      <c r="D14" s="6">
        <v>42191</v>
      </c>
      <c r="E14" s="4" t="s">
        <v>31</v>
      </c>
      <c r="F14" s="29">
        <v>4751</v>
      </c>
      <c r="G14" s="29">
        <v>5081</v>
      </c>
      <c r="H14" s="39">
        <f t="shared" si="3"/>
        <v>4916</v>
      </c>
      <c r="I14" s="4">
        <v>2.48</v>
      </c>
      <c r="L14" s="35">
        <f t="shared" si="0"/>
        <v>2.48</v>
      </c>
      <c r="M14" s="36"/>
      <c r="N14" s="7">
        <f t="shared" si="2"/>
        <v>2.6040000000000001</v>
      </c>
    </row>
    <row r="15" spans="1:25" x14ac:dyDescent="0.25">
      <c r="A15" s="4" t="s">
        <v>114</v>
      </c>
      <c r="B15" s="24" t="s">
        <v>124</v>
      </c>
      <c r="C15" s="4" t="s">
        <v>96</v>
      </c>
      <c r="D15" s="6">
        <v>42191</v>
      </c>
      <c r="E15" s="4" t="s">
        <v>31</v>
      </c>
      <c r="F15" s="29">
        <v>4751</v>
      </c>
      <c r="G15" s="29">
        <v>5081</v>
      </c>
      <c r="H15" s="39">
        <f t="shared" si="3"/>
        <v>4916</v>
      </c>
      <c r="I15" s="4">
        <v>2.4500000000000002</v>
      </c>
      <c r="J15" s="4">
        <v>2.39</v>
      </c>
      <c r="K15" s="4">
        <v>2.37</v>
      </c>
      <c r="L15" s="35">
        <f t="shared" si="0"/>
        <v>2.4033333333333333</v>
      </c>
      <c r="M15" s="36">
        <f t="shared" ref="M15:M46" si="4">STDEV(I15:K15)</f>
        <v>4.1633319989322688E-2</v>
      </c>
      <c r="N15" s="7">
        <f t="shared" si="2"/>
        <v>2.5234999999999999</v>
      </c>
    </row>
    <row r="16" spans="1:25" x14ac:dyDescent="0.25">
      <c r="A16" s="4" t="s">
        <v>118</v>
      </c>
      <c r="B16" s="24" t="s">
        <v>124</v>
      </c>
      <c r="C16" s="4" t="s">
        <v>96</v>
      </c>
      <c r="D16" s="6">
        <v>42191</v>
      </c>
      <c r="E16" s="4" t="s">
        <v>31</v>
      </c>
      <c r="F16" s="29">
        <v>4751</v>
      </c>
      <c r="G16" s="29">
        <v>5081</v>
      </c>
      <c r="H16" s="39">
        <f t="shared" si="3"/>
        <v>4916</v>
      </c>
      <c r="I16" s="4">
        <v>2.5</v>
      </c>
      <c r="J16" s="4">
        <v>2.5</v>
      </c>
      <c r="K16" s="4">
        <v>2.57</v>
      </c>
      <c r="L16" s="35">
        <f t="shared" si="0"/>
        <v>2.5233333333333334</v>
      </c>
      <c r="M16" s="36">
        <f t="shared" si="4"/>
        <v>4.0414518843273711E-2</v>
      </c>
      <c r="N16" s="7">
        <f t="shared" si="2"/>
        <v>2.6495000000000002</v>
      </c>
    </row>
    <row r="17" spans="1:15" x14ac:dyDescent="0.25">
      <c r="A17" s="4" t="s">
        <v>117</v>
      </c>
      <c r="B17" s="24" t="s">
        <v>124</v>
      </c>
      <c r="C17" s="4" t="s">
        <v>22</v>
      </c>
      <c r="D17" s="6">
        <v>42191</v>
      </c>
      <c r="E17" s="4" t="s">
        <v>31</v>
      </c>
      <c r="F17" s="29">
        <v>4751</v>
      </c>
      <c r="G17" s="29">
        <v>5081</v>
      </c>
      <c r="H17" s="39">
        <f t="shared" si="3"/>
        <v>4916</v>
      </c>
      <c r="I17" s="4">
        <v>2.4900000000000002</v>
      </c>
      <c r="J17" s="4">
        <v>2.39</v>
      </c>
      <c r="K17" s="4">
        <v>2.38</v>
      </c>
      <c r="L17" s="35">
        <f t="shared" si="0"/>
        <v>2.4200000000000004</v>
      </c>
      <c r="M17" s="36">
        <f t="shared" si="4"/>
        <v>6.082762530298233E-2</v>
      </c>
      <c r="N17" s="7">
        <f t="shared" si="2"/>
        <v>2.5410000000000004</v>
      </c>
    </row>
    <row r="18" spans="1:15" x14ac:dyDescent="0.25">
      <c r="A18" s="4" t="s">
        <v>119</v>
      </c>
      <c r="B18" s="24" t="s">
        <v>124</v>
      </c>
      <c r="C18" s="4" t="s">
        <v>23</v>
      </c>
      <c r="D18" s="6">
        <v>42191</v>
      </c>
      <c r="E18" s="4" t="s">
        <v>31</v>
      </c>
      <c r="F18" s="29">
        <v>4751</v>
      </c>
      <c r="G18" s="29">
        <v>5081</v>
      </c>
      <c r="H18" s="39">
        <f t="shared" si="3"/>
        <v>4916</v>
      </c>
      <c r="I18" s="4">
        <v>2.62</v>
      </c>
      <c r="J18" s="4">
        <v>2.54</v>
      </c>
      <c r="K18" s="4">
        <v>2.6</v>
      </c>
      <c r="L18" s="35">
        <f t="shared" si="0"/>
        <v>2.5866666666666664</v>
      </c>
      <c r="M18" s="36">
        <f t="shared" si="4"/>
        <v>4.1633319989322695E-2</v>
      </c>
      <c r="N18" s="7">
        <f t="shared" si="2"/>
        <v>2.7159999999999997</v>
      </c>
    </row>
    <row r="19" spans="1:15" x14ac:dyDescent="0.25">
      <c r="A19" s="4" t="s">
        <v>115</v>
      </c>
      <c r="B19" s="24" t="s">
        <v>124</v>
      </c>
      <c r="C19" s="4" t="s">
        <v>23</v>
      </c>
      <c r="D19" s="6">
        <v>42191</v>
      </c>
      <c r="E19" s="4" t="s">
        <v>31</v>
      </c>
      <c r="F19" s="29">
        <v>4751</v>
      </c>
      <c r="G19" s="29">
        <v>5081</v>
      </c>
      <c r="H19" s="39">
        <f t="shared" si="3"/>
        <v>4916</v>
      </c>
      <c r="I19" s="4">
        <v>2.27</v>
      </c>
      <c r="J19" s="4">
        <v>2.36</v>
      </c>
      <c r="K19" s="4">
        <v>2.31</v>
      </c>
      <c r="L19" s="35">
        <f t="shared" si="0"/>
        <v>2.313333333333333</v>
      </c>
      <c r="M19" s="36">
        <f t="shared" si="4"/>
        <v>4.5092497528228866E-2</v>
      </c>
      <c r="N19" s="7">
        <f t="shared" si="2"/>
        <v>2.4289999999999998</v>
      </c>
    </row>
    <row r="20" spans="1:15" x14ac:dyDescent="0.25">
      <c r="A20" s="4" t="s">
        <v>116</v>
      </c>
      <c r="B20" s="24" t="s">
        <v>124</v>
      </c>
      <c r="C20" s="4" t="s">
        <v>23</v>
      </c>
      <c r="D20" s="6">
        <v>42191</v>
      </c>
      <c r="E20" s="4" t="s">
        <v>31</v>
      </c>
      <c r="F20" s="29">
        <v>4751</v>
      </c>
      <c r="G20" s="29">
        <v>5081</v>
      </c>
      <c r="H20" s="39">
        <f t="shared" si="3"/>
        <v>4916</v>
      </c>
      <c r="I20" s="4">
        <v>2.2999999999999998</v>
      </c>
      <c r="J20" s="4">
        <v>2.23</v>
      </c>
      <c r="K20" s="4">
        <v>2.2799999999999998</v>
      </c>
      <c r="L20" s="35">
        <f t="shared" si="0"/>
        <v>2.2699999999999996</v>
      </c>
      <c r="M20" s="36">
        <f t="shared" si="4"/>
        <v>3.60555127546398E-2</v>
      </c>
      <c r="N20" s="7">
        <f t="shared" si="2"/>
        <v>2.3834999999999997</v>
      </c>
    </row>
    <row r="21" spans="1:15" x14ac:dyDescent="0.25">
      <c r="A21" s="4" t="s">
        <v>120</v>
      </c>
      <c r="B21" s="24" t="s">
        <v>124</v>
      </c>
      <c r="C21" s="4" t="s">
        <v>23</v>
      </c>
      <c r="D21" s="6">
        <v>42191</v>
      </c>
      <c r="E21" s="4" t="s">
        <v>31</v>
      </c>
      <c r="F21" s="29">
        <v>4751</v>
      </c>
      <c r="G21" s="29">
        <v>5081</v>
      </c>
      <c r="H21" s="39">
        <f t="shared" si="3"/>
        <v>4916</v>
      </c>
      <c r="I21" s="4">
        <v>2.57</v>
      </c>
      <c r="J21" s="4">
        <v>2.4300000000000002</v>
      </c>
      <c r="K21" s="4">
        <v>2.46</v>
      </c>
      <c r="L21" s="35">
        <f t="shared" si="0"/>
        <v>2.4866666666666668</v>
      </c>
      <c r="M21" s="36">
        <f t="shared" si="4"/>
        <v>7.3711147958319789E-2</v>
      </c>
      <c r="N21" s="7">
        <f t="shared" si="2"/>
        <v>2.6110000000000002</v>
      </c>
    </row>
    <row r="22" spans="1:15" x14ac:dyDescent="0.25">
      <c r="A22" s="4" t="s">
        <v>159</v>
      </c>
      <c r="B22" s="24" t="s">
        <v>187</v>
      </c>
      <c r="C22" s="4" t="s">
        <v>21</v>
      </c>
      <c r="D22" s="6">
        <v>42191</v>
      </c>
      <c r="E22" s="4" t="s">
        <v>31</v>
      </c>
      <c r="F22" s="29">
        <v>5739</v>
      </c>
      <c r="G22" s="29">
        <v>6069</v>
      </c>
      <c r="H22" s="39">
        <f t="shared" si="3"/>
        <v>5904</v>
      </c>
      <c r="I22" s="4">
        <v>2.66</v>
      </c>
      <c r="J22" s="4">
        <v>2.59</v>
      </c>
      <c r="K22" s="4">
        <v>2.65</v>
      </c>
      <c r="L22" s="35">
        <f t="shared" si="0"/>
        <v>2.6333333333333333</v>
      </c>
      <c r="M22" s="36">
        <f t="shared" si="4"/>
        <v>3.7859388972001938E-2</v>
      </c>
      <c r="N22" s="7">
        <f t="shared" si="2"/>
        <v>2.7650000000000001</v>
      </c>
    </row>
    <row r="23" spans="1:15" x14ac:dyDescent="0.25">
      <c r="A23" s="4" t="s">
        <v>154</v>
      </c>
      <c r="B23" s="24" t="s">
        <v>187</v>
      </c>
      <c r="C23" s="4" t="s">
        <v>96</v>
      </c>
      <c r="D23" s="6">
        <v>42191</v>
      </c>
      <c r="E23" s="4" t="s">
        <v>31</v>
      </c>
      <c r="F23" s="29">
        <v>5739</v>
      </c>
      <c r="G23" s="29">
        <v>6069</v>
      </c>
      <c r="H23" s="39">
        <f t="shared" si="3"/>
        <v>5904</v>
      </c>
      <c r="I23" s="4">
        <v>2.4500000000000002</v>
      </c>
      <c r="J23" s="4">
        <v>2.42</v>
      </c>
      <c r="K23" s="4">
        <v>2.34</v>
      </c>
      <c r="L23" s="35">
        <f t="shared" si="0"/>
        <v>2.4033333333333333</v>
      </c>
      <c r="M23" s="36">
        <f t="shared" si="4"/>
        <v>5.6862407030773408E-2</v>
      </c>
      <c r="N23" s="7">
        <f t="shared" si="2"/>
        <v>2.5234999999999999</v>
      </c>
    </row>
    <row r="24" spans="1:15" x14ac:dyDescent="0.25">
      <c r="A24" s="4" t="s">
        <v>157</v>
      </c>
      <c r="B24" s="24" t="s">
        <v>187</v>
      </c>
      <c r="C24" s="4" t="s">
        <v>21</v>
      </c>
      <c r="D24" s="6">
        <v>42191</v>
      </c>
      <c r="E24" s="4" t="s">
        <v>31</v>
      </c>
      <c r="F24" s="29">
        <v>5739</v>
      </c>
      <c r="G24" s="29">
        <v>6069</v>
      </c>
      <c r="H24" s="39">
        <f t="shared" si="3"/>
        <v>5904</v>
      </c>
      <c r="I24" s="4">
        <v>2.62</v>
      </c>
      <c r="J24" s="4">
        <v>2.65</v>
      </c>
      <c r="K24" s="4">
        <v>2.61</v>
      </c>
      <c r="L24" s="35">
        <f t="shared" si="0"/>
        <v>2.6266666666666665</v>
      </c>
      <c r="M24" s="36">
        <f t="shared" si="4"/>
        <v>2.0816659994661313E-2</v>
      </c>
      <c r="N24" s="7">
        <f t="shared" si="2"/>
        <v>2.758</v>
      </c>
    </row>
    <row r="25" spans="1:15" x14ac:dyDescent="0.25">
      <c r="A25" s="4" t="s">
        <v>158</v>
      </c>
      <c r="B25" s="24" t="s">
        <v>187</v>
      </c>
      <c r="C25" s="4" t="s">
        <v>21</v>
      </c>
      <c r="D25" s="6">
        <v>42191</v>
      </c>
      <c r="E25" s="4" t="s">
        <v>31</v>
      </c>
      <c r="F25" s="29">
        <v>5739</v>
      </c>
      <c r="G25" s="29">
        <v>6069</v>
      </c>
      <c r="H25" s="39">
        <f t="shared" si="3"/>
        <v>5904</v>
      </c>
      <c r="I25" s="4">
        <v>2.57</v>
      </c>
      <c r="J25" s="4">
        <v>2.67</v>
      </c>
      <c r="K25" s="4">
        <v>2.62</v>
      </c>
      <c r="L25" s="35">
        <f t="shared" si="0"/>
        <v>2.62</v>
      </c>
      <c r="M25" s="36">
        <f t="shared" si="4"/>
        <v>5.0000000000000044E-2</v>
      </c>
      <c r="N25" s="7">
        <f t="shared" si="2"/>
        <v>2.7510000000000003</v>
      </c>
    </row>
    <row r="26" spans="1:15" x14ac:dyDescent="0.25">
      <c r="A26" s="4" t="s">
        <v>160</v>
      </c>
      <c r="B26" s="24" t="s">
        <v>187</v>
      </c>
      <c r="C26" s="4" t="s">
        <v>21</v>
      </c>
      <c r="D26" s="6">
        <v>42191</v>
      </c>
      <c r="E26" s="4" t="s">
        <v>31</v>
      </c>
      <c r="F26" s="29">
        <v>5739</v>
      </c>
      <c r="G26" s="29">
        <v>6069</v>
      </c>
      <c r="H26" s="39">
        <f t="shared" si="3"/>
        <v>5904</v>
      </c>
      <c r="I26" s="4">
        <v>2.5499999999999998</v>
      </c>
      <c r="J26" s="4">
        <v>2.69</v>
      </c>
      <c r="K26" s="4">
        <v>2.62</v>
      </c>
      <c r="L26" s="35">
        <f t="shared" si="0"/>
        <v>2.62</v>
      </c>
      <c r="M26" s="36">
        <f t="shared" si="4"/>
        <v>7.0000000000000062E-2</v>
      </c>
      <c r="N26" s="7">
        <f t="shared" si="2"/>
        <v>2.7510000000000003</v>
      </c>
    </row>
    <row r="27" spans="1:15" x14ac:dyDescent="0.25">
      <c r="A27" s="4" t="s">
        <v>161</v>
      </c>
      <c r="B27" s="24" t="s">
        <v>187</v>
      </c>
      <c r="C27" s="4" t="s">
        <v>21</v>
      </c>
      <c r="D27" s="6">
        <v>42191</v>
      </c>
      <c r="E27" s="4" t="s">
        <v>31</v>
      </c>
      <c r="F27" s="29">
        <v>5739</v>
      </c>
      <c r="G27" s="29">
        <v>6069</v>
      </c>
      <c r="H27" s="39">
        <f t="shared" si="3"/>
        <v>5904</v>
      </c>
      <c r="I27" s="4">
        <v>2.34</v>
      </c>
      <c r="J27" s="4">
        <v>2.37</v>
      </c>
      <c r="K27" s="4">
        <v>2.46</v>
      </c>
      <c r="L27" s="35">
        <f t="shared" si="0"/>
        <v>2.39</v>
      </c>
      <c r="M27" s="36">
        <f t="shared" si="4"/>
        <v>6.2449979983984001E-2</v>
      </c>
      <c r="N27" s="7">
        <f t="shared" si="2"/>
        <v>2.5095000000000001</v>
      </c>
    </row>
    <row r="28" spans="1:15" x14ac:dyDescent="0.25">
      <c r="A28" s="4" t="s">
        <v>162</v>
      </c>
      <c r="B28" s="24" t="s">
        <v>187</v>
      </c>
      <c r="C28" s="4" t="s">
        <v>21</v>
      </c>
      <c r="D28" s="6">
        <v>42191</v>
      </c>
      <c r="E28" s="4" t="s">
        <v>31</v>
      </c>
      <c r="F28" s="29">
        <v>5739</v>
      </c>
      <c r="G28" s="29">
        <v>6069</v>
      </c>
      <c r="H28" s="39">
        <f t="shared" si="3"/>
        <v>5904</v>
      </c>
      <c r="I28" s="4">
        <v>2.4500000000000002</v>
      </c>
      <c r="K28" s="4">
        <v>2.4900000000000002</v>
      </c>
      <c r="L28" s="35">
        <f t="shared" si="0"/>
        <v>2.4700000000000002</v>
      </c>
      <c r="M28" s="2">
        <f t="shared" si="4"/>
        <v>2.8284271247461926E-2</v>
      </c>
      <c r="N28" s="2">
        <f t="shared" si="2"/>
        <v>2.5935000000000001</v>
      </c>
      <c r="O28" s="28" t="s">
        <v>280</v>
      </c>
    </row>
    <row r="29" spans="1:15" x14ac:dyDescent="0.25">
      <c r="A29" s="4" t="s">
        <v>155</v>
      </c>
      <c r="B29" s="24" t="s">
        <v>187</v>
      </c>
      <c r="C29" s="4" t="s">
        <v>21</v>
      </c>
      <c r="D29" s="6">
        <v>42191</v>
      </c>
      <c r="E29" s="4" t="s">
        <v>31</v>
      </c>
      <c r="F29" s="29">
        <v>5739</v>
      </c>
      <c r="G29" s="29">
        <v>6069</v>
      </c>
      <c r="H29" s="39">
        <f t="shared" si="3"/>
        <v>5904</v>
      </c>
      <c r="I29" s="4">
        <v>2.48</v>
      </c>
      <c r="J29" s="4">
        <v>2.52</v>
      </c>
      <c r="K29" s="4">
        <v>2.5099999999999998</v>
      </c>
      <c r="L29" s="35">
        <f t="shared" si="0"/>
        <v>2.5033333333333334</v>
      </c>
      <c r="M29" s="36">
        <f t="shared" si="4"/>
        <v>2.0816659994661309E-2</v>
      </c>
      <c r="N29" s="7">
        <f t="shared" si="2"/>
        <v>2.6285000000000003</v>
      </c>
    </row>
    <row r="30" spans="1:15" x14ac:dyDescent="0.25">
      <c r="A30" s="4" t="s">
        <v>156</v>
      </c>
      <c r="B30" s="24" t="s">
        <v>187</v>
      </c>
      <c r="C30" s="4" t="s">
        <v>21</v>
      </c>
      <c r="D30" s="6">
        <v>42191</v>
      </c>
      <c r="E30" s="4" t="s">
        <v>31</v>
      </c>
      <c r="F30" s="29">
        <v>5739</v>
      </c>
      <c r="G30" s="29">
        <v>6069</v>
      </c>
      <c r="H30" s="39">
        <f t="shared" si="3"/>
        <v>5904</v>
      </c>
      <c r="I30" s="4">
        <v>2.59</v>
      </c>
      <c r="J30" s="4">
        <v>2.42</v>
      </c>
      <c r="K30" s="4">
        <v>2.4300000000000002</v>
      </c>
      <c r="L30" s="35">
        <f t="shared" si="0"/>
        <v>2.48</v>
      </c>
      <c r="M30" s="36">
        <f t="shared" si="4"/>
        <v>9.5393920141694455E-2</v>
      </c>
      <c r="N30" s="7">
        <f t="shared" si="2"/>
        <v>2.6040000000000001</v>
      </c>
    </row>
    <row r="31" spans="1:15" x14ac:dyDescent="0.25">
      <c r="A31" s="4" t="s">
        <v>164</v>
      </c>
      <c r="B31" s="24" t="s">
        <v>187</v>
      </c>
      <c r="C31" s="4" t="s">
        <v>62</v>
      </c>
      <c r="D31" s="6">
        <v>42191</v>
      </c>
      <c r="E31" s="4" t="s">
        <v>31</v>
      </c>
      <c r="F31" s="29">
        <v>5739</v>
      </c>
      <c r="G31" s="29">
        <v>6069</v>
      </c>
      <c r="H31" s="39">
        <f t="shared" si="3"/>
        <v>5904</v>
      </c>
      <c r="J31" s="4">
        <v>2.3199999999999998</v>
      </c>
      <c r="K31" s="4">
        <v>2.37</v>
      </c>
      <c r="L31" s="35">
        <f t="shared" si="0"/>
        <v>2.3449999999999998</v>
      </c>
      <c r="M31" s="2">
        <f t="shared" si="4"/>
        <v>3.5355339059327563E-2</v>
      </c>
      <c r="N31" s="2">
        <f t="shared" si="2"/>
        <v>2.4622499999999996</v>
      </c>
      <c r="O31" s="28" t="s">
        <v>274</v>
      </c>
    </row>
    <row r="32" spans="1:15" x14ac:dyDescent="0.25">
      <c r="A32" s="4" t="s">
        <v>163</v>
      </c>
      <c r="B32" s="24" t="s">
        <v>187</v>
      </c>
      <c r="C32" s="4" t="s">
        <v>23</v>
      </c>
      <c r="D32" s="6">
        <v>42191</v>
      </c>
      <c r="E32" s="4" t="s">
        <v>31</v>
      </c>
      <c r="F32" s="29">
        <v>5739</v>
      </c>
      <c r="G32" s="29">
        <v>6069</v>
      </c>
      <c r="H32" s="39">
        <f t="shared" si="3"/>
        <v>5904</v>
      </c>
      <c r="I32" s="4">
        <v>2.44</v>
      </c>
      <c r="J32" s="4">
        <v>2.4900000000000002</v>
      </c>
      <c r="K32" s="4">
        <v>2.4300000000000002</v>
      </c>
      <c r="L32" s="35">
        <f t="shared" si="0"/>
        <v>2.4533333333333331</v>
      </c>
      <c r="M32" s="36">
        <f t="shared" si="4"/>
        <v>3.2145502536643257E-2</v>
      </c>
      <c r="N32" s="7">
        <f t="shared" si="2"/>
        <v>2.5759999999999996</v>
      </c>
    </row>
    <row r="33" spans="1:14" x14ac:dyDescent="0.25">
      <c r="A33" s="4" t="s">
        <v>230</v>
      </c>
      <c r="B33" s="24" t="s">
        <v>125</v>
      </c>
      <c r="C33" s="4" t="s">
        <v>21</v>
      </c>
      <c r="D33" s="6">
        <v>42196</v>
      </c>
      <c r="E33" s="4" t="s">
        <v>31</v>
      </c>
      <c r="F33" s="29">
        <v>6069</v>
      </c>
      <c r="G33" s="29">
        <v>6398</v>
      </c>
      <c r="H33" s="39">
        <f t="shared" si="3"/>
        <v>6233.5</v>
      </c>
      <c r="I33" s="4">
        <v>2.75</v>
      </c>
      <c r="J33" s="4">
        <v>2.79</v>
      </c>
      <c r="K33" s="4">
        <v>2.83</v>
      </c>
      <c r="L33" s="33">
        <f t="shared" si="0"/>
        <v>2.7900000000000005</v>
      </c>
      <c r="M33" s="33">
        <f t="shared" si="4"/>
        <v>4.0000000000000036E-2</v>
      </c>
      <c r="N33" s="7">
        <f t="shared" si="2"/>
        <v>2.9295000000000004</v>
      </c>
    </row>
    <row r="34" spans="1:14" x14ac:dyDescent="0.25">
      <c r="A34" s="4" t="s">
        <v>234</v>
      </c>
      <c r="B34" s="24" t="s">
        <v>125</v>
      </c>
      <c r="C34" s="4" t="s">
        <v>23</v>
      </c>
      <c r="D34" s="6">
        <v>42196</v>
      </c>
      <c r="E34" s="4" t="s">
        <v>31</v>
      </c>
      <c r="F34" s="29">
        <v>6069</v>
      </c>
      <c r="G34" s="29">
        <v>6398</v>
      </c>
      <c r="H34" s="39">
        <f t="shared" si="3"/>
        <v>6233.5</v>
      </c>
      <c r="I34" s="4">
        <v>2.38</v>
      </c>
      <c r="J34" s="4">
        <v>2.34</v>
      </c>
      <c r="K34" s="4">
        <v>2.38</v>
      </c>
      <c r="L34" s="33">
        <f t="shared" si="0"/>
        <v>2.3666666666666667</v>
      </c>
      <c r="M34" s="33">
        <f t="shared" si="4"/>
        <v>2.3094010767585049E-2</v>
      </c>
      <c r="N34" s="7">
        <f t="shared" si="2"/>
        <v>2.4849999999999999</v>
      </c>
    </row>
    <row r="35" spans="1:14" x14ac:dyDescent="0.25">
      <c r="A35" s="4" t="s">
        <v>238</v>
      </c>
      <c r="B35" s="24" t="s">
        <v>125</v>
      </c>
      <c r="C35" s="4" t="s">
        <v>23</v>
      </c>
      <c r="D35" s="6">
        <v>42196</v>
      </c>
      <c r="E35" s="4" t="s">
        <v>31</v>
      </c>
      <c r="F35" s="29">
        <v>6069</v>
      </c>
      <c r="G35" s="29">
        <v>6398</v>
      </c>
      <c r="H35" s="39">
        <f t="shared" si="3"/>
        <v>6233.5</v>
      </c>
      <c r="I35" s="4">
        <v>2.64</v>
      </c>
      <c r="J35" s="4">
        <v>2.69</v>
      </c>
      <c r="K35" s="4">
        <v>2.7</v>
      </c>
      <c r="L35" s="33">
        <f t="shared" si="0"/>
        <v>2.6766666666666672</v>
      </c>
      <c r="M35" s="33">
        <f t="shared" si="4"/>
        <v>3.2145502536643167E-2</v>
      </c>
      <c r="N35" s="7">
        <f t="shared" si="2"/>
        <v>2.8105000000000007</v>
      </c>
    </row>
    <row r="36" spans="1:14" x14ac:dyDescent="0.25">
      <c r="A36" s="4" t="s">
        <v>237</v>
      </c>
      <c r="B36" s="24" t="s">
        <v>125</v>
      </c>
      <c r="C36" s="4" t="s">
        <v>96</v>
      </c>
      <c r="D36" s="6">
        <v>42196</v>
      </c>
      <c r="E36" s="4" t="s">
        <v>31</v>
      </c>
      <c r="F36" s="29">
        <v>6069</v>
      </c>
      <c r="G36" s="29">
        <v>6398</v>
      </c>
      <c r="H36" s="39">
        <f t="shared" si="3"/>
        <v>6233.5</v>
      </c>
      <c r="I36" s="4">
        <v>2.59</v>
      </c>
      <c r="J36" s="4">
        <v>2.57</v>
      </c>
      <c r="K36" s="4">
        <v>2.56</v>
      </c>
      <c r="L36" s="33">
        <f t="shared" si="0"/>
        <v>2.5733333333333337</v>
      </c>
      <c r="M36" s="33">
        <f t="shared" si="4"/>
        <v>1.5275252316519383E-2</v>
      </c>
      <c r="N36" s="7">
        <f t="shared" si="2"/>
        <v>2.7020000000000004</v>
      </c>
    </row>
    <row r="37" spans="1:14" x14ac:dyDescent="0.25">
      <c r="A37" s="4" t="s">
        <v>236</v>
      </c>
      <c r="B37" s="24" t="s">
        <v>125</v>
      </c>
      <c r="C37" s="4" t="s">
        <v>23</v>
      </c>
      <c r="D37" s="6">
        <v>42196</v>
      </c>
      <c r="E37" s="4" t="s">
        <v>31</v>
      </c>
      <c r="F37" s="29">
        <v>6069</v>
      </c>
      <c r="G37" s="29">
        <v>6398</v>
      </c>
      <c r="H37" s="39">
        <f t="shared" si="3"/>
        <v>6233.5</v>
      </c>
      <c r="I37" s="4">
        <v>2.34</v>
      </c>
      <c r="J37" s="4">
        <v>2.33</v>
      </c>
      <c r="K37" s="4">
        <v>2.2599999999999998</v>
      </c>
      <c r="L37" s="33">
        <f t="shared" si="0"/>
        <v>2.31</v>
      </c>
      <c r="M37" s="33">
        <f t="shared" si="4"/>
        <v>4.3588989435406823E-2</v>
      </c>
      <c r="N37" s="7">
        <f t="shared" si="2"/>
        <v>2.4255</v>
      </c>
    </row>
    <row r="38" spans="1:14" x14ac:dyDescent="0.25">
      <c r="A38" s="4" t="s">
        <v>235</v>
      </c>
      <c r="B38" s="24" t="s">
        <v>125</v>
      </c>
      <c r="C38" s="4" t="s">
        <v>23</v>
      </c>
      <c r="D38" s="6">
        <v>42196</v>
      </c>
      <c r="E38" s="4" t="s">
        <v>31</v>
      </c>
      <c r="F38" s="29">
        <v>6069</v>
      </c>
      <c r="G38" s="29">
        <v>6398</v>
      </c>
      <c r="H38" s="39">
        <f t="shared" si="3"/>
        <v>6233.5</v>
      </c>
      <c r="I38" s="4">
        <v>2.35</v>
      </c>
      <c r="J38" s="4">
        <v>2.33</v>
      </c>
      <c r="K38" s="4">
        <v>2.31</v>
      </c>
      <c r="L38" s="33">
        <f t="shared" ref="L38:L69" si="5">AVERAGE(I38:K38)</f>
        <v>2.33</v>
      </c>
      <c r="M38" s="33">
        <f t="shared" si="4"/>
        <v>2.0000000000000018E-2</v>
      </c>
      <c r="N38" s="7">
        <f t="shared" ref="N38:N69" si="6">(L38*0.05)+L38</f>
        <v>2.4464999999999999</v>
      </c>
    </row>
    <row r="39" spans="1:14" x14ac:dyDescent="0.25">
      <c r="A39" s="4" t="s">
        <v>263</v>
      </c>
      <c r="B39" s="24" t="s">
        <v>125</v>
      </c>
      <c r="C39" s="4" t="s">
        <v>96</v>
      </c>
      <c r="D39" s="6">
        <v>42196</v>
      </c>
      <c r="E39" s="4" t="s">
        <v>31</v>
      </c>
      <c r="F39" s="29">
        <v>6069</v>
      </c>
      <c r="G39" s="29">
        <v>6398</v>
      </c>
      <c r="H39" s="39">
        <f t="shared" si="3"/>
        <v>6233.5</v>
      </c>
      <c r="I39" s="4">
        <v>2.78</v>
      </c>
      <c r="J39" s="4">
        <v>2.79</v>
      </c>
      <c r="K39" s="4">
        <v>2.7</v>
      </c>
      <c r="L39" s="35">
        <f t="shared" si="5"/>
        <v>2.7566666666666664</v>
      </c>
      <c r="M39" s="36">
        <f t="shared" si="4"/>
        <v>4.9328828623162339E-2</v>
      </c>
      <c r="N39" s="7">
        <f t="shared" si="6"/>
        <v>2.8944999999999999</v>
      </c>
    </row>
    <row r="40" spans="1:14" x14ac:dyDescent="0.25">
      <c r="A40" s="4" t="s">
        <v>266</v>
      </c>
      <c r="B40" s="24" t="s">
        <v>125</v>
      </c>
      <c r="C40" s="4" t="s">
        <v>21</v>
      </c>
      <c r="D40" s="6">
        <v>42196</v>
      </c>
      <c r="E40" s="4" t="s">
        <v>31</v>
      </c>
      <c r="F40" s="29">
        <v>6069</v>
      </c>
      <c r="G40" s="29">
        <v>6398</v>
      </c>
      <c r="H40" s="39">
        <f t="shared" si="3"/>
        <v>6233.5</v>
      </c>
      <c r="I40" s="4">
        <v>2.4900000000000002</v>
      </c>
      <c r="J40" s="4">
        <v>2.48</v>
      </c>
      <c r="K40" s="4">
        <v>2.63</v>
      </c>
      <c r="L40" s="35">
        <f t="shared" si="5"/>
        <v>2.5333333333333337</v>
      </c>
      <c r="M40" s="36">
        <f t="shared" si="4"/>
        <v>8.3864970836060718E-2</v>
      </c>
      <c r="N40" s="7">
        <f t="shared" si="6"/>
        <v>2.66</v>
      </c>
    </row>
    <row r="41" spans="1:14" x14ac:dyDescent="0.25">
      <c r="A41" s="4" t="s">
        <v>264</v>
      </c>
      <c r="B41" s="24" t="s">
        <v>125</v>
      </c>
      <c r="C41" s="4" t="s">
        <v>96</v>
      </c>
      <c r="D41" s="6">
        <v>42196</v>
      </c>
      <c r="E41" s="4" t="s">
        <v>31</v>
      </c>
      <c r="F41" s="29">
        <v>6069</v>
      </c>
      <c r="G41" s="29">
        <v>6398</v>
      </c>
      <c r="H41" s="39">
        <f t="shared" si="3"/>
        <v>6233.5</v>
      </c>
      <c r="I41" s="4">
        <v>2.4700000000000002</v>
      </c>
      <c r="J41" s="4">
        <v>2.46</v>
      </c>
      <c r="K41" s="4">
        <v>2.59</v>
      </c>
      <c r="L41" s="35">
        <f t="shared" si="5"/>
        <v>2.5066666666666664</v>
      </c>
      <c r="M41" s="36">
        <f t="shared" si="4"/>
        <v>7.2341781380702228E-2</v>
      </c>
      <c r="N41" s="7">
        <f t="shared" si="6"/>
        <v>2.6319999999999997</v>
      </c>
    </row>
    <row r="42" spans="1:14" x14ac:dyDescent="0.25">
      <c r="A42" s="4" t="s">
        <v>265</v>
      </c>
      <c r="B42" s="24" t="s">
        <v>125</v>
      </c>
      <c r="C42" s="4" t="s">
        <v>96</v>
      </c>
      <c r="D42" s="6">
        <v>42196</v>
      </c>
      <c r="E42" s="4" t="s">
        <v>31</v>
      </c>
      <c r="F42" s="29">
        <v>6069</v>
      </c>
      <c r="G42" s="29">
        <v>6398</v>
      </c>
      <c r="H42" s="39">
        <f t="shared" si="3"/>
        <v>6233.5</v>
      </c>
      <c r="I42" s="4">
        <v>2.66</v>
      </c>
      <c r="J42" s="4">
        <v>2.64</v>
      </c>
      <c r="K42" s="4">
        <v>2.66</v>
      </c>
      <c r="L42" s="35">
        <f t="shared" si="5"/>
        <v>2.6533333333333338</v>
      </c>
      <c r="M42" s="36">
        <f t="shared" si="4"/>
        <v>1.1547005383792526E-2</v>
      </c>
      <c r="N42" s="7">
        <f t="shared" si="6"/>
        <v>2.7860000000000005</v>
      </c>
    </row>
    <row r="43" spans="1:14" x14ac:dyDescent="0.25">
      <c r="A43" s="4" t="s">
        <v>192</v>
      </c>
      <c r="B43" s="24" t="s">
        <v>125</v>
      </c>
      <c r="C43" s="4" t="s">
        <v>23</v>
      </c>
      <c r="D43" s="6">
        <v>42194</v>
      </c>
      <c r="E43" s="4" t="s">
        <v>31</v>
      </c>
      <c r="F43" s="29">
        <v>6069</v>
      </c>
      <c r="G43" s="29">
        <v>6398</v>
      </c>
      <c r="H43" s="39">
        <f t="shared" si="3"/>
        <v>6233.5</v>
      </c>
      <c r="I43" s="4">
        <v>2.5299999999999998</v>
      </c>
      <c r="J43" s="4">
        <v>2.5499999999999998</v>
      </c>
      <c r="K43" s="4">
        <v>2.5099999999999998</v>
      </c>
      <c r="L43" s="35">
        <f t="shared" si="5"/>
        <v>2.5299999999999998</v>
      </c>
      <c r="M43" s="37">
        <f t="shared" si="4"/>
        <v>2.0000000000000018E-2</v>
      </c>
      <c r="N43" s="7">
        <f t="shared" si="6"/>
        <v>2.6564999999999999</v>
      </c>
    </row>
    <row r="44" spans="1:14" x14ac:dyDescent="0.25">
      <c r="A44" s="4" t="s">
        <v>194</v>
      </c>
      <c r="B44" s="24" t="s">
        <v>125</v>
      </c>
      <c r="C44" s="4" t="s">
        <v>147</v>
      </c>
      <c r="D44" s="6">
        <v>42194</v>
      </c>
      <c r="E44" s="4" t="s">
        <v>31</v>
      </c>
      <c r="F44" s="29">
        <v>6069</v>
      </c>
      <c r="G44" s="29">
        <v>6398</v>
      </c>
      <c r="H44" s="39">
        <f t="shared" si="3"/>
        <v>6233.5</v>
      </c>
      <c r="I44" s="4">
        <v>2.2200000000000002</v>
      </c>
      <c r="J44" s="4">
        <v>2.12</v>
      </c>
      <c r="K44" s="4">
        <v>2.04</v>
      </c>
      <c r="L44" s="35">
        <f t="shared" si="5"/>
        <v>2.1266666666666665</v>
      </c>
      <c r="M44" s="37">
        <f t="shared" si="4"/>
        <v>9.0184995056457967E-2</v>
      </c>
      <c r="N44" s="7">
        <f t="shared" si="6"/>
        <v>2.2329999999999997</v>
      </c>
    </row>
    <row r="45" spans="1:14" x14ac:dyDescent="0.25">
      <c r="A45" s="4" t="s">
        <v>195</v>
      </c>
      <c r="B45" s="24" t="s">
        <v>125</v>
      </c>
      <c r="C45" s="4" t="s">
        <v>22</v>
      </c>
      <c r="D45" s="6">
        <v>42194</v>
      </c>
      <c r="E45" s="4" t="s">
        <v>31</v>
      </c>
      <c r="F45" s="29">
        <v>6069</v>
      </c>
      <c r="G45" s="29">
        <v>6398</v>
      </c>
      <c r="H45" s="39">
        <f t="shared" si="3"/>
        <v>6233.5</v>
      </c>
      <c r="I45" s="4">
        <v>2.58</v>
      </c>
      <c r="J45" s="4">
        <v>2.35</v>
      </c>
      <c r="K45" s="4">
        <v>2.48</v>
      </c>
      <c r="L45" s="35">
        <f t="shared" si="5"/>
        <v>2.4700000000000002</v>
      </c>
      <c r="M45" s="30">
        <f t="shared" si="4"/>
        <v>0.11532562594670794</v>
      </c>
      <c r="N45" s="2">
        <f t="shared" si="6"/>
        <v>2.5935000000000001</v>
      </c>
    </row>
    <row r="46" spans="1:14" x14ac:dyDescent="0.25">
      <c r="A46" s="4" t="s">
        <v>196</v>
      </c>
      <c r="B46" s="24" t="s">
        <v>125</v>
      </c>
      <c r="C46" s="4" t="s">
        <v>22</v>
      </c>
      <c r="D46" s="6">
        <v>42194</v>
      </c>
      <c r="E46" s="4" t="s">
        <v>31</v>
      </c>
      <c r="F46" s="29">
        <v>6069</v>
      </c>
      <c r="G46" s="29">
        <v>6398</v>
      </c>
      <c r="H46" s="39">
        <f t="shared" si="3"/>
        <v>6233.5</v>
      </c>
      <c r="I46" s="4">
        <v>2.19</v>
      </c>
      <c r="J46" s="4">
        <v>2.2000000000000002</v>
      </c>
      <c r="K46" s="4">
        <v>2.0699999999999998</v>
      </c>
      <c r="L46" s="35">
        <f t="shared" si="5"/>
        <v>2.1533333333333338</v>
      </c>
      <c r="M46" s="37">
        <f t="shared" si="4"/>
        <v>7.2341781380702491E-2</v>
      </c>
      <c r="N46" s="7">
        <f t="shared" si="6"/>
        <v>2.2610000000000006</v>
      </c>
    </row>
    <row r="47" spans="1:14" x14ac:dyDescent="0.25">
      <c r="A47" s="4" t="s">
        <v>191</v>
      </c>
      <c r="B47" s="24" t="s">
        <v>125</v>
      </c>
      <c r="C47" s="4" t="s">
        <v>21</v>
      </c>
      <c r="D47" s="6">
        <v>42194</v>
      </c>
      <c r="E47" s="4" t="s">
        <v>31</v>
      </c>
      <c r="F47" s="29">
        <v>6069</v>
      </c>
      <c r="G47" s="29">
        <v>6398</v>
      </c>
      <c r="H47" s="39">
        <f t="shared" si="3"/>
        <v>6233.5</v>
      </c>
      <c r="I47" s="4">
        <v>2.59</v>
      </c>
      <c r="J47" s="4">
        <v>2.4700000000000002</v>
      </c>
      <c r="K47" s="4">
        <v>2.4500000000000002</v>
      </c>
      <c r="L47" s="35">
        <f t="shared" si="5"/>
        <v>2.5033333333333334</v>
      </c>
      <c r="M47" s="37">
        <f t="shared" ref="M47:M67" si="7">STDEV(I47:K47)</f>
        <v>7.571877794400346E-2</v>
      </c>
      <c r="N47" s="7">
        <f t="shared" si="6"/>
        <v>2.6285000000000003</v>
      </c>
    </row>
    <row r="48" spans="1:14" x14ac:dyDescent="0.25">
      <c r="A48" s="4" t="s">
        <v>193</v>
      </c>
      <c r="B48" s="24" t="s">
        <v>125</v>
      </c>
      <c r="C48" s="4" t="s">
        <v>96</v>
      </c>
      <c r="D48" s="6">
        <v>42194</v>
      </c>
      <c r="E48" s="4" t="s">
        <v>31</v>
      </c>
      <c r="F48" s="29">
        <v>6069</v>
      </c>
      <c r="G48" s="29">
        <v>6398</v>
      </c>
      <c r="H48" s="39">
        <f t="shared" si="3"/>
        <v>6233.5</v>
      </c>
      <c r="I48" s="4">
        <v>2.44</v>
      </c>
      <c r="J48" s="4">
        <v>2.4</v>
      </c>
      <c r="K48" s="4">
        <v>2.44</v>
      </c>
      <c r="L48" s="35">
        <f t="shared" si="5"/>
        <v>2.4266666666666663</v>
      </c>
      <c r="M48" s="37">
        <f t="shared" si="7"/>
        <v>2.3094010767585053E-2</v>
      </c>
      <c r="N48" s="7">
        <f t="shared" si="6"/>
        <v>2.5479999999999996</v>
      </c>
    </row>
    <row r="49" spans="1:15" x14ac:dyDescent="0.25">
      <c r="A49" s="4" t="s">
        <v>232</v>
      </c>
      <c r="B49" s="24" t="s">
        <v>125</v>
      </c>
      <c r="C49" s="4" t="s">
        <v>21</v>
      </c>
      <c r="D49" s="6">
        <v>42196</v>
      </c>
      <c r="E49" s="4" t="s">
        <v>31</v>
      </c>
      <c r="F49" s="29">
        <v>6069</v>
      </c>
      <c r="G49" s="29">
        <v>6398</v>
      </c>
      <c r="H49" s="39">
        <f t="shared" si="3"/>
        <v>6233.5</v>
      </c>
      <c r="I49" s="4">
        <v>2.46</v>
      </c>
      <c r="J49" s="4">
        <v>2.44</v>
      </c>
      <c r="K49" s="4">
        <v>2.37</v>
      </c>
      <c r="L49" s="35">
        <f t="shared" si="5"/>
        <v>2.4233333333333333</v>
      </c>
      <c r="M49" s="33">
        <f t="shared" si="7"/>
        <v>4.7258156262526003E-2</v>
      </c>
      <c r="N49" s="7">
        <f t="shared" si="6"/>
        <v>2.5445000000000002</v>
      </c>
    </row>
    <row r="50" spans="1:15" x14ac:dyDescent="0.25">
      <c r="A50" s="4" t="s">
        <v>233</v>
      </c>
      <c r="B50" s="24" t="s">
        <v>125</v>
      </c>
      <c r="C50" s="4" t="s">
        <v>96</v>
      </c>
      <c r="D50" s="6">
        <v>42196</v>
      </c>
      <c r="E50" s="4" t="s">
        <v>31</v>
      </c>
      <c r="F50" s="29">
        <v>6069</v>
      </c>
      <c r="G50" s="29">
        <v>6398</v>
      </c>
      <c r="H50" s="39">
        <f t="shared" si="3"/>
        <v>6233.5</v>
      </c>
      <c r="I50" s="4">
        <v>2.64</v>
      </c>
      <c r="J50" s="4">
        <v>2.52</v>
      </c>
      <c r="K50" s="4">
        <v>2.52</v>
      </c>
      <c r="L50" s="33">
        <f t="shared" si="5"/>
        <v>2.56</v>
      </c>
      <c r="M50" s="33">
        <f t="shared" si="7"/>
        <v>6.9282032302755148E-2</v>
      </c>
      <c r="N50" s="7">
        <f t="shared" si="6"/>
        <v>2.6880000000000002</v>
      </c>
    </row>
    <row r="51" spans="1:15" x14ac:dyDescent="0.25">
      <c r="A51" s="4" t="s">
        <v>128</v>
      </c>
      <c r="B51" s="24" t="s">
        <v>125</v>
      </c>
      <c r="C51" s="4" t="s">
        <v>96</v>
      </c>
      <c r="D51" s="6">
        <v>42191</v>
      </c>
      <c r="E51" s="4" t="s">
        <v>31</v>
      </c>
      <c r="F51" s="29">
        <v>6069</v>
      </c>
      <c r="G51" s="29">
        <v>6398</v>
      </c>
      <c r="H51" s="39">
        <f t="shared" si="3"/>
        <v>6233.5</v>
      </c>
      <c r="I51" s="4">
        <v>2.4900000000000002</v>
      </c>
      <c r="J51" s="4">
        <v>2.36</v>
      </c>
      <c r="K51" s="4">
        <v>2.4300000000000002</v>
      </c>
      <c r="L51" s="35">
        <f t="shared" si="5"/>
        <v>2.4266666666666663</v>
      </c>
      <c r="M51" s="36">
        <f t="shared" si="7"/>
        <v>6.506407098647729E-2</v>
      </c>
      <c r="N51" s="7">
        <f t="shared" si="6"/>
        <v>2.5479999999999996</v>
      </c>
    </row>
    <row r="52" spans="1:15" x14ac:dyDescent="0.25">
      <c r="A52" s="4" t="s">
        <v>127</v>
      </c>
      <c r="B52" s="24" t="s">
        <v>125</v>
      </c>
      <c r="C52" s="4" t="s">
        <v>21</v>
      </c>
      <c r="D52" s="6">
        <v>42191</v>
      </c>
      <c r="E52" s="4" t="s">
        <v>31</v>
      </c>
      <c r="F52" s="29">
        <v>6069</v>
      </c>
      <c r="G52" s="29">
        <v>6398</v>
      </c>
      <c r="H52" s="39">
        <f t="shared" si="3"/>
        <v>6233.5</v>
      </c>
      <c r="I52" s="4">
        <v>2.5</v>
      </c>
      <c r="J52" s="4">
        <v>2.69</v>
      </c>
      <c r="K52" s="4">
        <v>2.64</v>
      </c>
      <c r="L52" s="35">
        <f t="shared" si="5"/>
        <v>2.61</v>
      </c>
      <c r="M52" s="36">
        <f t="shared" si="7"/>
        <v>9.8488578017961043E-2</v>
      </c>
      <c r="N52" s="7">
        <f t="shared" si="6"/>
        <v>2.7404999999999999</v>
      </c>
    </row>
    <row r="53" spans="1:15" x14ac:dyDescent="0.25">
      <c r="A53" s="4" t="s">
        <v>130</v>
      </c>
      <c r="B53" s="24" t="s">
        <v>125</v>
      </c>
      <c r="C53" s="4" t="s">
        <v>96</v>
      </c>
      <c r="D53" s="6">
        <v>42191</v>
      </c>
      <c r="E53" s="4" t="s">
        <v>31</v>
      </c>
      <c r="F53" s="29">
        <v>6069</v>
      </c>
      <c r="G53" s="29">
        <v>6398</v>
      </c>
      <c r="H53" s="39">
        <f t="shared" si="3"/>
        <v>6233.5</v>
      </c>
      <c r="I53" s="4">
        <v>2.4900000000000002</v>
      </c>
      <c r="J53" s="4">
        <v>2.48</v>
      </c>
      <c r="K53" s="4">
        <v>2.54</v>
      </c>
      <c r="L53" s="35">
        <f t="shared" si="5"/>
        <v>2.5033333333333334</v>
      </c>
      <c r="M53" s="36">
        <f t="shared" si="7"/>
        <v>3.2145502536643167E-2</v>
      </c>
      <c r="N53" s="7">
        <f t="shared" si="6"/>
        <v>2.6285000000000003</v>
      </c>
    </row>
    <row r="54" spans="1:15" x14ac:dyDescent="0.25">
      <c r="A54" s="4" t="s">
        <v>129</v>
      </c>
      <c r="B54" s="24" t="s">
        <v>125</v>
      </c>
      <c r="C54" s="4" t="s">
        <v>96</v>
      </c>
      <c r="D54" s="6">
        <v>42191</v>
      </c>
      <c r="E54" s="4" t="s">
        <v>31</v>
      </c>
      <c r="F54" s="29">
        <v>6069</v>
      </c>
      <c r="G54" s="29">
        <v>6398</v>
      </c>
      <c r="H54" s="39">
        <f t="shared" si="3"/>
        <v>6233.5</v>
      </c>
      <c r="I54" s="4">
        <v>2.64</v>
      </c>
      <c r="J54" s="4">
        <v>2.56</v>
      </c>
      <c r="K54" s="4">
        <v>2.57</v>
      </c>
      <c r="L54" s="35">
        <f t="shared" si="5"/>
        <v>2.59</v>
      </c>
      <c r="M54" s="36">
        <f t="shared" si="7"/>
        <v>4.3588989435406823E-2</v>
      </c>
      <c r="N54" s="7">
        <f t="shared" si="6"/>
        <v>2.7195</v>
      </c>
    </row>
    <row r="55" spans="1:15" x14ac:dyDescent="0.25">
      <c r="A55" s="4" t="s">
        <v>131</v>
      </c>
      <c r="B55" s="24" t="s">
        <v>125</v>
      </c>
      <c r="C55" s="4" t="s">
        <v>21</v>
      </c>
      <c r="D55" s="6">
        <v>42191</v>
      </c>
      <c r="E55" s="4" t="s">
        <v>31</v>
      </c>
      <c r="F55" s="29">
        <v>6069</v>
      </c>
      <c r="G55" s="29">
        <v>6398</v>
      </c>
      <c r="H55" s="39">
        <f t="shared" si="3"/>
        <v>6233.5</v>
      </c>
      <c r="I55" s="4">
        <v>2.4900000000000002</v>
      </c>
      <c r="J55" s="4">
        <v>2.4300000000000002</v>
      </c>
      <c r="K55" s="4">
        <v>2.46</v>
      </c>
      <c r="L55" s="35">
        <f t="shared" si="5"/>
        <v>2.46</v>
      </c>
      <c r="M55" s="36">
        <f t="shared" si="7"/>
        <v>3.0000000000000027E-2</v>
      </c>
      <c r="N55" s="7">
        <f t="shared" si="6"/>
        <v>2.5830000000000002</v>
      </c>
    </row>
    <row r="56" spans="1:15" x14ac:dyDescent="0.25">
      <c r="A56" s="4" t="s">
        <v>126</v>
      </c>
      <c r="B56" s="24" t="s">
        <v>125</v>
      </c>
      <c r="C56" s="4" t="s">
        <v>21</v>
      </c>
      <c r="D56" s="6">
        <v>42191</v>
      </c>
      <c r="E56" s="4" t="s">
        <v>31</v>
      </c>
      <c r="F56" s="29">
        <v>6069</v>
      </c>
      <c r="G56" s="29">
        <v>6398</v>
      </c>
      <c r="H56" s="39">
        <f t="shared" si="3"/>
        <v>6233.5</v>
      </c>
      <c r="I56" s="4">
        <v>2.52</v>
      </c>
      <c r="J56" s="4">
        <v>2.37</v>
      </c>
      <c r="K56" s="4">
        <v>2.44</v>
      </c>
      <c r="L56" s="35">
        <f t="shared" si="5"/>
        <v>2.4433333333333334</v>
      </c>
      <c r="M56" s="36">
        <f t="shared" si="7"/>
        <v>7.5055534994651313E-2</v>
      </c>
      <c r="N56" s="7">
        <f t="shared" si="6"/>
        <v>2.5655000000000001</v>
      </c>
    </row>
    <row r="57" spans="1:15" x14ac:dyDescent="0.25">
      <c r="A57" s="4" t="s">
        <v>132</v>
      </c>
      <c r="B57" s="24" t="s">
        <v>125</v>
      </c>
      <c r="C57" s="4" t="s">
        <v>23</v>
      </c>
      <c r="D57" s="6">
        <v>42191</v>
      </c>
      <c r="E57" s="4" t="s">
        <v>31</v>
      </c>
      <c r="F57" s="29">
        <v>6069</v>
      </c>
      <c r="G57" s="29">
        <v>6398</v>
      </c>
      <c r="H57" s="39">
        <f t="shared" si="3"/>
        <v>6233.5</v>
      </c>
      <c r="I57" s="4">
        <v>2.5099999999999998</v>
      </c>
      <c r="J57" s="4">
        <v>2.46</v>
      </c>
      <c r="K57" s="4">
        <v>2.4900000000000002</v>
      </c>
      <c r="L57" s="35">
        <f t="shared" si="5"/>
        <v>2.4866666666666668</v>
      </c>
      <c r="M57" s="36">
        <f t="shared" si="7"/>
        <v>2.5166114784235766E-2</v>
      </c>
      <c r="N57" s="7">
        <f t="shared" si="6"/>
        <v>2.6110000000000002</v>
      </c>
    </row>
    <row r="58" spans="1:15" x14ac:dyDescent="0.25">
      <c r="A58" s="4" t="s">
        <v>76</v>
      </c>
      <c r="B58" s="24" t="s">
        <v>123</v>
      </c>
      <c r="C58" s="4" t="s">
        <v>16</v>
      </c>
      <c r="D58" s="6">
        <v>42187</v>
      </c>
      <c r="E58" s="4" t="s">
        <v>31</v>
      </c>
      <c r="F58" s="29">
        <v>6398</v>
      </c>
      <c r="G58" s="29">
        <v>6728</v>
      </c>
      <c r="H58" s="39">
        <f t="shared" si="3"/>
        <v>6563</v>
      </c>
      <c r="I58" s="4">
        <v>2.52</v>
      </c>
      <c r="J58" s="4">
        <v>2.5099999999999998</v>
      </c>
      <c r="L58" s="35">
        <f t="shared" si="5"/>
        <v>2.5149999999999997</v>
      </c>
      <c r="M58" s="36">
        <f t="shared" si="7"/>
        <v>7.0710678118656384E-3</v>
      </c>
      <c r="N58" s="7">
        <f t="shared" si="6"/>
        <v>2.6407499999999997</v>
      </c>
    </row>
    <row r="59" spans="1:15" x14ac:dyDescent="0.25">
      <c r="A59" s="4" t="s">
        <v>77</v>
      </c>
      <c r="B59" s="24" t="s">
        <v>123</v>
      </c>
      <c r="C59" s="4" t="s">
        <v>55</v>
      </c>
      <c r="D59" s="6">
        <v>42187</v>
      </c>
      <c r="E59" s="4" t="s">
        <v>31</v>
      </c>
      <c r="F59" s="29">
        <v>6398</v>
      </c>
      <c r="G59" s="29">
        <v>6728</v>
      </c>
      <c r="H59" s="39">
        <f t="shared" si="3"/>
        <v>6563</v>
      </c>
      <c r="I59" s="4">
        <v>2.56</v>
      </c>
      <c r="J59" s="4">
        <v>2.4700000000000002</v>
      </c>
      <c r="L59" s="35">
        <f t="shared" si="5"/>
        <v>2.5150000000000001</v>
      </c>
      <c r="M59" s="36">
        <f t="shared" si="7"/>
        <v>6.3639610306789177E-2</v>
      </c>
      <c r="N59" s="7">
        <f t="shared" si="6"/>
        <v>2.6407500000000002</v>
      </c>
    </row>
    <row r="60" spans="1:15" x14ac:dyDescent="0.25">
      <c r="A60" s="4" t="s">
        <v>79</v>
      </c>
      <c r="B60" s="24" t="s">
        <v>123</v>
      </c>
      <c r="C60" s="4" t="s">
        <v>16</v>
      </c>
      <c r="D60" s="6">
        <v>42187</v>
      </c>
      <c r="E60" s="4" t="s">
        <v>31</v>
      </c>
      <c r="F60" s="29">
        <v>6398</v>
      </c>
      <c r="G60" s="29">
        <v>6728</v>
      </c>
      <c r="H60" s="39">
        <f t="shared" si="3"/>
        <v>6563</v>
      </c>
      <c r="I60" s="4">
        <v>2.54</v>
      </c>
      <c r="J60" s="4">
        <v>2.64</v>
      </c>
      <c r="K60" s="4">
        <v>2.72</v>
      </c>
      <c r="L60" s="35">
        <f t="shared" si="5"/>
        <v>2.6333333333333333</v>
      </c>
      <c r="M60" s="36">
        <f t="shared" si="7"/>
        <v>9.0184995056457953E-2</v>
      </c>
      <c r="N60" s="7">
        <f t="shared" si="6"/>
        <v>2.7650000000000001</v>
      </c>
    </row>
    <row r="61" spans="1:15" x14ac:dyDescent="0.25">
      <c r="A61" s="4" t="s">
        <v>78</v>
      </c>
      <c r="B61" s="24" t="s">
        <v>123</v>
      </c>
      <c r="C61" s="4" t="s">
        <v>62</v>
      </c>
      <c r="D61" s="6">
        <v>42187</v>
      </c>
      <c r="E61" s="4" t="s">
        <v>31</v>
      </c>
      <c r="F61" s="29">
        <v>6398</v>
      </c>
      <c r="G61" s="29">
        <v>6728</v>
      </c>
      <c r="H61" s="39">
        <f t="shared" si="3"/>
        <v>6563</v>
      </c>
      <c r="I61" s="4">
        <v>2.72</v>
      </c>
      <c r="J61" s="4">
        <v>2.7</v>
      </c>
      <c r="L61" s="35">
        <f t="shared" si="5"/>
        <v>2.71</v>
      </c>
      <c r="M61" s="36">
        <f t="shared" si="7"/>
        <v>1.4142135623730963E-2</v>
      </c>
      <c r="N61" s="7">
        <f t="shared" si="6"/>
        <v>2.8454999999999999</v>
      </c>
    </row>
    <row r="62" spans="1:15" x14ac:dyDescent="0.25">
      <c r="A62" s="4" t="s">
        <v>81</v>
      </c>
      <c r="B62" s="24" t="s">
        <v>123</v>
      </c>
      <c r="C62" s="4" t="s">
        <v>16</v>
      </c>
      <c r="D62" s="6">
        <v>42187</v>
      </c>
      <c r="E62" s="4" t="s">
        <v>31</v>
      </c>
      <c r="F62" s="29">
        <v>6398</v>
      </c>
      <c r="G62" s="29">
        <v>6728</v>
      </c>
      <c r="H62" s="39">
        <f t="shared" si="3"/>
        <v>6563</v>
      </c>
      <c r="I62" s="4">
        <v>2.42</v>
      </c>
      <c r="J62" s="4">
        <v>2.5299999999999998</v>
      </c>
      <c r="L62" s="35">
        <f t="shared" si="5"/>
        <v>2.4749999999999996</v>
      </c>
      <c r="M62" s="36">
        <f t="shared" si="7"/>
        <v>7.7781745930520133E-2</v>
      </c>
      <c r="N62" s="7">
        <f t="shared" si="6"/>
        <v>2.5987499999999994</v>
      </c>
    </row>
    <row r="63" spans="1:15" x14ac:dyDescent="0.25">
      <c r="A63" s="4" t="s">
        <v>80</v>
      </c>
      <c r="B63" s="24" t="s">
        <v>123</v>
      </c>
      <c r="C63" s="4" t="s">
        <v>55</v>
      </c>
      <c r="D63" s="6">
        <v>42187</v>
      </c>
      <c r="E63" s="4" t="s">
        <v>31</v>
      </c>
      <c r="F63" s="29">
        <v>6398</v>
      </c>
      <c r="G63" s="29">
        <v>6728</v>
      </c>
      <c r="H63" s="39">
        <f t="shared" si="3"/>
        <v>6563</v>
      </c>
      <c r="I63" s="4">
        <v>2.65</v>
      </c>
      <c r="J63" s="4">
        <v>2.4900000000000002</v>
      </c>
      <c r="K63" s="4">
        <v>2.59</v>
      </c>
      <c r="L63" s="35">
        <f t="shared" si="5"/>
        <v>2.5766666666666667</v>
      </c>
      <c r="M63" s="36">
        <f t="shared" si="7"/>
        <v>8.0829037686547436E-2</v>
      </c>
      <c r="N63" s="7">
        <f t="shared" si="6"/>
        <v>2.7054999999999998</v>
      </c>
    </row>
    <row r="64" spans="1:15" x14ac:dyDescent="0.25">
      <c r="A64" s="4" t="s">
        <v>60</v>
      </c>
      <c r="B64" s="24" t="s">
        <v>123</v>
      </c>
      <c r="C64" s="4" t="s">
        <v>16</v>
      </c>
      <c r="D64" s="6">
        <v>42186</v>
      </c>
      <c r="E64" s="4" t="s">
        <v>31</v>
      </c>
      <c r="F64" s="29">
        <v>6398</v>
      </c>
      <c r="G64" s="29">
        <v>6728</v>
      </c>
      <c r="H64" s="39">
        <f t="shared" si="3"/>
        <v>6563</v>
      </c>
      <c r="J64" s="4">
        <v>2.58</v>
      </c>
      <c r="K64" s="4">
        <v>2.58</v>
      </c>
      <c r="L64" s="35">
        <f t="shared" si="5"/>
        <v>2.58</v>
      </c>
      <c r="M64" s="2">
        <f t="shared" si="7"/>
        <v>0</v>
      </c>
      <c r="N64" s="2">
        <f t="shared" si="6"/>
        <v>2.7090000000000001</v>
      </c>
      <c r="O64" s="28" t="s">
        <v>278</v>
      </c>
    </row>
    <row r="65" spans="1:15" x14ac:dyDescent="0.25">
      <c r="A65" s="4" t="s">
        <v>63</v>
      </c>
      <c r="B65" s="24" t="s">
        <v>123</v>
      </c>
      <c r="C65" s="4" t="s">
        <v>58</v>
      </c>
      <c r="D65" s="6">
        <v>42186</v>
      </c>
      <c r="E65" s="4" t="s">
        <v>31</v>
      </c>
      <c r="F65" s="29">
        <v>6398</v>
      </c>
      <c r="G65" s="29">
        <v>6728</v>
      </c>
      <c r="H65" s="39">
        <f t="shared" si="3"/>
        <v>6563</v>
      </c>
      <c r="I65" s="4">
        <v>2.64</v>
      </c>
      <c r="J65" s="4">
        <v>2.71</v>
      </c>
      <c r="K65" s="4">
        <v>2.5499999999999998</v>
      </c>
      <c r="L65" s="35">
        <f t="shared" si="5"/>
        <v>2.6333333333333333</v>
      </c>
      <c r="M65" s="36">
        <f t="shared" si="7"/>
        <v>8.0208062770106517E-2</v>
      </c>
      <c r="N65" s="7">
        <f t="shared" si="6"/>
        <v>2.7650000000000001</v>
      </c>
    </row>
    <row r="66" spans="1:15" x14ac:dyDescent="0.25">
      <c r="A66" s="4" t="s">
        <v>74</v>
      </c>
      <c r="B66" s="24" t="s">
        <v>123</v>
      </c>
      <c r="C66" s="4" t="s">
        <v>62</v>
      </c>
      <c r="D66" s="6">
        <v>42187</v>
      </c>
      <c r="E66" s="4" t="s">
        <v>31</v>
      </c>
      <c r="F66" s="29">
        <v>6398</v>
      </c>
      <c r="G66" s="29">
        <v>6728</v>
      </c>
      <c r="H66" s="39">
        <f t="shared" si="3"/>
        <v>6563</v>
      </c>
      <c r="I66" s="4">
        <v>2.37</v>
      </c>
      <c r="J66" s="4">
        <v>2.4300000000000002</v>
      </c>
      <c r="L66" s="35">
        <f t="shared" si="5"/>
        <v>2.4000000000000004</v>
      </c>
      <c r="M66" s="36">
        <f t="shared" si="7"/>
        <v>4.2426406871192889E-2</v>
      </c>
      <c r="N66" s="7">
        <f t="shared" si="6"/>
        <v>2.5200000000000005</v>
      </c>
    </row>
    <row r="67" spans="1:15" x14ac:dyDescent="0.25">
      <c r="A67" s="4" t="s">
        <v>61</v>
      </c>
      <c r="B67" s="24" t="s">
        <v>123</v>
      </c>
      <c r="C67" s="4" t="s">
        <v>55</v>
      </c>
      <c r="D67" s="6">
        <v>42186</v>
      </c>
      <c r="E67" s="4" t="s">
        <v>31</v>
      </c>
      <c r="F67" s="29">
        <v>6398</v>
      </c>
      <c r="G67" s="29">
        <v>6728</v>
      </c>
      <c r="H67" s="39">
        <f t="shared" si="3"/>
        <v>6563</v>
      </c>
      <c r="I67" s="4">
        <v>2.2999999999999998</v>
      </c>
      <c r="J67" s="4">
        <v>2.54</v>
      </c>
      <c r="K67" s="4">
        <v>2.46</v>
      </c>
      <c r="L67" s="35">
        <f t="shared" si="5"/>
        <v>2.4333333333333331</v>
      </c>
      <c r="M67" s="2">
        <f t="shared" si="7"/>
        <v>0.12220201853215584</v>
      </c>
      <c r="N67" s="2">
        <f t="shared" si="6"/>
        <v>2.5549999999999997</v>
      </c>
    </row>
    <row r="68" spans="1:15" x14ac:dyDescent="0.25">
      <c r="A68" s="4" t="s">
        <v>72</v>
      </c>
      <c r="B68" s="24" t="s">
        <v>123</v>
      </c>
      <c r="C68" s="4" t="s">
        <v>62</v>
      </c>
      <c r="D68" s="6">
        <v>42187</v>
      </c>
      <c r="E68" s="4" t="s">
        <v>31</v>
      </c>
      <c r="F68" s="29">
        <v>6398</v>
      </c>
      <c r="G68" s="29">
        <v>6728</v>
      </c>
      <c r="H68" s="39">
        <f t="shared" si="3"/>
        <v>6563</v>
      </c>
      <c r="I68" s="4">
        <v>2.5499999999999998</v>
      </c>
      <c r="L68" s="35">
        <f t="shared" si="5"/>
        <v>2.5499999999999998</v>
      </c>
      <c r="M68" s="36"/>
      <c r="N68" s="7">
        <f t="shared" si="6"/>
        <v>2.6774999999999998</v>
      </c>
      <c r="O68" s="28" t="s">
        <v>73</v>
      </c>
    </row>
    <row r="69" spans="1:15" x14ac:dyDescent="0.25">
      <c r="A69" s="4" t="s">
        <v>75</v>
      </c>
      <c r="B69" s="24" t="s">
        <v>123</v>
      </c>
      <c r="C69" s="4" t="s">
        <v>62</v>
      </c>
      <c r="D69" s="6">
        <v>42187</v>
      </c>
      <c r="E69" s="4" t="s">
        <v>31</v>
      </c>
      <c r="F69" s="29">
        <v>6398</v>
      </c>
      <c r="G69" s="29">
        <v>6728</v>
      </c>
      <c r="H69" s="39">
        <f t="shared" si="3"/>
        <v>6563</v>
      </c>
      <c r="I69" s="4">
        <v>2.56</v>
      </c>
      <c r="J69" s="4">
        <v>2.56</v>
      </c>
      <c r="L69" s="35">
        <f t="shared" si="5"/>
        <v>2.56</v>
      </c>
      <c r="M69" s="36">
        <f t="shared" ref="M69:M81" si="8">STDEV(I69:K69)</f>
        <v>0</v>
      </c>
      <c r="N69" s="7">
        <f t="shared" si="6"/>
        <v>2.6880000000000002</v>
      </c>
      <c r="O69" s="28" t="s">
        <v>73</v>
      </c>
    </row>
    <row r="70" spans="1:15" x14ac:dyDescent="0.25">
      <c r="A70" s="4" t="s">
        <v>52</v>
      </c>
      <c r="B70" s="24" t="s">
        <v>123</v>
      </c>
      <c r="C70" s="4" t="s">
        <v>16</v>
      </c>
      <c r="D70" s="6">
        <v>42186</v>
      </c>
      <c r="E70" s="4" t="s">
        <v>31</v>
      </c>
      <c r="F70" s="29">
        <v>6398</v>
      </c>
      <c r="G70" s="29">
        <v>6728</v>
      </c>
      <c r="H70" s="39">
        <f t="shared" si="3"/>
        <v>6563</v>
      </c>
      <c r="I70" s="4">
        <v>2.85</v>
      </c>
      <c r="J70" s="4">
        <v>2.85</v>
      </c>
      <c r="K70" s="4">
        <v>2.75</v>
      </c>
      <c r="L70" s="35">
        <f t="shared" ref="L70:L81" si="9">AVERAGE(I70:K70)</f>
        <v>2.8166666666666664</v>
      </c>
      <c r="M70" s="36">
        <f t="shared" si="8"/>
        <v>5.773502691896263E-2</v>
      </c>
      <c r="N70" s="7">
        <f t="shared" ref="N70:N101" si="10">(L70*0.05)+L70</f>
        <v>2.9574999999999996</v>
      </c>
    </row>
    <row r="71" spans="1:15" x14ac:dyDescent="0.25">
      <c r="A71" s="4" t="s">
        <v>64</v>
      </c>
      <c r="B71" s="24" t="s">
        <v>123</v>
      </c>
      <c r="C71" s="4" t="s">
        <v>16</v>
      </c>
      <c r="D71" s="6">
        <v>42186</v>
      </c>
      <c r="E71" s="4" t="s">
        <v>31</v>
      </c>
      <c r="F71" s="29">
        <v>6398</v>
      </c>
      <c r="G71" s="29">
        <v>6728</v>
      </c>
      <c r="H71" s="39">
        <f t="shared" si="3"/>
        <v>6563</v>
      </c>
      <c r="I71" s="4">
        <v>2.54</v>
      </c>
      <c r="J71" s="4">
        <v>2.78</v>
      </c>
      <c r="L71" s="35">
        <f t="shared" si="9"/>
        <v>2.66</v>
      </c>
      <c r="M71" s="2">
        <f t="shared" si="8"/>
        <v>0.16970562748477125</v>
      </c>
      <c r="N71" s="2">
        <f t="shared" si="10"/>
        <v>2.7930000000000001</v>
      </c>
    </row>
    <row r="72" spans="1:15" x14ac:dyDescent="0.25">
      <c r="A72" s="4" t="s">
        <v>53</v>
      </c>
      <c r="B72" s="24" t="s">
        <v>123</v>
      </c>
      <c r="C72" s="4" t="s">
        <v>16</v>
      </c>
      <c r="D72" s="6">
        <v>42186</v>
      </c>
      <c r="E72" s="4" t="s">
        <v>31</v>
      </c>
      <c r="F72" s="29">
        <v>6398</v>
      </c>
      <c r="G72" s="29">
        <v>6728</v>
      </c>
      <c r="H72" s="39">
        <f t="shared" si="3"/>
        <v>6563</v>
      </c>
      <c r="I72" s="4">
        <v>2.62</v>
      </c>
      <c r="J72" s="4">
        <v>2.59</v>
      </c>
      <c r="L72" s="35">
        <f t="shared" si="9"/>
        <v>2.605</v>
      </c>
      <c r="M72" s="36">
        <f t="shared" si="8"/>
        <v>2.12132034355966E-2</v>
      </c>
      <c r="N72" s="7">
        <f t="shared" si="10"/>
        <v>2.7352500000000002</v>
      </c>
    </row>
    <row r="73" spans="1:15" x14ac:dyDescent="0.25">
      <c r="A73" s="4" t="s">
        <v>243</v>
      </c>
      <c r="B73" s="24" t="s">
        <v>136</v>
      </c>
      <c r="C73" s="4" t="s">
        <v>22</v>
      </c>
      <c r="D73" s="6">
        <v>42196</v>
      </c>
      <c r="E73" s="4" t="s">
        <v>31</v>
      </c>
      <c r="F73" s="29">
        <v>8704</v>
      </c>
      <c r="G73" s="29">
        <v>9033</v>
      </c>
      <c r="H73" s="39">
        <f t="shared" si="3"/>
        <v>8868.5</v>
      </c>
      <c r="I73" s="4">
        <v>2.4700000000000002</v>
      </c>
      <c r="J73" s="4">
        <v>2.56</v>
      </c>
      <c r="K73" s="4">
        <v>2.41</v>
      </c>
      <c r="L73" s="35">
        <f t="shared" si="9"/>
        <v>2.48</v>
      </c>
      <c r="M73" s="37">
        <f t="shared" si="8"/>
        <v>7.5498344352707442E-2</v>
      </c>
      <c r="N73" s="7">
        <f t="shared" si="10"/>
        <v>2.6040000000000001</v>
      </c>
    </row>
    <row r="74" spans="1:15" x14ac:dyDescent="0.25">
      <c r="A74" s="4" t="s">
        <v>246</v>
      </c>
      <c r="B74" s="24" t="s">
        <v>136</v>
      </c>
      <c r="C74" s="4" t="s">
        <v>55</v>
      </c>
      <c r="D74" s="6">
        <v>42196</v>
      </c>
      <c r="E74" s="4" t="s">
        <v>31</v>
      </c>
      <c r="F74" s="29">
        <v>8704</v>
      </c>
      <c r="G74" s="29">
        <v>9033</v>
      </c>
      <c r="H74" s="39">
        <f t="shared" si="3"/>
        <v>8868.5</v>
      </c>
      <c r="I74" s="4">
        <v>2.17</v>
      </c>
      <c r="J74" s="4">
        <v>2.08</v>
      </c>
      <c r="K74" s="4">
        <v>2.14</v>
      </c>
      <c r="L74" s="35">
        <f t="shared" si="9"/>
        <v>2.1300000000000003</v>
      </c>
      <c r="M74" s="37">
        <f t="shared" si="8"/>
        <v>4.5825756949558344E-2</v>
      </c>
      <c r="N74" s="7">
        <f t="shared" si="10"/>
        <v>2.2365000000000004</v>
      </c>
      <c r="O74" s="28" t="s">
        <v>245</v>
      </c>
    </row>
    <row r="75" spans="1:15" x14ac:dyDescent="0.25">
      <c r="A75" s="4" t="s">
        <v>244</v>
      </c>
      <c r="B75" s="24" t="s">
        <v>136</v>
      </c>
      <c r="C75" s="4" t="s">
        <v>16</v>
      </c>
      <c r="D75" s="6">
        <v>42196</v>
      </c>
      <c r="E75" s="4" t="s">
        <v>31</v>
      </c>
      <c r="F75" s="29">
        <v>8704</v>
      </c>
      <c r="G75" s="29">
        <v>9033</v>
      </c>
      <c r="H75" s="39">
        <f t="shared" ref="H75:H138" si="11">AVERAGE(F75:G75)</f>
        <v>8868.5</v>
      </c>
      <c r="I75" s="4">
        <v>2.77</v>
      </c>
      <c r="J75" s="4">
        <v>2.78</v>
      </c>
      <c r="K75" s="4">
        <v>2.54</v>
      </c>
      <c r="L75" s="35">
        <f t="shared" si="9"/>
        <v>2.6966666666666668</v>
      </c>
      <c r="M75" s="30">
        <f t="shared" si="8"/>
        <v>0.13576941236277529</v>
      </c>
      <c r="N75" s="2">
        <f t="shared" si="10"/>
        <v>2.8315000000000001</v>
      </c>
      <c r="O75" s="28" t="s">
        <v>245</v>
      </c>
    </row>
    <row r="76" spans="1:15" x14ac:dyDescent="0.25">
      <c r="A76" s="4" t="s">
        <v>203</v>
      </c>
      <c r="B76" s="24" t="s">
        <v>136</v>
      </c>
      <c r="C76" s="4" t="s">
        <v>23</v>
      </c>
      <c r="D76" s="6">
        <v>42196</v>
      </c>
      <c r="E76" s="4" t="s">
        <v>31</v>
      </c>
      <c r="F76" s="29">
        <v>8704</v>
      </c>
      <c r="G76" s="29">
        <v>9033</v>
      </c>
      <c r="H76" s="39">
        <f t="shared" si="11"/>
        <v>8868.5</v>
      </c>
      <c r="J76" s="4">
        <v>2.15</v>
      </c>
      <c r="K76" s="4">
        <v>2.25</v>
      </c>
      <c r="L76" s="35">
        <f t="shared" si="9"/>
        <v>2.2000000000000002</v>
      </c>
      <c r="M76" s="30">
        <f t="shared" si="8"/>
        <v>7.0710678118654821E-2</v>
      </c>
      <c r="N76" s="2">
        <f t="shared" si="10"/>
        <v>2.31</v>
      </c>
      <c r="O76" s="28" t="s">
        <v>270</v>
      </c>
    </row>
    <row r="77" spans="1:15" x14ac:dyDescent="0.25">
      <c r="A77" s="4" t="s">
        <v>200</v>
      </c>
      <c r="B77" s="24" t="s">
        <v>136</v>
      </c>
      <c r="C77" s="4" t="s">
        <v>22</v>
      </c>
      <c r="D77" s="6">
        <v>42196</v>
      </c>
      <c r="E77" s="4" t="s">
        <v>31</v>
      </c>
      <c r="F77" s="29">
        <v>8704</v>
      </c>
      <c r="G77" s="29">
        <v>9033</v>
      </c>
      <c r="H77" s="39">
        <f t="shared" si="11"/>
        <v>8868.5</v>
      </c>
      <c r="I77" s="4">
        <v>2.57</v>
      </c>
      <c r="J77" s="4">
        <v>2.57</v>
      </c>
      <c r="K77" s="4">
        <v>2.63</v>
      </c>
      <c r="L77" s="35">
        <f t="shared" si="9"/>
        <v>2.59</v>
      </c>
      <c r="M77" s="35">
        <f t="shared" si="8"/>
        <v>3.4641016151377581E-2</v>
      </c>
      <c r="N77" s="7">
        <f t="shared" si="10"/>
        <v>2.7195</v>
      </c>
    </row>
    <row r="78" spans="1:15" x14ac:dyDescent="0.25">
      <c r="A78" s="4" t="s">
        <v>202</v>
      </c>
      <c r="B78" s="24" t="s">
        <v>136</v>
      </c>
      <c r="C78" s="4" t="s">
        <v>201</v>
      </c>
      <c r="D78" s="6">
        <v>42196</v>
      </c>
      <c r="E78" s="4" t="s">
        <v>31</v>
      </c>
      <c r="F78" s="29">
        <v>8704</v>
      </c>
      <c r="G78" s="29">
        <v>9033</v>
      </c>
      <c r="H78" s="39">
        <f t="shared" si="11"/>
        <v>8868.5</v>
      </c>
      <c r="I78" s="4">
        <v>2.4700000000000002</v>
      </c>
      <c r="J78" s="4">
        <v>2.5299999999999998</v>
      </c>
      <c r="L78" s="35">
        <f t="shared" si="9"/>
        <v>2.5</v>
      </c>
      <c r="M78" s="30">
        <f t="shared" si="8"/>
        <v>4.2426406871192576E-2</v>
      </c>
      <c r="N78" s="2">
        <f t="shared" si="10"/>
        <v>2.625</v>
      </c>
      <c r="O78" s="28" t="s">
        <v>272</v>
      </c>
    </row>
    <row r="79" spans="1:15" ht="25.5" x14ac:dyDescent="0.25">
      <c r="A79" s="4" t="s">
        <v>204</v>
      </c>
      <c r="B79" s="24" t="s">
        <v>136</v>
      </c>
      <c r="C79" s="4" t="s">
        <v>62</v>
      </c>
      <c r="D79" s="6">
        <v>42196</v>
      </c>
      <c r="E79" s="4" t="s">
        <v>31</v>
      </c>
      <c r="F79" s="29">
        <v>8704</v>
      </c>
      <c r="G79" s="29">
        <v>9033</v>
      </c>
      <c r="H79" s="39">
        <f t="shared" si="11"/>
        <v>8868.5</v>
      </c>
      <c r="J79" s="4">
        <v>2.38</v>
      </c>
      <c r="K79" s="4">
        <v>2.34</v>
      </c>
      <c r="L79" s="35">
        <f t="shared" si="9"/>
        <v>2.36</v>
      </c>
      <c r="M79" s="30">
        <f t="shared" si="8"/>
        <v>2.8284271247461926E-2</v>
      </c>
      <c r="N79" s="2">
        <f t="shared" si="10"/>
        <v>2.4779999999999998</v>
      </c>
      <c r="O79" s="28" t="s">
        <v>277</v>
      </c>
    </row>
    <row r="80" spans="1:15" x14ac:dyDescent="0.25">
      <c r="A80" s="4" t="s">
        <v>138</v>
      </c>
      <c r="B80" s="24" t="s">
        <v>136</v>
      </c>
      <c r="C80" s="4" t="s">
        <v>23</v>
      </c>
      <c r="D80" s="6">
        <v>42191</v>
      </c>
      <c r="E80" s="4" t="s">
        <v>31</v>
      </c>
      <c r="F80" s="29">
        <v>8704</v>
      </c>
      <c r="G80" s="29">
        <v>9033</v>
      </c>
      <c r="H80" s="39">
        <f t="shared" si="11"/>
        <v>8868.5</v>
      </c>
      <c r="I80" s="4">
        <v>2.58</v>
      </c>
      <c r="J80" s="4">
        <v>2.7</v>
      </c>
      <c r="K80" s="4">
        <v>2.76</v>
      </c>
      <c r="L80" s="35">
        <f t="shared" si="9"/>
        <v>2.6799999999999997</v>
      </c>
      <c r="M80" s="36">
        <f t="shared" si="8"/>
        <v>9.1651513899116688E-2</v>
      </c>
      <c r="N80" s="7">
        <f t="shared" si="10"/>
        <v>2.8139999999999996</v>
      </c>
    </row>
    <row r="81" spans="1:15" x14ac:dyDescent="0.25">
      <c r="A81" s="4" t="s">
        <v>139</v>
      </c>
      <c r="B81" s="24" t="s">
        <v>136</v>
      </c>
      <c r="C81" s="4" t="s">
        <v>22</v>
      </c>
      <c r="D81" s="6">
        <v>42191</v>
      </c>
      <c r="E81" s="4" t="s">
        <v>31</v>
      </c>
      <c r="F81" s="29">
        <v>8704</v>
      </c>
      <c r="G81" s="29">
        <v>9033</v>
      </c>
      <c r="H81" s="39">
        <f t="shared" si="11"/>
        <v>8868.5</v>
      </c>
      <c r="I81" s="4">
        <v>2.5299999999999998</v>
      </c>
      <c r="J81" s="4">
        <v>2.46</v>
      </c>
      <c r="K81" s="4">
        <v>2.5099999999999998</v>
      </c>
      <c r="L81" s="35">
        <f t="shared" si="9"/>
        <v>2.5</v>
      </c>
      <c r="M81" s="36">
        <f t="shared" si="8"/>
        <v>3.60555127546398E-2</v>
      </c>
      <c r="N81" s="7">
        <f t="shared" si="10"/>
        <v>2.625</v>
      </c>
    </row>
    <row r="82" spans="1:15" x14ac:dyDescent="0.25">
      <c r="A82" s="4" t="s">
        <v>141</v>
      </c>
      <c r="B82" s="24" t="s">
        <v>136</v>
      </c>
      <c r="C82" s="4" t="s">
        <v>58</v>
      </c>
      <c r="D82" s="6">
        <v>42191</v>
      </c>
      <c r="E82" s="4" t="s">
        <v>31</v>
      </c>
      <c r="F82" s="29">
        <v>8704</v>
      </c>
      <c r="G82" s="29">
        <v>9033</v>
      </c>
      <c r="H82" s="39">
        <f t="shared" si="11"/>
        <v>8868.5</v>
      </c>
      <c r="L82" s="35"/>
      <c r="M82" s="36"/>
      <c r="N82" s="7">
        <f t="shared" si="10"/>
        <v>0</v>
      </c>
      <c r="O82" s="28" t="s">
        <v>142</v>
      </c>
    </row>
    <row r="83" spans="1:15" x14ac:dyDescent="0.25">
      <c r="A83" s="4" t="s">
        <v>145</v>
      </c>
      <c r="B83" s="24" t="s">
        <v>136</v>
      </c>
      <c r="C83" s="4" t="s">
        <v>147</v>
      </c>
      <c r="D83" s="6">
        <v>42191</v>
      </c>
      <c r="E83" s="4" t="s">
        <v>31</v>
      </c>
      <c r="F83" s="29">
        <v>8704</v>
      </c>
      <c r="G83" s="29">
        <v>9033</v>
      </c>
      <c r="H83" s="39">
        <f t="shared" si="11"/>
        <v>8868.5</v>
      </c>
      <c r="I83" s="4">
        <v>2.62</v>
      </c>
      <c r="J83" s="4">
        <v>2.48</v>
      </c>
      <c r="K83" s="4">
        <v>2.46</v>
      </c>
      <c r="L83" s="35">
        <f t="shared" ref="L83:L114" si="12">AVERAGE(I83:K83)</f>
        <v>2.52</v>
      </c>
      <c r="M83" s="36">
        <f t="shared" ref="M83:M114" si="13">STDEV(I83:K83)</f>
        <v>8.7177978870813549E-2</v>
      </c>
      <c r="N83" s="7">
        <f t="shared" si="10"/>
        <v>2.6459999999999999</v>
      </c>
      <c r="O83" s="28" t="s">
        <v>146</v>
      </c>
    </row>
    <row r="84" spans="1:15" x14ac:dyDescent="0.25">
      <c r="A84" s="4" t="s">
        <v>144</v>
      </c>
      <c r="B84" s="24" t="s">
        <v>136</v>
      </c>
      <c r="C84" s="4" t="s">
        <v>55</v>
      </c>
      <c r="D84" s="6">
        <v>42191</v>
      </c>
      <c r="E84" s="4" t="s">
        <v>31</v>
      </c>
      <c r="F84" s="29">
        <v>8704</v>
      </c>
      <c r="G84" s="29">
        <v>9033</v>
      </c>
      <c r="H84" s="39">
        <f t="shared" si="11"/>
        <v>8868.5</v>
      </c>
      <c r="I84" s="4">
        <v>2.67</v>
      </c>
      <c r="K84" s="4">
        <v>2.6</v>
      </c>
      <c r="L84" s="35">
        <f t="shared" si="12"/>
        <v>2.6349999999999998</v>
      </c>
      <c r="M84" s="2">
        <f t="shared" si="13"/>
        <v>4.9497474683058214E-2</v>
      </c>
      <c r="N84" s="2">
        <f t="shared" si="10"/>
        <v>2.7667499999999996</v>
      </c>
      <c r="O84" s="28" t="s">
        <v>283</v>
      </c>
    </row>
    <row r="85" spans="1:15" x14ac:dyDescent="0.25">
      <c r="A85" s="4" t="s">
        <v>140</v>
      </c>
      <c r="B85" s="24" t="s">
        <v>136</v>
      </c>
      <c r="C85" s="4" t="s">
        <v>22</v>
      </c>
      <c r="D85" s="6">
        <v>42191</v>
      </c>
      <c r="E85" s="4" t="s">
        <v>31</v>
      </c>
      <c r="F85" s="29">
        <v>8704</v>
      </c>
      <c r="G85" s="29">
        <v>9033</v>
      </c>
      <c r="H85" s="39">
        <f t="shared" si="11"/>
        <v>8868.5</v>
      </c>
      <c r="J85" s="4">
        <v>2.5</v>
      </c>
      <c r="K85" s="4">
        <v>2.42</v>
      </c>
      <c r="L85" s="35">
        <f t="shared" si="12"/>
        <v>2.46</v>
      </c>
      <c r="M85" s="2">
        <f t="shared" si="13"/>
        <v>5.6568542494923851E-2</v>
      </c>
      <c r="N85" s="2">
        <f t="shared" si="10"/>
        <v>2.5830000000000002</v>
      </c>
      <c r="O85" s="28" t="s">
        <v>268</v>
      </c>
    </row>
    <row r="86" spans="1:15" x14ac:dyDescent="0.25">
      <c r="A86" s="4" t="s">
        <v>137</v>
      </c>
      <c r="B86" s="24" t="s">
        <v>136</v>
      </c>
      <c r="C86" s="4" t="s">
        <v>21</v>
      </c>
      <c r="D86" s="6">
        <v>42191</v>
      </c>
      <c r="E86" s="4" t="s">
        <v>31</v>
      </c>
      <c r="F86" s="29">
        <v>8704</v>
      </c>
      <c r="G86" s="29">
        <v>9033</v>
      </c>
      <c r="H86" s="39">
        <f t="shared" si="11"/>
        <v>8868.5</v>
      </c>
      <c r="I86" s="4">
        <v>2.3199999999999998</v>
      </c>
      <c r="J86" s="4">
        <v>2.2999999999999998</v>
      </c>
      <c r="K86" s="4">
        <v>2.36</v>
      </c>
      <c r="L86" s="35">
        <f t="shared" si="12"/>
        <v>2.3266666666666662</v>
      </c>
      <c r="M86" s="36">
        <f t="shared" si="13"/>
        <v>3.0550504633038961E-2</v>
      </c>
      <c r="N86" s="7">
        <f t="shared" si="10"/>
        <v>2.4429999999999996</v>
      </c>
    </row>
    <row r="87" spans="1:15" x14ac:dyDescent="0.25">
      <c r="A87" s="4" t="s">
        <v>143</v>
      </c>
      <c r="B87" s="24" t="s">
        <v>136</v>
      </c>
      <c r="C87" s="4" t="s">
        <v>16</v>
      </c>
      <c r="D87" s="6">
        <v>42191</v>
      </c>
      <c r="E87" s="4" t="s">
        <v>31</v>
      </c>
      <c r="F87" s="29">
        <v>8704</v>
      </c>
      <c r="G87" s="29">
        <v>9033</v>
      </c>
      <c r="H87" s="39">
        <f t="shared" si="11"/>
        <v>8868.5</v>
      </c>
      <c r="I87" s="4">
        <v>2.52</v>
      </c>
      <c r="J87" s="4">
        <v>2.58</v>
      </c>
      <c r="K87" s="4">
        <v>2.4900000000000002</v>
      </c>
      <c r="L87" s="35">
        <f t="shared" si="12"/>
        <v>2.5299999999999998</v>
      </c>
      <c r="M87" s="36">
        <f t="shared" si="13"/>
        <v>4.5825756949558344E-2</v>
      </c>
      <c r="N87" s="7">
        <f t="shared" si="10"/>
        <v>2.6564999999999999</v>
      </c>
      <c r="O87" s="28" t="s">
        <v>135</v>
      </c>
    </row>
    <row r="88" spans="1:15" x14ac:dyDescent="0.25">
      <c r="A88" s="4" t="s">
        <v>209</v>
      </c>
      <c r="B88" s="24" t="s">
        <v>205</v>
      </c>
      <c r="C88" s="4" t="s">
        <v>210</v>
      </c>
      <c r="D88" s="6">
        <v>42196</v>
      </c>
      <c r="E88" s="4" t="s">
        <v>31</v>
      </c>
      <c r="F88" s="29">
        <v>9033</v>
      </c>
      <c r="G88" s="29">
        <v>9363</v>
      </c>
      <c r="H88" s="39">
        <f t="shared" ref="H88" si="14">AVERAGE(F88:G88)</f>
        <v>9198</v>
      </c>
      <c r="I88" s="4">
        <v>2.69</v>
      </c>
      <c r="J88" s="4">
        <v>2.84</v>
      </c>
      <c r="K88" s="4">
        <v>2.77</v>
      </c>
      <c r="L88" s="35">
        <f t="shared" si="12"/>
        <v>2.7666666666666662</v>
      </c>
      <c r="M88" s="37">
        <f t="shared" si="13"/>
        <v>7.5055534994651313E-2</v>
      </c>
      <c r="N88" s="7">
        <f t="shared" si="10"/>
        <v>2.9049999999999994</v>
      </c>
    </row>
    <row r="89" spans="1:15" x14ac:dyDescent="0.25">
      <c r="A89" s="4" t="s">
        <v>211</v>
      </c>
      <c r="B89" s="24" t="s">
        <v>205</v>
      </c>
      <c r="C89" s="4" t="s">
        <v>210</v>
      </c>
      <c r="D89" s="6">
        <v>42196</v>
      </c>
      <c r="E89" s="4" t="s">
        <v>31</v>
      </c>
      <c r="F89" s="29">
        <v>9033</v>
      </c>
      <c r="G89" s="29">
        <v>9363</v>
      </c>
      <c r="H89" s="39">
        <f t="shared" si="11"/>
        <v>9198</v>
      </c>
      <c r="I89" s="4">
        <v>2.38</v>
      </c>
      <c r="J89" s="4">
        <v>2.36</v>
      </c>
      <c r="K89" s="4">
        <v>2.4900000000000002</v>
      </c>
      <c r="L89" s="35">
        <f t="shared" si="12"/>
        <v>2.41</v>
      </c>
      <c r="M89" s="37">
        <f t="shared" si="13"/>
        <v>7.0000000000000187E-2</v>
      </c>
      <c r="N89" s="7">
        <f t="shared" si="10"/>
        <v>2.5305</v>
      </c>
    </row>
    <row r="90" spans="1:15" x14ac:dyDescent="0.25">
      <c r="A90" s="4" t="s">
        <v>213</v>
      </c>
      <c r="B90" s="24" t="s">
        <v>205</v>
      </c>
      <c r="C90" s="4" t="s">
        <v>22</v>
      </c>
      <c r="D90" s="6">
        <v>42196</v>
      </c>
      <c r="E90" s="4" t="s">
        <v>31</v>
      </c>
      <c r="F90" s="29">
        <v>9033</v>
      </c>
      <c r="G90" s="29">
        <v>9363</v>
      </c>
      <c r="H90" s="39">
        <f t="shared" si="11"/>
        <v>9198</v>
      </c>
      <c r="I90" s="4">
        <v>2.35</v>
      </c>
      <c r="J90" s="4">
        <v>2.2999999999999998</v>
      </c>
      <c r="K90" s="4">
        <v>2.2400000000000002</v>
      </c>
      <c r="L90" s="35">
        <f t="shared" si="12"/>
        <v>2.2966666666666669</v>
      </c>
      <c r="M90" s="37">
        <f t="shared" si="13"/>
        <v>5.5075705472860947E-2</v>
      </c>
      <c r="N90" s="7">
        <f t="shared" si="10"/>
        <v>2.4115000000000002</v>
      </c>
    </row>
    <row r="91" spans="1:15" x14ac:dyDescent="0.25">
      <c r="A91" s="4" t="s">
        <v>215</v>
      </c>
      <c r="B91" s="24" t="s">
        <v>205</v>
      </c>
      <c r="C91" s="4" t="s">
        <v>23</v>
      </c>
      <c r="D91" s="6">
        <v>42196</v>
      </c>
      <c r="E91" s="4" t="s">
        <v>31</v>
      </c>
      <c r="F91" s="29">
        <v>9033</v>
      </c>
      <c r="G91" s="29">
        <v>9363</v>
      </c>
      <c r="H91" s="39">
        <f t="shared" si="11"/>
        <v>9198</v>
      </c>
      <c r="I91" s="4">
        <v>2.5299999999999998</v>
      </c>
      <c r="J91" s="4">
        <v>2.23</v>
      </c>
      <c r="K91" s="4">
        <v>2.23</v>
      </c>
      <c r="L91" s="35">
        <f t="shared" si="12"/>
        <v>2.33</v>
      </c>
      <c r="M91" s="30">
        <f t="shared" si="13"/>
        <v>0.17320508075688762</v>
      </c>
      <c r="N91" s="2">
        <f t="shared" si="10"/>
        <v>2.4464999999999999</v>
      </c>
      <c r="O91" s="28" t="s">
        <v>269</v>
      </c>
    </row>
    <row r="92" spans="1:15" x14ac:dyDescent="0.25">
      <c r="A92" s="4" t="s">
        <v>216</v>
      </c>
      <c r="B92" s="24" t="s">
        <v>205</v>
      </c>
      <c r="C92" s="4" t="s">
        <v>22</v>
      </c>
      <c r="D92" s="6">
        <v>42196</v>
      </c>
      <c r="E92" s="4" t="s">
        <v>31</v>
      </c>
      <c r="F92" s="29">
        <v>9033</v>
      </c>
      <c r="G92" s="29">
        <v>9363</v>
      </c>
      <c r="H92" s="39">
        <f t="shared" si="11"/>
        <v>9198</v>
      </c>
      <c r="I92" s="4">
        <v>2.63</v>
      </c>
      <c r="J92" s="4">
        <v>2.56</v>
      </c>
      <c r="K92" s="4">
        <v>2.5299999999999998</v>
      </c>
      <c r="L92" s="35">
        <f t="shared" si="12"/>
        <v>2.5733333333333328</v>
      </c>
      <c r="M92" s="37">
        <f t="shared" si="13"/>
        <v>5.131601439446886E-2</v>
      </c>
      <c r="N92" s="7">
        <f t="shared" si="10"/>
        <v>2.7019999999999995</v>
      </c>
    </row>
    <row r="93" spans="1:15" x14ac:dyDescent="0.25">
      <c r="A93" s="4" t="s">
        <v>212</v>
      </c>
      <c r="B93" s="24" t="s">
        <v>205</v>
      </c>
      <c r="C93" s="4" t="s">
        <v>22</v>
      </c>
      <c r="D93" s="6">
        <v>42196</v>
      </c>
      <c r="E93" s="4" t="s">
        <v>31</v>
      </c>
      <c r="F93" s="29">
        <v>9033</v>
      </c>
      <c r="G93" s="29">
        <v>9363</v>
      </c>
      <c r="H93" s="39">
        <f t="shared" si="11"/>
        <v>9198</v>
      </c>
      <c r="I93" s="4">
        <v>2.2200000000000002</v>
      </c>
      <c r="J93" s="4">
        <v>2.3199999999999998</v>
      </c>
      <c r="K93" s="4">
        <v>2.17</v>
      </c>
      <c r="L93" s="35">
        <f t="shared" si="12"/>
        <v>2.2366666666666668</v>
      </c>
      <c r="M93" s="37">
        <f t="shared" si="13"/>
        <v>7.6376261582597263E-2</v>
      </c>
      <c r="N93" s="7">
        <f t="shared" si="10"/>
        <v>2.3485</v>
      </c>
    </row>
    <row r="94" spans="1:15" x14ac:dyDescent="0.25">
      <c r="A94" s="4" t="s">
        <v>217</v>
      </c>
      <c r="B94" s="24" t="s">
        <v>205</v>
      </c>
      <c r="C94" s="4" t="s">
        <v>22</v>
      </c>
      <c r="D94" s="6">
        <v>42196</v>
      </c>
      <c r="E94" s="4" t="s">
        <v>31</v>
      </c>
      <c r="F94" s="29">
        <v>9033</v>
      </c>
      <c r="G94" s="29">
        <v>9363</v>
      </c>
      <c r="H94" s="39">
        <f t="shared" si="11"/>
        <v>9198</v>
      </c>
      <c r="I94" s="4">
        <v>2.4</v>
      </c>
      <c r="J94" s="4">
        <v>2.4500000000000002</v>
      </c>
      <c r="K94" s="4">
        <v>2.5099999999999998</v>
      </c>
      <c r="L94" s="35">
        <f t="shared" si="12"/>
        <v>2.4533333333333331</v>
      </c>
      <c r="M94" s="37">
        <f t="shared" si="13"/>
        <v>5.5075705472860947E-2</v>
      </c>
      <c r="N94" s="7">
        <f t="shared" si="10"/>
        <v>2.5759999999999996</v>
      </c>
    </row>
    <row r="95" spans="1:15" x14ac:dyDescent="0.25">
      <c r="A95" s="4" t="s">
        <v>214</v>
      </c>
      <c r="B95" s="24" t="s">
        <v>205</v>
      </c>
      <c r="C95" s="4" t="s">
        <v>23</v>
      </c>
      <c r="D95" s="6">
        <v>42196</v>
      </c>
      <c r="E95" s="4" t="s">
        <v>31</v>
      </c>
      <c r="F95" s="29">
        <v>9033</v>
      </c>
      <c r="G95" s="29">
        <v>9363</v>
      </c>
      <c r="H95" s="39">
        <f t="shared" si="11"/>
        <v>9198</v>
      </c>
      <c r="I95" s="4">
        <v>2.39</v>
      </c>
      <c r="J95" s="4">
        <v>2.34</v>
      </c>
      <c r="K95" s="4">
        <v>2.33</v>
      </c>
      <c r="L95" s="35">
        <f t="shared" si="12"/>
        <v>2.3533333333333335</v>
      </c>
      <c r="M95" s="37">
        <f t="shared" si="13"/>
        <v>3.2145502536643257E-2</v>
      </c>
      <c r="N95" s="7">
        <f t="shared" si="10"/>
        <v>2.4710000000000001</v>
      </c>
    </row>
    <row r="96" spans="1:15" x14ac:dyDescent="0.25">
      <c r="A96" s="4" t="s">
        <v>218</v>
      </c>
      <c r="B96" s="24" t="s">
        <v>205</v>
      </c>
      <c r="C96" s="4" t="s">
        <v>21</v>
      </c>
      <c r="D96" s="6">
        <v>42196</v>
      </c>
      <c r="E96" s="4" t="s">
        <v>31</v>
      </c>
      <c r="F96" s="29">
        <v>9033</v>
      </c>
      <c r="G96" s="29">
        <v>9363</v>
      </c>
      <c r="H96" s="39">
        <f t="shared" si="11"/>
        <v>9198</v>
      </c>
      <c r="I96" s="4">
        <v>2.42</v>
      </c>
      <c r="J96" s="4">
        <v>2.33</v>
      </c>
      <c r="K96" s="4">
        <v>2.29</v>
      </c>
      <c r="L96" s="35">
        <f t="shared" si="12"/>
        <v>2.3466666666666667</v>
      </c>
      <c r="M96" s="37">
        <f t="shared" si="13"/>
        <v>6.6583281184793869E-2</v>
      </c>
      <c r="N96" s="7">
        <f t="shared" si="10"/>
        <v>2.464</v>
      </c>
      <c r="O96" s="28" t="s">
        <v>219</v>
      </c>
    </row>
    <row r="97" spans="1:15" x14ac:dyDescent="0.25">
      <c r="A97" s="4" t="s">
        <v>224</v>
      </c>
      <c r="B97" s="24" t="s">
        <v>205</v>
      </c>
      <c r="C97" s="4" t="s">
        <v>22</v>
      </c>
      <c r="D97" s="6">
        <v>42196</v>
      </c>
      <c r="E97" s="4" t="s">
        <v>31</v>
      </c>
      <c r="F97" s="29">
        <v>9033</v>
      </c>
      <c r="G97" s="29">
        <v>9363</v>
      </c>
      <c r="H97" s="39">
        <f t="shared" si="11"/>
        <v>9198</v>
      </c>
      <c r="I97" s="4">
        <v>2.4900000000000002</v>
      </c>
      <c r="J97" s="4">
        <v>2.35</v>
      </c>
      <c r="K97" s="4">
        <v>2.36</v>
      </c>
      <c r="L97" s="35">
        <f t="shared" si="12"/>
        <v>2.4</v>
      </c>
      <c r="M97" s="37">
        <f t="shared" si="13"/>
        <v>7.8102496759066664E-2</v>
      </c>
      <c r="N97" s="7">
        <f t="shared" si="10"/>
        <v>2.52</v>
      </c>
    </row>
    <row r="98" spans="1:15" x14ac:dyDescent="0.25">
      <c r="A98" s="4" t="s">
        <v>221</v>
      </c>
      <c r="B98" s="24" t="s">
        <v>205</v>
      </c>
      <c r="C98" s="4" t="s">
        <v>23</v>
      </c>
      <c r="D98" s="6">
        <v>42196</v>
      </c>
      <c r="E98" s="4" t="s">
        <v>31</v>
      </c>
      <c r="F98" s="29">
        <v>9033</v>
      </c>
      <c r="G98" s="29">
        <v>9363</v>
      </c>
      <c r="H98" s="39">
        <f t="shared" si="11"/>
        <v>9198</v>
      </c>
      <c r="I98" s="4">
        <v>2.29</v>
      </c>
      <c r="J98" s="4">
        <v>2.2200000000000002</v>
      </c>
      <c r="K98" s="4">
        <v>2.2400000000000002</v>
      </c>
      <c r="L98" s="35">
        <f t="shared" si="12"/>
        <v>2.25</v>
      </c>
      <c r="M98" s="37">
        <f t="shared" si="13"/>
        <v>3.60555127546398E-2</v>
      </c>
      <c r="N98" s="7">
        <f t="shared" si="10"/>
        <v>2.3624999999999998</v>
      </c>
    </row>
    <row r="99" spans="1:15" x14ac:dyDescent="0.25">
      <c r="A99" s="4" t="s">
        <v>222</v>
      </c>
      <c r="B99" s="24" t="s">
        <v>205</v>
      </c>
      <c r="C99" s="4" t="s">
        <v>23</v>
      </c>
      <c r="D99" s="6">
        <v>42196</v>
      </c>
      <c r="E99" s="4" t="s">
        <v>31</v>
      </c>
      <c r="F99" s="29">
        <v>9033</v>
      </c>
      <c r="G99" s="29">
        <v>9363</v>
      </c>
      <c r="H99" s="39">
        <f t="shared" si="11"/>
        <v>9198</v>
      </c>
      <c r="I99" s="4">
        <v>2.25</v>
      </c>
      <c r="J99" s="4">
        <v>2.36</v>
      </c>
      <c r="K99" s="4">
        <v>2.21</v>
      </c>
      <c r="L99" s="35">
        <f t="shared" si="12"/>
        <v>2.273333333333333</v>
      </c>
      <c r="M99" s="37">
        <f t="shared" si="13"/>
        <v>7.7674534651540228E-2</v>
      </c>
      <c r="N99" s="7">
        <f t="shared" si="10"/>
        <v>2.3869999999999996</v>
      </c>
    </row>
    <row r="100" spans="1:15" x14ac:dyDescent="0.25">
      <c r="A100" s="4" t="s">
        <v>206</v>
      </c>
      <c r="B100" s="24" t="s">
        <v>205</v>
      </c>
      <c r="C100" s="4" t="s">
        <v>22</v>
      </c>
      <c r="D100" s="6">
        <v>42196</v>
      </c>
      <c r="E100" s="4" t="s">
        <v>31</v>
      </c>
      <c r="F100" s="29">
        <v>9033</v>
      </c>
      <c r="G100" s="29">
        <v>9363</v>
      </c>
      <c r="H100" s="39">
        <f t="shared" si="11"/>
        <v>9198</v>
      </c>
      <c r="I100" s="4">
        <v>2.4700000000000002</v>
      </c>
      <c r="J100" s="4">
        <v>2.42</v>
      </c>
      <c r="K100" s="4">
        <v>2.4300000000000002</v>
      </c>
      <c r="L100" s="35">
        <f t="shared" si="12"/>
        <v>2.44</v>
      </c>
      <c r="M100" s="37">
        <f t="shared" si="13"/>
        <v>2.6457513110646012E-2</v>
      </c>
      <c r="N100" s="7">
        <f t="shared" si="10"/>
        <v>2.5619999999999998</v>
      </c>
    </row>
    <row r="101" spans="1:15" x14ac:dyDescent="0.25">
      <c r="A101" s="4" t="s">
        <v>208</v>
      </c>
      <c r="B101" s="24" t="s">
        <v>205</v>
      </c>
      <c r="C101" s="4" t="s">
        <v>22</v>
      </c>
      <c r="D101" s="6">
        <v>42196</v>
      </c>
      <c r="E101" s="4" t="s">
        <v>31</v>
      </c>
      <c r="F101" s="29">
        <v>9033</v>
      </c>
      <c r="G101" s="29">
        <v>9363</v>
      </c>
      <c r="H101" s="39">
        <f t="shared" si="11"/>
        <v>9198</v>
      </c>
      <c r="J101" s="4">
        <v>2.23</v>
      </c>
      <c r="K101" s="4">
        <v>2.2200000000000002</v>
      </c>
      <c r="L101" s="35">
        <f t="shared" si="12"/>
        <v>2.2250000000000001</v>
      </c>
      <c r="M101" s="30">
        <f t="shared" si="13"/>
        <v>7.0710678118653244E-3</v>
      </c>
      <c r="N101" s="2">
        <f t="shared" si="10"/>
        <v>2.3362500000000002</v>
      </c>
      <c r="O101" s="28" t="s">
        <v>284</v>
      </c>
    </row>
    <row r="102" spans="1:15" x14ac:dyDescent="0.25">
      <c r="A102" s="4" t="s">
        <v>207</v>
      </c>
      <c r="B102" s="24" t="s">
        <v>205</v>
      </c>
      <c r="C102" s="4" t="s">
        <v>22</v>
      </c>
      <c r="D102" s="6">
        <v>42196</v>
      </c>
      <c r="E102" s="4" t="s">
        <v>31</v>
      </c>
      <c r="F102" s="29">
        <v>9033</v>
      </c>
      <c r="G102" s="29">
        <v>9363</v>
      </c>
      <c r="H102" s="39">
        <f t="shared" si="11"/>
        <v>9198</v>
      </c>
      <c r="I102" s="4">
        <v>2.29</v>
      </c>
      <c r="J102" s="4">
        <v>2.23</v>
      </c>
      <c r="K102" s="4">
        <v>2.21</v>
      </c>
      <c r="L102" s="35">
        <f t="shared" si="12"/>
        <v>2.2433333333333332</v>
      </c>
      <c r="M102" s="37">
        <f t="shared" si="13"/>
        <v>4.1633319989322688E-2</v>
      </c>
      <c r="N102" s="7">
        <f t="shared" ref="N102:N133" si="15">(L102*0.05)+L102</f>
        <v>2.3554999999999997</v>
      </c>
    </row>
    <row r="103" spans="1:15" x14ac:dyDescent="0.25">
      <c r="A103" s="4" t="s">
        <v>223</v>
      </c>
      <c r="B103" s="24" t="s">
        <v>205</v>
      </c>
      <c r="C103" s="4" t="s">
        <v>23</v>
      </c>
      <c r="D103" s="6">
        <v>42196</v>
      </c>
      <c r="E103" s="4" t="s">
        <v>31</v>
      </c>
      <c r="F103" s="29">
        <v>9033</v>
      </c>
      <c r="G103" s="29">
        <v>9363</v>
      </c>
      <c r="H103" s="39">
        <f t="shared" si="11"/>
        <v>9198</v>
      </c>
      <c r="I103" s="4">
        <v>2.5099999999999998</v>
      </c>
      <c r="J103" s="4">
        <v>2.6</v>
      </c>
      <c r="K103" s="4">
        <v>2.54</v>
      </c>
      <c r="L103" s="35">
        <f t="shared" si="12"/>
        <v>2.5499999999999998</v>
      </c>
      <c r="M103" s="37">
        <f t="shared" si="13"/>
        <v>4.5825756949558538E-2</v>
      </c>
      <c r="N103" s="7">
        <f t="shared" si="15"/>
        <v>2.6774999999999998</v>
      </c>
    </row>
    <row r="104" spans="1:15" x14ac:dyDescent="0.25">
      <c r="A104" s="4" t="s">
        <v>220</v>
      </c>
      <c r="B104" s="24" t="s">
        <v>205</v>
      </c>
      <c r="C104" s="4" t="s">
        <v>58</v>
      </c>
      <c r="D104" s="6">
        <v>42196</v>
      </c>
      <c r="E104" s="4" t="s">
        <v>31</v>
      </c>
      <c r="F104" s="29">
        <v>9033</v>
      </c>
      <c r="G104" s="29">
        <v>9363</v>
      </c>
      <c r="H104" s="39">
        <f t="shared" si="11"/>
        <v>9198</v>
      </c>
      <c r="I104" s="4">
        <v>2.4</v>
      </c>
      <c r="J104" s="4">
        <v>2.37</v>
      </c>
      <c r="K104" s="4">
        <v>2.3199999999999998</v>
      </c>
      <c r="L104" s="35">
        <f t="shared" si="12"/>
        <v>2.3633333333333333</v>
      </c>
      <c r="M104" s="37">
        <f t="shared" si="13"/>
        <v>4.0414518843273857E-2</v>
      </c>
      <c r="N104" s="7">
        <f t="shared" si="15"/>
        <v>2.4815</v>
      </c>
    </row>
    <row r="105" spans="1:15" ht="25.5" x14ac:dyDescent="0.25">
      <c r="A105" s="4" t="s">
        <v>225</v>
      </c>
      <c r="B105" s="24" t="s">
        <v>205</v>
      </c>
      <c r="C105" s="4" t="s">
        <v>23</v>
      </c>
      <c r="D105" s="6">
        <v>42196</v>
      </c>
      <c r="E105" s="4" t="s">
        <v>31</v>
      </c>
      <c r="F105" s="29">
        <v>9033</v>
      </c>
      <c r="G105" s="29">
        <v>9363</v>
      </c>
      <c r="H105" s="39">
        <f t="shared" si="11"/>
        <v>9198</v>
      </c>
      <c r="I105" s="4">
        <v>2.4300000000000002</v>
      </c>
      <c r="J105" s="4">
        <v>2.25</v>
      </c>
      <c r="K105" s="4">
        <v>2.1800000000000002</v>
      </c>
      <c r="L105" s="35">
        <f t="shared" si="12"/>
        <v>2.2866666666666666</v>
      </c>
      <c r="M105" s="30">
        <f t="shared" si="13"/>
        <v>0.12897028081435405</v>
      </c>
      <c r="N105" s="2">
        <f t="shared" si="15"/>
        <v>2.4009999999999998</v>
      </c>
      <c r="O105" s="28" t="s">
        <v>276</v>
      </c>
    </row>
    <row r="106" spans="1:15" x14ac:dyDescent="0.25">
      <c r="A106" s="4" t="s">
        <v>260</v>
      </c>
      <c r="B106" s="24" t="s">
        <v>205</v>
      </c>
      <c r="C106" s="4" t="s">
        <v>21</v>
      </c>
      <c r="D106" s="6">
        <v>42196</v>
      </c>
      <c r="E106" s="4" t="s">
        <v>31</v>
      </c>
      <c r="F106" s="29">
        <v>9033</v>
      </c>
      <c r="G106" s="29">
        <v>9363</v>
      </c>
      <c r="H106" s="39">
        <f t="shared" si="11"/>
        <v>9198</v>
      </c>
      <c r="I106" s="4">
        <v>2.76</v>
      </c>
      <c r="J106" s="4">
        <v>2.77</v>
      </c>
      <c r="K106" s="4">
        <v>2.79</v>
      </c>
      <c r="L106" s="35">
        <f t="shared" si="12"/>
        <v>2.7733333333333334</v>
      </c>
      <c r="M106" s="37">
        <f t="shared" si="13"/>
        <v>1.5275252316519577E-2</v>
      </c>
      <c r="N106" s="7">
        <f t="shared" si="15"/>
        <v>2.9119999999999999</v>
      </c>
    </row>
    <row r="107" spans="1:15" ht="25.5" x14ac:dyDescent="0.25">
      <c r="A107" s="4" t="s">
        <v>258</v>
      </c>
      <c r="B107" s="24" t="s">
        <v>205</v>
      </c>
      <c r="C107" s="4" t="s">
        <v>21</v>
      </c>
      <c r="D107" s="6">
        <v>42196</v>
      </c>
      <c r="E107" s="4" t="s">
        <v>31</v>
      </c>
      <c r="F107" s="29">
        <v>9033</v>
      </c>
      <c r="G107" s="29">
        <v>9363</v>
      </c>
      <c r="H107" s="39">
        <f t="shared" si="11"/>
        <v>9198</v>
      </c>
      <c r="I107" s="4">
        <v>2.56</v>
      </c>
      <c r="J107" s="4">
        <v>2.4700000000000002</v>
      </c>
      <c r="K107" s="4">
        <v>2.6</v>
      </c>
      <c r="L107" s="35">
        <f t="shared" si="12"/>
        <v>2.5433333333333334</v>
      </c>
      <c r="M107" s="37">
        <f t="shared" si="13"/>
        <v>6.6583281184793869E-2</v>
      </c>
      <c r="N107" s="7">
        <f t="shared" si="15"/>
        <v>2.6705000000000001</v>
      </c>
      <c r="O107" s="28" t="s">
        <v>259</v>
      </c>
    </row>
    <row r="108" spans="1:15" x14ac:dyDescent="0.25">
      <c r="A108" s="4" t="s">
        <v>261</v>
      </c>
      <c r="B108" s="24" t="s">
        <v>205</v>
      </c>
      <c r="C108" s="4" t="s">
        <v>23</v>
      </c>
      <c r="D108" s="6">
        <v>42196</v>
      </c>
      <c r="E108" s="4" t="s">
        <v>31</v>
      </c>
      <c r="F108" s="29">
        <v>9033</v>
      </c>
      <c r="G108" s="29">
        <v>9363</v>
      </c>
      <c r="H108" s="39">
        <f t="shared" si="11"/>
        <v>9198</v>
      </c>
      <c r="I108" s="4">
        <v>2.68</v>
      </c>
      <c r="J108" s="4">
        <v>2.57</v>
      </c>
      <c r="K108" s="4">
        <v>2.61</v>
      </c>
      <c r="L108" s="35">
        <f t="shared" si="12"/>
        <v>2.6199999999999997</v>
      </c>
      <c r="M108" s="37">
        <f t="shared" si="13"/>
        <v>5.567764362830039E-2</v>
      </c>
      <c r="N108" s="7">
        <f t="shared" si="15"/>
        <v>2.7509999999999994</v>
      </c>
    </row>
    <row r="109" spans="1:15" x14ac:dyDescent="0.25">
      <c r="A109" s="4" t="s">
        <v>262</v>
      </c>
      <c r="B109" s="24" t="s">
        <v>205</v>
      </c>
      <c r="C109" s="4" t="s">
        <v>23</v>
      </c>
      <c r="D109" s="6">
        <v>42196</v>
      </c>
      <c r="E109" s="4" t="s">
        <v>31</v>
      </c>
      <c r="F109" s="29">
        <v>9033</v>
      </c>
      <c r="G109" s="29">
        <v>9363</v>
      </c>
      <c r="H109" s="39">
        <f t="shared" si="11"/>
        <v>9198</v>
      </c>
      <c r="I109" s="4">
        <v>2.48</v>
      </c>
      <c r="J109" s="4">
        <v>2.61</v>
      </c>
      <c r="K109" s="4">
        <v>2.5299999999999998</v>
      </c>
      <c r="L109" s="35">
        <f t="shared" si="12"/>
        <v>2.5399999999999996</v>
      </c>
      <c r="M109" s="37">
        <f t="shared" si="13"/>
        <v>6.5574385243019964E-2</v>
      </c>
      <c r="N109" s="7">
        <f t="shared" si="15"/>
        <v>2.6669999999999994</v>
      </c>
    </row>
    <row r="110" spans="1:15" x14ac:dyDescent="0.25">
      <c r="A110" s="4" t="s">
        <v>151</v>
      </c>
      <c r="B110" s="24" t="s">
        <v>148</v>
      </c>
      <c r="C110" s="4" t="s">
        <v>21</v>
      </c>
      <c r="D110" s="6">
        <v>42191</v>
      </c>
      <c r="E110" s="4" t="s">
        <v>31</v>
      </c>
      <c r="F110" s="29">
        <v>9363</v>
      </c>
      <c r="G110" s="29">
        <v>9692</v>
      </c>
      <c r="H110" s="39">
        <f t="shared" si="11"/>
        <v>9527.5</v>
      </c>
      <c r="I110" s="4">
        <v>2.52</v>
      </c>
      <c r="J110" s="4">
        <v>2.5299999999999998</v>
      </c>
      <c r="L110" s="35">
        <f t="shared" si="12"/>
        <v>2.5249999999999999</v>
      </c>
      <c r="M110" s="36">
        <f t="shared" si="13"/>
        <v>7.0710678118653244E-3</v>
      </c>
      <c r="N110" s="7">
        <f t="shared" si="15"/>
        <v>2.6512500000000001</v>
      </c>
      <c r="O110" s="28" t="s">
        <v>152</v>
      </c>
    </row>
    <row r="111" spans="1:15" x14ac:dyDescent="0.25">
      <c r="A111" s="4" t="s">
        <v>149</v>
      </c>
      <c r="B111" s="24" t="s">
        <v>148</v>
      </c>
      <c r="C111" s="4" t="s">
        <v>96</v>
      </c>
      <c r="D111" s="6">
        <v>42191</v>
      </c>
      <c r="E111" s="4" t="s">
        <v>31</v>
      </c>
      <c r="F111" s="29">
        <v>9363</v>
      </c>
      <c r="G111" s="29">
        <v>9692</v>
      </c>
      <c r="H111" s="39">
        <f t="shared" si="11"/>
        <v>9527.5</v>
      </c>
      <c r="I111" s="4">
        <v>2.71</v>
      </c>
      <c r="J111" s="4">
        <v>2.72</v>
      </c>
      <c r="K111" s="4">
        <v>2.81</v>
      </c>
      <c r="L111" s="35">
        <f t="shared" si="12"/>
        <v>2.7466666666666666</v>
      </c>
      <c r="M111" s="36">
        <f t="shared" si="13"/>
        <v>5.5075705472861017E-2</v>
      </c>
      <c r="N111" s="7">
        <f t="shared" si="15"/>
        <v>2.8839999999999999</v>
      </c>
    </row>
    <row r="112" spans="1:15" x14ac:dyDescent="0.25">
      <c r="A112" s="4" t="s">
        <v>150</v>
      </c>
      <c r="B112" s="24" t="s">
        <v>148</v>
      </c>
      <c r="C112" s="4" t="s">
        <v>96</v>
      </c>
      <c r="D112" s="6">
        <v>42191</v>
      </c>
      <c r="E112" s="4" t="s">
        <v>31</v>
      </c>
      <c r="F112" s="29">
        <v>9363</v>
      </c>
      <c r="G112" s="29">
        <v>9692</v>
      </c>
      <c r="H112" s="39">
        <f t="shared" si="11"/>
        <v>9527.5</v>
      </c>
      <c r="I112" s="4">
        <v>2.5499999999999998</v>
      </c>
      <c r="J112" s="4">
        <v>2.68</v>
      </c>
      <c r="K112" s="4">
        <v>2.71</v>
      </c>
      <c r="L112" s="35">
        <f t="shared" si="12"/>
        <v>2.6466666666666669</v>
      </c>
      <c r="M112" s="36">
        <f t="shared" si="13"/>
        <v>8.5049005481153933E-2</v>
      </c>
      <c r="N112" s="7">
        <f t="shared" si="15"/>
        <v>2.7790000000000004</v>
      </c>
    </row>
    <row r="113" spans="1:15" x14ac:dyDescent="0.25">
      <c r="A113" s="4" t="s">
        <v>153</v>
      </c>
      <c r="B113" s="24" t="s">
        <v>148</v>
      </c>
      <c r="C113" s="4" t="s">
        <v>96</v>
      </c>
      <c r="D113" s="6">
        <v>42191</v>
      </c>
      <c r="E113" s="4" t="s">
        <v>31</v>
      </c>
      <c r="F113" s="29">
        <v>9363</v>
      </c>
      <c r="G113" s="29">
        <v>9692</v>
      </c>
      <c r="H113" s="39">
        <f t="shared" si="11"/>
        <v>9527.5</v>
      </c>
      <c r="I113" s="4">
        <v>2.58</v>
      </c>
      <c r="J113" s="4">
        <v>2.63</v>
      </c>
      <c r="K113" s="4">
        <v>2.62</v>
      </c>
      <c r="L113" s="35">
        <f t="shared" si="12"/>
        <v>2.61</v>
      </c>
      <c r="M113" s="36">
        <f t="shared" si="13"/>
        <v>2.6457513110645845E-2</v>
      </c>
      <c r="N113" s="7">
        <f t="shared" si="15"/>
        <v>2.7404999999999999</v>
      </c>
    </row>
    <row r="114" spans="1:15" x14ac:dyDescent="0.25">
      <c r="A114" s="4" t="s">
        <v>197</v>
      </c>
      <c r="B114" s="24" t="s">
        <v>148</v>
      </c>
      <c r="C114" s="4" t="s">
        <v>23</v>
      </c>
      <c r="D114" s="6">
        <v>42196</v>
      </c>
      <c r="E114" s="4" t="s">
        <v>31</v>
      </c>
      <c r="F114" s="29">
        <v>9363</v>
      </c>
      <c r="G114" s="29">
        <v>9692</v>
      </c>
      <c r="H114" s="39">
        <f t="shared" si="11"/>
        <v>9527.5</v>
      </c>
      <c r="I114" s="4">
        <v>2.37</v>
      </c>
      <c r="J114" s="4">
        <v>2.35</v>
      </c>
      <c r="K114" s="4">
        <v>2.44</v>
      </c>
      <c r="L114" s="35">
        <f t="shared" si="12"/>
        <v>2.3866666666666667</v>
      </c>
      <c r="M114" s="37">
        <f t="shared" si="13"/>
        <v>4.7258156262526003E-2</v>
      </c>
      <c r="N114" s="7">
        <f t="shared" si="15"/>
        <v>2.5060000000000002</v>
      </c>
    </row>
    <row r="115" spans="1:15" x14ac:dyDescent="0.25">
      <c r="A115" s="4" t="s">
        <v>199</v>
      </c>
      <c r="B115" s="24" t="s">
        <v>148</v>
      </c>
      <c r="C115" s="4" t="s">
        <v>23</v>
      </c>
      <c r="D115" s="6">
        <v>42196</v>
      </c>
      <c r="E115" s="4" t="s">
        <v>31</v>
      </c>
      <c r="F115" s="29">
        <v>9363</v>
      </c>
      <c r="G115" s="29">
        <v>9692</v>
      </c>
      <c r="H115" s="39">
        <f t="shared" si="11"/>
        <v>9527.5</v>
      </c>
      <c r="I115" s="4">
        <v>2.33</v>
      </c>
      <c r="J115" s="4">
        <v>2.36</v>
      </c>
      <c r="K115" s="4">
        <v>2.37</v>
      </c>
      <c r="L115" s="35">
        <f t="shared" ref="L115:L146" si="16">AVERAGE(I115:K115)</f>
        <v>2.3533333333333331</v>
      </c>
      <c r="M115" s="37">
        <f t="shared" ref="M115:M139" si="17">STDEV(I115:K115)</f>
        <v>2.0816659994661309E-2</v>
      </c>
      <c r="N115" s="7">
        <f t="shared" si="15"/>
        <v>2.4709999999999996</v>
      </c>
    </row>
    <row r="116" spans="1:15" x14ac:dyDescent="0.25">
      <c r="A116" s="4" t="s">
        <v>198</v>
      </c>
      <c r="B116" s="24" t="s">
        <v>148</v>
      </c>
      <c r="C116" s="4" t="s">
        <v>22</v>
      </c>
      <c r="D116" s="6">
        <v>42196</v>
      </c>
      <c r="E116" s="4" t="s">
        <v>31</v>
      </c>
      <c r="F116" s="29">
        <v>9363</v>
      </c>
      <c r="G116" s="29">
        <v>9692</v>
      </c>
      <c r="H116" s="39">
        <f t="shared" si="11"/>
        <v>9527.5</v>
      </c>
      <c r="I116" s="4">
        <v>2.48</v>
      </c>
      <c r="J116" s="4">
        <v>2.46</v>
      </c>
      <c r="K116" s="4">
        <v>2.56</v>
      </c>
      <c r="L116" s="35">
        <f t="shared" si="16"/>
        <v>2.5</v>
      </c>
      <c r="M116" s="37">
        <f t="shared" si="17"/>
        <v>5.2915026221291857E-2</v>
      </c>
      <c r="N116" s="7">
        <f t="shared" si="15"/>
        <v>2.625</v>
      </c>
    </row>
    <row r="117" spans="1:15" x14ac:dyDescent="0.25">
      <c r="A117" s="4" t="s">
        <v>227</v>
      </c>
      <c r="B117" s="24" t="s">
        <v>148</v>
      </c>
      <c r="C117" s="4" t="s">
        <v>22</v>
      </c>
      <c r="D117" s="6">
        <v>42196</v>
      </c>
      <c r="E117" s="4" t="s">
        <v>31</v>
      </c>
      <c r="F117" s="29">
        <v>9363</v>
      </c>
      <c r="G117" s="29">
        <v>9692</v>
      </c>
      <c r="H117" s="39">
        <f t="shared" si="11"/>
        <v>9527.5</v>
      </c>
      <c r="I117" s="4">
        <v>2.1800000000000002</v>
      </c>
      <c r="J117" s="4">
        <v>2.17</v>
      </c>
      <c r="K117" s="4">
        <v>2.3199999999999998</v>
      </c>
      <c r="L117" s="35">
        <f t="shared" si="16"/>
        <v>2.2233333333333332</v>
      </c>
      <c r="M117" s="37">
        <f t="shared" si="17"/>
        <v>8.3864970836060718E-2</v>
      </c>
      <c r="N117" s="7">
        <f t="shared" si="15"/>
        <v>2.3344999999999998</v>
      </c>
    </row>
    <row r="118" spans="1:15" x14ac:dyDescent="0.25">
      <c r="A118" s="4" t="s">
        <v>226</v>
      </c>
      <c r="B118" s="24" t="s">
        <v>148</v>
      </c>
      <c r="C118" s="4" t="s">
        <v>210</v>
      </c>
      <c r="D118" s="6">
        <v>42196</v>
      </c>
      <c r="E118" s="4" t="s">
        <v>31</v>
      </c>
      <c r="F118" s="29">
        <v>9363</v>
      </c>
      <c r="G118" s="29">
        <v>9692</v>
      </c>
      <c r="H118" s="39">
        <f t="shared" si="11"/>
        <v>9527.5</v>
      </c>
      <c r="I118" s="4">
        <v>2.52</v>
      </c>
      <c r="J118" s="4">
        <v>2.5</v>
      </c>
      <c r="K118" s="4">
        <v>2.5099999999999998</v>
      </c>
      <c r="L118" s="35">
        <f t="shared" si="16"/>
        <v>2.5099999999999998</v>
      </c>
      <c r="M118" s="37">
        <f t="shared" si="17"/>
        <v>1.0000000000000009E-2</v>
      </c>
      <c r="N118" s="7">
        <f t="shared" si="15"/>
        <v>2.6355</v>
      </c>
    </row>
    <row r="119" spans="1:15" x14ac:dyDescent="0.25">
      <c r="A119" s="4" t="s">
        <v>165</v>
      </c>
      <c r="B119" s="24" t="s">
        <v>148</v>
      </c>
      <c r="C119" s="4" t="s">
        <v>21</v>
      </c>
      <c r="D119" s="6">
        <v>42191</v>
      </c>
      <c r="E119" s="4" t="s">
        <v>31</v>
      </c>
      <c r="F119" s="29">
        <v>9363</v>
      </c>
      <c r="G119" s="29">
        <v>9692</v>
      </c>
      <c r="H119" s="39">
        <f t="shared" si="11"/>
        <v>9527.5</v>
      </c>
      <c r="I119" s="4">
        <v>2.5299999999999998</v>
      </c>
      <c r="J119" s="4">
        <v>2.5099999999999998</v>
      </c>
      <c r="K119" s="4">
        <v>2.61</v>
      </c>
      <c r="L119" s="35">
        <f t="shared" si="16"/>
        <v>2.5499999999999994</v>
      </c>
      <c r="M119" s="36">
        <f t="shared" si="17"/>
        <v>5.2915026221291857E-2</v>
      </c>
      <c r="N119" s="7">
        <f t="shared" si="15"/>
        <v>2.6774999999999993</v>
      </c>
    </row>
    <row r="120" spans="1:15" x14ac:dyDescent="0.25">
      <c r="A120" s="4" t="s">
        <v>184</v>
      </c>
      <c r="B120" s="24" t="s">
        <v>13</v>
      </c>
      <c r="C120" s="4" t="s">
        <v>23</v>
      </c>
      <c r="D120" s="6">
        <v>42191</v>
      </c>
      <c r="E120" s="4" t="s">
        <v>31</v>
      </c>
      <c r="F120" s="29">
        <v>10021</v>
      </c>
      <c r="G120" s="29">
        <v>10351</v>
      </c>
      <c r="H120" s="39">
        <f t="shared" si="11"/>
        <v>10186</v>
      </c>
      <c r="I120" s="4">
        <v>2.52</v>
      </c>
      <c r="J120" s="4">
        <v>2.48</v>
      </c>
      <c r="K120" s="4">
        <v>2.54</v>
      </c>
      <c r="L120" s="35">
        <f t="shared" si="16"/>
        <v>2.5133333333333332</v>
      </c>
      <c r="M120" s="36">
        <f t="shared" si="17"/>
        <v>3.0550504633038961E-2</v>
      </c>
      <c r="N120" s="7">
        <f t="shared" si="15"/>
        <v>2.6389999999999998</v>
      </c>
    </row>
    <row r="121" spans="1:15" x14ac:dyDescent="0.25">
      <c r="A121" s="4" t="s">
        <v>181</v>
      </c>
      <c r="B121" s="24" t="s">
        <v>13</v>
      </c>
      <c r="C121" s="4" t="s">
        <v>22</v>
      </c>
      <c r="D121" s="6">
        <v>42191</v>
      </c>
      <c r="E121" s="4" t="s">
        <v>31</v>
      </c>
      <c r="F121" s="29">
        <v>10021</v>
      </c>
      <c r="G121" s="29">
        <v>10351</v>
      </c>
      <c r="H121" s="39">
        <f t="shared" si="11"/>
        <v>10186</v>
      </c>
      <c r="I121" s="4">
        <v>2.1800000000000002</v>
      </c>
      <c r="J121" s="4">
        <v>2.04</v>
      </c>
      <c r="K121" s="4">
        <v>2.12</v>
      </c>
      <c r="L121" s="35">
        <f t="shared" si="16"/>
        <v>2.1133333333333337</v>
      </c>
      <c r="M121" s="36">
        <f t="shared" si="17"/>
        <v>7.0237691685684986E-2</v>
      </c>
      <c r="N121" s="7">
        <f t="shared" si="15"/>
        <v>2.2190000000000003</v>
      </c>
    </row>
    <row r="122" spans="1:15" x14ac:dyDescent="0.25">
      <c r="A122" s="4" t="s">
        <v>185</v>
      </c>
      <c r="B122" s="24" t="s">
        <v>13</v>
      </c>
      <c r="C122" s="4" t="s">
        <v>22</v>
      </c>
      <c r="D122" s="6">
        <v>42191</v>
      </c>
      <c r="E122" s="4" t="s">
        <v>31</v>
      </c>
      <c r="F122" s="29">
        <v>10021</v>
      </c>
      <c r="G122" s="29">
        <v>10351</v>
      </c>
      <c r="H122" s="39">
        <f t="shared" si="11"/>
        <v>10186</v>
      </c>
      <c r="J122" s="4">
        <v>2.1</v>
      </c>
      <c r="K122" s="4">
        <v>2.23</v>
      </c>
      <c r="L122" s="35">
        <f t="shared" si="16"/>
        <v>2.165</v>
      </c>
      <c r="M122" s="2">
        <f t="shared" si="17"/>
        <v>9.1923881554251102E-2</v>
      </c>
      <c r="N122" s="2">
        <f t="shared" si="15"/>
        <v>2.27325</v>
      </c>
    </row>
    <row r="123" spans="1:15" x14ac:dyDescent="0.25">
      <c r="A123" s="4" t="s">
        <v>182</v>
      </c>
      <c r="B123" s="24" t="s">
        <v>13</v>
      </c>
      <c r="C123" s="4" t="s">
        <v>22</v>
      </c>
      <c r="D123" s="6">
        <v>42191</v>
      </c>
      <c r="E123" s="4" t="s">
        <v>31</v>
      </c>
      <c r="F123" s="29">
        <v>10021</v>
      </c>
      <c r="G123" s="29">
        <v>10351</v>
      </c>
      <c r="H123" s="39">
        <f t="shared" si="11"/>
        <v>10186</v>
      </c>
      <c r="I123" s="4">
        <v>2.2400000000000002</v>
      </c>
      <c r="K123" s="4">
        <v>2.29</v>
      </c>
      <c r="L123" s="35">
        <f t="shared" si="16"/>
        <v>2.2650000000000001</v>
      </c>
      <c r="M123" s="2">
        <f t="shared" si="17"/>
        <v>3.5355339059327251E-2</v>
      </c>
      <c r="N123" s="2">
        <f t="shared" si="15"/>
        <v>2.37825</v>
      </c>
      <c r="O123" s="28" t="s">
        <v>281</v>
      </c>
    </row>
    <row r="124" spans="1:15" x14ac:dyDescent="0.25">
      <c r="A124" s="4" t="s">
        <v>180</v>
      </c>
      <c r="B124" s="24" t="s">
        <v>13</v>
      </c>
      <c r="C124" s="4" t="s">
        <v>22</v>
      </c>
      <c r="D124" s="6">
        <v>42191</v>
      </c>
      <c r="E124" s="4" t="s">
        <v>31</v>
      </c>
      <c r="F124" s="29">
        <v>10021</v>
      </c>
      <c r="G124" s="29">
        <v>10351</v>
      </c>
      <c r="H124" s="39">
        <f t="shared" si="11"/>
        <v>10186</v>
      </c>
      <c r="I124" s="4">
        <v>2.38</v>
      </c>
      <c r="J124" s="4">
        <v>2.42</v>
      </c>
      <c r="K124" s="4">
        <v>2.2999999999999998</v>
      </c>
      <c r="L124" s="35">
        <f t="shared" si="16"/>
        <v>2.3666666666666667</v>
      </c>
      <c r="M124" s="36">
        <f t="shared" si="17"/>
        <v>6.1101009266077921E-2</v>
      </c>
      <c r="N124" s="7">
        <f t="shared" si="15"/>
        <v>2.4849999999999999</v>
      </c>
    </row>
    <row r="125" spans="1:15" x14ac:dyDescent="0.25">
      <c r="A125" s="4" t="s">
        <v>183</v>
      </c>
      <c r="B125" s="24" t="s">
        <v>13</v>
      </c>
      <c r="C125" s="4" t="s">
        <v>21</v>
      </c>
      <c r="D125" s="6">
        <v>42191</v>
      </c>
      <c r="E125" s="4" t="s">
        <v>31</v>
      </c>
      <c r="F125" s="29">
        <v>10021</v>
      </c>
      <c r="G125" s="29">
        <v>10351</v>
      </c>
      <c r="H125" s="39">
        <f t="shared" si="11"/>
        <v>10186</v>
      </c>
      <c r="I125" s="4">
        <v>2.5099999999999998</v>
      </c>
      <c r="J125" s="4">
        <v>2.5</v>
      </c>
      <c r="K125" s="4">
        <v>2.39</v>
      </c>
      <c r="L125" s="35">
        <f t="shared" si="16"/>
        <v>2.4666666666666668</v>
      </c>
      <c r="M125" s="36">
        <f t="shared" si="17"/>
        <v>6.6583281184793799E-2</v>
      </c>
      <c r="N125" s="7">
        <f t="shared" si="15"/>
        <v>2.5900000000000003</v>
      </c>
    </row>
    <row r="126" spans="1:15" x14ac:dyDescent="0.25">
      <c r="A126" s="4" t="s">
        <v>178</v>
      </c>
      <c r="B126" s="24" t="s">
        <v>13</v>
      </c>
      <c r="C126" s="4" t="s">
        <v>96</v>
      </c>
      <c r="D126" s="6">
        <v>42191</v>
      </c>
      <c r="E126" s="4" t="s">
        <v>31</v>
      </c>
      <c r="F126" s="29">
        <v>10021</v>
      </c>
      <c r="G126" s="29">
        <v>10351</v>
      </c>
      <c r="H126" s="39">
        <f t="shared" si="11"/>
        <v>10186</v>
      </c>
      <c r="I126" s="4">
        <v>2.31</v>
      </c>
      <c r="J126" s="4">
        <v>2.34</v>
      </c>
      <c r="L126" s="35">
        <f t="shared" si="16"/>
        <v>2.3250000000000002</v>
      </c>
      <c r="M126" s="36">
        <f t="shared" si="17"/>
        <v>2.1213203435596288E-2</v>
      </c>
      <c r="N126" s="7">
        <f t="shared" si="15"/>
        <v>2.4412500000000001</v>
      </c>
      <c r="O126" s="28" t="s">
        <v>179</v>
      </c>
    </row>
    <row r="127" spans="1:15" x14ac:dyDescent="0.25">
      <c r="A127" s="4" t="s">
        <v>186</v>
      </c>
      <c r="B127" s="24" t="s">
        <v>13</v>
      </c>
      <c r="C127" s="4" t="s">
        <v>16</v>
      </c>
      <c r="D127" s="6">
        <v>42191</v>
      </c>
      <c r="E127" s="4" t="s">
        <v>31</v>
      </c>
      <c r="F127" s="29">
        <v>10021</v>
      </c>
      <c r="G127" s="29">
        <v>10351</v>
      </c>
      <c r="H127" s="39">
        <f t="shared" si="11"/>
        <v>10186</v>
      </c>
      <c r="I127" s="4">
        <v>2.63</v>
      </c>
      <c r="J127" s="4">
        <v>2.5499999999999998</v>
      </c>
      <c r="K127" s="4">
        <v>2.71</v>
      </c>
      <c r="L127" s="35">
        <f t="shared" si="16"/>
        <v>2.63</v>
      </c>
      <c r="M127" s="36">
        <f t="shared" si="17"/>
        <v>8.0000000000000071E-2</v>
      </c>
      <c r="N127" s="7">
        <f t="shared" si="15"/>
        <v>2.7614999999999998</v>
      </c>
    </row>
    <row r="128" spans="1:15" x14ac:dyDescent="0.25">
      <c r="A128" s="4" t="s">
        <v>3</v>
      </c>
      <c r="B128" s="24" t="s">
        <v>13</v>
      </c>
      <c r="C128" s="4" t="s">
        <v>16</v>
      </c>
      <c r="D128" s="6">
        <v>42187</v>
      </c>
      <c r="E128" s="6" t="s">
        <v>31</v>
      </c>
      <c r="F128" s="29">
        <v>10021</v>
      </c>
      <c r="G128" s="29">
        <v>10351</v>
      </c>
      <c r="H128" s="39">
        <f t="shared" si="11"/>
        <v>10186</v>
      </c>
      <c r="I128" s="4">
        <v>2.4700000000000002</v>
      </c>
      <c r="J128" s="4">
        <v>2.41</v>
      </c>
      <c r="K128" s="4">
        <v>2.4</v>
      </c>
      <c r="L128" s="35">
        <f t="shared" si="16"/>
        <v>2.4266666666666672</v>
      </c>
      <c r="M128" s="36">
        <f t="shared" si="17"/>
        <v>3.7859388972001938E-2</v>
      </c>
      <c r="N128" s="7">
        <f t="shared" si="15"/>
        <v>2.5480000000000005</v>
      </c>
    </row>
    <row r="129" spans="1:15" x14ac:dyDescent="0.25">
      <c r="A129" s="4" t="s">
        <v>57</v>
      </c>
      <c r="B129" s="24" t="s">
        <v>13</v>
      </c>
      <c r="C129" s="4" t="s">
        <v>58</v>
      </c>
      <c r="D129" s="6">
        <v>42186</v>
      </c>
      <c r="E129" s="6" t="s">
        <v>31</v>
      </c>
      <c r="F129" s="29">
        <v>10021</v>
      </c>
      <c r="G129" s="29">
        <v>10351</v>
      </c>
      <c r="H129" s="39">
        <f t="shared" si="11"/>
        <v>10186</v>
      </c>
      <c r="I129" s="4">
        <v>2.6</v>
      </c>
      <c r="J129" s="4">
        <v>2.61</v>
      </c>
      <c r="L129" s="35">
        <f t="shared" si="16"/>
        <v>2.605</v>
      </c>
      <c r="M129" s="2">
        <f t="shared" si="17"/>
        <v>7.0710678118653244E-3</v>
      </c>
      <c r="N129" s="2">
        <f t="shared" si="15"/>
        <v>2.7352500000000002</v>
      </c>
      <c r="O129" s="28" t="s">
        <v>285</v>
      </c>
    </row>
    <row r="130" spans="1:15" x14ac:dyDescent="0.25">
      <c r="A130" s="4" t="s">
        <v>9</v>
      </c>
      <c r="B130" s="24" t="s">
        <v>13</v>
      </c>
      <c r="C130" s="4" t="s">
        <v>16</v>
      </c>
      <c r="D130" s="6">
        <v>42187</v>
      </c>
      <c r="E130" s="6" t="s">
        <v>31</v>
      </c>
      <c r="F130" s="29">
        <v>10021</v>
      </c>
      <c r="G130" s="29">
        <v>10351</v>
      </c>
      <c r="H130" s="39">
        <f t="shared" si="11"/>
        <v>10186</v>
      </c>
      <c r="J130" s="4">
        <v>2.66</v>
      </c>
      <c r="K130" s="4">
        <v>2.61</v>
      </c>
      <c r="L130" s="35">
        <f t="shared" si="16"/>
        <v>2.6349999999999998</v>
      </c>
      <c r="M130" s="2">
        <f t="shared" si="17"/>
        <v>3.5355339059327563E-2</v>
      </c>
      <c r="N130" s="2">
        <f t="shared" si="15"/>
        <v>2.7667499999999996</v>
      </c>
      <c r="O130" s="28" t="s">
        <v>275</v>
      </c>
    </row>
    <row r="131" spans="1:15" x14ac:dyDescent="0.25">
      <c r="A131" s="4" t="s">
        <v>5</v>
      </c>
      <c r="B131" s="24" t="s">
        <v>13</v>
      </c>
      <c r="C131" s="4" t="s">
        <v>16</v>
      </c>
      <c r="D131" s="6">
        <v>42187</v>
      </c>
      <c r="E131" s="6" t="s">
        <v>31</v>
      </c>
      <c r="F131" s="29">
        <v>10021</v>
      </c>
      <c r="G131" s="29">
        <v>10351</v>
      </c>
      <c r="H131" s="39">
        <f t="shared" si="11"/>
        <v>10186</v>
      </c>
      <c r="I131" s="4">
        <v>2.4500000000000002</v>
      </c>
      <c r="J131" s="4">
        <v>2.4</v>
      </c>
      <c r="K131" s="4">
        <v>2.39</v>
      </c>
      <c r="L131" s="35">
        <f t="shared" si="16"/>
        <v>2.4133333333333336</v>
      </c>
      <c r="M131" s="36">
        <f t="shared" si="17"/>
        <v>3.2145502536643257E-2</v>
      </c>
      <c r="N131" s="7">
        <f t="shared" si="15"/>
        <v>2.5340000000000003</v>
      </c>
    </row>
    <row r="132" spans="1:15" x14ac:dyDescent="0.25">
      <c r="A132" s="4" t="s">
        <v>11</v>
      </c>
      <c r="B132" s="24" t="s">
        <v>13</v>
      </c>
      <c r="C132" s="4" t="s">
        <v>16</v>
      </c>
      <c r="D132" s="6">
        <v>42187</v>
      </c>
      <c r="E132" s="6" t="s">
        <v>31</v>
      </c>
      <c r="F132" s="29">
        <v>10021</v>
      </c>
      <c r="G132" s="29">
        <v>10351</v>
      </c>
      <c r="H132" s="39">
        <f t="shared" si="11"/>
        <v>10186</v>
      </c>
      <c r="I132" s="4">
        <v>2.48</v>
      </c>
      <c r="J132" s="4">
        <v>2.4</v>
      </c>
      <c r="K132" s="4">
        <v>2.52</v>
      </c>
      <c r="L132" s="35">
        <f t="shared" si="16"/>
        <v>2.4666666666666668</v>
      </c>
      <c r="M132" s="36">
        <f t="shared" si="17"/>
        <v>6.1101009266077921E-2</v>
      </c>
      <c r="N132" s="7">
        <f t="shared" si="15"/>
        <v>2.5900000000000003</v>
      </c>
    </row>
    <row r="133" spans="1:15" x14ac:dyDescent="0.25">
      <c r="A133" s="4" t="s">
        <v>10</v>
      </c>
      <c r="B133" s="24" t="s">
        <v>13</v>
      </c>
      <c r="C133" s="4" t="s">
        <v>16</v>
      </c>
      <c r="D133" s="6">
        <v>42187</v>
      </c>
      <c r="E133" s="6" t="s">
        <v>31</v>
      </c>
      <c r="F133" s="29">
        <v>10021</v>
      </c>
      <c r="G133" s="29">
        <v>10351</v>
      </c>
      <c r="H133" s="39">
        <f t="shared" si="11"/>
        <v>10186</v>
      </c>
      <c r="I133" s="4">
        <v>2.48</v>
      </c>
      <c r="J133" s="4">
        <v>2.41</v>
      </c>
      <c r="K133" s="4">
        <v>2.4300000000000002</v>
      </c>
      <c r="L133" s="35">
        <f t="shared" si="16"/>
        <v>2.44</v>
      </c>
      <c r="M133" s="36">
        <f t="shared" si="17"/>
        <v>3.60555127546398E-2</v>
      </c>
      <c r="N133" s="7">
        <f t="shared" si="15"/>
        <v>2.5619999999999998</v>
      </c>
    </row>
    <row r="134" spans="1:15" x14ac:dyDescent="0.25">
      <c r="A134" s="4" t="s">
        <v>8</v>
      </c>
      <c r="B134" s="24" t="s">
        <v>13</v>
      </c>
      <c r="C134" s="4" t="s">
        <v>16</v>
      </c>
      <c r="D134" s="6">
        <v>42187</v>
      </c>
      <c r="E134" s="6" t="s">
        <v>31</v>
      </c>
      <c r="F134" s="29">
        <v>10021</v>
      </c>
      <c r="G134" s="29">
        <v>10351</v>
      </c>
      <c r="H134" s="39">
        <f t="shared" si="11"/>
        <v>10186</v>
      </c>
      <c r="I134" s="4">
        <v>2.52</v>
      </c>
      <c r="J134" s="4">
        <v>2.5</v>
      </c>
      <c r="K134" s="4">
        <v>2.62</v>
      </c>
      <c r="L134" s="35">
        <f t="shared" si="16"/>
        <v>2.5466666666666664</v>
      </c>
      <c r="M134" s="36">
        <f t="shared" si="17"/>
        <v>6.4291005073286431E-2</v>
      </c>
      <c r="N134" s="7">
        <f t="shared" ref="N134:N165" si="18">(L134*0.05)+L134</f>
        <v>2.6739999999999999</v>
      </c>
    </row>
    <row r="135" spans="1:15" x14ac:dyDescent="0.25">
      <c r="A135" s="4" t="s">
        <v>56</v>
      </c>
      <c r="B135" s="24" t="s">
        <v>13</v>
      </c>
      <c r="C135" s="4" t="s">
        <v>16</v>
      </c>
      <c r="D135" s="6">
        <v>42186</v>
      </c>
      <c r="E135" s="6" t="s">
        <v>31</v>
      </c>
      <c r="F135" s="29">
        <v>10021</v>
      </c>
      <c r="G135" s="29">
        <v>10351</v>
      </c>
      <c r="H135" s="39">
        <f t="shared" si="11"/>
        <v>10186</v>
      </c>
      <c r="I135" s="4">
        <v>2.4</v>
      </c>
      <c r="J135" s="4">
        <v>2.5299999999999998</v>
      </c>
      <c r="L135" s="35">
        <f t="shared" si="16"/>
        <v>2.4649999999999999</v>
      </c>
      <c r="M135" s="36">
        <f t="shared" si="17"/>
        <v>9.1923881554251102E-2</v>
      </c>
      <c r="N135" s="7">
        <f t="shared" si="18"/>
        <v>2.5882499999999999</v>
      </c>
    </row>
    <row r="136" spans="1:15" x14ac:dyDescent="0.25">
      <c r="A136" s="4" t="s">
        <v>67</v>
      </c>
      <c r="B136" s="24" t="s">
        <v>13</v>
      </c>
      <c r="C136" s="4" t="s">
        <v>58</v>
      </c>
      <c r="D136" s="6">
        <v>42187</v>
      </c>
      <c r="E136" s="6" t="s">
        <v>31</v>
      </c>
      <c r="F136" s="29">
        <v>10021</v>
      </c>
      <c r="G136" s="29">
        <v>10351</v>
      </c>
      <c r="H136" s="39">
        <f t="shared" si="11"/>
        <v>10186</v>
      </c>
      <c r="I136" s="4">
        <v>2.46</v>
      </c>
      <c r="J136" s="4">
        <v>2.39</v>
      </c>
      <c r="K136" s="4">
        <v>2.4900000000000002</v>
      </c>
      <c r="L136" s="35">
        <f t="shared" si="16"/>
        <v>2.4466666666666668</v>
      </c>
      <c r="M136" s="36">
        <f t="shared" si="17"/>
        <v>5.131601439446886E-2</v>
      </c>
      <c r="N136" s="7">
        <f t="shared" si="18"/>
        <v>2.569</v>
      </c>
    </row>
    <row r="137" spans="1:15" x14ac:dyDescent="0.25">
      <c r="A137" s="4" t="s">
        <v>2</v>
      </c>
      <c r="B137" s="24" t="s">
        <v>13</v>
      </c>
      <c r="C137" s="4" t="s">
        <v>16</v>
      </c>
      <c r="D137" s="6">
        <v>42187</v>
      </c>
      <c r="E137" s="6" t="s">
        <v>31</v>
      </c>
      <c r="F137" s="29">
        <v>10021</v>
      </c>
      <c r="G137" s="29">
        <v>10351</v>
      </c>
      <c r="H137" s="39">
        <f t="shared" si="11"/>
        <v>10186</v>
      </c>
      <c r="I137" s="4">
        <v>2.59</v>
      </c>
      <c r="J137" s="4">
        <v>2.5299999999999998</v>
      </c>
      <c r="K137" s="4">
        <v>2.5099999999999998</v>
      </c>
      <c r="L137" s="35">
        <f t="shared" si="16"/>
        <v>2.543333333333333</v>
      </c>
      <c r="M137" s="36">
        <f t="shared" si="17"/>
        <v>4.1633319989322688E-2</v>
      </c>
      <c r="N137" s="7">
        <f t="shared" si="18"/>
        <v>2.6704999999999997</v>
      </c>
    </row>
    <row r="138" spans="1:15" x14ac:dyDescent="0.25">
      <c r="A138" s="4" t="s">
        <v>4</v>
      </c>
      <c r="B138" s="24" t="s">
        <v>13</v>
      </c>
      <c r="C138" s="4" t="s">
        <v>16</v>
      </c>
      <c r="D138" s="6">
        <v>42187</v>
      </c>
      <c r="E138" s="6" t="s">
        <v>31</v>
      </c>
      <c r="F138" s="29">
        <v>10021</v>
      </c>
      <c r="G138" s="29">
        <v>10351</v>
      </c>
      <c r="H138" s="39">
        <f t="shared" si="11"/>
        <v>10186</v>
      </c>
      <c r="I138" s="4">
        <v>2.4500000000000002</v>
      </c>
      <c r="J138" s="4">
        <v>2.59</v>
      </c>
      <c r="K138" s="4">
        <v>2.4300000000000002</v>
      </c>
      <c r="L138" s="35">
        <f t="shared" si="16"/>
        <v>2.4900000000000002</v>
      </c>
      <c r="M138" s="36">
        <f t="shared" si="17"/>
        <v>8.7177978870813286E-2</v>
      </c>
      <c r="N138" s="7">
        <f t="shared" si="18"/>
        <v>2.6145</v>
      </c>
    </row>
    <row r="139" spans="1:15" x14ac:dyDescent="0.25">
      <c r="A139" s="4" t="s">
        <v>1</v>
      </c>
      <c r="B139" s="24" t="s">
        <v>13</v>
      </c>
      <c r="C139" s="4" t="s">
        <v>55</v>
      </c>
      <c r="D139" s="6">
        <v>41883</v>
      </c>
      <c r="E139" s="6" t="s">
        <v>31</v>
      </c>
      <c r="F139" s="29">
        <v>10021</v>
      </c>
      <c r="G139" s="29">
        <v>10351</v>
      </c>
      <c r="H139" s="39">
        <f t="shared" ref="H139:H199" si="19">AVERAGE(F139:G139)</f>
        <v>10186</v>
      </c>
      <c r="I139" s="4">
        <v>2.57</v>
      </c>
      <c r="J139" s="4">
        <v>2.58</v>
      </c>
      <c r="K139" s="4">
        <v>2.61</v>
      </c>
      <c r="L139" s="35">
        <f t="shared" si="16"/>
        <v>2.5866666666666664</v>
      </c>
      <c r="M139" s="36">
        <f t="shared" si="17"/>
        <v>2.0816659994661313E-2</v>
      </c>
      <c r="N139" s="7">
        <f t="shared" si="18"/>
        <v>2.7159999999999997</v>
      </c>
    </row>
    <row r="140" spans="1:15" x14ac:dyDescent="0.25">
      <c r="A140" s="4" t="s">
        <v>54</v>
      </c>
      <c r="B140" s="24" t="s">
        <v>13</v>
      </c>
      <c r="C140" s="4" t="s">
        <v>16</v>
      </c>
      <c r="D140" s="6">
        <v>42186</v>
      </c>
      <c r="E140" s="6" t="s">
        <v>31</v>
      </c>
      <c r="F140" s="29">
        <v>10021</v>
      </c>
      <c r="G140" s="29">
        <v>10351</v>
      </c>
      <c r="H140" s="39">
        <f t="shared" si="19"/>
        <v>10186</v>
      </c>
      <c r="I140" s="4">
        <v>2.5499999999999998</v>
      </c>
      <c r="L140" s="35">
        <f t="shared" si="16"/>
        <v>2.5499999999999998</v>
      </c>
      <c r="M140" s="36"/>
      <c r="N140" s="7">
        <f t="shared" si="18"/>
        <v>2.6774999999999998</v>
      </c>
    </row>
    <row r="141" spans="1:15" ht="25.5" x14ac:dyDescent="0.25">
      <c r="A141" s="4" t="s">
        <v>256</v>
      </c>
      <c r="B141" s="24" t="s">
        <v>13</v>
      </c>
      <c r="C141" s="4" t="s">
        <v>22</v>
      </c>
      <c r="D141" s="6">
        <v>42196</v>
      </c>
      <c r="E141" s="4" t="s">
        <v>31</v>
      </c>
      <c r="F141" s="29">
        <v>10021</v>
      </c>
      <c r="G141" s="29">
        <v>10351</v>
      </c>
      <c r="H141" s="39">
        <f t="shared" si="19"/>
        <v>10186</v>
      </c>
      <c r="I141" s="4">
        <v>2.4700000000000002</v>
      </c>
      <c r="J141" s="4">
        <v>2.4500000000000002</v>
      </c>
      <c r="K141" s="4">
        <v>2.5499999999999998</v>
      </c>
      <c r="L141" s="35">
        <f t="shared" si="16"/>
        <v>2.4899999999999998</v>
      </c>
      <c r="M141" s="37">
        <f t="shared" ref="M141:M146" si="20">STDEV(I141:K141)</f>
        <v>5.2915026221291607E-2</v>
      </c>
      <c r="N141" s="7">
        <f t="shared" si="18"/>
        <v>2.6144999999999996</v>
      </c>
      <c r="O141" s="28" t="s">
        <v>257</v>
      </c>
    </row>
    <row r="142" spans="1:15" ht="25.5" x14ac:dyDescent="0.25">
      <c r="A142" s="4" t="s">
        <v>255</v>
      </c>
      <c r="B142" s="24" t="s">
        <v>13</v>
      </c>
      <c r="C142" s="4" t="s">
        <v>23</v>
      </c>
      <c r="D142" s="6">
        <v>42196</v>
      </c>
      <c r="E142" s="4" t="s">
        <v>31</v>
      </c>
      <c r="F142" s="29">
        <v>10021</v>
      </c>
      <c r="G142" s="29">
        <v>10351</v>
      </c>
      <c r="H142" s="39">
        <f t="shared" si="19"/>
        <v>10186</v>
      </c>
      <c r="I142" s="4">
        <v>2.61</v>
      </c>
      <c r="J142" s="4">
        <v>2.56</v>
      </c>
      <c r="K142" s="4">
        <v>2.6</v>
      </c>
      <c r="L142" s="35">
        <f t="shared" si="16"/>
        <v>2.59</v>
      </c>
      <c r="M142" s="37">
        <f t="shared" si="20"/>
        <v>2.6457513110645845E-2</v>
      </c>
      <c r="N142" s="7">
        <f t="shared" si="18"/>
        <v>2.7195</v>
      </c>
      <c r="O142" s="28" t="s">
        <v>257</v>
      </c>
    </row>
    <row r="143" spans="1:15" ht="25.5" x14ac:dyDescent="0.25">
      <c r="A143" s="4" t="s">
        <v>253</v>
      </c>
      <c r="B143" s="24" t="s">
        <v>13</v>
      </c>
      <c r="C143" s="4" t="s">
        <v>21</v>
      </c>
      <c r="D143" s="6">
        <v>42196</v>
      </c>
      <c r="E143" s="4" t="s">
        <v>31</v>
      </c>
      <c r="F143" s="29">
        <v>10021</v>
      </c>
      <c r="G143" s="29">
        <v>10351</v>
      </c>
      <c r="H143" s="39">
        <f t="shared" si="19"/>
        <v>10186</v>
      </c>
      <c r="I143" s="4">
        <v>2.52</v>
      </c>
      <c r="J143" s="4">
        <v>2.56</v>
      </c>
      <c r="K143" s="4">
        <v>2.5499999999999998</v>
      </c>
      <c r="L143" s="35">
        <f t="shared" si="16"/>
        <v>2.5433333333333334</v>
      </c>
      <c r="M143" s="37">
        <f t="shared" si="20"/>
        <v>2.0816659994661309E-2</v>
      </c>
      <c r="N143" s="7">
        <f t="shared" si="18"/>
        <v>2.6705000000000001</v>
      </c>
      <c r="O143" s="28" t="s">
        <v>257</v>
      </c>
    </row>
    <row r="144" spans="1:15" ht="25.5" x14ac:dyDescent="0.25">
      <c r="A144" s="4" t="s">
        <v>252</v>
      </c>
      <c r="B144" s="24" t="s">
        <v>13</v>
      </c>
      <c r="C144" s="4" t="s">
        <v>21</v>
      </c>
      <c r="D144" s="6">
        <v>42196</v>
      </c>
      <c r="E144" s="4" t="s">
        <v>31</v>
      </c>
      <c r="F144" s="29">
        <v>10021</v>
      </c>
      <c r="G144" s="29">
        <v>10351</v>
      </c>
      <c r="H144" s="39">
        <f t="shared" si="19"/>
        <v>10186</v>
      </c>
      <c r="I144" s="4">
        <v>2.77</v>
      </c>
      <c r="J144" s="4">
        <v>2.76</v>
      </c>
      <c r="K144" s="4">
        <v>2.8</v>
      </c>
      <c r="L144" s="35">
        <f t="shared" si="16"/>
        <v>2.776666666666666</v>
      </c>
      <c r="M144" s="37">
        <f t="shared" si="20"/>
        <v>2.0816659994661309E-2</v>
      </c>
      <c r="N144" s="7">
        <f t="shared" si="18"/>
        <v>2.9154999999999993</v>
      </c>
      <c r="O144" s="28" t="s">
        <v>257</v>
      </c>
    </row>
    <row r="145" spans="1:16" ht="25.5" x14ac:dyDescent="0.25">
      <c r="A145" s="4" t="s">
        <v>251</v>
      </c>
      <c r="B145" s="24" t="s">
        <v>13</v>
      </c>
      <c r="C145" s="4" t="s">
        <v>96</v>
      </c>
      <c r="D145" s="6">
        <v>42196</v>
      </c>
      <c r="E145" s="4" t="s">
        <v>31</v>
      </c>
      <c r="F145" s="29">
        <v>10021</v>
      </c>
      <c r="G145" s="29">
        <v>10351</v>
      </c>
      <c r="H145" s="39">
        <f t="shared" si="19"/>
        <v>10186</v>
      </c>
      <c r="I145" s="4">
        <v>2.4700000000000002</v>
      </c>
      <c r="J145" s="4">
        <v>2.48</v>
      </c>
      <c r="K145" s="4">
        <v>2.44</v>
      </c>
      <c r="L145" s="35">
        <f t="shared" si="16"/>
        <v>2.4633333333333334</v>
      </c>
      <c r="M145" s="37">
        <f t="shared" si="20"/>
        <v>2.0816659994661382E-2</v>
      </c>
      <c r="N145" s="7">
        <f t="shared" si="18"/>
        <v>2.5865</v>
      </c>
      <c r="O145" s="28" t="s">
        <v>257</v>
      </c>
    </row>
    <row r="146" spans="1:16" ht="25.5" x14ac:dyDescent="0.25">
      <c r="A146" s="4" t="s">
        <v>254</v>
      </c>
      <c r="B146" s="24" t="s">
        <v>13</v>
      </c>
      <c r="C146" s="4" t="s">
        <v>96</v>
      </c>
      <c r="D146" s="6">
        <v>42196</v>
      </c>
      <c r="E146" s="4" t="s">
        <v>31</v>
      </c>
      <c r="F146" s="29">
        <v>10021</v>
      </c>
      <c r="G146" s="29">
        <v>10351</v>
      </c>
      <c r="H146" s="39">
        <f t="shared" si="19"/>
        <v>10186</v>
      </c>
      <c r="I146" s="4">
        <v>2.52</v>
      </c>
      <c r="J146" s="4">
        <v>2.56</v>
      </c>
      <c r="K146" s="4">
        <v>2.52</v>
      </c>
      <c r="L146" s="35">
        <f t="shared" si="16"/>
        <v>2.5333333333333332</v>
      </c>
      <c r="M146" s="37">
        <f t="shared" si="20"/>
        <v>2.3094010767585049E-2</v>
      </c>
      <c r="N146" s="7">
        <f t="shared" si="18"/>
        <v>2.6599999999999997</v>
      </c>
      <c r="O146" s="28" t="s">
        <v>257</v>
      </c>
    </row>
    <row r="147" spans="1:16" x14ac:dyDescent="0.25">
      <c r="A147" s="4" t="s">
        <v>59</v>
      </c>
      <c r="B147" s="24" t="s">
        <v>13</v>
      </c>
      <c r="C147" s="4" t="s">
        <v>16</v>
      </c>
      <c r="D147" s="6">
        <v>42186</v>
      </c>
      <c r="E147" s="6" t="s">
        <v>31</v>
      </c>
      <c r="F147" s="29">
        <v>10021</v>
      </c>
      <c r="G147" s="29">
        <v>10351</v>
      </c>
      <c r="H147" s="39">
        <f t="shared" si="19"/>
        <v>10186</v>
      </c>
      <c r="I147" s="4">
        <v>2.63</v>
      </c>
      <c r="L147" s="35">
        <f t="shared" ref="L147:L152" si="21">AVERAGE(I147:K147)</f>
        <v>2.63</v>
      </c>
      <c r="M147" s="36"/>
      <c r="N147" s="7">
        <f t="shared" si="18"/>
        <v>2.7614999999999998</v>
      </c>
    </row>
    <row r="148" spans="1:16" x14ac:dyDescent="0.25">
      <c r="A148" s="4" t="s">
        <v>6</v>
      </c>
      <c r="B148" s="24" t="s">
        <v>13</v>
      </c>
      <c r="C148" s="4" t="s">
        <v>16</v>
      </c>
      <c r="D148" s="6">
        <v>41883</v>
      </c>
      <c r="E148" s="6" t="s">
        <v>31</v>
      </c>
      <c r="F148" s="29">
        <v>10021</v>
      </c>
      <c r="G148" s="29">
        <v>10351</v>
      </c>
      <c r="H148" s="39">
        <f t="shared" si="19"/>
        <v>10186</v>
      </c>
      <c r="I148" s="4">
        <v>2.63</v>
      </c>
      <c r="J148" s="4">
        <v>2.65</v>
      </c>
      <c r="L148" s="35">
        <f t="shared" si="21"/>
        <v>2.6399999999999997</v>
      </c>
      <c r="M148" s="2">
        <f>STDEV(I148:K148)</f>
        <v>1.4142135623730963E-2</v>
      </c>
      <c r="N148" s="2">
        <f t="shared" si="18"/>
        <v>2.7719999999999998</v>
      </c>
      <c r="O148" s="28" t="s">
        <v>273</v>
      </c>
      <c r="P148" s="19" t="s">
        <v>13</v>
      </c>
    </row>
    <row r="149" spans="1:16" x14ac:dyDescent="0.25">
      <c r="A149" s="4" t="s">
        <v>7</v>
      </c>
      <c r="B149" s="24" t="s">
        <v>13</v>
      </c>
      <c r="C149" s="4" t="s">
        <v>16</v>
      </c>
      <c r="D149" s="6">
        <v>42187</v>
      </c>
      <c r="E149" s="6" t="s">
        <v>31</v>
      </c>
      <c r="F149" s="29">
        <v>10021</v>
      </c>
      <c r="G149" s="29">
        <v>10351</v>
      </c>
      <c r="H149" s="39">
        <f t="shared" si="19"/>
        <v>10186</v>
      </c>
      <c r="I149" s="4">
        <v>2.5</v>
      </c>
      <c r="J149" s="4">
        <v>2.5099999999999998</v>
      </c>
      <c r="K149" s="4">
        <v>2.58</v>
      </c>
      <c r="L149" s="35">
        <f t="shared" si="21"/>
        <v>2.5299999999999998</v>
      </c>
      <c r="M149" s="36">
        <f>STDEV(I149:K149)</f>
        <v>4.3588989435406823E-2</v>
      </c>
      <c r="N149" s="7">
        <f t="shared" si="18"/>
        <v>2.6564999999999999</v>
      </c>
    </row>
    <row r="150" spans="1:16" x14ac:dyDescent="0.25">
      <c r="A150" s="4" t="s">
        <v>68</v>
      </c>
      <c r="B150" s="24" t="s">
        <v>13</v>
      </c>
      <c r="C150" s="4" t="s">
        <v>16</v>
      </c>
      <c r="D150" s="6">
        <v>42187</v>
      </c>
      <c r="E150" s="6" t="s">
        <v>31</v>
      </c>
      <c r="F150" s="29">
        <v>10021</v>
      </c>
      <c r="G150" s="29">
        <v>10351</v>
      </c>
      <c r="H150" s="39">
        <f t="shared" si="19"/>
        <v>10186</v>
      </c>
      <c r="I150" s="4">
        <v>2.2999999999999998</v>
      </c>
      <c r="J150" s="4">
        <v>2.2599999999999998</v>
      </c>
      <c r="K150" s="4">
        <v>2.25</v>
      </c>
      <c r="L150" s="35">
        <f t="shared" si="21"/>
        <v>2.27</v>
      </c>
      <c r="M150" s="36">
        <f>STDEV(I150:K150)</f>
        <v>2.6457513110645845E-2</v>
      </c>
      <c r="N150" s="7">
        <f t="shared" si="18"/>
        <v>2.3835000000000002</v>
      </c>
      <c r="O150" s="28" t="s">
        <v>69</v>
      </c>
    </row>
    <row r="151" spans="1:16" x14ac:dyDescent="0.25">
      <c r="A151" s="4" t="s">
        <v>70</v>
      </c>
      <c r="B151" s="24" t="s">
        <v>13</v>
      </c>
      <c r="C151" s="4" t="s">
        <v>16</v>
      </c>
      <c r="D151" s="6">
        <v>42187</v>
      </c>
      <c r="E151" s="6" t="s">
        <v>31</v>
      </c>
      <c r="F151" s="29">
        <v>10021</v>
      </c>
      <c r="G151" s="29">
        <v>10351</v>
      </c>
      <c r="H151" s="39">
        <f t="shared" si="19"/>
        <v>10186</v>
      </c>
      <c r="I151" s="4">
        <v>2.44</v>
      </c>
      <c r="J151" s="4">
        <v>2.4900000000000002</v>
      </c>
      <c r="K151" s="4">
        <v>2.42</v>
      </c>
      <c r="L151" s="35">
        <f t="shared" si="21"/>
        <v>2.4499999999999997</v>
      </c>
      <c r="M151" s="36">
        <f>STDEV(I151:K151)</f>
        <v>3.605551275464005E-2</v>
      </c>
      <c r="N151" s="7">
        <f t="shared" si="18"/>
        <v>2.5724999999999998</v>
      </c>
    </row>
    <row r="152" spans="1:16" x14ac:dyDescent="0.25">
      <c r="A152" s="4" t="s">
        <v>65</v>
      </c>
      <c r="B152" s="24" t="s">
        <v>13</v>
      </c>
      <c r="C152" s="4" t="s">
        <v>16</v>
      </c>
      <c r="D152" s="6">
        <v>42187</v>
      </c>
      <c r="E152" s="6" t="s">
        <v>31</v>
      </c>
      <c r="F152" s="29">
        <v>10021</v>
      </c>
      <c r="G152" s="29">
        <v>10351</v>
      </c>
      <c r="H152" s="39">
        <f t="shared" si="19"/>
        <v>10186</v>
      </c>
      <c r="I152" s="4">
        <v>2.62</v>
      </c>
      <c r="J152" s="4">
        <v>2.44</v>
      </c>
      <c r="K152" s="4">
        <v>2.5</v>
      </c>
      <c r="L152" s="35">
        <f t="shared" si="21"/>
        <v>2.52</v>
      </c>
      <c r="M152" s="36">
        <f>STDEV(I152:K152)</f>
        <v>9.1651513899116882E-2</v>
      </c>
      <c r="N152" s="7">
        <f t="shared" si="18"/>
        <v>2.6459999999999999</v>
      </c>
    </row>
    <row r="153" spans="1:16" x14ac:dyDescent="0.25">
      <c r="A153" s="4" t="s">
        <v>66</v>
      </c>
      <c r="B153" s="24" t="s">
        <v>13</v>
      </c>
      <c r="C153" s="4" t="s">
        <v>16</v>
      </c>
      <c r="D153" s="6">
        <v>42187</v>
      </c>
      <c r="E153" s="6" t="s">
        <v>31</v>
      </c>
      <c r="F153" s="29">
        <v>10021</v>
      </c>
      <c r="G153" s="29">
        <v>10351</v>
      </c>
      <c r="H153" s="39">
        <f t="shared" si="19"/>
        <v>10186</v>
      </c>
      <c r="L153" s="35"/>
      <c r="M153" s="36"/>
      <c r="N153" s="7">
        <f t="shared" si="18"/>
        <v>0</v>
      </c>
    </row>
    <row r="154" spans="1:16" x14ac:dyDescent="0.25">
      <c r="A154" s="4" t="s">
        <v>93</v>
      </c>
      <c r="B154" s="24" t="s">
        <v>13</v>
      </c>
      <c r="C154" s="4" t="s">
        <v>22</v>
      </c>
      <c r="D154" s="6">
        <v>42187</v>
      </c>
      <c r="E154" s="4" t="s">
        <v>31</v>
      </c>
      <c r="F154" s="29">
        <v>10021</v>
      </c>
      <c r="G154" s="29">
        <v>10351</v>
      </c>
      <c r="H154" s="39">
        <f t="shared" si="19"/>
        <v>10186</v>
      </c>
      <c r="I154" s="4">
        <v>2.67</v>
      </c>
      <c r="K154" s="4">
        <v>2.61</v>
      </c>
      <c r="L154" s="35">
        <f t="shared" ref="L154:L175" si="22">AVERAGE(I154:K154)</f>
        <v>2.6399999999999997</v>
      </c>
      <c r="M154" s="2">
        <f t="shared" ref="M154:M164" si="23">STDEV(I154:K154)</f>
        <v>4.2426406871192889E-2</v>
      </c>
      <c r="N154" s="2">
        <f t="shared" si="18"/>
        <v>2.7719999999999998</v>
      </c>
      <c r="O154" s="28" t="s">
        <v>282</v>
      </c>
    </row>
    <row r="155" spans="1:16" x14ac:dyDescent="0.25">
      <c r="A155" s="4" t="s">
        <v>94</v>
      </c>
      <c r="B155" s="24" t="s">
        <v>13</v>
      </c>
      <c r="C155" s="4" t="s">
        <v>22</v>
      </c>
      <c r="D155" s="6">
        <v>42187</v>
      </c>
      <c r="E155" s="4" t="s">
        <v>31</v>
      </c>
      <c r="F155" s="29">
        <v>10021</v>
      </c>
      <c r="G155" s="29">
        <v>10351</v>
      </c>
      <c r="H155" s="39">
        <f t="shared" si="19"/>
        <v>10186</v>
      </c>
      <c r="I155" s="4">
        <v>2.2200000000000002</v>
      </c>
      <c r="J155" s="4">
        <v>2.31</v>
      </c>
      <c r="K155" s="4">
        <v>2.2999999999999998</v>
      </c>
      <c r="L155" s="35">
        <f t="shared" si="22"/>
        <v>2.2766666666666668</v>
      </c>
      <c r="M155" s="36">
        <f t="shared" si="23"/>
        <v>4.9328828623162339E-2</v>
      </c>
      <c r="N155" s="7">
        <f t="shared" si="18"/>
        <v>2.3905000000000003</v>
      </c>
    </row>
    <row r="156" spans="1:16" x14ac:dyDescent="0.25">
      <c r="A156" s="4" t="s">
        <v>99</v>
      </c>
      <c r="B156" s="24" t="s">
        <v>13</v>
      </c>
      <c r="C156" s="4" t="s">
        <v>21</v>
      </c>
      <c r="D156" s="6">
        <v>42187</v>
      </c>
      <c r="E156" s="4" t="s">
        <v>31</v>
      </c>
      <c r="F156" s="29">
        <v>10021</v>
      </c>
      <c r="G156" s="29">
        <v>10351</v>
      </c>
      <c r="H156" s="39">
        <f t="shared" si="19"/>
        <v>10186</v>
      </c>
      <c r="I156" s="4">
        <v>2.5099999999999998</v>
      </c>
      <c r="J156" s="4">
        <v>2.56</v>
      </c>
      <c r="K156" s="4">
        <v>2.41</v>
      </c>
      <c r="L156" s="35">
        <f t="shared" si="22"/>
        <v>2.4933333333333336</v>
      </c>
      <c r="M156" s="36">
        <f t="shared" si="23"/>
        <v>7.6376261582597263E-2</v>
      </c>
      <c r="N156" s="7">
        <f t="shared" si="18"/>
        <v>2.6180000000000003</v>
      </c>
    </row>
    <row r="157" spans="1:16" x14ac:dyDescent="0.25">
      <c r="A157" s="4" t="s">
        <v>97</v>
      </c>
      <c r="B157" s="24" t="s">
        <v>13</v>
      </c>
      <c r="C157" s="4" t="s">
        <v>21</v>
      </c>
      <c r="D157" s="6">
        <v>42187</v>
      </c>
      <c r="E157" s="4" t="s">
        <v>31</v>
      </c>
      <c r="F157" s="29">
        <v>10021</v>
      </c>
      <c r="G157" s="29">
        <v>10351</v>
      </c>
      <c r="H157" s="39">
        <f t="shared" si="19"/>
        <v>10186</v>
      </c>
      <c r="I157" s="4">
        <v>2.4</v>
      </c>
      <c r="J157" s="4">
        <v>2.3199999999999998</v>
      </c>
      <c r="K157" s="4">
        <v>2.36</v>
      </c>
      <c r="L157" s="35">
        <f t="shared" si="22"/>
        <v>2.36</v>
      </c>
      <c r="M157" s="36">
        <f t="shared" si="23"/>
        <v>4.0000000000000036E-2</v>
      </c>
      <c r="N157" s="7">
        <f t="shared" si="18"/>
        <v>2.4779999999999998</v>
      </c>
    </row>
    <row r="158" spans="1:16" x14ac:dyDescent="0.25">
      <c r="A158" s="4" t="s">
        <v>107</v>
      </c>
      <c r="B158" s="24" t="s">
        <v>13</v>
      </c>
      <c r="C158" s="4" t="s">
        <v>96</v>
      </c>
      <c r="D158" s="6">
        <v>42187</v>
      </c>
      <c r="E158" s="4" t="s">
        <v>31</v>
      </c>
      <c r="F158" s="29">
        <v>10021</v>
      </c>
      <c r="G158" s="29">
        <v>10351</v>
      </c>
      <c r="H158" s="39">
        <f t="shared" si="19"/>
        <v>10186</v>
      </c>
      <c r="I158" s="4">
        <v>2.63</v>
      </c>
      <c r="J158" s="4">
        <v>2.5</v>
      </c>
      <c r="K158" s="4">
        <v>2.5</v>
      </c>
      <c r="L158" s="35">
        <f t="shared" si="22"/>
        <v>2.5433333333333334</v>
      </c>
      <c r="M158" s="36">
        <f t="shared" si="23"/>
        <v>7.5055534994651285E-2</v>
      </c>
      <c r="N158" s="7">
        <f t="shared" si="18"/>
        <v>2.6705000000000001</v>
      </c>
    </row>
    <row r="159" spans="1:16" x14ac:dyDescent="0.25">
      <c r="A159" s="4" t="s">
        <v>95</v>
      </c>
      <c r="B159" s="24" t="s">
        <v>13</v>
      </c>
      <c r="C159" s="4" t="s">
        <v>96</v>
      </c>
      <c r="D159" s="6">
        <v>42187</v>
      </c>
      <c r="E159" s="4" t="s">
        <v>31</v>
      </c>
      <c r="F159" s="29">
        <v>10021</v>
      </c>
      <c r="G159" s="29">
        <v>10351</v>
      </c>
      <c r="H159" s="39">
        <f t="shared" si="19"/>
        <v>10186</v>
      </c>
      <c r="I159" s="4">
        <v>2.79</v>
      </c>
      <c r="J159" s="4">
        <v>2.84</v>
      </c>
      <c r="K159" s="4">
        <v>2.73</v>
      </c>
      <c r="L159" s="35">
        <f t="shared" si="22"/>
        <v>2.7866666666666666</v>
      </c>
      <c r="M159" s="36">
        <f t="shared" si="23"/>
        <v>5.5075705472860961E-2</v>
      </c>
      <c r="N159" s="7">
        <f t="shared" si="18"/>
        <v>2.9260000000000002</v>
      </c>
    </row>
    <row r="160" spans="1:16" x14ac:dyDescent="0.25">
      <c r="A160" s="4" t="s">
        <v>100</v>
      </c>
      <c r="B160" s="24" t="s">
        <v>13</v>
      </c>
      <c r="C160" s="4" t="s">
        <v>96</v>
      </c>
      <c r="D160" s="6">
        <v>42187</v>
      </c>
      <c r="E160" s="4" t="s">
        <v>31</v>
      </c>
      <c r="F160" s="29">
        <v>10021</v>
      </c>
      <c r="G160" s="29">
        <v>10351</v>
      </c>
      <c r="H160" s="39">
        <f t="shared" si="19"/>
        <v>10186</v>
      </c>
      <c r="I160" s="4">
        <v>2.59</v>
      </c>
      <c r="J160" s="4">
        <v>2.64</v>
      </c>
      <c r="K160" s="4">
        <v>2.5099999999999998</v>
      </c>
      <c r="L160" s="35">
        <f t="shared" si="22"/>
        <v>2.58</v>
      </c>
      <c r="M160" s="36">
        <f t="shared" si="23"/>
        <v>6.5574385243020158E-2</v>
      </c>
      <c r="N160" s="7">
        <f t="shared" si="18"/>
        <v>2.7090000000000001</v>
      </c>
    </row>
    <row r="161" spans="1:15" x14ac:dyDescent="0.25">
      <c r="A161" s="4" t="s">
        <v>102</v>
      </c>
      <c r="B161" s="24" t="s">
        <v>13</v>
      </c>
      <c r="C161" s="4" t="s">
        <v>96</v>
      </c>
      <c r="D161" s="6">
        <v>42187</v>
      </c>
      <c r="E161" s="4" t="s">
        <v>31</v>
      </c>
      <c r="F161" s="29">
        <v>10021</v>
      </c>
      <c r="G161" s="29">
        <v>10351</v>
      </c>
      <c r="H161" s="39">
        <f t="shared" si="19"/>
        <v>10186</v>
      </c>
      <c r="I161" s="4">
        <v>2.7</v>
      </c>
      <c r="J161" s="4">
        <v>2.66</v>
      </c>
      <c r="K161" s="4">
        <v>2.58</v>
      </c>
      <c r="L161" s="35">
        <f t="shared" si="22"/>
        <v>2.6466666666666669</v>
      </c>
      <c r="M161" s="36">
        <f t="shared" si="23"/>
        <v>6.1101009266077921E-2</v>
      </c>
      <c r="N161" s="7">
        <f t="shared" si="18"/>
        <v>2.7790000000000004</v>
      </c>
    </row>
    <row r="162" spans="1:15" x14ac:dyDescent="0.25">
      <c r="A162" s="4" t="s">
        <v>98</v>
      </c>
      <c r="B162" s="24" t="s">
        <v>13</v>
      </c>
      <c r="C162" s="4" t="s">
        <v>96</v>
      </c>
      <c r="D162" s="6">
        <v>42187</v>
      </c>
      <c r="E162" s="4" t="s">
        <v>31</v>
      </c>
      <c r="F162" s="29">
        <v>10021</v>
      </c>
      <c r="G162" s="29">
        <v>10351</v>
      </c>
      <c r="H162" s="39">
        <f t="shared" si="19"/>
        <v>10186</v>
      </c>
      <c r="I162" s="4">
        <v>2.75</v>
      </c>
      <c r="J162" s="4">
        <v>2.72</v>
      </c>
      <c r="L162" s="35">
        <f t="shared" si="22"/>
        <v>2.7350000000000003</v>
      </c>
      <c r="M162" s="36">
        <f t="shared" si="23"/>
        <v>2.1213203435596288E-2</v>
      </c>
      <c r="N162" s="7">
        <f t="shared" si="18"/>
        <v>2.8717500000000005</v>
      </c>
    </row>
    <row r="163" spans="1:15" x14ac:dyDescent="0.25">
      <c r="A163" s="4" t="s">
        <v>101</v>
      </c>
      <c r="B163" s="24" t="s">
        <v>13</v>
      </c>
      <c r="C163" s="4" t="s">
        <v>96</v>
      </c>
      <c r="D163" s="6">
        <v>42187</v>
      </c>
      <c r="E163" s="4" t="s">
        <v>31</v>
      </c>
      <c r="F163" s="29">
        <v>10021</v>
      </c>
      <c r="G163" s="29">
        <v>10351</v>
      </c>
      <c r="H163" s="39">
        <f t="shared" si="19"/>
        <v>10186</v>
      </c>
      <c r="I163" s="4">
        <v>2.4700000000000002</v>
      </c>
      <c r="J163" s="4">
        <v>2.4</v>
      </c>
      <c r="L163" s="35">
        <f t="shared" si="22"/>
        <v>2.4350000000000001</v>
      </c>
      <c r="M163" s="36">
        <f t="shared" si="23"/>
        <v>4.9497474683058526E-2</v>
      </c>
      <c r="N163" s="7">
        <f t="shared" si="18"/>
        <v>2.5567500000000001</v>
      </c>
    </row>
    <row r="164" spans="1:15" x14ac:dyDescent="0.25">
      <c r="A164" s="4" t="s">
        <v>171</v>
      </c>
      <c r="B164" s="24" t="s">
        <v>89</v>
      </c>
      <c r="C164" s="4" t="s">
        <v>23</v>
      </c>
      <c r="D164" s="6">
        <v>42191</v>
      </c>
      <c r="E164" s="4" t="s">
        <v>31</v>
      </c>
      <c r="F164" s="29">
        <v>10351</v>
      </c>
      <c r="G164" s="29">
        <v>10680</v>
      </c>
      <c r="H164" s="39">
        <f t="shared" si="19"/>
        <v>10515.5</v>
      </c>
      <c r="I164" s="4">
        <v>2.2799999999999998</v>
      </c>
      <c r="J164" s="4">
        <v>2.19</v>
      </c>
      <c r="L164" s="35">
        <f t="shared" si="22"/>
        <v>2.2349999999999999</v>
      </c>
      <c r="M164" s="36">
        <f t="shared" si="23"/>
        <v>6.3639610306789177E-2</v>
      </c>
      <c r="N164" s="7">
        <f t="shared" si="18"/>
        <v>2.3467499999999997</v>
      </c>
    </row>
    <row r="165" spans="1:15" x14ac:dyDescent="0.25">
      <c r="A165" s="4" t="s">
        <v>170</v>
      </c>
      <c r="B165" s="24" t="s">
        <v>89</v>
      </c>
      <c r="C165" s="4" t="s">
        <v>23</v>
      </c>
      <c r="D165" s="6">
        <v>42191</v>
      </c>
      <c r="E165" s="4" t="s">
        <v>31</v>
      </c>
      <c r="F165" s="29">
        <v>10351</v>
      </c>
      <c r="G165" s="29">
        <v>10680</v>
      </c>
      <c r="H165" s="39">
        <f t="shared" si="19"/>
        <v>10515.5</v>
      </c>
      <c r="I165" s="4">
        <v>2.52</v>
      </c>
      <c r="L165" s="35">
        <f t="shared" si="22"/>
        <v>2.52</v>
      </c>
      <c r="M165" s="36"/>
      <c r="N165" s="7">
        <f t="shared" si="18"/>
        <v>2.6459999999999999</v>
      </c>
    </row>
    <row r="166" spans="1:15" x14ac:dyDescent="0.25">
      <c r="A166" s="4" t="s">
        <v>189</v>
      </c>
      <c r="B166" s="24" t="s">
        <v>89</v>
      </c>
      <c r="C166" s="4" t="s">
        <v>96</v>
      </c>
      <c r="D166" s="6">
        <v>42194</v>
      </c>
      <c r="E166" s="4" t="s">
        <v>31</v>
      </c>
      <c r="F166" s="29">
        <v>10351</v>
      </c>
      <c r="G166" s="29">
        <v>10680</v>
      </c>
      <c r="H166" s="39">
        <f t="shared" si="19"/>
        <v>10515.5</v>
      </c>
      <c r="I166" s="4">
        <v>1.91</v>
      </c>
      <c r="J166" s="4">
        <v>1.98</v>
      </c>
      <c r="K166" s="4">
        <v>1.88</v>
      </c>
      <c r="L166" s="35">
        <f t="shared" si="22"/>
        <v>1.9233333333333331</v>
      </c>
      <c r="M166" s="37">
        <f t="shared" ref="M166:M175" si="24">STDEV(I166:K166)</f>
        <v>5.1316014394468888E-2</v>
      </c>
      <c r="N166" s="7">
        <f t="shared" ref="N166:N199" si="25">(L166*0.05)+L166</f>
        <v>2.0194999999999999</v>
      </c>
    </row>
    <row r="167" spans="1:15" x14ac:dyDescent="0.25">
      <c r="A167" s="4" t="s">
        <v>188</v>
      </c>
      <c r="B167" s="24" t="s">
        <v>89</v>
      </c>
      <c r="C167" s="4" t="s">
        <v>23</v>
      </c>
      <c r="D167" s="6">
        <v>42194</v>
      </c>
      <c r="E167" s="4" t="s">
        <v>31</v>
      </c>
      <c r="F167" s="29">
        <v>10351</v>
      </c>
      <c r="G167" s="29">
        <v>10680</v>
      </c>
      <c r="H167" s="39">
        <f t="shared" si="19"/>
        <v>10515.5</v>
      </c>
      <c r="I167" s="4">
        <v>2.46</v>
      </c>
      <c r="J167" s="4">
        <v>2.39</v>
      </c>
      <c r="K167" s="4">
        <v>2.37</v>
      </c>
      <c r="L167" s="35">
        <f t="shared" si="22"/>
        <v>2.4066666666666667</v>
      </c>
      <c r="M167" s="37">
        <f t="shared" si="24"/>
        <v>4.7258156262526003E-2</v>
      </c>
      <c r="N167" s="7">
        <f t="shared" si="25"/>
        <v>2.5270000000000001</v>
      </c>
    </row>
    <row r="168" spans="1:15" x14ac:dyDescent="0.25">
      <c r="A168" s="4" t="s">
        <v>111</v>
      </c>
      <c r="B168" s="24" t="s">
        <v>89</v>
      </c>
      <c r="C168" s="4" t="s">
        <v>96</v>
      </c>
      <c r="D168" s="6">
        <v>42187</v>
      </c>
      <c r="E168" s="4" t="s">
        <v>31</v>
      </c>
      <c r="F168" s="29">
        <v>10351</v>
      </c>
      <c r="G168" s="29">
        <v>10680</v>
      </c>
      <c r="H168" s="39">
        <f t="shared" si="19"/>
        <v>10515.5</v>
      </c>
      <c r="I168" s="4">
        <v>2.2000000000000002</v>
      </c>
      <c r="K168" s="4">
        <v>2.29</v>
      </c>
      <c r="L168" s="35">
        <f t="shared" si="22"/>
        <v>2.2450000000000001</v>
      </c>
      <c r="M168" s="2">
        <f t="shared" si="24"/>
        <v>6.3639610306789177E-2</v>
      </c>
      <c r="N168" s="2">
        <f t="shared" si="25"/>
        <v>2.3572500000000001</v>
      </c>
      <c r="O168" s="28" t="s">
        <v>286</v>
      </c>
    </row>
    <row r="169" spans="1:15" x14ac:dyDescent="0.25">
      <c r="A169" s="4" t="s">
        <v>90</v>
      </c>
      <c r="B169" s="24" t="s">
        <v>89</v>
      </c>
      <c r="C169" s="4" t="s">
        <v>16</v>
      </c>
      <c r="D169" s="6">
        <v>42187</v>
      </c>
      <c r="E169" s="4" t="s">
        <v>31</v>
      </c>
      <c r="F169" s="29">
        <v>10351</v>
      </c>
      <c r="G169" s="29">
        <v>10680</v>
      </c>
      <c r="H169" s="39">
        <f t="shared" si="19"/>
        <v>10515.5</v>
      </c>
      <c r="I169" s="4">
        <v>2.54</v>
      </c>
      <c r="J169" s="4">
        <v>2.5299999999999998</v>
      </c>
      <c r="L169" s="35">
        <f t="shared" si="22"/>
        <v>2.5350000000000001</v>
      </c>
      <c r="M169" s="36">
        <f t="shared" si="24"/>
        <v>7.0710678118656384E-3</v>
      </c>
      <c r="N169" s="7">
        <f t="shared" si="25"/>
        <v>2.6617500000000001</v>
      </c>
    </row>
    <row r="170" spans="1:15" x14ac:dyDescent="0.25">
      <c r="A170" s="4" t="s">
        <v>91</v>
      </c>
      <c r="B170" s="24" t="s">
        <v>89</v>
      </c>
      <c r="C170" s="4" t="s">
        <v>55</v>
      </c>
      <c r="D170" s="6">
        <v>42187</v>
      </c>
      <c r="E170" s="4" t="s">
        <v>31</v>
      </c>
      <c r="F170" s="29">
        <v>10351</v>
      </c>
      <c r="G170" s="29">
        <v>10680</v>
      </c>
      <c r="H170" s="39">
        <f t="shared" si="19"/>
        <v>10515.5</v>
      </c>
      <c r="I170" s="4">
        <v>2.36</v>
      </c>
      <c r="J170" s="4">
        <v>2.39</v>
      </c>
      <c r="L170" s="35">
        <f t="shared" si="22"/>
        <v>2.375</v>
      </c>
      <c r="M170" s="36">
        <f t="shared" si="24"/>
        <v>2.12132034355966E-2</v>
      </c>
      <c r="N170" s="7">
        <f t="shared" si="25"/>
        <v>2.4937499999999999</v>
      </c>
    </row>
    <row r="171" spans="1:15" x14ac:dyDescent="0.25">
      <c r="A171" s="4" t="s">
        <v>92</v>
      </c>
      <c r="B171" s="24" t="s">
        <v>89</v>
      </c>
      <c r="C171" s="4" t="s">
        <v>62</v>
      </c>
      <c r="D171" s="6">
        <v>42187</v>
      </c>
      <c r="E171" s="4" t="s">
        <v>31</v>
      </c>
      <c r="F171" s="29">
        <v>10351</v>
      </c>
      <c r="G171" s="29">
        <v>10680</v>
      </c>
      <c r="H171" s="39">
        <f t="shared" si="19"/>
        <v>10515.5</v>
      </c>
      <c r="I171" s="4">
        <v>2.74</v>
      </c>
      <c r="J171" s="4">
        <v>2.6</v>
      </c>
      <c r="K171" s="4">
        <v>2.61</v>
      </c>
      <c r="L171" s="35">
        <f t="shared" si="22"/>
        <v>2.65</v>
      </c>
      <c r="M171" s="36">
        <f t="shared" si="24"/>
        <v>7.8102496759066664E-2</v>
      </c>
      <c r="N171" s="7">
        <f t="shared" si="25"/>
        <v>2.7824999999999998</v>
      </c>
    </row>
    <row r="172" spans="1:15" x14ac:dyDescent="0.25">
      <c r="A172" s="4" t="s">
        <v>110</v>
      </c>
      <c r="B172" s="24" t="s">
        <v>108</v>
      </c>
      <c r="C172" s="4" t="s">
        <v>96</v>
      </c>
      <c r="D172" s="6">
        <v>42187</v>
      </c>
      <c r="E172" s="4" t="s">
        <v>31</v>
      </c>
      <c r="F172" s="29">
        <v>10680</v>
      </c>
      <c r="G172" s="29">
        <v>11010</v>
      </c>
      <c r="H172" s="39">
        <f t="shared" si="19"/>
        <v>10845</v>
      </c>
      <c r="I172" s="4">
        <v>2.69</v>
      </c>
      <c r="J172" s="4">
        <v>2.56</v>
      </c>
      <c r="K172" s="4">
        <v>2.67</v>
      </c>
      <c r="L172" s="35">
        <f t="shared" si="22"/>
        <v>2.64</v>
      </c>
      <c r="M172" s="36">
        <f t="shared" si="24"/>
        <v>6.9999999999999937E-2</v>
      </c>
      <c r="N172" s="7">
        <f t="shared" si="25"/>
        <v>2.7720000000000002</v>
      </c>
    </row>
    <row r="173" spans="1:15" x14ac:dyDescent="0.25">
      <c r="A173" s="4" t="s">
        <v>109</v>
      </c>
      <c r="B173" s="24" t="s">
        <v>108</v>
      </c>
      <c r="C173" s="4" t="s">
        <v>23</v>
      </c>
      <c r="D173" s="6">
        <v>42187</v>
      </c>
      <c r="E173" s="4" t="s">
        <v>31</v>
      </c>
      <c r="F173" s="29">
        <v>10680</v>
      </c>
      <c r="G173" s="29">
        <v>11010</v>
      </c>
      <c r="H173" s="39">
        <f t="shared" si="19"/>
        <v>10845</v>
      </c>
      <c r="I173" s="4">
        <v>2.61</v>
      </c>
      <c r="J173" s="4">
        <v>2.52</v>
      </c>
      <c r="K173" s="4">
        <v>2.5299999999999998</v>
      </c>
      <c r="L173" s="35">
        <f t="shared" si="22"/>
        <v>2.5533333333333332</v>
      </c>
      <c r="M173" s="36">
        <f t="shared" si="24"/>
        <v>4.9328828623162443E-2</v>
      </c>
      <c r="N173" s="7">
        <f t="shared" si="25"/>
        <v>2.681</v>
      </c>
    </row>
    <row r="174" spans="1:15" x14ac:dyDescent="0.25">
      <c r="A174" s="4" t="s">
        <v>166</v>
      </c>
      <c r="B174" s="24" t="s">
        <v>108</v>
      </c>
      <c r="C174" s="4" t="s">
        <v>96</v>
      </c>
      <c r="D174" s="6">
        <v>42191</v>
      </c>
      <c r="E174" s="4" t="s">
        <v>31</v>
      </c>
      <c r="F174" s="29">
        <v>10680</v>
      </c>
      <c r="G174" s="29">
        <v>11010</v>
      </c>
      <c r="H174" s="39">
        <f t="shared" si="19"/>
        <v>10845</v>
      </c>
      <c r="I174" s="4">
        <v>2.64</v>
      </c>
      <c r="J174" s="4">
        <v>2.82</v>
      </c>
      <c r="K174" s="4">
        <v>2.74</v>
      </c>
      <c r="L174" s="35">
        <f t="shared" si="22"/>
        <v>2.7333333333333329</v>
      </c>
      <c r="M174" s="36">
        <f t="shared" si="24"/>
        <v>9.0184995056457745E-2</v>
      </c>
      <c r="N174" s="7">
        <f t="shared" si="25"/>
        <v>2.8699999999999997</v>
      </c>
    </row>
    <row r="175" spans="1:15" x14ac:dyDescent="0.25">
      <c r="A175" s="4" t="s">
        <v>167</v>
      </c>
      <c r="B175" s="24" t="s">
        <v>108</v>
      </c>
      <c r="C175" s="4" t="s">
        <v>21</v>
      </c>
      <c r="D175" s="6">
        <v>42191</v>
      </c>
      <c r="E175" s="4" t="s">
        <v>31</v>
      </c>
      <c r="F175" s="29">
        <v>10680</v>
      </c>
      <c r="G175" s="29">
        <v>11010</v>
      </c>
      <c r="H175" s="39">
        <f t="shared" si="19"/>
        <v>10845</v>
      </c>
      <c r="I175" s="4">
        <v>2.61</v>
      </c>
      <c r="J175" s="4">
        <v>2.5099999999999998</v>
      </c>
      <c r="K175" s="4">
        <v>2.4</v>
      </c>
      <c r="L175" s="35">
        <f t="shared" si="22"/>
        <v>2.5066666666666664</v>
      </c>
      <c r="M175" s="2">
        <f t="shared" si="24"/>
        <v>0.10503967504392485</v>
      </c>
      <c r="N175" s="2">
        <f t="shared" si="25"/>
        <v>2.6319999999999997</v>
      </c>
    </row>
    <row r="176" spans="1:15" x14ac:dyDescent="0.25">
      <c r="A176" s="4" t="s">
        <v>168</v>
      </c>
      <c r="B176" s="24" t="s">
        <v>108</v>
      </c>
      <c r="C176" s="4" t="s">
        <v>21</v>
      </c>
      <c r="D176" s="6">
        <v>42191</v>
      </c>
      <c r="E176" s="4" t="s">
        <v>31</v>
      </c>
      <c r="F176" s="29">
        <v>10680</v>
      </c>
      <c r="G176" s="29">
        <v>11010</v>
      </c>
      <c r="H176" s="39">
        <f t="shared" si="19"/>
        <v>10845</v>
      </c>
      <c r="L176" s="35"/>
      <c r="M176" s="36"/>
      <c r="N176" s="7">
        <f t="shared" si="25"/>
        <v>0</v>
      </c>
      <c r="O176" s="28" t="s">
        <v>169</v>
      </c>
    </row>
    <row r="177" spans="1:15" x14ac:dyDescent="0.25">
      <c r="A177" s="4" t="s">
        <v>239</v>
      </c>
      <c r="B177" s="24" t="s">
        <v>240</v>
      </c>
      <c r="C177" s="4" t="s">
        <v>21</v>
      </c>
      <c r="D177" s="6">
        <v>42196</v>
      </c>
      <c r="E177" s="4" t="s">
        <v>31</v>
      </c>
      <c r="F177" s="29">
        <v>11010</v>
      </c>
      <c r="G177" s="29">
        <v>11339</v>
      </c>
      <c r="H177" s="39">
        <f t="shared" si="19"/>
        <v>11174.5</v>
      </c>
      <c r="I177" s="4">
        <v>2.54</v>
      </c>
      <c r="J177" s="4">
        <v>2.59</v>
      </c>
      <c r="K177" s="4">
        <v>2.57</v>
      </c>
      <c r="L177" s="35">
        <f t="shared" ref="L177:L199" si="26">AVERAGE(I177:K177)</f>
        <v>2.5666666666666664</v>
      </c>
      <c r="M177" s="36">
        <f t="shared" ref="M177:M199" si="27">STDEV(I177:K177)</f>
        <v>2.5166114784235735E-2</v>
      </c>
      <c r="N177" s="7">
        <f t="shared" si="25"/>
        <v>2.6949999999999998</v>
      </c>
    </row>
    <row r="178" spans="1:15" x14ac:dyDescent="0.25">
      <c r="A178" s="4" t="s">
        <v>241</v>
      </c>
      <c r="B178" s="24" t="s">
        <v>240</v>
      </c>
      <c r="C178" s="4" t="s">
        <v>55</v>
      </c>
      <c r="D178" s="6">
        <v>42196</v>
      </c>
      <c r="E178" s="4" t="s">
        <v>31</v>
      </c>
      <c r="F178" s="29">
        <v>11010</v>
      </c>
      <c r="G178" s="29">
        <v>11339</v>
      </c>
      <c r="H178" s="39">
        <f t="shared" si="19"/>
        <v>11174.5</v>
      </c>
      <c r="I178" s="4">
        <v>2.17</v>
      </c>
      <c r="J178" s="4">
        <v>2.0699999999999998</v>
      </c>
      <c r="K178" s="4">
        <v>2.12</v>
      </c>
      <c r="L178" s="35">
        <f t="shared" si="26"/>
        <v>2.12</v>
      </c>
      <c r="M178" s="36">
        <f t="shared" si="27"/>
        <v>5.0000000000000044E-2</v>
      </c>
      <c r="N178" s="7">
        <f t="shared" si="25"/>
        <v>2.226</v>
      </c>
      <c r="O178" s="28" t="s">
        <v>242</v>
      </c>
    </row>
    <row r="179" spans="1:15" x14ac:dyDescent="0.25">
      <c r="A179" s="4" t="s">
        <v>103</v>
      </c>
      <c r="B179" s="24" t="s">
        <v>17</v>
      </c>
      <c r="C179" s="4" t="s">
        <v>22</v>
      </c>
      <c r="D179" s="22">
        <v>42187</v>
      </c>
      <c r="E179" s="6" t="s">
        <v>31</v>
      </c>
      <c r="F179" s="29">
        <v>11668</v>
      </c>
      <c r="G179" s="29">
        <v>12656</v>
      </c>
      <c r="H179" s="39">
        <f t="shared" si="19"/>
        <v>12162</v>
      </c>
      <c r="I179" s="4">
        <v>2.58</v>
      </c>
      <c r="J179" s="4">
        <v>2.57</v>
      </c>
      <c r="L179" s="35">
        <f t="shared" si="26"/>
        <v>2.5750000000000002</v>
      </c>
      <c r="M179" s="36">
        <f t="shared" si="27"/>
        <v>7.0710678118656384E-3</v>
      </c>
      <c r="N179" s="7">
        <f t="shared" si="25"/>
        <v>2.7037500000000003</v>
      </c>
      <c r="O179" s="28" t="s">
        <v>39</v>
      </c>
    </row>
    <row r="180" spans="1:15" x14ac:dyDescent="0.25">
      <c r="A180" s="4" t="s">
        <v>104</v>
      </c>
      <c r="B180" s="24" t="s">
        <v>17</v>
      </c>
      <c r="C180" s="4" t="s">
        <v>23</v>
      </c>
      <c r="D180" s="6">
        <v>42187</v>
      </c>
      <c r="E180" s="6" t="s">
        <v>31</v>
      </c>
      <c r="F180" s="29">
        <v>11668</v>
      </c>
      <c r="G180" s="29">
        <v>12656</v>
      </c>
      <c r="H180" s="39">
        <f t="shared" si="19"/>
        <v>12162</v>
      </c>
      <c r="I180" s="4">
        <v>2.2400000000000002</v>
      </c>
      <c r="J180" s="4">
        <v>2.2400000000000002</v>
      </c>
      <c r="K180" s="4">
        <v>2.15</v>
      </c>
      <c r="L180" s="35">
        <f t="shared" si="26"/>
        <v>2.2100000000000004</v>
      </c>
      <c r="M180" s="36">
        <f t="shared" si="27"/>
        <v>5.1961524227066493E-2</v>
      </c>
      <c r="N180" s="7">
        <f t="shared" si="25"/>
        <v>2.3205000000000005</v>
      </c>
      <c r="O180" s="28" t="s">
        <v>39</v>
      </c>
    </row>
    <row r="181" spans="1:15" x14ac:dyDescent="0.25">
      <c r="A181" s="4" t="s">
        <v>105</v>
      </c>
      <c r="B181" s="24" t="s">
        <v>17</v>
      </c>
      <c r="C181" s="4" t="s">
        <v>22</v>
      </c>
      <c r="D181" s="22">
        <v>42187</v>
      </c>
      <c r="E181" s="6" t="s">
        <v>31</v>
      </c>
      <c r="F181" s="29">
        <v>11668</v>
      </c>
      <c r="G181" s="29">
        <v>12656</v>
      </c>
      <c r="H181" s="39">
        <f t="shared" si="19"/>
        <v>12162</v>
      </c>
      <c r="I181" s="4">
        <v>2.33</v>
      </c>
      <c r="J181" s="4">
        <v>2.4</v>
      </c>
      <c r="K181" s="4">
        <v>2.37</v>
      </c>
      <c r="L181" s="35">
        <f t="shared" si="26"/>
        <v>2.3666666666666667</v>
      </c>
      <c r="M181" s="36">
        <f t="shared" si="27"/>
        <v>3.5118845842842389E-2</v>
      </c>
      <c r="N181" s="7">
        <f t="shared" si="25"/>
        <v>2.4849999999999999</v>
      </c>
      <c r="O181" s="28" t="s">
        <v>39</v>
      </c>
    </row>
    <row r="182" spans="1:15" x14ac:dyDescent="0.25">
      <c r="A182" s="4" t="s">
        <v>106</v>
      </c>
      <c r="B182" s="24" t="s">
        <v>17</v>
      </c>
      <c r="C182" s="4" t="s">
        <v>22</v>
      </c>
      <c r="D182" s="22">
        <v>42187</v>
      </c>
      <c r="E182" s="6" t="s">
        <v>31</v>
      </c>
      <c r="F182" s="29">
        <v>11668</v>
      </c>
      <c r="G182" s="29">
        <v>12656</v>
      </c>
      <c r="H182" s="39">
        <f t="shared" si="19"/>
        <v>12162</v>
      </c>
      <c r="I182" s="4">
        <v>2.2200000000000002</v>
      </c>
      <c r="J182" s="4">
        <v>2.1800000000000002</v>
      </c>
      <c r="K182" s="4">
        <v>2.2599999999999998</v>
      </c>
      <c r="L182" s="35">
        <f t="shared" si="26"/>
        <v>2.2200000000000002</v>
      </c>
      <c r="M182" s="36">
        <f t="shared" si="27"/>
        <v>3.9999999999999813E-2</v>
      </c>
      <c r="N182" s="7">
        <f t="shared" si="25"/>
        <v>2.3310000000000004</v>
      </c>
      <c r="O182" s="28" t="s">
        <v>39</v>
      </c>
    </row>
    <row r="183" spans="1:15" x14ac:dyDescent="0.25">
      <c r="A183" s="4" t="s">
        <v>18</v>
      </c>
      <c r="B183" s="24" t="s">
        <v>17</v>
      </c>
      <c r="C183" s="4" t="s">
        <v>21</v>
      </c>
      <c r="D183" s="22">
        <v>42187</v>
      </c>
      <c r="E183" s="6" t="s">
        <v>31</v>
      </c>
      <c r="F183" s="29">
        <v>11668</v>
      </c>
      <c r="G183" s="29">
        <v>12656</v>
      </c>
      <c r="H183" s="39">
        <f t="shared" si="19"/>
        <v>12162</v>
      </c>
      <c r="I183" s="4">
        <v>2.48</v>
      </c>
      <c r="J183" s="4">
        <v>2.5</v>
      </c>
      <c r="K183" s="4">
        <v>2.48</v>
      </c>
      <c r="L183" s="35">
        <f t="shared" si="26"/>
        <v>2.4866666666666668</v>
      </c>
      <c r="M183" s="36">
        <f t="shared" si="27"/>
        <v>1.1547005383792526E-2</v>
      </c>
      <c r="N183" s="7">
        <f t="shared" si="25"/>
        <v>2.6110000000000002</v>
      </c>
    </row>
    <row r="184" spans="1:15" x14ac:dyDescent="0.25">
      <c r="A184" s="4" t="s">
        <v>19</v>
      </c>
      <c r="B184" s="24" t="s">
        <v>17</v>
      </c>
      <c r="C184" s="4" t="s">
        <v>21</v>
      </c>
      <c r="D184" s="6">
        <v>42196</v>
      </c>
      <c r="E184" s="6" t="s">
        <v>31</v>
      </c>
      <c r="F184" s="29">
        <v>11668</v>
      </c>
      <c r="G184" s="29">
        <v>12656</v>
      </c>
      <c r="H184" s="39">
        <f t="shared" si="19"/>
        <v>12162</v>
      </c>
      <c r="I184" s="19">
        <v>2.41</v>
      </c>
      <c r="J184" s="19">
        <v>2.39</v>
      </c>
      <c r="K184" s="19">
        <v>2.5</v>
      </c>
      <c r="L184" s="35">
        <f t="shared" si="26"/>
        <v>2.4333333333333336</v>
      </c>
      <c r="M184" s="36">
        <f t="shared" si="27"/>
        <v>5.8594652770823076E-2</v>
      </c>
      <c r="N184" s="7">
        <f t="shared" si="25"/>
        <v>2.5550000000000002</v>
      </c>
    </row>
    <row r="185" spans="1:15" x14ac:dyDescent="0.25">
      <c r="A185" s="4" t="s">
        <v>20</v>
      </c>
      <c r="B185" s="24" t="s">
        <v>17</v>
      </c>
      <c r="C185" s="4" t="s">
        <v>23</v>
      </c>
      <c r="D185" s="6">
        <v>42187</v>
      </c>
      <c r="E185" s="6" t="s">
        <v>31</v>
      </c>
      <c r="F185" s="29">
        <v>11668</v>
      </c>
      <c r="G185" s="29">
        <v>12656</v>
      </c>
      <c r="H185" s="39">
        <f t="shared" si="19"/>
        <v>12162</v>
      </c>
      <c r="I185" s="4">
        <v>2.69</v>
      </c>
      <c r="J185" s="4">
        <v>2.67</v>
      </c>
      <c r="K185" s="4">
        <v>2.59</v>
      </c>
      <c r="L185" s="35">
        <f t="shared" si="26"/>
        <v>2.65</v>
      </c>
      <c r="M185" s="36">
        <f t="shared" si="27"/>
        <v>5.2915026221291857E-2</v>
      </c>
      <c r="N185" s="7">
        <f t="shared" si="25"/>
        <v>2.7824999999999998</v>
      </c>
    </row>
    <row r="186" spans="1:15" x14ac:dyDescent="0.25">
      <c r="A186" s="4" t="s">
        <v>250</v>
      </c>
      <c r="B186" s="24" t="s">
        <v>247</v>
      </c>
      <c r="C186" s="4" t="s">
        <v>22</v>
      </c>
      <c r="D186" s="6">
        <v>42196</v>
      </c>
      <c r="E186" s="4" t="s">
        <v>31</v>
      </c>
      <c r="F186" s="29">
        <v>11998</v>
      </c>
      <c r="G186" s="29">
        <v>15330</v>
      </c>
      <c r="H186" s="39">
        <f t="shared" si="19"/>
        <v>13664</v>
      </c>
      <c r="I186" s="4">
        <v>2.36</v>
      </c>
      <c r="J186" s="4">
        <v>2.33</v>
      </c>
      <c r="K186" s="4">
        <v>2.23</v>
      </c>
      <c r="L186" s="35">
        <f t="shared" si="26"/>
        <v>2.3066666666666666</v>
      </c>
      <c r="M186" s="36">
        <f t="shared" si="27"/>
        <v>6.8068592855540427E-2</v>
      </c>
      <c r="N186" s="7">
        <f t="shared" si="25"/>
        <v>2.4220000000000002</v>
      </c>
    </row>
    <row r="187" spans="1:15" x14ac:dyDescent="0.25">
      <c r="A187" s="4" t="s">
        <v>248</v>
      </c>
      <c r="B187" s="24" t="s">
        <v>247</v>
      </c>
      <c r="C187" s="4" t="s">
        <v>23</v>
      </c>
      <c r="D187" s="6">
        <v>42196</v>
      </c>
      <c r="E187" s="4" t="s">
        <v>31</v>
      </c>
      <c r="F187" s="29">
        <v>11998</v>
      </c>
      <c r="G187" s="29">
        <v>15330</v>
      </c>
      <c r="H187" s="39">
        <f t="shared" si="19"/>
        <v>13664</v>
      </c>
      <c r="I187" s="4">
        <v>2.5</v>
      </c>
      <c r="J187" s="4">
        <v>2.42</v>
      </c>
      <c r="L187" s="33">
        <f t="shared" si="26"/>
        <v>2.46</v>
      </c>
      <c r="M187" s="2">
        <f t="shared" si="27"/>
        <v>5.6568542494923851E-2</v>
      </c>
      <c r="N187" s="2">
        <f t="shared" si="25"/>
        <v>2.5830000000000002</v>
      </c>
      <c r="O187" s="28" t="s">
        <v>271</v>
      </c>
    </row>
    <row r="188" spans="1:15" x14ac:dyDescent="0.25">
      <c r="A188" s="4" t="s">
        <v>249</v>
      </c>
      <c r="B188" s="24" t="s">
        <v>247</v>
      </c>
      <c r="C188" s="4" t="s">
        <v>23</v>
      </c>
      <c r="D188" s="6">
        <v>42196</v>
      </c>
      <c r="E188" s="4" t="s">
        <v>31</v>
      </c>
      <c r="F188" s="29">
        <v>11998</v>
      </c>
      <c r="G188" s="29">
        <v>15330</v>
      </c>
      <c r="H188" s="39">
        <f t="shared" si="19"/>
        <v>13664</v>
      </c>
      <c r="I188" s="4">
        <v>2.17</v>
      </c>
      <c r="J188" s="4">
        <v>2.2999999999999998</v>
      </c>
      <c r="K188" s="4">
        <v>2.25</v>
      </c>
      <c r="L188" s="33">
        <f t="shared" si="26"/>
        <v>2.2399999999999998</v>
      </c>
      <c r="M188" s="36">
        <f t="shared" si="27"/>
        <v>6.5574385243019964E-2</v>
      </c>
      <c r="N188" s="7">
        <f t="shared" si="25"/>
        <v>2.3519999999999999</v>
      </c>
    </row>
    <row r="189" spans="1:15" x14ac:dyDescent="0.25">
      <c r="A189" s="4" t="s">
        <v>134</v>
      </c>
      <c r="B189" s="24" t="s">
        <v>133</v>
      </c>
      <c r="C189" s="4" t="s">
        <v>55</v>
      </c>
      <c r="D189" s="6">
        <v>42191</v>
      </c>
      <c r="E189" s="4" t="s">
        <v>31</v>
      </c>
      <c r="F189" s="29">
        <v>12986</v>
      </c>
      <c r="G189" s="29">
        <v>13916</v>
      </c>
      <c r="H189" s="39">
        <f t="shared" si="19"/>
        <v>13451</v>
      </c>
      <c r="I189" s="4">
        <v>2.33</v>
      </c>
      <c r="J189" s="4">
        <v>2.29</v>
      </c>
      <c r="L189" s="35">
        <f t="shared" si="26"/>
        <v>2.31</v>
      </c>
      <c r="M189" s="36">
        <f t="shared" si="27"/>
        <v>2.8284271247461926E-2</v>
      </c>
      <c r="N189" s="7">
        <f t="shared" si="25"/>
        <v>2.4255</v>
      </c>
      <c r="O189" s="28" t="s">
        <v>135</v>
      </c>
    </row>
    <row r="190" spans="1:15" x14ac:dyDescent="0.25">
      <c r="A190" s="4" t="s">
        <v>173</v>
      </c>
      <c r="B190" s="24" t="s">
        <v>172</v>
      </c>
      <c r="C190" s="4" t="s">
        <v>96</v>
      </c>
      <c r="D190" s="6">
        <v>42191</v>
      </c>
      <c r="E190" s="4" t="s">
        <v>31</v>
      </c>
      <c r="F190" s="29">
        <v>13916</v>
      </c>
      <c r="G190" s="29">
        <v>15095</v>
      </c>
      <c r="H190" s="39">
        <f t="shared" si="19"/>
        <v>14505.5</v>
      </c>
      <c r="I190" s="4">
        <v>2.67</v>
      </c>
      <c r="J190" s="4">
        <v>2.65</v>
      </c>
      <c r="K190" s="4">
        <v>2.75</v>
      </c>
      <c r="L190" s="35">
        <f t="shared" si="26"/>
        <v>2.69</v>
      </c>
      <c r="M190" s="36">
        <f t="shared" si="27"/>
        <v>5.2915026221291857E-2</v>
      </c>
      <c r="N190" s="7">
        <f t="shared" si="25"/>
        <v>2.8245</v>
      </c>
    </row>
    <row r="191" spans="1:15" x14ac:dyDescent="0.25">
      <c r="A191" s="4" t="s">
        <v>177</v>
      </c>
      <c r="B191" s="24" t="s">
        <v>172</v>
      </c>
      <c r="C191" s="4" t="s">
        <v>23</v>
      </c>
      <c r="D191" s="6">
        <v>42191</v>
      </c>
      <c r="E191" s="4" t="s">
        <v>31</v>
      </c>
      <c r="F191" s="29">
        <v>13916</v>
      </c>
      <c r="G191" s="29">
        <v>15095</v>
      </c>
      <c r="H191" s="39">
        <f t="shared" si="19"/>
        <v>14505.5</v>
      </c>
      <c r="I191" s="4">
        <v>2.36</v>
      </c>
      <c r="J191" s="4">
        <v>2.4</v>
      </c>
      <c r="K191" s="4">
        <v>2.33</v>
      </c>
      <c r="L191" s="35">
        <f t="shared" si="26"/>
        <v>2.3633333333333333</v>
      </c>
      <c r="M191" s="36">
        <f t="shared" si="27"/>
        <v>3.5118845842842389E-2</v>
      </c>
      <c r="N191" s="7">
        <f t="shared" si="25"/>
        <v>2.4815</v>
      </c>
    </row>
    <row r="192" spans="1:15" x14ac:dyDescent="0.25">
      <c r="A192" s="4" t="s">
        <v>175</v>
      </c>
      <c r="B192" s="24" t="s">
        <v>172</v>
      </c>
      <c r="C192" s="4" t="s">
        <v>23</v>
      </c>
      <c r="D192" s="6">
        <v>42191</v>
      </c>
      <c r="E192" s="4" t="s">
        <v>31</v>
      </c>
      <c r="F192" s="29">
        <v>13916</v>
      </c>
      <c r="G192" s="29">
        <v>15095</v>
      </c>
      <c r="H192" s="39">
        <f t="shared" si="19"/>
        <v>14505.5</v>
      </c>
      <c r="I192" s="4">
        <v>2.41</v>
      </c>
      <c r="J192" s="4">
        <v>2.58</v>
      </c>
      <c r="K192" s="4">
        <v>2.4500000000000002</v>
      </c>
      <c r="L192" s="35">
        <f t="shared" si="26"/>
        <v>2.48</v>
      </c>
      <c r="M192" s="37">
        <f t="shared" si="27"/>
        <v>8.8881944173155841E-2</v>
      </c>
      <c r="N192" s="7">
        <f t="shared" si="25"/>
        <v>2.6040000000000001</v>
      </c>
    </row>
    <row r="193" spans="1:14" x14ac:dyDescent="0.25">
      <c r="A193" s="4" t="s">
        <v>171</v>
      </c>
      <c r="B193" s="24" t="s">
        <v>172</v>
      </c>
      <c r="C193" s="4" t="s">
        <v>22</v>
      </c>
      <c r="D193" s="6">
        <v>42191</v>
      </c>
      <c r="E193" s="4" t="s">
        <v>31</v>
      </c>
      <c r="F193" s="29">
        <v>13916</v>
      </c>
      <c r="G193" s="29">
        <v>15095</v>
      </c>
      <c r="H193" s="39">
        <f t="shared" si="19"/>
        <v>14505.5</v>
      </c>
      <c r="I193" s="4">
        <v>2.5099999999999998</v>
      </c>
      <c r="J193" s="4">
        <v>2.4300000000000002</v>
      </c>
      <c r="K193" s="4">
        <v>2.4500000000000002</v>
      </c>
      <c r="L193" s="35">
        <f t="shared" si="26"/>
        <v>2.4633333333333334</v>
      </c>
      <c r="M193" s="37">
        <f t="shared" si="27"/>
        <v>4.1633319989322445E-2</v>
      </c>
      <c r="N193" s="7">
        <f t="shared" si="25"/>
        <v>2.5865</v>
      </c>
    </row>
    <row r="194" spans="1:14" x14ac:dyDescent="0.25">
      <c r="A194" s="4" t="s">
        <v>176</v>
      </c>
      <c r="B194" s="24" t="s">
        <v>172</v>
      </c>
      <c r="C194" s="4" t="s">
        <v>22</v>
      </c>
      <c r="D194" s="6">
        <v>42191</v>
      </c>
      <c r="E194" s="4" t="s">
        <v>31</v>
      </c>
      <c r="F194" s="29">
        <v>13916</v>
      </c>
      <c r="G194" s="29">
        <v>15095</v>
      </c>
      <c r="H194" s="39">
        <f t="shared" si="19"/>
        <v>14505.5</v>
      </c>
      <c r="I194" s="4">
        <v>2.2599999999999998</v>
      </c>
      <c r="J194" s="4">
        <v>2.2400000000000002</v>
      </c>
      <c r="K194" s="4">
        <v>2.35</v>
      </c>
      <c r="L194" s="35">
        <f t="shared" si="26"/>
        <v>2.2833333333333332</v>
      </c>
      <c r="M194" s="37">
        <f t="shared" si="27"/>
        <v>5.8594652770823166E-2</v>
      </c>
      <c r="N194" s="7">
        <f t="shared" si="25"/>
        <v>2.3975</v>
      </c>
    </row>
    <row r="195" spans="1:14" x14ac:dyDescent="0.25">
      <c r="A195" s="4" t="s">
        <v>174</v>
      </c>
      <c r="B195" s="24" t="s">
        <v>172</v>
      </c>
      <c r="C195" s="4" t="s">
        <v>21</v>
      </c>
      <c r="D195" s="6">
        <v>42191</v>
      </c>
      <c r="E195" s="4" t="s">
        <v>31</v>
      </c>
      <c r="F195" s="29">
        <v>13916</v>
      </c>
      <c r="G195" s="29">
        <v>15095</v>
      </c>
      <c r="H195" s="39">
        <f t="shared" si="19"/>
        <v>14505.5</v>
      </c>
      <c r="I195" s="4">
        <v>2.72</v>
      </c>
      <c r="J195" s="4">
        <v>2.5299999999999998</v>
      </c>
      <c r="K195" s="4">
        <v>2.59</v>
      </c>
      <c r="L195" s="35">
        <f t="shared" si="26"/>
        <v>2.6133333333333333</v>
      </c>
      <c r="M195" s="37">
        <f t="shared" si="27"/>
        <v>9.712534856222331E-2</v>
      </c>
      <c r="N195" s="7">
        <f t="shared" si="25"/>
        <v>2.7439999999999998</v>
      </c>
    </row>
    <row r="196" spans="1:14" x14ac:dyDescent="0.25">
      <c r="A196" s="4" t="s">
        <v>88</v>
      </c>
      <c r="B196" s="24" t="s">
        <v>85</v>
      </c>
      <c r="C196" s="4" t="s">
        <v>55</v>
      </c>
      <c r="D196" s="6">
        <v>42187</v>
      </c>
      <c r="E196" s="4" t="s">
        <v>31</v>
      </c>
      <c r="F196" s="29">
        <v>14152</v>
      </c>
      <c r="G196" s="29">
        <v>14387</v>
      </c>
      <c r="H196" s="39">
        <f t="shared" si="19"/>
        <v>14269.5</v>
      </c>
      <c r="I196" s="4">
        <v>2.5299999999999998</v>
      </c>
      <c r="J196" s="4">
        <v>2.65</v>
      </c>
      <c r="K196" s="4">
        <v>2.52</v>
      </c>
      <c r="L196" s="35">
        <f t="shared" si="26"/>
        <v>2.5666666666666664</v>
      </c>
      <c r="M196" s="37">
        <f t="shared" si="27"/>
        <v>7.2341781380702339E-2</v>
      </c>
      <c r="N196" s="7">
        <f t="shared" si="25"/>
        <v>2.6949999999999998</v>
      </c>
    </row>
    <row r="197" spans="1:14" x14ac:dyDescent="0.25">
      <c r="A197" s="4" t="s">
        <v>87</v>
      </c>
      <c r="B197" s="24" t="s">
        <v>85</v>
      </c>
      <c r="C197" s="4" t="s">
        <v>55</v>
      </c>
      <c r="D197" s="6">
        <v>42187</v>
      </c>
      <c r="E197" s="4" t="s">
        <v>31</v>
      </c>
      <c r="F197" s="29">
        <v>14152</v>
      </c>
      <c r="G197" s="29">
        <v>14387</v>
      </c>
      <c r="H197" s="39">
        <f t="shared" si="19"/>
        <v>14269.5</v>
      </c>
      <c r="I197" s="4">
        <v>2.71</v>
      </c>
      <c r="J197" s="4">
        <v>2.61</v>
      </c>
      <c r="L197" s="35">
        <f t="shared" si="26"/>
        <v>2.66</v>
      </c>
      <c r="M197" s="37">
        <f t="shared" si="27"/>
        <v>7.0710678118654821E-2</v>
      </c>
      <c r="N197" s="7">
        <f t="shared" si="25"/>
        <v>2.7930000000000001</v>
      </c>
    </row>
    <row r="198" spans="1:14" x14ac:dyDescent="0.25">
      <c r="A198" s="4" t="s">
        <v>84</v>
      </c>
      <c r="B198" s="24" t="s">
        <v>85</v>
      </c>
      <c r="C198" s="4" t="s">
        <v>16</v>
      </c>
      <c r="D198" s="6">
        <v>42187</v>
      </c>
      <c r="E198" s="4" t="s">
        <v>31</v>
      </c>
      <c r="F198" s="29">
        <v>14152</v>
      </c>
      <c r="G198" s="29">
        <v>14387</v>
      </c>
      <c r="H198" s="39">
        <f t="shared" si="19"/>
        <v>14269.5</v>
      </c>
      <c r="I198" s="4">
        <v>2.59</v>
      </c>
      <c r="J198" s="4">
        <v>2.5099999999999998</v>
      </c>
      <c r="L198" s="35">
        <f t="shared" si="26"/>
        <v>2.5499999999999998</v>
      </c>
      <c r="M198" s="37">
        <f t="shared" si="27"/>
        <v>5.6568542494923851E-2</v>
      </c>
      <c r="N198" s="7">
        <f t="shared" si="25"/>
        <v>2.6774999999999998</v>
      </c>
    </row>
    <row r="199" spans="1:14" x14ac:dyDescent="0.25">
      <c r="A199" s="4" t="s">
        <v>190</v>
      </c>
      <c r="C199" s="4" t="s">
        <v>21</v>
      </c>
      <c r="D199" s="6">
        <v>42194</v>
      </c>
      <c r="E199" s="4" t="s">
        <v>31</v>
      </c>
      <c r="H199" s="39" t="e">
        <f t="shared" si="19"/>
        <v>#DIV/0!</v>
      </c>
      <c r="I199" s="4">
        <v>2.52</v>
      </c>
      <c r="J199" s="4">
        <v>2.5099999999999998</v>
      </c>
      <c r="K199" s="4">
        <v>2.36</v>
      </c>
      <c r="L199" s="35">
        <f t="shared" si="26"/>
        <v>2.4633333333333329</v>
      </c>
      <c r="M199" s="37">
        <f t="shared" si="27"/>
        <v>8.9628864398325028E-2</v>
      </c>
      <c r="N199" s="7">
        <f t="shared" si="25"/>
        <v>2.5864999999999996</v>
      </c>
    </row>
    <row r="200" spans="1:14" x14ac:dyDescent="0.25">
      <c r="A200" s="4" t="s">
        <v>51</v>
      </c>
      <c r="D200" s="6"/>
      <c r="E200" s="4" t="s">
        <v>31</v>
      </c>
    </row>
    <row r="201" spans="1:14" x14ac:dyDescent="0.25">
      <c r="A201" s="4" t="s">
        <v>51</v>
      </c>
    </row>
    <row r="202" spans="1:14" x14ac:dyDescent="0.25">
      <c r="A202" s="4" t="s">
        <v>51</v>
      </c>
    </row>
    <row r="203" spans="1:14" x14ac:dyDescent="0.25">
      <c r="A203" s="4" t="s">
        <v>51</v>
      </c>
    </row>
    <row r="204" spans="1:14" x14ac:dyDescent="0.25">
      <c r="A204" s="4" t="s">
        <v>51</v>
      </c>
    </row>
    <row r="205" spans="1:14" x14ac:dyDescent="0.25">
      <c r="A205" s="4" t="s">
        <v>51</v>
      </c>
    </row>
    <row r="206" spans="1:14" x14ac:dyDescent="0.25">
      <c r="A206" s="4" t="s">
        <v>51</v>
      </c>
    </row>
    <row r="207" spans="1:14" x14ac:dyDescent="0.25">
      <c r="A207" s="4" t="s">
        <v>51</v>
      </c>
    </row>
    <row r="208" spans="1:14" x14ac:dyDescent="0.25">
      <c r="A208" s="4" t="s">
        <v>51</v>
      </c>
    </row>
    <row r="209" spans="1:1" x14ac:dyDescent="0.25">
      <c r="A209" s="4" t="s">
        <v>51</v>
      </c>
    </row>
    <row r="210" spans="1:1" x14ac:dyDescent="0.25">
      <c r="A210" s="4" t="s">
        <v>51</v>
      </c>
    </row>
    <row r="211" spans="1:1" x14ac:dyDescent="0.25">
      <c r="A211" s="4" t="s">
        <v>51</v>
      </c>
    </row>
    <row r="212" spans="1:1" x14ac:dyDescent="0.25">
      <c r="A212" s="4" t="s">
        <v>51</v>
      </c>
    </row>
    <row r="213" spans="1:1" x14ac:dyDescent="0.25">
      <c r="A213" s="4" t="s">
        <v>51</v>
      </c>
    </row>
    <row r="214" spans="1:1" x14ac:dyDescent="0.25">
      <c r="A214" s="4" t="s">
        <v>51</v>
      </c>
    </row>
    <row r="215" spans="1:1" x14ac:dyDescent="0.25">
      <c r="A215" s="4" t="s">
        <v>51</v>
      </c>
    </row>
    <row r="216" spans="1:1" x14ac:dyDescent="0.25">
      <c r="A216" s="4" t="s">
        <v>51</v>
      </c>
    </row>
    <row r="217" spans="1:1" x14ac:dyDescent="0.25">
      <c r="A217" s="4" t="s">
        <v>51</v>
      </c>
    </row>
    <row r="218" spans="1:1" x14ac:dyDescent="0.25">
      <c r="A218" s="4" t="s">
        <v>51</v>
      </c>
    </row>
    <row r="219" spans="1:1" x14ac:dyDescent="0.25">
      <c r="A219" s="4" t="s">
        <v>51</v>
      </c>
    </row>
    <row r="220" spans="1:1" x14ac:dyDescent="0.25">
      <c r="A220" s="4" t="s">
        <v>51</v>
      </c>
    </row>
    <row r="221" spans="1:1" x14ac:dyDescent="0.25">
      <c r="A221" s="4" t="s">
        <v>51</v>
      </c>
    </row>
    <row r="222" spans="1:1" x14ac:dyDescent="0.25">
      <c r="A222" s="4" t="s">
        <v>51</v>
      </c>
    </row>
    <row r="223" spans="1:1" x14ac:dyDescent="0.25">
      <c r="A223" s="4" t="s">
        <v>51</v>
      </c>
    </row>
    <row r="224" spans="1:1" x14ac:dyDescent="0.25">
      <c r="A224" s="4" t="s">
        <v>51</v>
      </c>
    </row>
    <row r="225" spans="1:1" x14ac:dyDescent="0.25">
      <c r="A225" s="4" t="s">
        <v>51</v>
      </c>
    </row>
    <row r="226" spans="1:1" x14ac:dyDescent="0.25">
      <c r="A226" s="4" t="s">
        <v>51</v>
      </c>
    </row>
    <row r="227" spans="1:1" x14ac:dyDescent="0.25">
      <c r="A227" s="4" t="s">
        <v>51</v>
      </c>
    </row>
    <row r="228" spans="1:1" x14ac:dyDescent="0.25">
      <c r="A228" s="4" t="s">
        <v>51</v>
      </c>
    </row>
    <row r="229" spans="1:1" x14ac:dyDescent="0.25">
      <c r="A229" s="4" t="s">
        <v>51</v>
      </c>
    </row>
  </sheetData>
  <sortState ref="A6:X199">
    <sortCondition ref="B6:B199"/>
  </sortState>
  <phoneticPr fontId="4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C9" sqref="C9"/>
    </sheetView>
  </sheetViews>
  <sheetFormatPr defaultColWidth="11" defaultRowHeight="15.75" x14ac:dyDescent="0.25"/>
  <cols>
    <col min="1" max="2" width="11" style="4"/>
    <col min="3" max="3" width="164" style="5" customWidth="1"/>
  </cols>
  <sheetData>
    <row r="1" spans="1:3" s="16" customFormat="1" ht="32.25" customHeight="1" thickBot="1" x14ac:dyDescent="0.35">
      <c r="A1" s="14" t="s">
        <v>24</v>
      </c>
      <c r="B1" s="14" t="s">
        <v>25</v>
      </c>
      <c r="C1" s="15" t="s">
        <v>26</v>
      </c>
    </row>
    <row r="2" spans="1:3" ht="63" x14ac:dyDescent="0.25">
      <c r="A2" s="6">
        <v>41917</v>
      </c>
      <c r="B2" s="4" t="s">
        <v>27</v>
      </c>
      <c r="C2" s="5" t="s">
        <v>28</v>
      </c>
    </row>
    <row r="3" spans="1:3" x14ac:dyDescent="0.25">
      <c r="C3" s="3" t="s">
        <v>40</v>
      </c>
    </row>
    <row r="4" spans="1:3" ht="47.25" x14ac:dyDescent="0.25">
      <c r="A4" s="38">
        <v>42186</v>
      </c>
      <c r="B4" s="4" t="s">
        <v>27</v>
      </c>
      <c r="C4" s="5" t="s">
        <v>287</v>
      </c>
    </row>
    <row r="5" spans="1:3" x14ac:dyDescent="0.25">
      <c r="A5" s="51">
        <v>42199</v>
      </c>
      <c r="B5" s="4" t="s">
        <v>291</v>
      </c>
      <c r="C5" s="5" t="s">
        <v>292</v>
      </c>
    </row>
    <row r="6" spans="1:3" x14ac:dyDescent="0.25">
      <c r="A6" s="51">
        <v>42303</v>
      </c>
      <c r="B6" s="4" t="s">
        <v>291</v>
      </c>
      <c r="C6" s="5" t="s">
        <v>429</v>
      </c>
    </row>
    <row r="7" spans="1:3" x14ac:dyDescent="0.25">
      <c r="A7" s="6">
        <v>42411</v>
      </c>
      <c r="B7" s="4" t="s">
        <v>697</v>
      </c>
      <c r="C7" s="126" t="s">
        <v>698</v>
      </c>
    </row>
  </sheetData>
  <phoneticPr fontId="4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00"/>
  <sheetViews>
    <sheetView tabSelected="1" topLeftCell="A430" workbookViewId="0">
      <pane xSplit="2" topLeftCell="C1" activePane="topRight" state="frozen"/>
      <selection pane="topRight" activeCell="A437" sqref="A437"/>
    </sheetView>
  </sheetViews>
  <sheetFormatPr defaultColWidth="11" defaultRowHeight="15.75" x14ac:dyDescent="0.25"/>
  <cols>
    <col min="1" max="1" width="15.5" style="4" customWidth="1"/>
    <col min="2" max="2" width="11" style="54"/>
    <col min="3" max="5" width="11" style="52"/>
    <col min="6" max="6" width="11" style="55"/>
    <col min="7" max="7" width="11" style="56"/>
    <col min="8" max="8" width="12.375" style="57" bestFit="1" customWidth="1"/>
    <col min="9" max="10" width="9.5" style="52" customWidth="1"/>
    <col min="11" max="13" width="11" style="52"/>
    <col min="14" max="14" width="7" style="52" customWidth="1"/>
    <col min="15" max="15" width="12" style="52" customWidth="1"/>
    <col min="16" max="21" width="7.5" style="52" customWidth="1"/>
    <col min="22" max="22" width="11" style="52" customWidth="1"/>
    <col min="23" max="16384" width="11" style="52"/>
  </cols>
  <sheetData>
    <row r="1" spans="1:24" ht="42.95" customHeight="1" thickBot="1" x14ac:dyDescent="0.3">
      <c r="A1" s="8" t="s">
        <v>0</v>
      </c>
      <c r="B1" s="25" t="s">
        <v>12</v>
      </c>
      <c r="C1" s="8" t="s">
        <v>15</v>
      </c>
      <c r="D1" s="8" t="s">
        <v>30</v>
      </c>
      <c r="E1" s="8" t="s">
        <v>29</v>
      </c>
      <c r="F1" s="44" t="s">
        <v>288</v>
      </c>
      <c r="G1" s="44" t="s">
        <v>289</v>
      </c>
      <c r="H1" s="45" t="s">
        <v>38</v>
      </c>
      <c r="I1" s="8" t="s">
        <v>32</v>
      </c>
      <c r="J1" s="8" t="s">
        <v>33</v>
      </c>
      <c r="K1" s="8" t="s">
        <v>34</v>
      </c>
      <c r="L1" s="34" t="s">
        <v>35</v>
      </c>
      <c r="M1" s="34" t="s">
        <v>36</v>
      </c>
      <c r="N1" s="10" t="s">
        <v>267</v>
      </c>
      <c r="O1" s="10" t="s">
        <v>430</v>
      </c>
      <c r="P1" s="92" t="s">
        <v>293</v>
      </c>
      <c r="Q1" s="93" t="s">
        <v>294</v>
      </c>
      <c r="R1" s="92" t="s">
        <v>431</v>
      </c>
      <c r="S1" s="92" t="s">
        <v>432</v>
      </c>
      <c r="T1" s="92" t="s">
        <v>433</v>
      </c>
      <c r="U1" s="129" t="s">
        <v>700</v>
      </c>
      <c r="V1" s="124" t="s">
        <v>695</v>
      </c>
      <c r="W1" s="125" t="s">
        <v>696</v>
      </c>
      <c r="X1" s="125"/>
    </row>
    <row r="2" spans="1:24" s="53" customFormat="1" x14ac:dyDescent="0.25">
      <c r="A2" s="94" t="s">
        <v>481</v>
      </c>
      <c r="B2" s="95" t="s">
        <v>482</v>
      </c>
      <c r="C2" s="94" t="s">
        <v>22</v>
      </c>
      <c r="D2" s="96">
        <v>42302</v>
      </c>
      <c r="E2" s="94" t="s">
        <v>31</v>
      </c>
      <c r="F2" s="97">
        <v>2775</v>
      </c>
      <c r="G2" s="97">
        <v>3104</v>
      </c>
      <c r="H2" s="98">
        <f>AVERAGE(F2:G2)</f>
        <v>2939.5</v>
      </c>
      <c r="I2" s="99"/>
      <c r="J2" s="99">
        <v>2.58</v>
      </c>
      <c r="K2" s="99">
        <v>2.6</v>
      </c>
      <c r="L2" s="100">
        <f>AVERAGE(I2:K2)</f>
        <v>2.59</v>
      </c>
      <c r="M2" s="100">
        <f>STDEV(I2:K2)</f>
        <v>1.4142135623730963E-2</v>
      </c>
      <c r="N2" s="101">
        <v>2.64</v>
      </c>
      <c r="O2" s="102">
        <f>10^((3.31*(LOG(L2)))+0.611)</f>
        <v>95.28449116458566</v>
      </c>
      <c r="P2" s="103"/>
      <c r="Q2" s="103"/>
      <c r="R2" s="103"/>
      <c r="S2" s="103"/>
      <c r="T2" s="103"/>
      <c r="U2" s="103"/>
      <c r="V2" s="132">
        <v>2</v>
      </c>
      <c r="W2" s="132">
        <v>3</v>
      </c>
    </row>
    <row r="3" spans="1:24" x14ac:dyDescent="0.25">
      <c r="A3" s="94" t="s">
        <v>483</v>
      </c>
      <c r="B3" s="95" t="s">
        <v>482</v>
      </c>
      <c r="C3" s="94" t="s">
        <v>16</v>
      </c>
      <c r="D3" s="96">
        <v>42298</v>
      </c>
      <c r="E3" s="94" t="s">
        <v>31</v>
      </c>
      <c r="F3" s="97">
        <v>2775</v>
      </c>
      <c r="G3" s="97">
        <v>3104</v>
      </c>
      <c r="H3" s="98">
        <f>AVERAGE(F3:G3)</f>
        <v>2939.5</v>
      </c>
      <c r="I3" s="99"/>
      <c r="J3" s="99">
        <v>2.46</v>
      </c>
      <c r="K3" s="99">
        <v>2.42</v>
      </c>
      <c r="L3" s="100">
        <f>AVERAGE(I3:K3)</f>
        <v>2.44</v>
      </c>
      <c r="M3" s="100">
        <f>STDEV(I3:K3)</f>
        <v>2.8284271247461926E-2</v>
      </c>
      <c r="N3" s="101">
        <v>2.35</v>
      </c>
      <c r="O3" s="102">
        <f>10^((3.31*(LOG(L3)))+0.611)</f>
        <v>78.20964690656038</v>
      </c>
      <c r="P3" s="109">
        <v>-17.028300000000002</v>
      </c>
      <c r="Q3" s="110">
        <v>5.3072999999999997</v>
      </c>
      <c r="R3" s="109">
        <v>43.204152125501942</v>
      </c>
      <c r="S3" s="110">
        <v>14.865012028741845</v>
      </c>
      <c r="T3" s="109">
        <v>2.9064323689725722</v>
      </c>
      <c r="U3" s="127">
        <v>-18.528300000000002</v>
      </c>
      <c r="V3" s="132">
        <v>2</v>
      </c>
      <c r="W3" s="132">
        <v>3</v>
      </c>
    </row>
    <row r="4" spans="1:24" x14ac:dyDescent="0.25">
      <c r="A4" s="4" t="s">
        <v>699</v>
      </c>
      <c r="B4" s="112" t="s">
        <v>359</v>
      </c>
      <c r="C4" s="94"/>
      <c r="D4" s="96"/>
      <c r="E4" s="94"/>
      <c r="F4" s="111">
        <v>7386</v>
      </c>
      <c r="G4" s="111">
        <v>7716</v>
      </c>
      <c r="H4" s="113">
        <v>7551</v>
      </c>
      <c r="I4" s="99"/>
      <c r="J4" s="99"/>
      <c r="K4" s="99"/>
      <c r="L4" s="100"/>
      <c r="M4" s="100"/>
      <c r="N4" s="101"/>
      <c r="O4" s="102"/>
      <c r="P4" s="127">
        <v>-11.965999999999999</v>
      </c>
      <c r="Q4" s="128">
        <v>7.9458333333333346</v>
      </c>
      <c r="R4" s="127">
        <v>42.47071719906895</v>
      </c>
      <c r="S4" s="128">
        <v>15.267683917509734</v>
      </c>
      <c r="T4" s="127">
        <v>2.7817393540850972</v>
      </c>
      <c r="U4" s="127">
        <v>-13.465999999999999</v>
      </c>
      <c r="V4" s="132">
        <v>5</v>
      </c>
      <c r="W4" s="132">
        <v>8</v>
      </c>
    </row>
    <row r="5" spans="1:24" x14ac:dyDescent="0.25">
      <c r="A5" s="33" t="s">
        <v>493</v>
      </c>
      <c r="B5" s="58" t="s">
        <v>494</v>
      </c>
      <c r="C5" s="33" t="s">
        <v>22</v>
      </c>
      <c r="D5" s="105">
        <v>42302</v>
      </c>
      <c r="E5" s="33" t="s">
        <v>31</v>
      </c>
      <c r="F5" s="88">
        <v>5081</v>
      </c>
      <c r="G5" s="88">
        <v>5410</v>
      </c>
      <c r="H5" s="107">
        <f>AVERAGE(F5:G5)</f>
        <v>5245.5</v>
      </c>
      <c r="I5" s="108"/>
      <c r="J5" s="108">
        <v>2.2599999999999998</v>
      </c>
      <c r="K5" s="108">
        <v>2.3199999999999998</v>
      </c>
      <c r="L5" s="35">
        <f>AVERAGE(I5:K5)</f>
        <v>2.29</v>
      </c>
      <c r="M5" s="35">
        <f>STDEV(I5:K5)</f>
        <v>4.2426406871192889E-2</v>
      </c>
      <c r="N5" s="101">
        <v>2.14</v>
      </c>
      <c r="O5" s="102">
        <f>10^((3.31*(LOG(L5)))+0.611)</f>
        <v>63.395064281510365</v>
      </c>
      <c r="P5" s="103"/>
      <c r="Q5" s="103"/>
      <c r="R5" s="103"/>
      <c r="S5" s="103"/>
      <c r="T5" s="103"/>
      <c r="U5" s="116"/>
      <c r="V5" s="132">
        <v>4</v>
      </c>
      <c r="W5" s="132">
        <v>4</v>
      </c>
    </row>
    <row r="6" spans="1:24" x14ac:dyDescent="0.25">
      <c r="A6" s="94" t="s">
        <v>495</v>
      </c>
      <c r="B6" s="95" t="s">
        <v>494</v>
      </c>
      <c r="C6" s="94" t="s">
        <v>23</v>
      </c>
      <c r="D6" s="96">
        <v>42302</v>
      </c>
      <c r="E6" s="94" t="s">
        <v>31</v>
      </c>
      <c r="F6" s="97">
        <v>5081</v>
      </c>
      <c r="G6" s="97">
        <v>5410</v>
      </c>
      <c r="H6" s="98">
        <f>AVERAGE(F6:G6)</f>
        <v>5245.5</v>
      </c>
      <c r="I6" s="99">
        <v>2.4</v>
      </c>
      <c r="J6" s="99">
        <v>2.39</v>
      </c>
      <c r="K6" s="99"/>
      <c r="L6" s="100">
        <f>AVERAGE(I6:K6)</f>
        <v>2.395</v>
      </c>
      <c r="M6" s="100">
        <f>STDEV(I6:K6)</f>
        <v>7.0710678118653244E-3</v>
      </c>
      <c r="N6" s="101">
        <v>2.46</v>
      </c>
      <c r="O6" s="102">
        <f>10^((3.31*(LOG(L6)))+0.611)</f>
        <v>73.536213530411189</v>
      </c>
      <c r="P6" s="116">
        <v>-15.206</v>
      </c>
      <c r="Q6" s="117">
        <v>6.6604444444444448</v>
      </c>
      <c r="R6" s="117">
        <v>35.61820174401258</v>
      </c>
      <c r="S6" s="117">
        <v>12.396596208447281</v>
      </c>
      <c r="T6" s="116">
        <v>2.8732243226363741</v>
      </c>
      <c r="U6" s="116">
        <v>-16.706</v>
      </c>
      <c r="V6" s="132">
        <v>4</v>
      </c>
      <c r="W6" s="132">
        <v>4</v>
      </c>
    </row>
    <row r="7" spans="1:24" x14ac:dyDescent="0.25">
      <c r="A7" s="94" t="s">
        <v>474</v>
      </c>
      <c r="B7" s="95" t="s">
        <v>472</v>
      </c>
      <c r="C7" s="94" t="s">
        <v>21</v>
      </c>
      <c r="D7" s="96">
        <v>42298</v>
      </c>
      <c r="E7" s="94" t="s">
        <v>31</v>
      </c>
      <c r="F7" s="97">
        <v>1787</v>
      </c>
      <c r="G7" s="97">
        <v>2116</v>
      </c>
      <c r="H7" s="98">
        <f>AVERAGE(F7:G7)</f>
        <v>1951.5</v>
      </c>
      <c r="I7" s="99">
        <v>2.29</v>
      </c>
      <c r="J7" s="99"/>
      <c r="K7" s="99">
        <v>2.2799999999999998</v>
      </c>
      <c r="L7" s="100">
        <f>AVERAGE(I7:K7)</f>
        <v>2.2850000000000001</v>
      </c>
      <c r="M7" s="100">
        <f>STDEV(I7:K7)</f>
        <v>7.0710678118656384E-3</v>
      </c>
      <c r="N7" s="101">
        <v>2.2599999999999998</v>
      </c>
      <c r="O7" s="102">
        <f>10^((3.31*(LOG(L7)))+0.611)</f>
        <v>62.938057749963988</v>
      </c>
      <c r="P7" s="127">
        <v>-15.449</v>
      </c>
      <c r="Q7" s="128">
        <v>5.0388333333333346</v>
      </c>
      <c r="R7" s="127">
        <v>40.144310097369143</v>
      </c>
      <c r="S7" s="128">
        <v>13.781598631278239</v>
      </c>
      <c r="T7" s="127">
        <v>2.9128921231430298</v>
      </c>
      <c r="U7" s="127">
        <v>-16.948999999999998</v>
      </c>
      <c r="V7" s="132">
        <v>2</v>
      </c>
      <c r="W7" s="132">
        <v>2</v>
      </c>
    </row>
    <row r="8" spans="1:24" s="48" customFormat="1" x14ac:dyDescent="0.25">
      <c r="A8" s="33" t="s">
        <v>475</v>
      </c>
      <c r="B8" s="58" t="s">
        <v>472</v>
      </c>
      <c r="C8" s="33" t="s">
        <v>449</v>
      </c>
      <c r="D8" s="105">
        <v>42298</v>
      </c>
      <c r="E8" s="33" t="s">
        <v>31</v>
      </c>
      <c r="F8" s="88">
        <v>1787</v>
      </c>
      <c r="G8" s="88">
        <v>2116</v>
      </c>
      <c r="H8" s="107">
        <f>AVERAGE(F8:G8)</f>
        <v>1951.5</v>
      </c>
      <c r="I8" s="108">
        <v>2.39</v>
      </c>
      <c r="J8" s="108"/>
      <c r="K8" s="108">
        <v>2.3199999999999998</v>
      </c>
      <c r="L8" s="35">
        <f>AVERAGE(I8:K8)</f>
        <v>2.355</v>
      </c>
      <c r="M8" s="35">
        <f>STDEV(I8:K8)</f>
        <v>4.9497474683058526E-2</v>
      </c>
      <c r="N8" s="101">
        <v>2.5099999999999998</v>
      </c>
      <c r="O8" s="102">
        <f>10^((3.31*(LOG(L8)))+0.611)</f>
        <v>69.548844183905089</v>
      </c>
      <c r="P8" s="127">
        <v>-17.687999999999999</v>
      </c>
      <c r="Q8" s="128">
        <v>5.4398333333333344</v>
      </c>
      <c r="R8" s="127">
        <v>43.288841300320755</v>
      </c>
      <c r="S8" s="128">
        <v>14.765635581298181</v>
      </c>
      <c r="T8" s="127">
        <v>2.9317289501001516</v>
      </c>
      <c r="U8" s="127">
        <v>-19.187999999999999</v>
      </c>
      <c r="V8" s="132">
        <v>2</v>
      </c>
      <c r="W8" s="132">
        <v>2</v>
      </c>
    </row>
    <row r="9" spans="1:24" x14ac:dyDescent="0.25">
      <c r="A9" s="94" t="s">
        <v>476</v>
      </c>
      <c r="B9" s="95" t="s">
        <v>472</v>
      </c>
      <c r="C9" s="94" t="s">
        <v>449</v>
      </c>
      <c r="D9" s="96">
        <v>42298</v>
      </c>
      <c r="E9" s="94" t="s">
        <v>31</v>
      </c>
      <c r="F9" s="97">
        <v>1787</v>
      </c>
      <c r="G9" s="97">
        <v>2116</v>
      </c>
      <c r="H9" s="98">
        <f>AVERAGE(F9:G9)</f>
        <v>1951.5</v>
      </c>
      <c r="I9" s="99">
        <v>2.39</v>
      </c>
      <c r="J9" s="99">
        <v>2.4300000000000002</v>
      </c>
      <c r="K9" s="99"/>
      <c r="L9" s="100">
        <f>AVERAGE(I9:K9)</f>
        <v>2.41</v>
      </c>
      <c r="M9" s="100">
        <f>STDEV(I9:K9)</f>
        <v>2.8284271247461926E-2</v>
      </c>
      <c r="N9" s="101">
        <v>2.29</v>
      </c>
      <c r="O9" s="102">
        <f>10^((3.31*(LOG(L9)))+0.611)</f>
        <v>75.071727715989212</v>
      </c>
      <c r="P9" s="103"/>
      <c r="Q9" s="103"/>
      <c r="R9" s="103"/>
      <c r="S9" s="103"/>
      <c r="T9" s="103"/>
      <c r="U9" s="103"/>
      <c r="V9" s="132">
        <v>2</v>
      </c>
      <c r="W9" s="132">
        <v>2</v>
      </c>
    </row>
    <row r="10" spans="1:24" x14ac:dyDescent="0.25">
      <c r="A10" s="111" t="s">
        <v>471</v>
      </c>
      <c r="B10" s="112" t="s">
        <v>472</v>
      </c>
      <c r="C10" s="94"/>
      <c r="D10" s="96"/>
      <c r="E10" s="94"/>
      <c r="F10" s="112">
        <v>1787</v>
      </c>
      <c r="G10" s="111">
        <v>2116</v>
      </c>
      <c r="H10" s="113">
        <f>(F10+G10)/2</f>
        <v>1951.5</v>
      </c>
      <c r="I10" s="99"/>
      <c r="J10" s="99"/>
      <c r="K10" s="99"/>
      <c r="L10" s="100"/>
      <c r="M10" s="100"/>
      <c r="N10" s="101"/>
      <c r="O10" s="102"/>
      <c r="P10" s="109">
        <v>-15.144300000000001</v>
      </c>
      <c r="Q10" s="110">
        <v>6.5922999999999989</v>
      </c>
      <c r="R10" s="109">
        <v>40.420873181058724</v>
      </c>
      <c r="S10" s="110">
        <v>13.841377552735485</v>
      </c>
      <c r="T10" s="109">
        <v>2.9202926534628273</v>
      </c>
      <c r="U10" s="127">
        <v>-16.644300000000001</v>
      </c>
      <c r="V10" s="132">
        <v>2</v>
      </c>
      <c r="W10" s="132">
        <v>2</v>
      </c>
    </row>
    <row r="11" spans="1:24" x14ac:dyDescent="0.25">
      <c r="A11" s="111" t="s">
        <v>701</v>
      </c>
      <c r="B11" s="112" t="s">
        <v>472</v>
      </c>
      <c r="C11" s="94"/>
      <c r="D11" s="96"/>
      <c r="E11" s="94"/>
      <c r="F11" s="112">
        <v>1787</v>
      </c>
      <c r="G11" s="111">
        <v>2116</v>
      </c>
      <c r="H11" s="113">
        <v>1951.5</v>
      </c>
      <c r="I11" s="99"/>
      <c r="J11" s="99"/>
      <c r="K11" s="99"/>
      <c r="L11" s="100"/>
      <c r="M11" s="100"/>
      <c r="N11" s="101"/>
      <c r="O11" s="102"/>
      <c r="P11" s="127">
        <v>-17.553999999999998</v>
      </c>
      <c r="Q11" s="128">
        <v>7.1848333333333345</v>
      </c>
      <c r="R11" s="127">
        <v>42.458636083711617</v>
      </c>
      <c r="S11" s="128">
        <v>14.168330727965314</v>
      </c>
      <c r="T11" s="127">
        <v>2.9967281890100979</v>
      </c>
      <c r="U11" s="127">
        <v>-19.053999999999998</v>
      </c>
      <c r="V11" s="133">
        <v>2</v>
      </c>
      <c r="W11" s="133">
        <v>2</v>
      </c>
    </row>
    <row r="12" spans="1:24" s="59" customFormat="1" x14ac:dyDescent="0.25">
      <c r="A12" s="111" t="s">
        <v>527</v>
      </c>
      <c r="B12" s="111" t="s">
        <v>528</v>
      </c>
      <c r="C12" s="94"/>
      <c r="D12" s="96"/>
      <c r="E12" s="94"/>
      <c r="F12" s="97">
        <v>6728</v>
      </c>
      <c r="G12" s="97">
        <v>7057</v>
      </c>
      <c r="H12" s="98">
        <f t="shared" ref="H12:H27" si="0">AVERAGE(F12:G12)</f>
        <v>6892.5</v>
      </c>
      <c r="I12" s="99"/>
      <c r="J12" s="99"/>
      <c r="K12" s="99"/>
      <c r="L12" s="100"/>
      <c r="M12" s="100"/>
      <c r="N12" s="101"/>
      <c r="O12" s="102"/>
      <c r="P12" s="109">
        <v>-18.888300000000001</v>
      </c>
      <c r="Q12" s="110">
        <v>5.7882999999999996</v>
      </c>
      <c r="R12" s="109">
        <v>31.527088983198642</v>
      </c>
      <c r="S12" s="110">
        <v>10.826218837202767</v>
      </c>
      <c r="T12" s="109">
        <v>2.9121052749146608</v>
      </c>
      <c r="U12" s="116">
        <v>-20.388300000000001</v>
      </c>
      <c r="V12" s="132">
        <v>5</v>
      </c>
      <c r="W12" s="132">
        <v>8</v>
      </c>
    </row>
    <row r="13" spans="1:24" x14ac:dyDescent="0.25">
      <c r="A13" s="94" t="s">
        <v>184</v>
      </c>
      <c r="B13" s="95" t="s">
        <v>13</v>
      </c>
      <c r="C13" s="94" t="s">
        <v>23</v>
      </c>
      <c r="D13" s="114">
        <v>42191</v>
      </c>
      <c r="E13" s="94" t="s">
        <v>31</v>
      </c>
      <c r="F13" s="97">
        <v>10021</v>
      </c>
      <c r="G13" s="97">
        <v>10351</v>
      </c>
      <c r="H13" s="98">
        <f t="shared" si="0"/>
        <v>10186</v>
      </c>
      <c r="I13" s="99">
        <v>2.52</v>
      </c>
      <c r="J13" s="99"/>
      <c r="K13" s="99">
        <v>2.54</v>
      </c>
      <c r="L13" s="100">
        <f t="shared" ref="L13:L18" si="1">AVERAGE(I13:K13)</f>
        <v>2.5300000000000002</v>
      </c>
      <c r="M13" s="100">
        <f t="shared" ref="M13:M18" si="2">STDEV(I13:K13)</f>
        <v>1.4142135623730963E-2</v>
      </c>
      <c r="N13" s="101">
        <v>2.48</v>
      </c>
      <c r="O13" s="102">
        <f t="shared" ref="O13:O18" si="3">10^((3.31*(LOG(L13)))+0.611)</f>
        <v>88.171641281128387</v>
      </c>
      <c r="P13" s="103"/>
      <c r="Q13" s="103"/>
      <c r="R13" s="103"/>
      <c r="S13" s="103"/>
      <c r="T13" s="103"/>
      <c r="U13" s="103"/>
      <c r="V13" s="132">
        <v>7</v>
      </c>
      <c r="W13" s="132">
        <v>15</v>
      </c>
    </row>
    <row r="14" spans="1:24" x14ac:dyDescent="0.25">
      <c r="A14" s="94" t="s">
        <v>181</v>
      </c>
      <c r="B14" s="95" t="s">
        <v>13</v>
      </c>
      <c r="C14" s="94" t="s">
        <v>22</v>
      </c>
      <c r="D14" s="114">
        <v>42191</v>
      </c>
      <c r="E14" s="94" t="s">
        <v>31</v>
      </c>
      <c r="F14" s="97">
        <v>10021</v>
      </c>
      <c r="G14" s="97">
        <v>10351</v>
      </c>
      <c r="H14" s="98">
        <f t="shared" si="0"/>
        <v>10186</v>
      </c>
      <c r="I14" s="99">
        <v>2.1800000000000002</v>
      </c>
      <c r="J14" s="99"/>
      <c r="K14" s="99">
        <v>2.12</v>
      </c>
      <c r="L14" s="100">
        <f t="shared" si="1"/>
        <v>2.1500000000000004</v>
      </c>
      <c r="M14" s="100">
        <f t="shared" si="2"/>
        <v>4.2426406871192889E-2</v>
      </c>
      <c r="N14" s="101">
        <v>2.04</v>
      </c>
      <c r="O14" s="102">
        <f t="shared" si="3"/>
        <v>51.448332379271569</v>
      </c>
      <c r="P14" s="103"/>
      <c r="Q14" s="103"/>
      <c r="R14" s="103"/>
      <c r="S14" s="103"/>
      <c r="T14" s="103"/>
      <c r="U14" s="103"/>
      <c r="V14" s="132">
        <v>7</v>
      </c>
      <c r="W14" s="132">
        <v>15</v>
      </c>
    </row>
    <row r="15" spans="1:24" x14ac:dyDescent="0.25">
      <c r="A15" s="33" t="s">
        <v>185</v>
      </c>
      <c r="B15" s="58" t="s">
        <v>13</v>
      </c>
      <c r="C15" s="33" t="s">
        <v>22</v>
      </c>
      <c r="D15" s="115">
        <v>42191</v>
      </c>
      <c r="E15" s="33" t="s">
        <v>31</v>
      </c>
      <c r="F15" s="88">
        <v>10021</v>
      </c>
      <c r="G15" s="88">
        <v>10351</v>
      </c>
      <c r="H15" s="107">
        <f t="shared" si="0"/>
        <v>10186</v>
      </c>
      <c r="I15" s="108"/>
      <c r="J15" s="108">
        <v>2.1</v>
      </c>
      <c r="K15" s="108">
        <v>2.23</v>
      </c>
      <c r="L15" s="35">
        <f t="shared" si="1"/>
        <v>2.165</v>
      </c>
      <c r="M15" s="35">
        <f t="shared" si="2"/>
        <v>9.1923881554251102E-2</v>
      </c>
      <c r="N15" s="101"/>
      <c r="O15" s="102">
        <f t="shared" si="3"/>
        <v>52.646032953724003</v>
      </c>
      <c r="P15" s="103"/>
      <c r="Q15" s="103"/>
      <c r="R15" s="103"/>
      <c r="S15" s="103"/>
      <c r="T15" s="103"/>
      <c r="U15" s="103"/>
      <c r="V15" s="132">
        <v>7</v>
      </c>
      <c r="W15" s="132">
        <v>15</v>
      </c>
    </row>
    <row r="16" spans="1:24" x14ac:dyDescent="0.25">
      <c r="A16" s="94" t="s">
        <v>300</v>
      </c>
      <c r="B16" s="95" t="s">
        <v>13</v>
      </c>
      <c r="C16" s="94" t="s">
        <v>55</v>
      </c>
      <c r="D16" s="114">
        <v>42199</v>
      </c>
      <c r="E16" s="94" t="s">
        <v>31</v>
      </c>
      <c r="F16" s="97">
        <v>10021</v>
      </c>
      <c r="G16" s="97">
        <v>10351</v>
      </c>
      <c r="H16" s="98">
        <f t="shared" si="0"/>
        <v>10186</v>
      </c>
      <c r="I16" s="99">
        <v>2.29</v>
      </c>
      <c r="J16" s="99">
        <v>2.2799999999999998</v>
      </c>
      <c r="K16" s="99"/>
      <c r="L16" s="100">
        <f t="shared" si="1"/>
        <v>2.2850000000000001</v>
      </c>
      <c r="M16" s="100">
        <f t="shared" si="2"/>
        <v>7.0710678118656384E-3</v>
      </c>
      <c r="N16" s="101">
        <v>2.23</v>
      </c>
      <c r="O16" s="102">
        <f t="shared" si="3"/>
        <v>62.938057749963988</v>
      </c>
      <c r="P16" s="116">
        <v>-13.605466666666665</v>
      </c>
      <c r="Q16" s="117">
        <v>7.6408733333333334</v>
      </c>
      <c r="R16" s="116">
        <v>27.685301972637109</v>
      </c>
      <c r="S16" s="117">
        <v>9.0350944007385099</v>
      </c>
      <c r="T16" s="117">
        <v>3.0641962047872098</v>
      </c>
      <c r="U16" s="116">
        <v>-15.105466666666665</v>
      </c>
      <c r="V16" s="132">
        <v>7</v>
      </c>
      <c r="W16" s="132">
        <v>15</v>
      </c>
    </row>
    <row r="17" spans="1:24" x14ac:dyDescent="0.25">
      <c r="A17" s="94" t="s">
        <v>303</v>
      </c>
      <c r="B17" s="95" t="s">
        <v>13</v>
      </c>
      <c r="C17" s="94" t="s">
        <v>664</v>
      </c>
      <c r="D17" s="114">
        <v>42199</v>
      </c>
      <c r="E17" s="94" t="s">
        <v>31</v>
      </c>
      <c r="F17" s="97">
        <v>10021</v>
      </c>
      <c r="G17" s="97">
        <v>10351</v>
      </c>
      <c r="H17" s="98">
        <f t="shared" si="0"/>
        <v>10186</v>
      </c>
      <c r="I17" s="99"/>
      <c r="J17" s="99">
        <v>2.2000000000000002</v>
      </c>
      <c r="K17" s="99">
        <v>2.16</v>
      </c>
      <c r="L17" s="100">
        <f t="shared" si="1"/>
        <v>2.1800000000000002</v>
      </c>
      <c r="M17" s="100">
        <f t="shared" si="2"/>
        <v>2.8284271247461926E-2</v>
      </c>
      <c r="N17" s="101"/>
      <c r="O17" s="102">
        <f t="shared" si="3"/>
        <v>53.863056461139969</v>
      </c>
      <c r="P17" s="116">
        <v>-10.960466666666665</v>
      </c>
      <c r="Q17" s="117">
        <v>6.4987733333333324</v>
      </c>
      <c r="R17" s="116">
        <v>32.819426797702398</v>
      </c>
      <c r="S17" s="117">
        <v>10.994916945172221</v>
      </c>
      <c r="T17" s="117">
        <v>2.9849635937553072</v>
      </c>
      <c r="U17" s="116">
        <v>-12.460466666666665</v>
      </c>
      <c r="V17" s="132">
        <v>7</v>
      </c>
      <c r="W17" s="132">
        <v>15</v>
      </c>
    </row>
    <row r="18" spans="1:24" x14ac:dyDescent="0.25">
      <c r="A18" s="94" t="s">
        <v>182</v>
      </c>
      <c r="B18" s="95" t="s">
        <v>13</v>
      </c>
      <c r="C18" s="94" t="s">
        <v>22</v>
      </c>
      <c r="D18" s="114">
        <v>42191</v>
      </c>
      <c r="E18" s="94" t="s">
        <v>31</v>
      </c>
      <c r="F18" s="97">
        <v>10021</v>
      </c>
      <c r="G18" s="97">
        <v>10351</v>
      </c>
      <c r="H18" s="98">
        <f t="shared" si="0"/>
        <v>10186</v>
      </c>
      <c r="I18" s="99">
        <v>2.2400000000000002</v>
      </c>
      <c r="J18" s="99"/>
      <c r="K18" s="99">
        <v>2.29</v>
      </c>
      <c r="L18" s="100">
        <f t="shared" si="1"/>
        <v>2.2650000000000001</v>
      </c>
      <c r="M18" s="100">
        <f t="shared" si="2"/>
        <v>3.5355339059327251E-2</v>
      </c>
      <c r="N18" s="101"/>
      <c r="O18" s="102">
        <f t="shared" si="3"/>
        <v>61.133007661036373</v>
      </c>
      <c r="P18" s="103"/>
      <c r="Q18" s="103"/>
      <c r="R18" s="103"/>
      <c r="S18" s="103"/>
      <c r="T18" s="103"/>
      <c r="U18" s="103"/>
      <c r="V18" s="132">
        <v>7</v>
      </c>
      <c r="W18" s="132">
        <v>15</v>
      </c>
    </row>
    <row r="19" spans="1:24" x14ac:dyDescent="0.25">
      <c r="A19" s="118" t="s">
        <v>307</v>
      </c>
      <c r="B19" s="111" t="s">
        <v>13</v>
      </c>
      <c r="C19" s="94"/>
      <c r="D19" s="114"/>
      <c r="E19" s="94"/>
      <c r="F19" s="97">
        <v>10021</v>
      </c>
      <c r="G19" s="97">
        <v>10351</v>
      </c>
      <c r="H19" s="98">
        <f t="shared" si="0"/>
        <v>10186</v>
      </c>
      <c r="I19" s="99"/>
      <c r="J19" s="99"/>
      <c r="K19" s="99"/>
      <c r="L19" s="100"/>
      <c r="M19" s="100"/>
      <c r="N19" s="101"/>
      <c r="O19" s="102"/>
      <c r="P19" s="116">
        <v>-10.712466666666666</v>
      </c>
      <c r="Q19" s="117">
        <v>8.3677733333333322</v>
      </c>
      <c r="R19" s="116">
        <v>25.191005168206736</v>
      </c>
      <c r="S19" s="117">
        <v>8.4365818632370146</v>
      </c>
      <c r="T19" s="117">
        <v>2.9859255296245357</v>
      </c>
      <c r="U19" s="116">
        <v>-12.212466666666666</v>
      </c>
      <c r="V19" s="132">
        <v>7</v>
      </c>
      <c r="W19" s="132">
        <v>15</v>
      </c>
    </row>
    <row r="20" spans="1:24" x14ac:dyDescent="0.25">
      <c r="A20" s="94" t="s">
        <v>180</v>
      </c>
      <c r="B20" s="112" t="s">
        <v>13</v>
      </c>
      <c r="C20" s="94" t="s">
        <v>23</v>
      </c>
      <c r="D20" s="114">
        <v>42199</v>
      </c>
      <c r="E20" s="94" t="s">
        <v>31</v>
      </c>
      <c r="F20" s="97">
        <v>10021</v>
      </c>
      <c r="G20" s="97">
        <v>10351</v>
      </c>
      <c r="H20" s="98">
        <f t="shared" si="0"/>
        <v>10186</v>
      </c>
      <c r="I20" s="99"/>
      <c r="J20" s="99">
        <v>2.59</v>
      </c>
      <c r="K20" s="99">
        <v>2.62</v>
      </c>
      <c r="L20" s="100">
        <f>AVERAGE(I20:K20)</f>
        <v>2.605</v>
      </c>
      <c r="M20" s="100">
        <f>STDEV(I20:K20)</f>
        <v>2.12132034355966E-2</v>
      </c>
      <c r="N20" s="101"/>
      <c r="O20" s="102">
        <f>10^((3.31*(LOG(L20)))+0.611)</f>
        <v>97.123333160996566</v>
      </c>
      <c r="P20" s="116">
        <v>-13.203466666666666</v>
      </c>
      <c r="Q20" s="117">
        <v>5.2994733333333333</v>
      </c>
      <c r="R20" s="116">
        <v>38.851852920675839</v>
      </c>
      <c r="S20" s="117">
        <v>13.425084759323537</v>
      </c>
      <c r="T20" s="117">
        <v>2.8939744975311057</v>
      </c>
      <c r="U20" s="116">
        <v>-14.703466666666666</v>
      </c>
      <c r="V20" s="132">
        <v>7</v>
      </c>
      <c r="W20" s="132">
        <v>15</v>
      </c>
    </row>
    <row r="21" spans="1:24" x14ac:dyDescent="0.25">
      <c r="A21" s="118" t="s">
        <v>296</v>
      </c>
      <c r="B21" s="111" t="s">
        <v>13</v>
      </c>
      <c r="C21" s="94"/>
      <c r="D21" s="114"/>
      <c r="E21" s="94"/>
      <c r="F21" s="97">
        <v>10021</v>
      </c>
      <c r="G21" s="97">
        <v>10351</v>
      </c>
      <c r="H21" s="98">
        <f t="shared" si="0"/>
        <v>10186</v>
      </c>
      <c r="I21" s="99"/>
      <c r="J21" s="99"/>
      <c r="K21" s="99"/>
      <c r="L21" s="100"/>
      <c r="M21" s="100"/>
      <c r="N21" s="101"/>
      <c r="O21" s="102"/>
      <c r="P21" s="116">
        <v>-18.375466666666664</v>
      </c>
      <c r="Q21" s="117">
        <v>6.7451733333333337</v>
      </c>
      <c r="R21" s="116">
        <v>20.902445046108991</v>
      </c>
      <c r="S21" s="117">
        <v>7.0753142658861243</v>
      </c>
      <c r="T21" s="117">
        <v>2.9542779671131871</v>
      </c>
      <c r="U21" s="116">
        <v>-19.875466666666664</v>
      </c>
      <c r="V21" s="132">
        <v>7</v>
      </c>
      <c r="W21" s="132">
        <v>15</v>
      </c>
    </row>
    <row r="22" spans="1:24" x14ac:dyDescent="0.25">
      <c r="A22" s="94" t="s">
        <v>183</v>
      </c>
      <c r="B22" s="95" t="s">
        <v>13</v>
      </c>
      <c r="C22" s="94" t="s">
        <v>21</v>
      </c>
      <c r="D22" s="114">
        <v>42191</v>
      </c>
      <c r="E22" s="94" t="s">
        <v>31</v>
      </c>
      <c r="F22" s="97">
        <v>10021</v>
      </c>
      <c r="G22" s="97">
        <v>10351</v>
      </c>
      <c r="H22" s="98">
        <f t="shared" si="0"/>
        <v>10186</v>
      </c>
      <c r="I22" s="99">
        <v>2.5099999999999998</v>
      </c>
      <c r="J22" s="99">
        <v>2.5</v>
      </c>
      <c r="K22" s="99"/>
      <c r="L22" s="100">
        <f>AVERAGE(I22:K22)</f>
        <v>2.5049999999999999</v>
      </c>
      <c r="M22" s="100">
        <f>STDEV(I22:K22)</f>
        <v>7.0710678118653244E-3</v>
      </c>
      <c r="N22" s="101">
        <v>2.39</v>
      </c>
      <c r="O22" s="102">
        <f>10^((3.31*(LOG(L22)))+0.611)</f>
        <v>85.32053833106356</v>
      </c>
      <c r="P22" s="103"/>
      <c r="Q22" s="103"/>
      <c r="R22" s="103"/>
      <c r="S22" s="103"/>
      <c r="T22" s="103"/>
      <c r="U22" s="116"/>
      <c r="V22" s="132">
        <v>7</v>
      </c>
      <c r="W22" s="132">
        <v>15</v>
      </c>
    </row>
    <row r="23" spans="1:24" x14ac:dyDescent="0.25">
      <c r="A23" s="118" t="s">
        <v>299</v>
      </c>
      <c r="B23" s="111" t="s">
        <v>13</v>
      </c>
      <c r="C23" s="94"/>
      <c r="D23" s="114"/>
      <c r="E23" s="94"/>
      <c r="F23" s="97">
        <v>10021</v>
      </c>
      <c r="G23" s="97">
        <v>10351</v>
      </c>
      <c r="H23" s="98">
        <f t="shared" si="0"/>
        <v>10186</v>
      </c>
      <c r="I23" s="99"/>
      <c r="J23" s="99"/>
      <c r="K23" s="99"/>
      <c r="L23" s="100"/>
      <c r="M23" s="100"/>
      <c r="N23" s="101"/>
      <c r="O23" s="102"/>
      <c r="P23" s="116">
        <v>-12.665466666666665</v>
      </c>
      <c r="Q23" s="117">
        <v>7.1700733333333329</v>
      </c>
      <c r="R23" s="116">
        <v>40.607676126919067</v>
      </c>
      <c r="S23" s="117">
        <v>14.397456223935626</v>
      </c>
      <c r="T23" s="117">
        <v>2.8204757490013561</v>
      </c>
      <c r="U23" s="116">
        <v>-14.165466666666665</v>
      </c>
      <c r="V23" s="132">
        <v>7</v>
      </c>
      <c r="W23" s="132">
        <v>15</v>
      </c>
    </row>
    <row r="24" spans="1:24" x14ac:dyDescent="0.25">
      <c r="A24" s="94" t="s">
        <v>178</v>
      </c>
      <c r="B24" s="95" t="s">
        <v>13</v>
      </c>
      <c r="C24" s="94" t="s">
        <v>96</v>
      </c>
      <c r="D24" s="114">
        <v>42191</v>
      </c>
      <c r="E24" s="94" t="s">
        <v>31</v>
      </c>
      <c r="F24" s="97">
        <v>10021</v>
      </c>
      <c r="G24" s="97">
        <v>10351</v>
      </c>
      <c r="H24" s="98">
        <f t="shared" si="0"/>
        <v>10186</v>
      </c>
      <c r="I24" s="99">
        <v>2.31</v>
      </c>
      <c r="J24" s="99">
        <v>2.34</v>
      </c>
      <c r="K24" s="99"/>
      <c r="L24" s="100">
        <f>AVERAGE(I24:K24)</f>
        <v>2.3250000000000002</v>
      </c>
      <c r="M24" s="100">
        <f>STDEV(I24:K24)</f>
        <v>2.1213203435596288E-2</v>
      </c>
      <c r="N24" s="101"/>
      <c r="O24" s="102">
        <f>10^((3.31*(LOG(L24)))+0.611)</f>
        <v>66.659183297343105</v>
      </c>
      <c r="P24" s="103"/>
      <c r="Q24" s="103"/>
      <c r="R24" s="103"/>
      <c r="S24" s="103"/>
      <c r="T24" s="103"/>
      <c r="U24" s="117"/>
      <c r="V24" s="132">
        <v>7</v>
      </c>
      <c r="W24" s="132">
        <v>15</v>
      </c>
    </row>
    <row r="25" spans="1:24" x14ac:dyDescent="0.25">
      <c r="A25" s="33" t="s">
        <v>186</v>
      </c>
      <c r="B25" s="58" t="s">
        <v>13</v>
      </c>
      <c r="C25" s="33" t="s">
        <v>16</v>
      </c>
      <c r="D25" s="115">
        <v>42191</v>
      </c>
      <c r="E25" s="33" t="s">
        <v>31</v>
      </c>
      <c r="F25" s="88">
        <v>10021</v>
      </c>
      <c r="G25" s="88">
        <v>10351</v>
      </c>
      <c r="H25" s="107">
        <f t="shared" si="0"/>
        <v>10186</v>
      </c>
      <c r="I25" s="108">
        <v>2.63</v>
      </c>
      <c r="J25" s="108"/>
      <c r="K25" s="108">
        <v>2.71</v>
      </c>
      <c r="L25" s="35">
        <f>AVERAGE(I25:K25)</f>
        <v>2.67</v>
      </c>
      <c r="M25" s="35">
        <f>STDEV(I25:K25)</f>
        <v>5.6568542494923851E-2</v>
      </c>
      <c r="N25" s="101">
        <v>2.5499999999999998</v>
      </c>
      <c r="O25" s="102">
        <f>10^((3.31*(LOG(L25)))+0.611)</f>
        <v>105.37856375652099</v>
      </c>
      <c r="P25" s="103"/>
      <c r="Q25" s="103"/>
      <c r="R25" s="103"/>
      <c r="S25" s="103"/>
      <c r="T25" s="103"/>
      <c r="U25" s="103"/>
      <c r="V25" s="132">
        <v>7</v>
      </c>
      <c r="W25" s="132">
        <v>15</v>
      </c>
    </row>
    <row r="26" spans="1:24" x14ac:dyDescent="0.25">
      <c r="A26" s="94" t="s">
        <v>134</v>
      </c>
      <c r="B26" s="95" t="s">
        <v>133</v>
      </c>
      <c r="C26" s="94" t="s">
        <v>55</v>
      </c>
      <c r="D26" s="114">
        <v>42191</v>
      </c>
      <c r="E26" s="94" t="s">
        <v>31</v>
      </c>
      <c r="F26" s="97">
        <v>12986</v>
      </c>
      <c r="G26" s="97">
        <v>13916</v>
      </c>
      <c r="H26" s="98">
        <f t="shared" si="0"/>
        <v>13451</v>
      </c>
      <c r="I26" s="99">
        <v>2.33</v>
      </c>
      <c r="J26" s="99">
        <v>2.29</v>
      </c>
      <c r="K26" s="99"/>
      <c r="L26" s="100">
        <f>AVERAGE(I26:K26)</f>
        <v>2.31</v>
      </c>
      <c r="M26" s="100">
        <f>STDEV(I26:K26)</f>
        <v>2.8284271247461926E-2</v>
      </c>
      <c r="N26" s="101"/>
      <c r="O26" s="102">
        <f>10^((3.31*(LOG(L26)))+0.611)</f>
        <v>65.246264663379819</v>
      </c>
      <c r="P26" s="103"/>
      <c r="Q26" s="103"/>
      <c r="R26" s="103"/>
      <c r="S26" s="103"/>
      <c r="T26" s="103"/>
      <c r="U26" s="103"/>
      <c r="V26" s="132">
        <v>9</v>
      </c>
      <c r="W26" s="132">
        <v>18</v>
      </c>
    </row>
    <row r="27" spans="1:24" x14ac:dyDescent="0.25">
      <c r="A27" s="94" t="s">
        <v>88</v>
      </c>
      <c r="B27" s="95" t="s">
        <v>85</v>
      </c>
      <c r="C27" s="94" t="s">
        <v>55</v>
      </c>
      <c r="D27" s="114">
        <v>42187</v>
      </c>
      <c r="E27" s="94" t="s">
        <v>31</v>
      </c>
      <c r="F27" s="97">
        <v>14152</v>
      </c>
      <c r="G27" s="97">
        <v>14387</v>
      </c>
      <c r="H27" s="98">
        <f t="shared" si="0"/>
        <v>14269.5</v>
      </c>
      <c r="I27" s="99">
        <v>2.5299999999999998</v>
      </c>
      <c r="J27" s="99"/>
      <c r="K27" s="99">
        <v>2.52</v>
      </c>
      <c r="L27" s="100">
        <f>AVERAGE(I27:K27)</f>
        <v>2.5249999999999999</v>
      </c>
      <c r="M27" s="100">
        <f>STDEV(I27:K27)</f>
        <v>7.0710678118653244E-3</v>
      </c>
      <c r="N27" s="101">
        <v>2.65</v>
      </c>
      <c r="O27" s="102">
        <f>10^((3.31*(LOG(L27)))+0.611)</f>
        <v>87.596181731007292</v>
      </c>
      <c r="P27" s="116">
        <v>-12.744466666666666</v>
      </c>
      <c r="Q27" s="117">
        <v>7.1046733333333334</v>
      </c>
      <c r="R27" s="116">
        <v>41.759882943494048</v>
      </c>
      <c r="S27" s="117">
        <v>14.629487763077723</v>
      </c>
      <c r="T27" s="117">
        <v>2.8545006920125195</v>
      </c>
      <c r="U27" s="127">
        <v>-13.944466666666665</v>
      </c>
      <c r="V27" s="132">
        <v>9</v>
      </c>
      <c r="W27" s="132">
        <v>19</v>
      </c>
      <c r="X27" s="112"/>
    </row>
    <row r="28" spans="1:24" x14ac:dyDescent="0.25">
      <c r="A28" s="118" t="s">
        <v>302</v>
      </c>
      <c r="B28" s="111" t="s">
        <v>322</v>
      </c>
      <c r="C28" s="94"/>
      <c r="D28" s="114"/>
      <c r="E28" s="94"/>
      <c r="F28" s="97">
        <v>6728</v>
      </c>
      <c r="G28" s="88">
        <v>10680</v>
      </c>
      <c r="H28" s="98">
        <v>8704</v>
      </c>
      <c r="I28" s="99"/>
      <c r="J28" s="99"/>
      <c r="K28" s="99"/>
      <c r="L28" s="100"/>
      <c r="M28" s="100"/>
      <c r="N28" s="101"/>
      <c r="O28" s="102"/>
      <c r="P28" s="116">
        <v>-13.269466666666666</v>
      </c>
      <c r="Q28" s="117">
        <v>6.2623733333333336</v>
      </c>
      <c r="R28" s="116">
        <v>41.342835451630982</v>
      </c>
      <c r="S28" s="117">
        <v>14.694690852108891</v>
      </c>
      <c r="T28" s="117">
        <v>2.8134539111925387</v>
      </c>
      <c r="U28" s="127">
        <v>-14.769466666666666</v>
      </c>
      <c r="V28" s="132">
        <v>5</v>
      </c>
      <c r="W28" s="132">
        <v>8</v>
      </c>
      <c r="X28" s="134"/>
    </row>
    <row r="29" spans="1:24" x14ac:dyDescent="0.25">
      <c r="A29" s="118" t="s">
        <v>702</v>
      </c>
      <c r="B29" s="112" t="s">
        <v>360</v>
      </c>
      <c r="C29" s="94"/>
      <c r="D29" s="114"/>
      <c r="E29" s="94"/>
      <c r="F29" s="111">
        <v>7716</v>
      </c>
      <c r="G29" s="111">
        <v>8045</v>
      </c>
      <c r="H29" s="113">
        <v>7880.5</v>
      </c>
      <c r="I29" s="99"/>
      <c r="J29" s="99"/>
      <c r="K29" s="99"/>
      <c r="L29" s="100"/>
      <c r="M29" s="100"/>
      <c r="N29" s="101"/>
      <c r="O29" s="102"/>
      <c r="P29" s="127">
        <v>-12.075999999999999</v>
      </c>
      <c r="Q29" s="128">
        <v>9.0058333333333351</v>
      </c>
      <c r="R29" s="127">
        <v>36.317104810319684</v>
      </c>
      <c r="S29" s="128">
        <v>13.159469244741913</v>
      </c>
      <c r="T29" s="127">
        <v>2.7597697243626138</v>
      </c>
      <c r="U29" s="127">
        <v>-13.575999999999999</v>
      </c>
      <c r="V29" s="133">
        <v>5</v>
      </c>
      <c r="W29" s="133">
        <v>9</v>
      </c>
      <c r="X29" s="135"/>
    </row>
    <row r="30" spans="1:24" x14ac:dyDescent="0.25">
      <c r="A30" s="33" t="s">
        <v>477</v>
      </c>
      <c r="B30" s="58" t="s">
        <v>472</v>
      </c>
      <c r="C30" s="33" t="s">
        <v>449</v>
      </c>
      <c r="D30" s="105">
        <v>42298</v>
      </c>
      <c r="E30" s="33" t="s">
        <v>31</v>
      </c>
      <c r="F30" s="88">
        <v>1787</v>
      </c>
      <c r="G30" s="88">
        <v>2116</v>
      </c>
      <c r="H30" s="107">
        <f t="shared" ref="H30:H61" si="4">AVERAGE(F30:G30)</f>
        <v>1951.5</v>
      </c>
      <c r="I30" s="108">
        <v>2.39</v>
      </c>
      <c r="J30" s="108">
        <v>2.39</v>
      </c>
      <c r="K30" s="108"/>
      <c r="L30" s="35">
        <f t="shared" ref="L30:L36" si="5">AVERAGE(I30:K30)</f>
        <v>2.39</v>
      </c>
      <c r="M30" s="35">
        <f t="shared" ref="M30:M36" si="6">STDEV(I30:K30)</f>
        <v>0</v>
      </c>
      <c r="N30" s="101">
        <v>2.61</v>
      </c>
      <c r="O30" s="102">
        <f t="shared" ref="O30:O36" si="7">10^((3.31*(LOG(L30)))+0.611)</f>
        <v>73.029285584602718</v>
      </c>
      <c r="P30" s="109">
        <v>-12.400300000000001</v>
      </c>
      <c r="Q30" s="110">
        <v>5.5182999999999991</v>
      </c>
      <c r="R30" s="109">
        <v>43.492979081228874</v>
      </c>
      <c r="S30" s="110">
        <v>14.827103852106108</v>
      </c>
      <c r="T30" s="109">
        <v>2.9333428507045185</v>
      </c>
      <c r="U30" s="127">
        <v>-13.900300000000001</v>
      </c>
      <c r="V30" s="132">
        <v>2</v>
      </c>
      <c r="W30" s="132">
        <v>2</v>
      </c>
      <c r="X30" s="136"/>
    </row>
    <row r="31" spans="1:24" x14ac:dyDescent="0.25">
      <c r="A31" s="33" t="s">
        <v>82</v>
      </c>
      <c r="B31" s="58" t="s">
        <v>323</v>
      </c>
      <c r="C31" s="33" t="s">
        <v>55</v>
      </c>
      <c r="D31" s="115">
        <v>42187</v>
      </c>
      <c r="E31" s="33" t="s">
        <v>31</v>
      </c>
      <c r="F31" s="88">
        <v>0</v>
      </c>
      <c r="G31" s="88">
        <v>1787</v>
      </c>
      <c r="H31" s="107">
        <f t="shared" si="4"/>
        <v>893.5</v>
      </c>
      <c r="I31" s="108">
        <v>2.57</v>
      </c>
      <c r="J31" s="108">
        <v>2.4900000000000002</v>
      </c>
      <c r="K31" s="108"/>
      <c r="L31" s="35">
        <f t="shared" si="5"/>
        <v>2.5300000000000002</v>
      </c>
      <c r="M31" s="35">
        <f t="shared" si="6"/>
        <v>5.6568542494923539E-2</v>
      </c>
      <c r="N31" s="101">
        <v>2.68</v>
      </c>
      <c r="O31" s="102">
        <f t="shared" si="7"/>
        <v>88.171641281128387</v>
      </c>
      <c r="P31" s="116">
        <v>-16.028466666666667</v>
      </c>
      <c r="Q31" s="117">
        <v>4.5122733333333329</v>
      </c>
      <c r="R31" s="116">
        <v>42.301277067059509</v>
      </c>
      <c r="S31" s="117">
        <v>14.35666020097778</v>
      </c>
      <c r="T31" s="117">
        <v>2.9464566601763358</v>
      </c>
      <c r="U31" s="127">
        <v>-17.528466666666667</v>
      </c>
      <c r="V31" s="132">
        <v>1</v>
      </c>
      <c r="W31" s="132">
        <v>1</v>
      </c>
      <c r="X31" s="112"/>
    </row>
    <row r="32" spans="1:24" x14ac:dyDescent="0.25">
      <c r="A32" s="33" t="s">
        <v>190</v>
      </c>
      <c r="B32" s="58" t="s">
        <v>319</v>
      </c>
      <c r="C32" s="33" t="s">
        <v>21</v>
      </c>
      <c r="D32" s="115">
        <v>42194</v>
      </c>
      <c r="E32" s="33" t="s">
        <v>31</v>
      </c>
      <c r="F32" s="88">
        <v>5739</v>
      </c>
      <c r="G32" s="88">
        <v>6069</v>
      </c>
      <c r="H32" s="107">
        <f t="shared" si="4"/>
        <v>5904</v>
      </c>
      <c r="I32" s="108">
        <v>2.52</v>
      </c>
      <c r="J32" s="108">
        <v>2.5099999999999998</v>
      </c>
      <c r="K32" s="108"/>
      <c r="L32" s="35">
        <f t="shared" si="5"/>
        <v>2.5149999999999997</v>
      </c>
      <c r="M32" s="35">
        <f t="shared" si="6"/>
        <v>7.0710678118656384E-3</v>
      </c>
      <c r="N32" s="101">
        <v>2.36</v>
      </c>
      <c r="O32" s="102">
        <f t="shared" si="7"/>
        <v>86.453134685954439</v>
      </c>
      <c r="P32" s="116">
        <v>-18.079466666666665</v>
      </c>
      <c r="Q32" s="117">
        <v>5.632226666666666</v>
      </c>
      <c r="R32" s="116">
        <v>38.210197339753705</v>
      </c>
      <c r="S32" s="117">
        <v>13.342718437244171</v>
      </c>
      <c r="T32" s="116">
        <v>2.8637490567960833</v>
      </c>
      <c r="U32" s="116">
        <v>-19.579466666666665</v>
      </c>
      <c r="V32" s="132">
        <v>4</v>
      </c>
      <c r="W32" s="132">
        <v>5</v>
      </c>
      <c r="X32" s="112"/>
    </row>
    <row r="33" spans="1:24" x14ac:dyDescent="0.25">
      <c r="A33" s="94" t="s">
        <v>230</v>
      </c>
      <c r="B33" s="95" t="s">
        <v>320</v>
      </c>
      <c r="C33" s="94" t="s">
        <v>21</v>
      </c>
      <c r="D33" s="114">
        <v>42196</v>
      </c>
      <c r="E33" s="94" t="s">
        <v>31</v>
      </c>
      <c r="F33" s="97">
        <v>6069</v>
      </c>
      <c r="G33" s="97">
        <v>6398</v>
      </c>
      <c r="H33" s="98">
        <f t="shared" si="4"/>
        <v>6233.5</v>
      </c>
      <c r="I33" s="99">
        <v>2.75</v>
      </c>
      <c r="J33" s="99">
        <v>2.79</v>
      </c>
      <c r="K33" s="99"/>
      <c r="L33" s="100">
        <f t="shared" si="5"/>
        <v>2.77</v>
      </c>
      <c r="M33" s="100">
        <f t="shared" si="6"/>
        <v>2.8284271247461926E-2</v>
      </c>
      <c r="N33" s="101">
        <v>2.83</v>
      </c>
      <c r="O33" s="102">
        <f t="shared" si="7"/>
        <v>119.01673597626414</v>
      </c>
      <c r="P33" s="116">
        <v>-10.440466666666666</v>
      </c>
      <c r="Q33" s="117">
        <v>7.0982266666666662</v>
      </c>
      <c r="R33" s="116">
        <v>37.766966676239839</v>
      </c>
      <c r="S33" s="117">
        <v>13.362519417747091</v>
      </c>
      <c r="T33" s="116">
        <v>2.8263357751293969</v>
      </c>
      <c r="U33" s="116">
        <v>-11.940466666666666</v>
      </c>
      <c r="V33" s="132">
        <v>4</v>
      </c>
      <c r="W33" s="132">
        <v>6</v>
      </c>
      <c r="X33" s="112"/>
    </row>
    <row r="34" spans="1:24" x14ac:dyDescent="0.25">
      <c r="A34" s="94" t="s">
        <v>86</v>
      </c>
      <c r="B34" s="95" t="s">
        <v>317</v>
      </c>
      <c r="C34" s="94" t="s">
        <v>55</v>
      </c>
      <c r="D34" s="114">
        <v>42187</v>
      </c>
      <c r="E34" s="94" t="s">
        <v>31</v>
      </c>
      <c r="F34" s="97">
        <v>2446</v>
      </c>
      <c r="G34" s="97">
        <v>2775</v>
      </c>
      <c r="H34" s="98">
        <f t="shared" si="4"/>
        <v>2610.5</v>
      </c>
      <c r="I34" s="99">
        <v>2.5</v>
      </c>
      <c r="J34" s="99">
        <v>2.58</v>
      </c>
      <c r="K34" s="99"/>
      <c r="L34" s="100">
        <f t="shared" si="5"/>
        <v>2.54</v>
      </c>
      <c r="M34" s="100">
        <f t="shared" si="6"/>
        <v>5.6568542494923851E-2</v>
      </c>
      <c r="N34" s="101"/>
      <c r="O34" s="102">
        <f t="shared" si="7"/>
        <v>89.330466510741147</v>
      </c>
      <c r="P34" s="116">
        <v>-16.971466666666664</v>
      </c>
      <c r="Q34" s="117">
        <v>6.579673333333333</v>
      </c>
      <c r="R34" s="116">
        <v>42.151145504164511</v>
      </c>
      <c r="S34" s="117">
        <v>14.776683387321292</v>
      </c>
      <c r="T34" s="117">
        <v>2.8525444038633925</v>
      </c>
      <c r="U34" s="127">
        <v>-18.471466666666664</v>
      </c>
      <c r="V34" s="132">
        <v>2</v>
      </c>
      <c r="W34" s="132">
        <v>2</v>
      </c>
      <c r="X34" s="112"/>
    </row>
    <row r="35" spans="1:24" x14ac:dyDescent="0.25">
      <c r="A35" s="94" t="s">
        <v>173</v>
      </c>
      <c r="B35" s="95" t="s">
        <v>172</v>
      </c>
      <c r="C35" s="94" t="s">
        <v>96</v>
      </c>
      <c r="D35" s="114">
        <v>42191</v>
      </c>
      <c r="E35" s="94" t="s">
        <v>31</v>
      </c>
      <c r="F35" s="97">
        <v>13916</v>
      </c>
      <c r="G35" s="97">
        <v>15095</v>
      </c>
      <c r="H35" s="98">
        <f t="shared" si="4"/>
        <v>14505.5</v>
      </c>
      <c r="I35" s="99">
        <v>2.67</v>
      </c>
      <c r="J35" s="99">
        <v>2.65</v>
      </c>
      <c r="K35" s="99"/>
      <c r="L35" s="100">
        <f t="shared" si="5"/>
        <v>2.66</v>
      </c>
      <c r="M35" s="100">
        <f t="shared" si="6"/>
        <v>1.4142135623730963E-2</v>
      </c>
      <c r="N35" s="101">
        <v>2.75</v>
      </c>
      <c r="O35" s="102">
        <f t="shared" si="7"/>
        <v>104.07782725504735</v>
      </c>
      <c r="P35" s="116">
        <v>-15.719466666666666</v>
      </c>
      <c r="Q35" s="117">
        <v>7.2273733333333334</v>
      </c>
      <c r="R35" s="116">
        <v>31.867442417988467</v>
      </c>
      <c r="S35" s="117">
        <v>10.996938938441046</v>
      </c>
      <c r="T35" s="117">
        <v>2.8978466277185748</v>
      </c>
      <c r="U35" s="127">
        <v>-16.919466666666665</v>
      </c>
      <c r="V35" s="132">
        <v>9</v>
      </c>
      <c r="W35" s="132">
        <v>19</v>
      </c>
      <c r="X35" s="112"/>
    </row>
    <row r="36" spans="1:24" x14ac:dyDescent="0.25">
      <c r="A36" s="94" t="s">
        <v>177</v>
      </c>
      <c r="B36" s="95" t="s">
        <v>172</v>
      </c>
      <c r="C36" s="94" t="s">
        <v>23</v>
      </c>
      <c r="D36" s="114">
        <v>42191</v>
      </c>
      <c r="E36" s="94" t="s">
        <v>31</v>
      </c>
      <c r="F36" s="97">
        <v>13916</v>
      </c>
      <c r="G36" s="97">
        <v>15095</v>
      </c>
      <c r="H36" s="98">
        <f t="shared" si="4"/>
        <v>14505.5</v>
      </c>
      <c r="I36" s="99">
        <v>2.36</v>
      </c>
      <c r="J36" s="99">
        <v>2.4</v>
      </c>
      <c r="K36" s="99">
        <v>2.33</v>
      </c>
      <c r="L36" s="100">
        <f t="shared" si="5"/>
        <v>2.3633333333333333</v>
      </c>
      <c r="M36" s="100">
        <f t="shared" si="6"/>
        <v>3.5118845842842389E-2</v>
      </c>
      <c r="N36" s="101"/>
      <c r="O36" s="102">
        <f t="shared" si="7"/>
        <v>70.366781177428081</v>
      </c>
      <c r="P36" s="116">
        <v>-10.135466666666666</v>
      </c>
      <c r="Q36" s="117">
        <v>7.3607733333333334</v>
      </c>
      <c r="R36" s="116">
        <v>41.334730745809317</v>
      </c>
      <c r="S36" s="117">
        <v>14.622475295081973</v>
      </c>
      <c r="T36" s="117">
        <v>2.8267943635857309</v>
      </c>
      <c r="U36" s="127">
        <v>-11.335466666666665</v>
      </c>
      <c r="V36" s="132">
        <v>9</v>
      </c>
      <c r="W36" s="132">
        <v>19</v>
      </c>
      <c r="X36" s="112"/>
    </row>
    <row r="37" spans="1:24" x14ac:dyDescent="0.25">
      <c r="A37" s="118" t="s">
        <v>304</v>
      </c>
      <c r="B37" s="111" t="s">
        <v>172</v>
      </c>
      <c r="C37" s="94"/>
      <c r="D37" s="114"/>
      <c r="E37" s="94"/>
      <c r="F37" s="97">
        <v>13916</v>
      </c>
      <c r="G37" s="97">
        <v>15095</v>
      </c>
      <c r="H37" s="98">
        <f t="shared" si="4"/>
        <v>14505.5</v>
      </c>
      <c r="I37" s="99"/>
      <c r="J37" s="99"/>
      <c r="K37" s="99"/>
      <c r="L37" s="100"/>
      <c r="M37" s="100"/>
      <c r="N37" s="101"/>
      <c r="O37" s="102"/>
      <c r="P37" s="116">
        <v>-13.801466666666666</v>
      </c>
      <c r="Q37" s="117">
        <v>7.0347733333333329</v>
      </c>
      <c r="R37" s="116">
        <v>41.833429625303253</v>
      </c>
      <c r="S37" s="117">
        <v>15.020852948418396</v>
      </c>
      <c r="T37" s="117">
        <v>2.7850235781522685</v>
      </c>
      <c r="U37" s="127">
        <v>-15.001466666666666</v>
      </c>
      <c r="V37" s="132">
        <v>9</v>
      </c>
      <c r="W37" s="132">
        <v>19</v>
      </c>
      <c r="X37" s="134"/>
    </row>
    <row r="38" spans="1:24" x14ac:dyDescent="0.25">
      <c r="A38" s="33" t="s">
        <v>175</v>
      </c>
      <c r="B38" s="58" t="s">
        <v>172</v>
      </c>
      <c r="C38" s="33" t="s">
        <v>23</v>
      </c>
      <c r="D38" s="115">
        <v>42191</v>
      </c>
      <c r="E38" s="33" t="s">
        <v>31</v>
      </c>
      <c r="F38" s="88">
        <v>13916</v>
      </c>
      <c r="G38" s="88">
        <v>15095</v>
      </c>
      <c r="H38" s="107">
        <f t="shared" si="4"/>
        <v>14505.5</v>
      </c>
      <c r="I38" s="108">
        <v>2.41</v>
      </c>
      <c r="J38" s="108"/>
      <c r="K38" s="108">
        <v>2.4500000000000002</v>
      </c>
      <c r="L38" s="35">
        <f t="shared" ref="L38:L43" si="8">AVERAGE(I38:K38)</f>
        <v>2.4300000000000002</v>
      </c>
      <c r="M38" s="35">
        <f t="shared" ref="M38:M43" si="9">STDEV(I38:K38)</f>
        <v>2.8284271247461926E-2</v>
      </c>
      <c r="N38" s="101">
        <v>2.58</v>
      </c>
      <c r="O38" s="102">
        <f t="shared" ref="O38:O43" si="10">10^((3.31*(LOG(L38)))+0.611)</f>
        <v>77.153701348217751</v>
      </c>
      <c r="P38" s="116">
        <v>-14.669466666666665</v>
      </c>
      <c r="Q38" s="117">
        <v>5.1794733333333332</v>
      </c>
      <c r="R38" s="116">
        <v>32.683504205775087</v>
      </c>
      <c r="S38" s="117">
        <v>11.174340631920295</v>
      </c>
      <c r="T38" s="117">
        <v>2.9248709415938463</v>
      </c>
      <c r="U38" s="127">
        <v>-15.869466666666664</v>
      </c>
      <c r="V38" s="132">
        <v>9</v>
      </c>
      <c r="W38" s="132">
        <v>19</v>
      </c>
      <c r="X38" s="112"/>
    </row>
    <row r="39" spans="1:24" x14ac:dyDescent="0.25">
      <c r="A39" s="94" t="s">
        <v>110</v>
      </c>
      <c r="B39" s="95" t="s">
        <v>108</v>
      </c>
      <c r="C39" s="94" t="s">
        <v>96</v>
      </c>
      <c r="D39" s="114">
        <v>42187</v>
      </c>
      <c r="E39" s="94" t="s">
        <v>31</v>
      </c>
      <c r="F39" s="97">
        <v>10680</v>
      </c>
      <c r="G39" s="97">
        <v>11010</v>
      </c>
      <c r="H39" s="98">
        <f t="shared" si="4"/>
        <v>10845</v>
      </c>
      <c r="I39" s="99">
        <v>2.69</v>
      </c>
      <c r="J39" s="99"/>
      <c r="K39" s="99">
        <v>2.67</v>
      </c>
      <c r="L39" s="100">
        <f t="shared" si="8"/>
        <v>2.6799999999999997</v>
      </c>
      <c r="M39" s="100">
        <f t="shared" si="9"/>
        <v>1.4142135623730963E-2</v>
      </c>
      <c r="N39" s="101">
        <v>2.56</v>
      </c>
      <c r="O39" s="102">
        <f t="shared" si="10"/>
        <v>106.69060263871015</v>
      </c>
      <c r="P39" s="116">
        <v>-11.945466666666665</v>
      </c>
      <c r="Q39" s="117">
        <v>8.4864733333333326</v>
      </c>
      <c r="R39" s="116">
        <v>30.505007702187349</v>
      </c>
      <c r="S39" s="117">
        <v>10.188154833944196</v>
      </c>
      <c r="T39" s="117">
        <v>2.9941641248474999</v>
      </c>
      <c r="U39" s="116">
        <v>-13.445466666666665</v>
      </c>
      <c r="V39" s="132">
        <v>7</v>
      </c>
      <c r="W39" s="132">
        <v>16</v>
      </c>
      <c r="X39" s="112"/>
    </row>
    <row r="40" spans="1:24" x14ac:dyDescent="0.25">
      <c r="A40" s="33" t="s">
        <v>301</v>
      </c>
      <c r="B40" s="58" t="s">
        <v>108</v>
      </c>
      <c r="C40" s="33" t="s">
        <v>16</v>
      </c>
      <c r="D40" s="115">
        <v>42199</v>
      </c>
      <c r="E40" s="33" t="s">
        <v>31</v>
      </c>
      <c r="F40" s="88">
        <v>10680</v>
      </c>
      <c r="G40" s="88">
        <v>11010</v>
      </c>
      <c r="H40" s="107">
        <f t="shared" si="4"/>
        <v>10845</v>
      </c>
      <c r="I40" s="108"/>
      <c r="J40" s="108">
        <v>2.74</v>
      </c>
      <c r="K40" s="108">
        <v>2.78</v>
      </c>
      <c r="L40" s="35">
        <f t="shared" si="8"/>
        <v>2.76</v>
      </c>
      <c r="M40" s="35">
        <f t="shared" si="9"/>
        <v>2.8284271247461613E-2</v>
      </c>
      <c r="N40" s="101">
        <v>2.62</v>
      </c>
      <c r="O40" s="102">
        <f t="shared" si="10"/>
        <v>117.60047113688682</v>
      </c>
      <c r="P40" s="116">
        <v>-13.453466666666666</v>
      </c>
      <c r="Q40" s="117">
        <v>7.1479733333333328</v>
      </c>
      <c r="R40" s="116">
        <v>38.809377900838285</v>
      </c>
      <c r="S40" s="117">
        <v>12.98126555554726</v>
      </c>
      <c r="T40" s="117">
        <v>2.989645172481195</v>
      </c>
      <c r="U40" s="116">
        <v>-14.953466666666666</v>
      </c>
      <c r="V40" s="132">
        <v>7</v>
      </c>
      <c r="W40" s="132">
        <v>16</v>
      </c>
      <c r="X40" s="134"/>
    </row>
    <row r="41" spans="1:24" x14ac:dyDescent="0.25">
      <c r="A41" s="94" t="s">
        <v>312</v>
      </c>
      <c r="B41" s="95" t="s">
        <v>108</v>
      </c>
      <c r="C41" s="94" t="s">
        <v>16</v>
      </c>
      <c r="D41" s="114">
        <v>42199</v>
      </c>
      <c r="E41" s="94" t="s">
        <v>31</v>
      </c>
      <c r="F41" s="97">
        <v>10680</v>
      </c>
      <c r="G41" s="97">
        <v>11010</v>
      </c>
      <c r="H41" s="98">
        <f t="shared" si="4"/>
        <v>10845</v>
      </c>
      <c r="I41" s="99">
        <v>2.3199999999999998</v>
      </c>
      <c r="J41" s="99">
        <v>2.34</v>
      </c>
      <c r="K41" s="99">
        <v>2.29</v>
      </c>
      <c r="L41" s="100">
        <f t="shared" si="8"/>
        <v>2.3166666666666669</v>
      </c>
      <c r="M41" s="100">
        <f t="shared" si="9"/>
        <v>2.5166114784235735E-2</v>
      </c>
      <c r="N41" s="101"/>
      <c r="O41" s="102">
        <f t="shared" si="10"/>
        <v>65.871620874745616</v>
      </c>
      <c r="P41" s="116">
        <v>-18.202466666666666</v>
      </c>
      <c r="Q41" s="117">
        <v>6.9328733333333332</v>
      </c>
      <c r="R41" s="116">
        <v>41.641707673089648</v>
      </c>
      <c r="S41" s="117">
        <v>14.106435362727069</v>
      </c>
      <c r="T41" s="117">
        <v>2.9519652982721665</v>
      </c>
      <c r="U41" s="116">
        <v>-19.702466666666666</v>
      </c>
      <c r="V41" s="132">
        <v>7</v>
      </c>
      <c r="W41" s="132">
        <v>16</v>
      </c>
      <c r="X41" s="134"/>
    </row>
    <row r="42" spans="1:24" x14ac:dyDescent="0.25">
      <c r="A42" s="94" t="s">
        <v>171</v>
      </c>
      <c r="B42" s="95" t="s">
        <v>172</v>
      </c>
      <c r="C42" s="94" t="s">
        <v>22</v>
      </c>
      <c r="D42" s="114">
        <v>42191</v>
      </c>
      <c r="E42" s="94" t="s">
        <v>31</v>
      </c>
      <c r="F42" s="97">
        <v>13916</v>
      </c>
      <c r="G42" s="97">
        <v>15095</v>
      </c>
      <c r="H42" s="98">
        <f t="shared" si="4"/>
        <v>14505.5</v>
      </c>
      <c r="I42" s="99"/>
      <c r="J42" s="99">
        <v>2.4300000000000002</v>
      </c>
      <c r="K42" s="99">
        <v>2.4500000000000002</v>
      </c>
      <c r="L42" s="100">
        <f t="shared" si="8"/>
        <v>2.4400000000000004</v>
      </c>
      <c r="M42" s="100">
        <f t="shared" si="9"/>
        <v>1.4142135623730963E-2</v>
      </c>
      <c r="N42" s="101">
        <v>2.5099999999999998</v>
      </c>
      <c r="O42" s="102">
        <f t="shared" si="10"/>
        <v>78.209646906560451</v>
      </c>
      <c r="P42" s="116">
        <v>-19.428466666666665</v>
      </c>
      <c r="Q42" s="117">
        <v>4.3996733333333333</v>
      </c>
      <c r="R42" s="116">
        <v>37.550121879176253</v>
      </c>
      <c r="S42" s="117">
        <v>13.040911907224299</v>
      </c>
      <c r="T42" s="117">
        <v>2.8794092120486252</v>
      </c>
      <c r="U42" s="116">
        <v>-20.928466666666665</v>
      </c>
      <c r="V42" s="132">
        <v>9</v>
      </c>
      <c r="W42" s="132">
        <v>19</v>
      </c>
      <c r="X42" s="112"/>
    </row>
    <row r="43" spans="1:24" x14ac:dyDescent="0.25">
      <c r="A43" s="94" t="s">
        <v>151</v>
      </c>
      <c r="B43" s="95" t="s">
        <v>148</v>
      </c>
      <c r="C43" s="94" t="s">
        <v>21</v>
      </c>
      <c r="D43" s="114">
        <v>42191</v>
      </c>
      <c r="E43" s="94" t="s">
        <v>31</v>
      </c>
      <c r="F43" s="97">
        <v>9363</v>
      </c>
      <c r="G43" s="97">
        <v>9692</v>
      </c>
      <c r="H43" s="98">
        <f t="shared" si="4"/>
        <v>9527.5</v>
      </c>
      <c r="I43" s="99">
        <v>2.52</v>
      </c>
      <c r="J43" s="99">
        <v>2.5299999999999998</v>
      </c>
      <c r="K43" s="99"/>
      <c r="L43" s="100">
        <f t="shared" si="8"/>
        <v>2.5249999999999999</v>
      </c>
      <c r="M43" s="100">
        <f t="shared" si="9"/>
        <v>7.0710678118653244E-3</v>
      </c>
      <c r="N43" s="101"/>
      <c r="O43" s="102">
        <f t="shared" si="10"/>
        <v>87.596181731007292</v>
      </c>
      <c r="P43" s="116">
        <v>-14.495466666666665</v>
      </c>
      <c r="Q43" s="117">
        <v>6.2594733333333332</v>
      </c>
      <c r="R43" s="116">
        <v>40.752560890034346</v>
      </c>
      <c r="S43" s="117">
        <v>13.718809672129467</v>
      </c>
      <c r="T43" s="117">
        <v>2.9705609935551087</v>
      </c>
      <c r="U43" s="116">
        <v>-15.995466666666665</v>
      </c>
      <c r="V43" s="132">
        <v>6</v>
      </c>
      <c r="W43" s="132">
        <v>13</v>
      </c>
      <c r="X43" s="112"/>
    </row>
    <row r="44" spans="1:24" x14ac:dyDescent="0.25">
      <c r="A44" s="118" t="s">
        <v>297</v>
      </c>
      <c r="B44" s="120" t="s">
        <v>148</v>
      </c>
      <c r="C44" s="94"/>
      <c r="D44" s="114"/>
      <c r="E44" s="94"/>
      <c r="F44" s="97">
        <v>9363</v>
      </c>
      <c r="G44" s="97">
        <v>9692</v>
      </c>
      <c r="H44" s="98">
        <f t="shared" si="4"/>
        <v>9527.5</v>
      </c>
      <c r="I44" s="99"/>
      <c r="J44" s="99"/>
      <c r="K44" s="99"/>
      <c r="L44" s="100"/>
      <c r="M44" s="100"/>
      <c r="N44" s="101"/>
      <c r="O44" s="102"/>
      <c r="P44" s="116">
        <v>-17.083466666666666</v>
      </c>
      <c r="Q44" s="117">
        <v>7.3730733333333331</v>
      </c>
      <c r="R44" s="116">
        <v>39.89053113405258</v>
      </c>
      <c r="S44" s="117">
        <v>13.939736204282658</v>
      </c>
      <c r="T44" s="117">
        <v>2.8616417520008124</v>
      </c>
      <c r="U44" s="116">
        <v>-18.583466666666666</v>
      </c>
      <c r="V44" s="132">
        <v>6</v>
      </c>
      <c r="W44" s="132">
        <v>13</v>
      </c>
      <c r="X44" s="134"/>
    </row>
    <row r="45" spans="1:24" x14ac:dyDescent="0.25">
      <c r="A45" s="94" t="s">
        <v>113</v>
      </c>
      <c r="B45" s="95" t="s">
        <v>318</v>
      </c>
      <c r="C45" s="94" t="s">
        <v>96</v>
      </c>
      <c r="D45" s="114">
        <v>42187</v>
      </c>
      <c r="E45" s="94" t="s">
        <v>31</v>
      </c>
      <c r="F45" s="97">
        <v>4751</v>
      </c>
      <c r="G45" s="97">
        <v>5081</v>
      </c>
      <c r="H45" s="98">
        <f t="shared" si="4"/>
        <v>4916</v>
      </c>
      <c r="I45" s="99"/>
      <c r="J45" s="99">
        <v>2.74</v>
      </c>
      <c r="K45" s="99">
        <v>2.78</v>
      </c>
      <c r="L45" s="100">
        <f>AVERAGE(I45:K45)</f>
        <v>2.76</v>
      </c>
      <c r="M45" s="100">
        <f>STDEV(I45:K45)</f>
        <v>2.8284271247461613E-2</v>
      </c>
      <c r="N45" s="101">
        <v>2.57</v>
      </c>
      <c r="O45" s="102">
        <f>10^((3.31*(LOG(L45)))+0.611)</f>
        <v>117.60047113688682</v>
      </c>
      <c r="P45" s="116">
        <v>-16.964466666666667</v>
      </c>
      <c r="Q45" s="117">
        <v>7.2648733333333331</v>
      </c>
      <c r="R45" s="116">
        <v>37.849833948516313</v>
      </c>
      <c r="S45" s="117">
        <v>13.09131175975001</v>
      </c>
      <c r="T45" s="117">
        <v>2.8912178277571696</v>
      </c>
      <c r="U45" s="127">
        <v>-18.464466666666667</v>
      </c>
      <c r="V45" s="132">
        <v>4</v>
      </c>
      <c r="W45" s="132">
        <v>4</v>
      </c>
      <c r="X45" s="112"/>
    </row>
    <row r="46" spans="1:24" x14ac:dyDescent="0.25">
      <c r="A46" s="33" t="s">
        <v>112</v>
      </c>
      <c r="B46" s="58" t="s">
        <v>318</v>
      </c>
      <c r="C46" s="33" t="s">
        <v>96</v>
      </c>
      <c r="D46" s="115">
        <v>42187</v>
      </c>
      <c r="E46" s="33" t="s">
        <v>31</v>
      </c>
      <c r="F46" s="88">
        <v>4751</v>
      </c>
      <c r="G46" s="88">
        <v>5081</v>
      </c>
      <c r="H46" s="107">
        <f t="shared" si="4"/>
        <v>4916</v>
      </c>
      <c r="I46" s="108">
        <v>1.81</v>
      </c>
      <c r="J46" s="108">
        <v>1.97</v>
      </c>
      <c r="K46" s="108"/>
      <c r="L46" s="35">
        <f>AVERAGE(I46:K46)</f>
        <v>1.8900000000000001</v>
      </c>
      <c r="M46" s="35">
        <f>STDEV(I46:K46)</f>
        <v>0.11313708498984755</v>
      </c>
      <c r="N46" s="101"/>
      <c r="O46" s="102">
        <f>10^((3.31*(LOG(L46)))+0.611)</f>
        <v>33.580609294372231</v>
      </c>
      <c r="P46" s="116">
        <v>-14.848466666666665</v>
      </c>
      <c r="Q46" s="117">
        <v>6.5745733333333325</v>
      </c>
      <c r="R46" s="116">
        <v>32.102571983846765</v>
      </c>
      <c r="S46" s="117">
        <v>11.034659828423733</v>
      </c>
      <c r="T46" s="117">
        <v>2.909248901461833</v>
      </c>
      <c r="U46" s="127">
        <v>-16.348466666666667</v>
      </c>
      <c r="V46" s="132">
        <v>4</v>
      </c>
      <c r="W46" s="132">
        <v>4</v>
      </c>
      <c r="X46" s="112"/>
    </row>
    <row r="47" spans="1:24" x14ac:dyDescent="0.25">
      <c r="A47" s="111" t="s">
        <v>121</v>
      </c>
      <c r="B47" s="111" t="s">
        <v>318</v>
      </c>
      <c r="C47" s="33"/>
      <c r="D47" s="115"/>
      <c r="E47" s="33"/>
      <c r="F47" s="97">
        <v>4751</v>
      </c>
      <c r="G47" s="97">
        <v>5081</v>
      </c>
      <c r="H47" s="98">
        <f t="shared" si="4"/>
        <v>4916</v>
      </c>
      <c r="I47" s="108"/>
      <c r="J47" s="108"/>
      <c r="K47" s="108"/>
      <c r="L47" s="35"/>
      <c r="M47" s="35"/>
      <c r="N47" s="101"/>
      <c r="O47" s="102"/>
      <c r="P47" s="116">
        <v>-16.238466666666667</v>
      </c>
      <c r="Q47" s="117">
        <v>7.5197733333333332</v>
      </c>
      <c r="R47" s="116">
        <v>30.814166966006542</v>
      </c>
      <c r="S47" s="117">
        <v>10.786641296452551</v>
      </c>
      <c r="T47" s="117">
        <v>2.8566971051628953</v>
      </c>
      <c r="U47" s="127">
        <v>-17.738466666666667</v>
      </c>
      <c r="V47" s="132">
        <v>4</v>
      </c>
      <c r="W47" s="132">
        <v>4</v>
      </c>
      <c r="X47" s="112"/>
    </row>
    <row r="48" spans="1:24" x14ac:dyDescent="0.25">
      <c r="A48" s="118" t="s">
        <v>313</v>
      </c>
      <c r="B48" s="111" t="s">
        <v>318</v>
      </c>
      <c r="C48" s="33"/>
      <c r="D48" s="115"/>
      <c r="E48" s="33"/>
      <c r="F48" s="97">
        <v>4751</v>
      </c>
      <c r="G48" s="97">
        <v>5081</v>
      </c>
      <c r="H48" s="98">
        <f t="shared" si="4"/>
        <v>4916</v>
      </c>
      <c r="I48" s="108"/>
      <c r="J48" s="108"/>
      <c r="K48" s="108"/>
      <c r="L48" s="35"/>
      <c r="M48" s="35"/>
      <c r="N48" s="101"/>
      <c r="O48" s="102"/>
      <c r="P48" s="116">
        <v>-18.893466666666665</v>
      </c>
      <c r="Q48" s="117">
        <v>6.0064733333333331</v>
      </c>
      <c r="R48" s="116">
        <v>39.9821619053562</v>
      </c>
      <c r="S48" s="117">
        <v>13.878316576974758</v>
      </c>
      <c r="T48" s="117">
        <v>2.8809086234341863</v>
      </c>
      <c r="U48" s="127">
        <v>-20.393466666666665</v>
      </c>
      <c r="V48" s="132">
        <v>4</v>
      </c>
      <c r="W48" s="132">
        <v>4</v>
      </c>
      <c r="X48" s="134"/>
    </row>
    <row r="49" spans="1:23" x14ac:dyDescent="0.25">
      <c r="A49" s="94" t="s">
        <v>176</v>
      </c>
      <c r="B49" s="95" t="s">
        <v>172</v>
      </c>
      <c r="C49" s="94" t="s">
        <v>22</v>
      </c>
      <c r="D49" s="114">
        <v>42191</v>
      </c>
      <c r="E49" s="94" t="s">
        <v>31</v>
      </c>
      <c r="F49" s="97">
        <v>13916</v>
      </c>
      <c r="G49" s="97">
        <v>15095</v>
      </c>
      <c r="H49" s="98">
        <f t="shared" si="4"/>
        <v>14505.5</v>
      </c>
      <c r="I49" s="99">
        <v>2.2599999999999998</v>
      </c>
      <c r="J49" s="99">
        <v>2.2400000000000002</v>
      </c>
      <c r="K49" s="99"/>
      <c r="L49" s="100">
        <f>AVERAGE(I49:K49)</f>
        <v>2.25</v>
      </c>
      <c r="M49" s="100">
        <f>STDEV(I49:K49)</f>
        <v>1.4142135623730649E-2</v>
      </c>
      <c r="N49" s="101">
        <v>2.35</v>
      </c>
      <c r="O49" s="102">
        <f>10^((3.31*(LOG(L49)))+0.611)</f>
        <v>59.803160306526593</v>
      </c>
      <c r="P49" s="103"/>
      <c r="Q49" s="103"/>
      <c r="R49" s="103"/>
      <c r="S49" s="103"/>
      <c r="T49" s="103"/>
      <c r="U49" s="127"/>
      <c r="V49" s="132">
        <v>9</v>
      </c>
      <c r="W49" s="132">
        <v>19</v>
      </c>
    </row>
    <row r="50" spans="1:23" x14ac:dyDescent="0.25">
      <c r="A50" s="118" t="s">
        <v>427</v>
      </c>
      <c r="B50" s="111" t="s">
        <v>108</v>
      </c>
      <c r="C50" s="94"/>
      <c r="D50" s="114"/>
      <c r="E50" s="94"/>
      <c r="F50" s="97">
        <v>10680</v>
      </c>
      <c r="G50" s="97">
        <v>11010</v>
      </c>
      <c r="H50" s="98">
        <f t="shared" si="4"/>
        <v>10845</v>
      </c>
      <c r="I50" s="99"/>
      <c r="J50" s="99"/>
      <c r="K50" s="99"/>
      <c r="L50" s="100"/>
      <c r="M50" s="100"/>
      <c r="N50" s="101"/>
      <c r="O50" s="102"/>
      <c r="P50" s="116">
        <v>-16.085466666666665</v>
      </c>
      <c r="Q50" s="117">
        <v>7.4420266666666661</v>
      </c>
      <c r="R50" s="116">
        <v>32.67238270198537</v>
      </c>
      <c r="S50" s="117">
        <v>10.923714315755442</v>
      </c>
      <c r="T50" s="116">
        <v>2.9909590966564816</v>
      </c>
      <c r="U50" s="116">
        <v>-17.585466666666665</v>
      </c>
      <c r="V50" s="132">
        <v>7</v>
      </c>
      <c r="W50" s="132">
        <v>16</v>
      </c>
    </row>
    <row r="51" spans="1:23" x14ac:dyDescent="0.25">
      <c r="A51" s="94" t="s">
        <v>109</v>
      </c>
      <c r="B51" s="95" t="s">
        <v>108</v>
      </c>
      <c r="C51" s="94" t="s">
        <v>23</v>
      </c>
      <c r="D51" s="114">
        <v>42187</v>
      </c>
      <c r="E51" s="94" t="s">
        <v>31</v>
      </c>
      <c r="F51" s="97">
        <v>10680</v>
      </c>
      <c r="G51" s="97">
        <v>11010</v>
      </c>
      <c r="H51" s="98">
        <f t="shared" si="4"/>
        <v>10845</v>
      </c>
      <c r="I51" s="99"/>
      <c r="J51" s="99">
        <v>2.52</v>
      </c>
      <c r="K51" s="99">
        <v>2.5299999999999998</v>
      </c>
      <c r="L51" s="100">
        <f>AVERAGE(I51:K51)</f>
        <v>2.5249999999999999</v>
      </c>
      <c r="M51" s="100">
        <f>STDEV(I51:K51)</f>
        <v>7.0710678118653244E-3</v>
      </c>
      <c r="N51" s="101">
        <v>2.61</v>
      </c>
      <c r="O51" s="102">
        <f>10^((3.31*(LOG(L51)))+0.611)</f>
        <v>87.596181731007292</v>
      </c>
      <c r="P51" s="116">
        <v>-9.776466666666666</v>
      </c>
      <c r="Q51" s="117">
        <v>7.5722266666666664</v>
      </c>
      <c r="R51" s="116">
        <v>43.564505982938755</v>
      </c>
      <c r="S51" s="117">
        <v>14.707661220419936</v>
      </c>
      <c r="T51" s="116">
        <v>2.9620281110673345</v>
      </c>
      <c r="U51" s="116">
        <v>-11.276466666666666</v>
      </c>
      <c r="V51" s="132">
        <v>7</v>
      </c>
      <c r="W51" s="132">
        <v>16</v>
      </c>
    </row>
    <row r="52" spans="1:23" x14ac:dyDescent="0.25">
      <c r="A52" s="94" t="s">
        <v>114</v>
      </c>
      <c r="B52" s="95" t="s">
        <v>318</v>
      </c>
      <c r="C52" s="94" t="s">
        <v>96</v>
      </c>
      <c r="D52" s="114">
        <v>42191</v>
      </c>
      <c r="E52" s="94" t="s">
        <v>31</v>
      </c>
      <c r="F52" s="97">
        <v>4751</v>
      </c>
      <c r="G52" s="97">
        <v>5081</v>
      </c>
      <c r="H52" s="98">
        <f t="shared" si="4"/>
        <v>4916</v>
      </c>
      <c r="I52" s="99"/>
      <c r="J52" s="99">
        <v>2.39</v>
      </c>
      <c r="K52" s="99">
        <v>2.37</v>
      </c>
      <c r="L52" s="100">
        <f>AVERAGE(I52:K52)</f>
        <v>2.38</v>
      </c>
      <c r="M52" s="100">
        <f>STDEV(I52:K52)</f>
        <v>1.4142135623730963E-2</v>
      </c>
      <c r="N52" s="101">
        <v>2.4500000000000002</v>
      </c>
      <c r="O52" s="102">
        <f>10^((3.31*(LOG(L52)))+0.611)</f>
        <v>72.022754661441738</v>
      </c>
      <c r="P52" s="103"/>
      <c r="Q52" s="103"/>
      <c r="R52" s="103"/>
      <c r="S52" s="103"/>
      <c r="T52" s="103"/>
      <c r="U52" s="116"/>
      <c r="V52" s="132">
        <v>4</v>
      </c>
      <c r="W52" s="132">
        <v>4</v>
      </c>
    </row>
    <row r="53" spans="1:23" x14ac:dyDescent="0.25">
      <c r="A53" s="111" t="s">
        <v>118</v>
      </c>
      <c r="B53" s="111" t="s">
        <v>318</v>
      </c>
      <c r="C53" s="94"/>
      <c r="D53" s="114"/>
      <c r="E53" s="94"/>
      <c r="F53" s="97">
        <v>4751</v>
      </c>
      <c r="G53" s="97">
        <v>5081</v>
      </c>
      <c r="H53" s="98">
        <f t="shared" si="4"/>
        <v>4916</v>
      </c>
      <c r="I53" s="99"/>
      <c r="J53" s="99"/>
      <c r="K53" s="99"/>
      <c r="L53" s="100"/>
      <c r="M53" s="100"/>
      <c r="N53" s="101"/>
      <c r="O53" s="102"/>
      <c r="P53" s="116">
        <v>-11.630466666666665</v>
      </c>
      <c r="Q53" s="117">
        <v>7.3072266666666659</v>
      </c>
      <c r="R53" s="116">
        <v>42.547374878452601</v>
      </c>
      <c r="S53" s="117">
        <v>15.064619851928724</v>
      </c>
      <c r="T53" s="116">
        <v>2.8243244965126193</v>
      </c>
      <c r="U53" s="127">
        <v>-13.130466666666665</v>
      </c>
      <c r="V53" s="132">
        <v>4</v>
      </c>
      <c r="W53" s="132">
        <v>4</v>
      </c>
    </row>
    <row r="54" spans="1:23" x14ac:dyDescent="0.25">
      <c r="A54" s="94" t="s">
        <v>117</v>
      </c>
      <c r="B54" s="95" t="s">
        <v>318</v>
      </c>
      <c r="C54" s="94" t="s">
        <v>22</v>
      </c>
      <c r="D54" s="114">
        <v>42191</v>
      </c>
      <c r="E54" s="94" t="s">
        <v>31</v>
      </c>
      <c r="F54" s="97">
        <v>4751</v>
      </c>
      <c r="G54" s="97">
        <v>5081</v>
      </c>
      <c r="H54" s="98">
        <f t="shared" si="4"/>
        <v>4916</v>
      </c>
      <c r="I54" s="99"/>
      <c r="J54" s="99">
        <v>2.39</v>
      </c>
      <c r="K54" s="99">
        <v>2.38</v>
      </c>
      <c r="L54" s="100">
        <f>AVERAGE(I54:K54)</f>
        <v>2.3849999999999998</v>
      </c>
      <c r="M54" s="100">
        <f>STDEV(I54:K54)</f>
        <v>7.0710678118656384E-3</v>
      </c>
      <c r="N54" s="101">
        <v>2.4900000000000002</v>
      </c>
      <c r="O54" s="102">
        <f>10^((3.31*(LOG(L54)))+0.611)</f>
        <v>72.524801526782966</v>
      </c>
      <c r="P54" s="116">
        <v>-12.359466666666666</v>
      </c>
      <c r="Q54" s="117">
        <v>7.108226666666666</v>
      </c>
      <c r="R54" s="116">
        <v>42.120380233667298</v>
      </c>
      <c r="S54" s="117">
        <v>14.955492270432776</v>
      </c>
      <c r="T54" s="116">
        <v>2.8163820670042332</v>
      </c>
      <c r="U54" s="127">
        <v>-13.859466666666666</v>
      </c>
      <c r="V54" s="132">
        <v>4</v>
      </c>
      <c r="W54" s="132">
        <v>4</v>
      </c>
    </row>
    <row r="55" spans="1:23" x14ac:dyDescent="0.25">
      <c r="A55" s="111" t="s">
        <v>119</v>
      </c>
      <c r="B55" s="111" t="s">
        <v>318</v>
      </c>
      <c r="C55" s="94"/>
      <c r="D55" s="114"/>
      <c r="E55" s="94"/>
      <c r="F55" s="97">
        <v>4751</v>
      </c>
      <c r="G55" s="97">
        <v>5081</v>
      </c>
      <c r="H55" s="98">
        <f t="shared" si="4"/>
        <v>4916</v>
      </c>
      <c r="I55" s="99"/>
      <c r="J55" s="99"/>
      <c r="K55" s="99"/>
      <c r="L55" s="100"/>
      <c r="M55" s="100"/>
      <c r="N55" s="101"/>
      <c r="O55" s="102"/>
      <c r="P55" s="116">
        <v>-13.283466666666666</v>
      </c>
      <c r="Q55" s="117">
        <v>6.9152266666666664</v>
      </c>
      <c r="R55" s="116">
        <v>42.672698927751988</v>
      </c>
      <c r="S55" s="117">
        <v>15.235981941375329</v>
      </c>
      <c r="T55" s="116">
        <v>2.8007842941759216</v>
      </c>
      <c r="U55" s="127">
        <v>-14.783466666666666</v>
      </c>
      <c r="V55" s="132">
        <v>4</v>
      </c>
      <c r="W55" s="132">
        <v>4</v>
      </c>
    </row>
    <row r="56" spans="1:23" x14ac:dyDescent="0.25">
      <c r="A56" s="94" t="s">
        <v>115</v>
      </c>
      <c r="B56" s="95" t="s">
        <v>318</v>
      </c>
      <c r="C56" s="94" t="s">
        <v>23</v>
      </c>
      <c r="D56" s="114">
        <v>42191</v>
      </c>
      <c r="E56" s="94" t="s">
        <v>31</v>
      </c>
      <c r="F56" s="97">
        <v>4751</v>
      </c>
      <c r="G56" s="97">
        <v>5081</v>
      </c>
      <c r="H56" s="98">
        <f t="shared" si="4"/>
        <v>4916</v>
      </c>
      <c r="I56" s="99">
        <v>2.27</v>
      </c>
      <c r="J56" s="99">
        <v>2.36</v>
      </c>
      <c r="K56" s="99">
        <v>2.31</v>
      </c>
      <c r="L56" s="100">
        <f>AVERAGE(I56:K56)</f>
        <v>2.313333333333333</v>
      </c>
      <c r="M56" s="100">
        <f>STDEV(I56:K56)</f>
        <v>4.5092497528228866E-2</v>
      </c>
      <c r="N56" s="101"/>
      <c r="O56" s="102">
        <f>10^((3.31*(LOG(L56)))+0.611)</f>
        <v>65.558422390302923</v>
      </c>
      <c r="P56" s="116">
        <v>-15.095466666666665</v>
      </c>
      <c r="Q56" s="117">
        <v>6.5882266666666665</v>
      </c>
      <c r="R56" s="116">
        <v>42.7755701655664</v>
      </c>
      <c r="S56" s="117">
        <v>15.086762719074162</v>
      </c>
      <c r="T56" s="116">
        <v>2.8353047610065039</v>
      </c>
      <c r="U56" s="127">
        <v>-16.595466666666667</v>
      </c>
      <c r="V56" s="132">
        <v>4</v>
      </c>
      <c r="W56" s="132">
        <v>4</v>
      </c>
    </row>
    <row r="57" spans="1:23" x14ac:dyDescent="0.25">
      <c r="A57" s="111" t="s">
        <v>338</v>
      </c>
      <c r="B57" s="111" t="s">
        <v>318</v>
      </c>
      <c r="C57" s="94"/>
      <c r="D57" s="114"/>
      <c r="E57" s="94"/>
      <c r="F57" s="97">
        <v>4751</v>
      </c>
      <c r="G57" s="97">
        <v>5081</v>
      </c>
      <c r="H57" s="98">
        <f t="shared" si="4"/>
        <v>4916</v>
      </c>
      <c r="I57" s="99"/>
      <c r="J57" s="99"/>
      <c r="K57" s="99"/>
      <c r="L57" s="100"/>
      <c r="M57" s="100"/>
      <c r="N57" s="101"/>
      <c r="O57" s="102"/>
      <c r="P57" s="116">
        <v>-17.223466666666667</v>
      </c>
      <c r="Q57" s="117">
        <v>6.1032266666666661</v>
      </c>
      <c r="R57" s="116">
        <v>41.739039022895739</v>
      </c>
      <c r="S57" s="117">
        <v>14.574973698744474</v>
      </c>
      <c r="T57" s="116">
        <v>2.8637471247369213</v>
      </c>
      <c r="U57" s="127">
        <v>-18.723466666666667</v>
      </c>
      <c r="V57" s="132">
        <v>4</v>
      </c>
      <c r="W57" s="132">
        <v>4</v>
      </c>
    </row>
    <row r="58" spans="1:23" x14ac:dyDescent="0.25">
      <c r="A58" s="111" t="s">
        <v>339</v>
      </c>
      <c r="B58" s="111" t="s">
        <v>318</v>
      </c>
      <c r="C58" s="94"/>
      <c r="D58" s="114"/>
      <c r="E58" s="94"/>
      <c r="F58" s="97">
        <v>4751</v>
      </c>
      <c r="G58" s="97">
        <v>5081</v>
      </c>
      <c r="H58" s="98">
        <f t="shared" si="4"/>
        <v>4916</v>
      </c>
      <c r="I58" s="99"/>
      <c r="J58" s="99"/>
      <c r="K58" s="99"/>
      <c r="L58" s="100"/>
      <c r="M58" s="100"/>
      <c r="N58" s="101"/>
      <c r="O58" s="102"/>
      <c r="P58" s="116">
        <v>-17.261466666666667</v>
      </c>
      <c r="Q58" s="117">
        <v>6.1812266666666664</v>
      </c>
      <c r="R58" s="116">
        <v>40.68455845044663</v>
      </c>
      <c r="S58" s="117">
        <v>13.987402762823859</v>
      </c>
      <c r="T58" s="116">
        <v>2.908657106705991</v>
      </c>
      <c r="U58" s="127">
        <v>-18.761466666666667</v>
      </c>
      <c r="V58" s="132">
        <v>4</v>
      </c>
      <c r="W58" s="132">
        <v>4</v>
      </c>
    </row>
    <row r="59" spans="1:23" x14ac:dyDescent="0.25">
      <c r="A59" s="111" t="s">
        <v>149</v>
      </c>
      <c r="B59" s="111" t="s">
        <v>148</v>
      </c>
      <c r="C59" s="94"/>
      <c r="D59" s="114"/>
      <c r="E59" s="94"/>
      <c r="F59" s="97">
        <v>9363</v>
      </c>
      <c r="G59" s="97">
        <v>9692</v>
      </c>
      <c r="H59" s="98">
        <f t="shared" si="4"/>
        <v>9527.5</v>
      </c>
      <c r="I59" s="99"/>
      <c r="J59" s="99"/>
      <c r="K59" s="99"/>
      <c r="L59" s="100"/>
      <c r="M59" s="100"/>
      <c r="N59" s="101"/>
      <c r="O59" s="102"/>
      <c r="P59" s="116">
        <v>-16.308466666666668</v>
      </c>
      <c r="Q59" s="117">
        <v>9.2732266666666661</v>
      </c>
      <c r="R59" s="116">
        <v>40.197304726579176</v>
      </c>
      <c r="S59" s="117">
        <v>13.883539739514747</v>
      </c>
      <c r="T59" s="116">
        <v>2.8953210406544447</v>
      </c>
      <c r="U59" s="116">
        <v>-17.808466666666668</v>
      </c>
      <c r="V59" s="132">
        <v>6</v>
      </c>
      <c r="W59" s="132">
        <v>13</v>
      </c>
    </row>
    <row r="60" spans="1:23" x14ac:dyDescent="0.25">
      <c r="A60" s="33" t="s">
        <v>150</v>
      </c>
      <c r="B60" s="58" t="s">
        <v>148</v>
      </c>
      <c r="C60" s="33" t="s">
        <v>96</v>
      </c>
      <c r="D60" s="115">
        <v>42191</v>
      </c>
      <c r="E60" s="33" t="s">
        <v>31</v>
      </c>
      <c r="F60" s="88">
        <v>9363</v>
      </c>
      <c r="G60" s="88">
        <v>9692</v>
      </c>
      <c r="H60" s="107">
        <f t="shared" si="4"/>
        <v>9527.5</v>
      </c>
      <c r="I60" s="108"/>
      <c r="J60" s="108">
        <v>2.68</v>
      </c>
      <c r="K60" s="108">
        <v>2.71</v>
      </c>
      <c r="L60" s="35">
        <f t="shared" ref="L60:L91" si="11">AVERAGE(I60:K60)</f>
        <v>2.6950000000000003</v>
      </c>
      <c r="M60" s="35">
        <f t="shared" ref="M60:M65" si="12">STDEV(I60:K60)</f>
        <v>2.1213203435596288E-2</v>
      </c>
      <c r="N60" s="101">
        <v>2.5499999999999998</v>
      </c>
      <c r="O60" s="102">
        <f>10^((3.31*(LOG(L60)))+0.611)</f>
        <v>108.6799743184838</v>
      </c>
      <c r="P60" s="103"/>
      <c r="Q60" s="103"/>
      <c r="R60" s="103"/>
      <c r="S60" s="103"/>
      <c r="T60" s="103"/>
      <c r="U60" s="116"/>
      <c r="V60" s="132">
        <v>6</v>
      </c>
      <c r="W60" s="132">
        <v>13</v>
      </c>
    </row>
    <row r="61" spans="1:23" x14ac:dyDescent="0.25">
      <c r="A61" s="94" t="s">
        <v>153</v>
      </c>
      <c r="B61" s="95" t="s">
        <v>148</v>
      </c>
      <c r="C61" s="94" t="s">
        <v>96</v>
      </c>
      <c r="D61" s="114">
        <v>42191</v>
      </c>
      <c r="E61" s="94" t="s">
        <v>31</v>
      </c>
      <c r="F61" s="97">
        <v>9363</v>
      </c>
      <c r="G61" s="97">
        <v>9692</v>
      </c>
      <c r="H61" s="98">
        <f t="shared" si="4"/>
        <v>9527.5</v>
      </c>
      <c r="I61" s="94">
        <v>2.58</v>
      </c>
      <c r="J61" s="94">
        <v>2.63</v>
      </c>
      <c r="K61" s="94">
        <v>2.62</v>
      </c>
      <c r="L61" s="35">
        <f t="shared" si="11"/>
        <v>2.61</v>
      </c>
      <c r="M61" s="36">
        <f t="shared" si="12"/>
        <v>2.6457513110645845E-2</v>
      </c>
      <c r="N61" s="121">
        <f t="shared" ref="N61:N67" si="13">(L61*0.05)+L61</f>
        <v>2.7404999999999999</v>
      </c>
      <c r="O61" s="121"/>
      <c r="P61" s="116">
        <v>-16.815466666666666</v>
      </c>
      <c r="Q61" s="117">
        <v>6.5712266666666661</v>
      </c>
      <c r="R61" s="116">
        <v>34.140151328101076</v>
      </c>
      <c r="S61" s="117">
        <v>11.363948931090471</v>
      </c>
      <c r="T61" s="116">
        <v>3.0042506821460195</v>
      </c>
      <c r="U61" s="116">
        <v>-18.315466666666666</v>
      </c>
      <c r="V61" s="132">
        <v>6</v>
      </c>
      <c r="W61" s="132">
        <v>13</v>
      </c>
    </row>
    <row r="62" spans="1:23" x14ac:dyDescent="0.25">
      <c r="A62" s="94" t="s">
        <v>103</v>
      </c>
      <c r="B62" s="95" t="s">
        <v>17</v>
      </c>
      <c r="C62" s="94" t="s">
        <v>22</v>
      </c>
      <c r="D62" s="22">
        <v>42187</v>
      </c>
      <c r="E62" s="114" t="s">
        <v>31</v>
      </c>
      <c r="F62" s="97">
        <v>11668</v>
      </c>
      <c r="G62" s="97">
        <v>12656</v>
      </c>
      <c r="H62" s="98">
        <f t="shared" ref="H62:H93" si="14">AVERAGE(F62:G62)</f>
        <v>12162</v>
      </c>
      <c r="I62" s="94">
        <v>2.58</v>
      </c>
      <c r="J62" s="94">
        <v>2.57</v>
      </c>
      <c r="K62" s="94"/>
      <c r="L62" s="35">
        <f t="shared" si="11"/>
        <v>2.5750000000000002</v>
      </c>
      <c r="M62" s="36">
        <f t="shared" si="12"/>
        <v>7.0710678118656384E-3</v>
      </c>
      <c r="N62" s="121">
        <f t="shared" si="13"/>
        <v>2.7037500000000003</v>
      </c>
      <c r="O62" s="121"/>
      <c r="P62" s="116">
        <v>-9.9484666666666648</v>
      </c>
      <c r="Q62" s="117">
        <v>7.0552266666666661</v>
      </c>
      <c r="R62" s="116">
        <v>28.404817788974707</v>
      </c>
      <c r="S62" s="117">
        <v>9.5072246900957325</v>
      </c>
      <c r="T62" s="116">
        <v>2.9877086862757936</v>
      </c>
      <c r="U62" s="116">
        <v>-11.148466666666664</v>
      </c>
      <c r="V62" s="132">
        <v>8</v>
      </c>
      <c r="W62" s="132">
        <v>17</v>
      </c>
    </row>
    <row r="63" spans="1:23" x14ac:dyDescent="0.25">
      <c r="A63" s="94" t="s">
        <v>104</v>
      </c>
      <c r="B63" s="95" t="s">
        <v>17</v>
      </c>
      <c r="C63" s="94" t="s">
        <v>23</v>
      </c>
      <c r="D63" s="114">
        <v>42187</v>
      </c>
      <c r="E63" s="114" t="s">
        <v>31</v>
      </c>
      <c r="F63" s="97">
        <v>11668</v>
      </c>
      <c r="G63" s="97">
        <v>12656</v>
      </c>
      <c r="H63" s="98">
        <f t="shared" si="14"/>
        <v>12162</v>
      </c>
      <c r="I63" s="94">
        <v>2.2400000000000002</v>
      </c>
      <c r="J63" s="94">
        <v>2.2400000000000002</v>
      </c>
      <c r="K63" s="94">
        <v>2.15</v>
      </c>
      <c r="L63" s="35">
        <f t="shared" si="11"/>
        <v>2.2100000000000004</v>
      </c>
      <c r="M63" s="36">
        <f t="shared" si="12"/>
        <v>5.1961524227066493E-2</v>
      </c>
      <c r="N63" s="121">
        <f t="shared" si="13"/>
        <v>2.3205000000000005</v>
      </c>
      <c r="O63" s="121"/>
      <c r="P63" s="116">
        <v>-11.875466666666666</v>
      </c>
      <c r="Q63" s="117">
        <v>6.3282266666666658</v>
      </c>
      <c r="R63" s="116">
        <v>43.200120367406427</v>
      </c>
      <c r="S63" s="117">
        <v>14.58891964662689</v>
      </c>
      <c r="T63" s="116">
        <v>2.9611596618393019</v>
      </c>
      <c r="U63" s="116">
        <v>-13.075466666666665</v>
      </c>
      <c r="V63" s="132">
        <v>8</v>
      </c>
      <c r="W63" s="132">
        <v>17</v>
      </c>
    </row>
    <row r="64" spans="1:23" x14ac:dyDescent="0.25">
      <c r="A64" s="94" t="s">
        <v>105</v>
      </c>
      <c r="B64" s="95" t="s">
        <v>17</v>
      </c>
      <c r="C64" s="94" t="s">
        <v>22</v>
      </c>
      <c r="D64" s="22">
        <v>42187</v>
      </c>
      <c r="E64" s="114" t="s">
        <v>31</v>
      </c>
      <c r="F64" s="97">
        <v>11668</v>
      </c>
      <c r="G64" s="97">
        <v>12656</v>
      </c>
      <c r="H64" s="98">
        <f t="shared" si="14"/>
        <v>12162</v>
      </c>
      <c r="I64" s="94">
        <v>2.33</v>
      </c>
      <c r="J64" s="94">
        <v>2.4</v>
      </c>
      <c r="K64" s="94">
        <v>2.37</v>
      </c>
      <c r="L64" s="35">
        <f t="shared" si="11"/>
        <v>2.3666666666666667</v>
      </c>
      <c r="M64" s="36">
        <f t="shared" si="12"/>
        <v>3.5118845842842389E-2</v>
      </c>
      <c r="N64" s="121">
        <f t="shared" si="13"/>
        <v>2.4849999999999999</v>
      </c>
      <c r="O64" s="121"/>
      <c r="P64" s="116">
        <v>-13.939466666666666</v>
      </c>
      <c r="Q64" s="117">
        <v>6.1412266666666664</v>
      </c>
      <c r="R64" s="116">
        <v>42.457034405609399</v>
      </c>
      <c r="S64" s="117">
        <v>14.769067393213549</v>
      </c>
      <c r="T64" s="116">
        <v>2.8747268378718749</v>
      </c>
      <c r="U64" s="116">
        <v>-15.139466666666666</v>
      </c>
      <c r="V64" s="132">
        <v>8</v>
      </c>
      <c r="W64" s="132">
        <v>17</v>
      </c>
    </row>
    <row r="65" spans="1:23" x14ac:dyDescent="0.25">
      <c r="A65" s="94" t="s">
        <v>106</v>
      </c>
      <c r="B65" s="95" t="s">
        <v>17</v>
      </c>
      <c r="C65" s="94" t="s">
        <v>22</v>
      </c>
      <c r="D65" s="22">
        <v>42187</v>
      </c>
      <c r="E65" s="114" t="s">
        <v>31</v>
      </c>
      <c r="F65" s="97">
        <v>11668</v>
      </c>
      <c r="G65" s="97">
        <v>12656</v>
      </c>
      <c r="H65" s="98">
        <f t="shared" si="14"/>
        <v>12162</v>
      </c>
      <c r="I65" s="94">
        <v>2.2200000000000002</v>
      </c>
      <c r="J65" s="94">
        <v>2.1800000000000002</v>
      </c>
      <c r="K65" s="94">
        <v>2.2599999999999998</v>
      </c>
      <c r="L65" s="35">
        <f t="shared" si="11"/>
        <v>2.2200000000000002</v>
      </c>
      <c r="M65" s="36">
        <f t="shared" si="12"/>
        <v>3.9999999999999813E-2</v>
      </c>
      <c r="N65" s="121">
        <f t="shared" si="13"/>
        <v>2.3310000000000004</v>
      </c>
      <c r="O65" s="121"/>
      <c r="P65" s="116">
        <v>-10.629466666666666</v>
      </c>
      <c r="Q65" s="117">
        <v>8.0070266666666647</v>
      </c>
      <c r="R65" s="116">
        <v>15.468512122513987</v>
      </c>
      <c r="S65" s="117">
        <v>5.1027577589428006</v>
      </c>
      <c r="T65" s="116">
        <v>3.0314024010653378</v>
      </c>
      <c r="U65" s="116">
        <v>-11.829466666666665</v>
      </c>
      <c r="V65" s="132">
        <v>8</v>
      </c>
      <c r="W65" s="132">
        <v>17</v>
      </c>
    </row>
    <row r="66" spans="1:23" x14ac:dyDescent="0.25">
      <c r="A66" s="94" t="s">
        <v>170</v>
      </c>
      <c r="B66" s="95" t="s">
        <v>89</v>
      </c>
      <c r="C66" s="94" t="s">
        <v>23</v>
      </c>
      <c r="D66" s="114">
        <v>42191</v>
      </c>
      <c r="E66" s="94" t="s">
        <v>31</v>
      </c>
      <c r="F66" s="97">
        <v>10351</v>
      </c>
      <c r="G66" s="97">
        <v>10680</v>
      </c>
      <c r="H66" s="98">
        <f t="shared" si="14"/>
        <v>10515.5</v>
      </c>
      <c r="I66" s="94">
        <v>2.52</v>
      </c>
      <c r="J66" s="94"/>
      <c r="K66" s="94"/>
      <c r="L66" s="35">
        <f t="shared" si="11"/>
        <v>2.52</v>
      </c>
      <c r="M66" s="36"/>
      <c r="N66" s="121">
        <f t="shared" si="13"/>
        <v>2.6459999999999999</v>
      </c>
      <c r="O66" s="121"/>
      <c r="P66" s="116">
        <v>-18.773466666666664</v>
      </c>
      <c r="Q66" s="117">
        <v>6.7560266666666662</v>
      </c>
      <c r="R66" s="116">
        <v>35.678525311562382</v>
      </c>
      <c r="S66" s="117">
        <v>11.679313541522708</v>
      </c>
      <c r="T66" s="116">
        <v>3.0548478028881432</v>
      </c>
      <c r="U66" s="116">
        <v>-20.273466666666664</v>
      </c>
      <c r="V66" s="132">
        <v>7</v>
      </c>
      <c r="W66" s="132">
        <v>16</v>
      </c>
    </row>
    <row r="67" spans="1:23" x14ac:dyDescent="0.25">
      <c r="A67" s="94" t="s">
        <v>209</v>
      </c>
      <c r="B67" s="95" t="s">
        <v>205</v>
      </c>
      <c r="C67" s="94" t="s">
        <v>210</v>
      </c>
      <c r="D67" s="114">
        <v>42196</v>
      </c>
      <c r="E67" s="94" t="s">
        <v>31</v>
      </c>
      <c r="F67" s="97">
        <v>9033</v>
      </c>
      <c r="G67" s="97">
        <v>9363</v>
      </c>
      <c r="H67" s="98">
        <f t="shared" si="14"/>
        <v>9198</v>
      </c>
      <c r="I67" s="94">
        <v>2.69</v>
      </c>
      <c r="J67" s="94">
        <v>2.84</v>
      </c>
      <c r="K67" s="94">
        <v>2.77</v>
      </c>
      <c r="L67" s="35">
        <f t="shared" si="11"/>
        <v>2.7666666666666662</v>
      </c>
      <c r="M67" s="37">
        <f t="shared" ref="M67:M114" si="15">STDEV(I67:K67)</f>
        <v>7.5055534994651313E-2</v>
      </c>
      <c r="N67" s="121">
        <f t="shared" si="13"/>
        <v>2.9049999999999994</v>
      </c>
      <c r="O67" s="121"/>
      <c r="P67" s="116">
        <v>-10.068466666666666</v>
      </c>
      <c r="Q67" s="117">
        <v>7.9722266666666659</v>
      </c>
      <c r="R67" s="116">
        <v>39.049351457092932</v>
      </c>
      <c r="S67" s="117">
        <v>13.167292701421742</v>
      </c>
      <c r="T67" s="116">
        <v>2.9656325216250847</v>
      </c>
      <c r="U67" s="116">
        <v>-11.568466666666666</v>
      </c>
      <c r="V67" s="132">
        <v>6</v>
      </c>
      <c r="W67" s="132">
        <v>12</v>
      </c>
    </row>
    <row r="68" spans="1:23" x14ac:dyDescent="0.25">
      <c r="A68" s="94" t="s">
        <v>211</v>
      </c>
      <c r="B68" s="95" t="s">
        <v>205</v>
      </c>
      <c r="C68" s="94" t="s">
        <v>210</v>
      </c>
      <c r="D68" s="114">
        <v>42196</v>
      </c>
      <c r="E68" s="94" t="s">
        <v>31</v>
      </c>
      <c r="F68" s="97">
        <v>9033</v>
      </c>
      <c r="G68" s="97">
        <v>9363</v>
      </c>
      <c r="H68" s="98">
        <f t="shared" si="14"/>
        <v>9198</v>
      </c>
      <c r="I68" s="99">
        <v>2.38</v>
      </c>
      <c r="J68" s="99">
        <v>2.36</v>
      </c>
      <c r="K68" s="99"/>
      <c r="L68" s="100">
        <f t="shared" si="11"/>
        <v>2.37</v>
      </c>
      <c r="M68" s="100">
        <f t="shared" si="15"/>
        <v>1.4142135623730963E-2</v>
      </c>
      <c r="N68" s="101">
        <v>2.4900000000000002</v>
      </c>
      <c r="O68" s="102">
        <f t="shared" ref="O68:O114" si="16">10^((3.31*(LOG(L68)))+0.611)</f>
        <v>71.025945747909674</v>
      </c>
      <c r="P68" s="116">
        <v>-17.327466666666666</v>
      </c>
      <c r="Q68" s="117">
        <v>5.8222266666666664</v>
      </c>
      <c r="R68" s="116">
        <v>37.115323415472112</v>
      </c>
      <c r="S68" s="117">
        <v>12.65977920832745</v>
      </c>
      <c r="T68" s="116">
        <v>2.9317512418429938</v>
      </c>
      <c r="U68" s="116">
        <v>-18.827466666666666</v>
      </c>
      <c r="V68" s="132">
        <v>6</v>
      </c>
      <c r="W68" s="132">
        <v>12</v>
      </c>
    </row>
    <row r="69" spans="1:23" x14ac:dyDescent="0.25">
      <c r="A69" s="94" t="s">
        <v>213</v>
      </c>
      <c r="B69" s="95" t="s">
        <v>205</v>
      </c>
      <c r="C69" s="94" t="s">
        <v>22</v>
      </c>
      <c r="D69" s="114">
        <v>42196</v>
      </c>
      <c r="E69" s="94" t="s">
        <v>31</v>
      </c>
      <c r="F69" s="97">
        <v>9033</v>
      </c>
      <c r="G69" s="97">
        <v>9363</v>
      </c>
      <c r="H69" s="98">
        <f t="shared" si="14"/>
        <v>9198</v>
      </c>
      <c r="I69" s="99">
        <v>2.35</v>
      </c>
      <c r="J69" s="99">
        <v>2.2999999999999998</v>
      </c>
      <c r="K69" s="99"/>
      <c r="L69" s="100">
        <f t="shared" si="11"/>
        <v>2.3250000000000002</v>
      </c>
      <c r="M69" s="100">
        <f t="shared" si="15"/>
        <v>3.5355339059327563E-2</v>
      </c>
      <c r="N69" s="101">
        <v>2.2400000000000002</v>
      </c>
      <c r="O69" s="102">
        <f t="shared" si="16"/>
        <v>66.659183297343105</v>
      </c>
      <c r="P69" s="116">
        <v>-17.685466666666667</v>
      </c>
      <c r="Q69" s="117">
        <v>6.3692266666666661</v>
      </c>
      <c r="R69" s="116">
        <v>41.190741352454168</v>
      </c>
      <c r="S69" s="117">
        <v>14.312740474746768</v>
      </c>
      <c r="T69" s="116">
        <v>2.8779073738625129</v>
      </c>
      <c r="U69" s="116">
        <v>-19.185466666666667</v>
      </c>
      <c r="V69" s="132">
        <v>6</v>
      </c>
      <c r="W69" s="132">
        <v>12</v>
      </c>
    </row>
    <row r="70" spans="1:23" x14ac:dyDescent="0.25">
      <c r="A70" s="33" t="s">
        <v>215</v>
      </c>
      <c r="B70" s="58" t="s">
        <v>205</v>
      </c>
      <c r="C70" s="33" t="s">
        <v>23</v>
      </c>
      <c r="D70" s="115">
        <v>42196</v>
      </c>
      <c r="E70" s="33" t="s">
        <v>31</v>
      </c>
      <c r="F70" s="88">
        <v>9033</v>
      </c>
      <c r="G70" s="88">
        <v>9363</v>
      </c>
      <c r="H70" s="107">
        <f t="shared" si="14"/>
        <v>9198</v>
      </c>
      <c r="I70" s="108"/>
      <c r="J70" s="108">
        <v>2.23</v>
      </c>
      <c r="K70" s="108">
        <v>2.23</v>
      </c>
      <c r="L70" s="35">
        <f t="shared" si="11"/>
        <v>2.23</v>
      </c>
      <c r="M70" s="35">
        <f t="shared" si="15"/>
        <v>0</v>
      </c>
      <c r="N70" s="101">
        <v>2.5299999999999998</v>
      </c>
      <c r="O70" s="102">
        <f t="shared" si="16"/>
        <v>58.0616129951202</v>
      </c>
      <c r="P70" s="116">
        <v>-14.015466666666665</v>
      </c>
      <c r="Q70" s="117">
        <v>7.1902266666666659</v>
      </c>
      <c r="R70" s="116">
        <v>40.907549382887311</v>
      </c>
      <c r="S70" s="117">
        <v>13.699258491504427</v>
      </c>
      <c r="T70" s="116">
        <v>2.9861141322543889</v>
      </c>
      <c r="U70" s="116">
        <v>-15.515466666666665</v>
      </c>
      <c r="V70" s="132">
        <v>6</v>
      </c>
      <c r="W70" s="132">
        <v>12</v>
      </c>
    </row>
    <row r="71" spans="1:23" x14ac:dyDescent="0.25">
      <c r="A71" s="94" t="s">
        <v>216</v>
      </c>
      <c r="B71" s="95" t="s">
        <v>205</v>
      </c>
      <c r="C71" s="94" t="s">
        <v>22</v>
      </c>
      <c r="D71" s="114">
        <v>42196</v>
      </c>
      <c r="E71" s="94" t="s">
        <v>31</v>
      </c>
      <c r="F71" s="97">
        <v>9033</v>
      </c>
      <c r="G71" s="97">
        <v>9363</v>
      </c>
      <c r="H71" s="98">
        <f t="shared" si="14"/>
        <v>9198</v>
      </c>
      <c r="I71" s="99"/>
      <c r="J71" s="99">
        <v>2.56</v>
      </c>
      <c r="K71" s="99">
        <v>2.5299999999999998</v>
      </c>
      <c r="L71" s="100">
        <f t="shared" si="11"/>
        <v>2.5449999999999999</v>
      </c>
      <c r="M71" s="100">
        <f t="shared" si="15"/>
        <v>2.12132034355966E-2</v>
      </c>
      <c r="N71" s="101">
        <v>2.63</v>
      </c>
      <c r="O71" s="102">
        <f t="shared" si="16"/>
        <v>89.913845832431036</v>
      </c>
      <c r="P71" s="116">
        <v>-13.264466666666666</v>
      </c>
      <c r="Q71" s="117">
        <v>6.0052266666666663</v>
      </c>
      <c r="R71" s="116">
        <v>42.424243371557417</v>
      </c>
      <c r="S71" s="117">
        <v>14.613107986369167</v>
      </c>
      <c r="T71" s="116">
        <v>2.9031636124998155</v>
      </c>
      <c r="U71" s="116">
        <v>-14.764466666666666</v>
      </c>
      <c r="V71" s="132">
        <v>6</v>
      </c>
      <c r="W71" s="132">
        <v>12</v>
      </c>
    </row>
    <row r="72" spans="1:23" x14ac:dyDescent="0.25">
      <c r="A72" s="33" t="s">
        <v>212</v>
      </c>
      <c r="B72" s="58" t="s">
        <v>205</v>
      </c>
      <c r="C72" s="33" t="s">
        <v>22</v>
      </c>
      <c r="D72" s="115">
        <v>42196</v>
      </c>
      <c r="E72" s="33" t="s">
        <v>31</v>
      </c>
      <c r="F72" s="88">
        <v>9033</v>
      </c>
      <c r="G72" s="88">
        <v>9363</v>
      </c>
      <c r="H72" s="107">
        <f t="shared" si="14"/>
        <v>9198</v>
      </c>
      <c r="I72" s="108">
        <v>2.2200000000000002</v>
      </c>
      <c r="J72" s="108"/>
      <c r="K72" s="108">
        <v>2.17</v>
      </c>
      <c r="L72" s="35">
        <f t="shared" si="11"/>
        <v>2.1950000000000003</v>
      </c>
      <c r="M72" s="35">
        <f t="shared" si="15"/>
        <v>3.5355339059327563E-2</v>
      </c>
      <c r="N72" s="101">
        <v>2.3199999999999998</v>
      </c>
      <c r="O72" s="102">
        <f t="shared" si="16"/>
        <v>55.099578468171011</v>
      </c>
      <c r="P72" s="116">
        <v>-18.891466666666666</v>
      </c>
      <c r="Q72" s="117">
        <v>6.7892266666666661</v>
      </c>
      <c r="R72" s="116">
        <v>38.448093716641999</v>
      </c>
      <c r="S72" s="117">
        <v>13.096225660028967</v>
      </c>
      <c r="T72" s="116">
        <v>2.9358148457986295</v>
      </c>
      <c r="U72" s="116">
        <v>-20.391466666666666</v>
      </c>
      <c r="V72" s="132">
        <v>6</v>
      </c>
      <c r="W72" s="132">
        <v>12</v>
      </c>
    </row>
    <row r="73" spans="1:23" x14ac:dyDescent="0.25">
      <c r="A73" s="94" t="s">
        <v>217</v>
      </c>
      <c r="B73" s="95" t="s">
        <v>205</v>
      </c>
      <c r="C73" s="94" t="s">
        <v>22</v>
      </c>
      <c r="D73" s="114">
        <v>42196</v>
      </c>
      <c r="E73" s="94" t="s">
        <v>31</v>
      </c>
      <c r="F73" s="97">
        <v>9033</v>
      </c>
      <c r="G73" s="97">
        <v>9363</v>
      </c>
      <c r="H73" s="98">
        <f t="shared" si="14"/>
        <v>9198</v>
      </c>
      <c r="I73" s="99">
        <v>2.4</v>
      </c>
      <c r="J73" s="99">
        <v>2.4500000000000002</v>
      </c>
      <c r="K73" s="99">
        <v>2.5099999999999998</v>
      </c>
      <c r="L73" s="100">
        <f t="shared" si="11"/>
        <v>2.4533333333333331</v>
      </c>
      <c r="M73" s="100">
        <f t="shared" si="15"/>
        <v>5.5075705472860947E-2</v>
      </c>
      <c r="N73" s="101"/>
      <c r="O73" s="102">
        <f t="shared" si="16"/>
        <v>79.633208152719462</v>
      </c>
      <c r="P73" s="103"/>
      <c r="Q73" s="103"/>
      <c r="R73" s="103"/>
      <c r="S73" s="103"/>
      <c r="T73" s="103"/>
      <c r="U73" s="116"/>
      <c r="V73" s="132">
        <v>6</v>
      </c>
      <c r="W73" s="132">
        <v>12</v>
      </c>
    </row>
    <row r="74" spans="1:23" x14ac:dyDescent="0.25">
      <c r="A74" s="94" t="s">
        <v>214</v>
      </c>
      <c r="B74" s="95" t="s">
        <v>205</v>
      </c>
      <c r="C74" s="94" t="s">
        <v>23</v>
      </c>
      <c r="D74" s="114">
        <v>42196</v>
      </c>
      <c r="E74" s="94" t="s">
        <v>31</v>
      </c>
      <c r="F74" s="97">
        <v>9033</v>
      </c>
      <c r="G74" s="97">
        <v>9363</v>
      </c>
      <c r="H74" s="98">
        <f t="shared" si="14"/>
        <v>9198</v>
      </c>
      <c r="I74" s="99"/>
      <c r="J74" s="99">
        <v>2.34</v>
      </c>
      <c r="K74" s="99">
        <v>2.33</v>
      </c>
      <c r="L74" s="100">
        <f t="shared" si="11"/>
        <v>2.335</v>
      </c>
      <c r="M74" s="100">
        <f t="shared" si="15"/>
        <v>7.0710678118653244E-3</v>
      </c>
      <c r="N74" s="101">
        <v>2.39</v>
      </c>
      <c r="O74" s="102">
        <f t="shared" si="16"/>
        <v>67.61290393395862</v>
      </c>
      <c r="P74" s="103"/>
      <c r="Q74" s="103"/>
      <c r="R74" s="103"/>
      <c r="S74" s="103"/>
      <c r="T74" s="103"/>
      <c r="U74" s="116"/>
      <c r="V74" s="132">
        <v>6</v>
      </c>
      <c r="W74" s="132">
        <v>12</v>
      </c>
    </row>
    <row r="75" spans="1:23" x14ac:dyDescent="0.25">
      <c r="A75" s="94" t="s">
        <v>218</v>
      </c>
      <c r="B75" s="95" t="s">
        <v>205</v>
      </c>
      <c r="C75" s="94" t="s">
        <v>21</v>
      </c>
      <c r="D75" s="114">
        <v>42196</v>
      </c>
      <c r="E75" s="94" t="s">
        <v>31</v>
      </c>
      <c r="F75" s="97">
        <v>9033</v>
      </c>
      <c r="G75" s="97">
        <v>9363</v>
      </c>
      <c r="H75" s="98">
        <f t="shared" si="14"/>
        <v>9198</v>
      </c>
      <c r="I75" s="99"/>
      <c r="J75" s="99">
        <v>2.33</v>
      </c>
      <c r="K75" s="99">
        <v>2.29</v>
      </c>
      <c r="L75" s="100">
        <f t="shared" si="11"/>
        <v>2.31</v>
      </c>
      <c r="M75" s="100">
        <f t="shared" si="15"/>
        <v>2.8284271247461926E-2</v>
      </c>
      <c r="N75" s="101">
        <v>2.42</v>
      </c>
      <c r="O75" s="102">
        <f t="shared" si="16"/>
        <v>65.246264663379819</v>
      </c>
      <c r="P75" s="116">
        <v>-14.464466666666665</v>
      </c>
      <c r="Q75" s="117">
        <v>6.3522266666666658</v>
      </c>
      <c r="R75" s="116">
        <v>41.157680690530896</v>
      </c>
      <c r="S75" s="117">
        <v>14.188322251127325</v>
      </c>
      <c r="T75" s="116">
        <v>2.9008137792515063</v>
      </c>
      <c r="U75" s="116">
        <v>-15.964466666666665</v>
      </c>
      <c r="V75" s="132">
        <v>6</v>
      </c>
      <c r="W75" s="132">
        <v>12</v>
      </c>
    </row>
    <row r="76" spans="1:23" x14ac:dyDescent="0.25">
      <c r="A76" s="33" t="s">
        <v>224</v>
      </c>
      <c r="B76" s="58" t="s">
        <v>205</v>
      </c>
      <c r="C76" s="33" t="s">
        <v>22</v>
      </c>
      <c r="D76" s="115">
        <v>42196</v>
      </c>
      <c r="E76" s="33" t="s">
        <v>31</v>
      </c>
      <c r="F76" s="88">
        <v>9033</v>
      </c>
      <c r="G76" s="88">
        <v>9363</v>
      </c>
      <c r="H76" s="107">
        <f t="shared" si="14"/>
        <v>9198</v>
      </c>
      <c r="I76" s="108"/>
      <c r="J76" s="108">
        <v>2.35</v>
      </c>
      <c r="K76" s="108">
        <v>2.36</v>
      </c>
      <c r="L76" s="35">
        <f t="shared" si="11"/>
        <v>2.355</v>
      </c>
      <c r="M76" s="35">
        <f t="shared" si="15"/>
        <v>7.0710678118653244E-3</v>
      </c>
      <c r="N76" s="101">
        <v>2.4900000000000002</v>
      </c>
      <c r="O76" s="102">
        <f t="shared" si="16"/>
        <v>69.548844183905089</v>
      </c>
      <c r="P76" s="116">
        <v>-17.210466666666665</v>
      </c>
      <c r="Q76" s="117">
        <v>6.1042266666666665</v>
      </c>
      <c r="R76" s="116">
        <v>41.104099172316879</v>
      </c>
      <c r="S76" s="117">
        <v>14.174064532968027</v>
      </c>
      <c r="T76" s="116">
        <v>2.8999514625258831</v>
      </c>
      <c r="U76" s="116">
        <v>-18.710466666666665</v>
      </c>
      <c r="V76" s="132">
        <v>6</v>
      </c>
      <c r="W76" s="132">
        <v>12</v>
      </c>
    </row>
    <row r="77" spans="1:23" x14ac:dyDescent="0.25">
      <c r="A77" s="94" t="s">
        <v>221</v>
      </c>
      <c r="B77" s="95" t="s">
        <v>205</v>
      </c>
      <c r="C77" s="94" t="s">
        <v>23</v>
      </c>
      <c r="D77" s="114">
        <v>42196</v>
      </c>
      <c r="E77" s="94" t="s">
        <v>31</v>
      </c>
      <c r="F77" s="97">
        <v>9033</v>
      </c>
      <c r="G77" s="97">
        <v>9363</v>
      </c>
      <c r="H77" s="98">
        <f t="shared" si="14"/>
        <v>9198</v>
      </c>
      <c r="I77" s="99"/>
      <c r="J77" s="99">
        <v>2.2200000000000002</v>
      </c>
      <c r="K77" s="99">
        <v>2.2400000000000002</v>
      </c>
      <c r="L77" s="100">
        <f t="shared" si="11"/>
        <v>2.2300000000000004</v>
      </c>
      <c r="M77" s="100">
        <f t="shared" si="15"/>
        <v>1.4142135623730963E-2</v>
      </c>
      <c r="N77" s="101">
        <v>2.29</v>
      </c>
      <c r="O77" s="102">
        <f t="shared" si="16"/>
        <v>58.06161299512025</v>
      </c>
      <c r="P77" s="116">
        <v>-12.873466666666666</v>
      </c>
      <c r="Q77" s="117">
        <v>7.1062266666666662</v>
      </c>
      <c r="R77" s="116">
        <v>34.712263492639856</v>
      </c>
      <c r="S77" s="117">
        <v>11.49655962313833</v>
      </c>
      <c r="T77" s="116">
        <v>3.0193609767201037</v>
      </c>
      <c r="U77" s="116">
        <v>-14.373466666666666</v>
      </c>
      <c r="V77" s="132">
        <v>6</v>
      </c>
      <c r="W77" s="132">
        <v>12</v>
      </c>
    </row>
    <row r="78" spans="1:23" x14ac:dyDescent="0.25">
      <c r="A78" s="33" t="s">
        <v>222</v>
      </c>
      <c r="B78" s="58" t="s">
        <v>205</v>
      </c>
      <c r="C78" s="33" t="s">
        <v>23</v>
      </c>
      <c r="D78" s="115">
        <v>42196</v>
      </c>
      <c r="E78" s="33" t="s">
        <v>31</v>
      </c>
      <c r="F78" s="88">
        <v>9033</v>
      </c>
      <c r="G78" s="88">
        <v>9363</v>
      </c>
      <c r="H78" s="107">
        <f t="shared" si="14"/>
        <v>9198</v>
      </c>
      <c r="I78" s="108">
        <v>2.25</v>
      </c>
      <c r="J78" s="108"/>
      <c r="K78" s="108">
        <v>2.21</v>
      </c>
      <c r="L78" s="35">
        <f t="shared" si="11"/>
        <v>2.23</v>
      </c>
      <c r="M78" s="35">
        <f t="shared" si="15"/>
        <v>2.8284271247461926E-2</v>
      </c>
      <c r="N78" s="101">
        <v>2.36</v>
      </c>
      <c r="O78" s="102">
        <f t="shared" si="16"/>
        <v>58.0616129951202</v>
      </c>
      <c r="P78" s="103"/>
      <c r="Q78" s="103"/>
      <c r="R78" s="103"/>
      <c r="S78" s="103"/>
      <c r="T78" s="103"/>
      <c r="U78" s="116"/>
      <c r="V78" s="132">
        <v>6</v>
      </c>
      <c r="W78" s="132">
        <v>12</v>
      </c>
    </row>
    <row r="79" spans="1:23" x14ac:dyDescent="0.25">
      <c r="A79" s="94" t="s">
        <v>206</v>
      </c>
      <c r="B79" s="95" t="s">
        <v>205</v>
      </c>
      <c r="C79" s="94" t="s">
        <v>22</v>
      </c>
      <c r="D79" s="114">
        <v>42196</v>
      </c>
      <c r="E79" s="94" t="s">
        <v>31</v>
      </c>
      <c r="F79" s="97">
        <v>9033</v>
      </c>
      <c r="G79" s="97">
        <v>9363</v>
      </c>
      <c r="H79" s="98">
        <f t="shared" si="14"/>
        <v>9198</v>
      </c>
      <c r="I79" s="99"/>
      <c r="J79" s="99">
        <v>2.42</v>
      </c>
      <c r="K79" s="99">
        <v>2.4300000000000002</v>
      </c>
      <c r="L79" s="100">
        <f t="shared" si="11"/>
        <v>2.4249999999999998</v>
      </c>
      <c r="M79" s="100">
        <f t="shared" si="15"/>
        <v>7.0710678118656384E-3</v>
      </c>
      <c r="N79" s="101">
        <v>2.4700000000000002</v>
      </c>
      <c r="O79" s="102">
        <f t="shared" si="16"/>
        <v>76.629478348117118</v>
      </c>
      <c r="P79" s="103"/>
      <c r="Q79" s="103"/>
      <c r="R79" s="103"/>
      <c r="S79" s="103"/>
      <c r="T79" s="103"/>
      <c r="U79" s="116"/>
      <c r="V79" s="132">
        <v>6</v>
      </c>
      <c r="W79" s="132">
        <v>12</v>
      </c>
    </row>
    <row r="80" spans="1:23" x14ac:dyDescent="0.25">
      <c r="A80" s="94" t="s">
        <v>208</v>
      </c>
      <c r="B80" s="95" t="s">
        <v>205</v>
      </c>
      <c r="C80" s="94" t="s">
        <v>22</v>
      </c>
      <c r="D80" s="114">
        <v>42196</v>
      </c>
      <c r="E80" s="94" t="s">
        <v>31</v>
      </c>
      <c r="F80" s="97">
        <v>9033</v>
      </c>
      <c r="G80" s="97">
        <v>9363</v>
      </c>
      <c r="H80" s="98">
        <f t="shared" si="14"/>
        <v>9198</v>
      </c>
      <c r="I80" s="99"/>
      <c r="J80" s="99">
        <v>2.23</v>
      </c>
      <c r="K80" s="99">
        <v>2.2200000000000002</v>
      </c>
      <c r="L80" s="100">
        <f t="shared" si="11"/>
        <v>2.2250000000000001</v>
      </c>
      <c r="M80" s="100">
        <f t="shared" si="15"/>
        <v>7.0710678118653244E-3</v>
      </c>
      <c r="N80" s="101"/>
      <c r="O80" s="102">
        <f t="shared" si="16"/>
        <v>57.63182212037848</v>
      </c>
      <c r="P80" s="103"/>
      <c r="Q80" s="103"/>
      <c r="R80" s="103"/>
      <c r="S80" s="103"/>
      <c r="T80" s="103"/>
      <c r="U80" s="116"/>
      <c r="V80" s="132">
        <v>6</v>
      </c>
      <c r="W80" s="132">
        <v>12</v>
      </c>
    </row>
    <row r="81" spans="1:23" x14ac:dyDescent="0.25">
      <c r="A81" s="94" t="s">
        <v>207</v>
      </c>
      <c r="B81" s="95" t="s">
        <v>205</v>
      </c>
      <c r="C81" s="94" t="s">
        <v>22</v>
      </c>
      <c r="D81" s="114">
        <v>42196</v>
      </c>
      <c r="E81" s="94" t="s">
        <v>31</v>
      </c>
      <c r="F81" s="97">
        <v>9033</v>
      </c>
      <c r="G81" s="97">
        <v>9363</v>
      </c>
      <c r="H81" s="98">
        <f t="shared" si="14"/>
        <v>9198</v>
      </c>
      <c r="I81" s="99"/>
      <c r="J81" s="99">
        <v>2.23</v>
      </c>
      <c r="K81" s="99">
        <v>2.21</v>
      </c>
      <c r="L81" s="100">
        <f t="shared" si="11"/>
        <v>2.2199999999999998</v>
      </c>
      <c r="M81" s="100">
        <f t="shared" si="15"/>
        <v>1.4142135623730963E-2</v>
      </c>
      <c r="N81" s="101">
        <v>2.29</v>
      </c>
      <c r="O81" s="102">
        <f t="shared" si="16"/>
        <v>57.204256513913066</v>
      </c>
      <c r="P81" s="103"/>
      <c r="Q81" s="103"/>
      <c r="R81" s="103"/>
      <c r="S81" s="103"/>
      <c r="T81" s="103"/>
      <c r="U81" s="116"/>
      <c r="V81" s="132">
        <v>6</v>
      </c>
      <c r="W81" s="132">
        <v>12</v>
      </c>
    </row>
    <row r="82" spans="1:23" x14ac:dyDescent="0.25">
      <c r="A82" s="94" t="s">
        <v>223</v>
      </c>
      <c r="B82" s="95" t="s">
        <v>205</v>
      </c>
      <c r="C82" s="94" t="s">
        <v>23</v>
      </c>
      <c r="D82" s="114">
        <v>42196</v>
      </c>
      <c r="E82" s="94" t="s">
        <v>31</v>
      </c>
      <c r="F82" s="97">
        <v>9033</v>
      </c>
      <c r="G82" s="97">
        <v>9363</v>
      </c>
      <c r="H82" s="98">
        <f t="shared" si="14"/>
        <v>9198</v>
      </c>
      <c r="I82" s="99">
        <v>2.5099999999999998</v>
      </c>
      <c r="J82" s="99"/>
      <c r="K82" s="99">
        <v>2.54</v>
      </c>
      <c r="L82" s="100">
        <f t="shared" si="11"/>
        <v>2.5249999999999999</v>
      </c>
      <c r="M82" s="100">
        <f t="shared" si="15"/>
        <v>2.12132034355966E-2</v>
      </c>
      <c r="N82" s="101">
        <v>2.6</v>
      </c>
      <c r="O82" s="102">
        <f t="shared" si="16"/>
        <v>87.596181731007292</v>
      </c>
      <c r="P82" s="103"/>
      <c r="Q82" s="103"/>
      <c r="R82" s="103"/>
      <c r="S82" s="103"/>
      <c r="T82" s="103"/>
      <c r="U82" s="116"/>
      <c r="V82" s="132">
        <v>6</v>
      </c>
      <c r="W82" s="132">
        <v>12</v>
      </c>
    </row>
    <row r="83" spans="1:23" x14ac:dyDescent="0.25">
      <c r="A83" s="94" t="s">
        <v>220</v>
      </c>
      <c r="B83" s="95" t="s">
        <v>205</v>
      </c>
      <c r="C83" s="94" t="s">
        <v>58</v>
      </c>
      <c r="D83" s="114">
        <v>42196</v>
      </c>
      <c r="E83" s="94" t="s">
        <v>31</v>
      </c>
      <c r="F83" s="97">
        <v>9033</v>
      </c>
      <c r="G83" s="97">
        <v>9363</v>
      </c>
      <c r="H83" s="98">
        <f t="shared" si="14"/>
        <v>9198</v>
      </c>
      <c r="I83" s="99">
        <v>2.4</v>
      </c>
      <c r="J83" s="99">
        <v>2.37</v>
      </c>
      <c r="K83" s="99"/>
      <c r="L83" s="100">
        <f t="shared" si="11"/>
        <v>2.3849999999999998</v>
      </c>
      <c r="M83" s="100">
        <f t="shared" si="15"/>
        <v>2.1213203435596288E-2</v>
      </c>
      <c r="N83" s="101">
        <v>2.3199999999999998</v>
      </c>
      <c r="O83" s="102">
        <f t="shared" si="16"/>
        <v>72.524801526782966</v>
      </c>
      <c r="P83" s="103"/>
      <c r="Q83" s="103"/>
      <c r="R83" s="103"/>
      <c r="S83" s="103"/>
      <c r="T83" s="103"/>
      <c r="U83" s="116"/>
      <c r="V83" s="132">
        <v>6</v>
      </c>
      <c r="W83" s="132">
        <v>12</v>
      </c>
    </row>
    <row r="84" spans="1:23" x14ac:dyDescent="0.25">
      <c r="A84" s="33" t="s">
        <v>225</v>
      </c>
      <c r="B84" s="58" t="s">
        <v>205</v>
      </c>
      <c r="C84" s="33" t="s">
        <v>23</v>
      </c>
      <c r="D84" s="115">
        <v>42196</v>
      </c>
      <c r="E84" s="33" t="s">
        <v>31</v>
      </c>
      <c r="F84" s="88">
        <v>9033</v>
      </c>
      <c r="G84" s="88">
        <v>9363</v>
      </c>
      <c r="H84" s="107">
        <f t="shared" si="14"/>
        <v>9198</v>
      </c>
      <c r="I84" s="108"/>
      <c r="J84" s="108">
        <v>2.25</v>
      </c>
      <c r="K84" s="108">
        <v>2.1800000000000002</v>
      </c>
      <c r="L84" s="35">
        <f t="shared" si="11"/>
        <v>2.2149999999999999</v>
      </c>
      <c r="M84" s="35">
        <f t="shared" si="15"/>
        <v>4.9497474683058214E-2</v>
      </c>
      <c r="N84" s="101">
        <v>2.4300000000000002</v>
      </c>
      <c r="O84" s="102">
        <f t="shared" si="16"/>
        <v>56.778909627218873</v>
      </c>
      <c r="P84" s="103"/>
      <c r="Q84" s="103"/>
      <c r="R84" s="103"/>
      <c r="S84" s="103"/>
      <c r="T84" s="103"/>
      <c r="U84" s="116"/>
      <c r="V84" s="132">
        <v>6</v>
      </c>
      <c r="W84" s="132">
        <v>12</v>
      </c>
    </row>
    <row r="85" spans="1:23" x14ac:dyDescent="0.25">
      <c r="A85" s="94" t="s">
        <v>234</v>
      </c>
      <c r="B85" s="95" t="s">
        <v>320</v>
      </c>
      <c r="C85" s="94" t="s">
        <v>23</v>
      </c>
      <c r="D85" s="114">
        <v>42196</v>
      </c>
      <c r="E85" s="94" t="s">
        <v>31</v>
      </c>
      <c r="F85" s="97">
        <v>6069</v>
      </c>
      <c r="G85" s="97">
        <v>6398</v>
      </c>
      <c r="H85" s="98">
        <f t="shared" si="14"/>
        <v>6233.5</v>
      </c>
      <c r="I85" s="99">
        <v>2.38</v>
      </c>
      <c r="J85" s="99"/>
      <c r="K85" s="99">
        <v>2.38</v>
      </c>
      <c r="L85" s="100">
        <f t="shared" si="11"/>
        <v>2.38</v>
      </c>
      <c r="M85" s="100">
        <f t="shared" si="15"/>
        <v>0</v>
      </c>
      <c r="N85" s="101">
        <v>2.34</v>
      </c>
      <c r="O85" s="102">
        <f t="shared" si="16"/>
        <v>72.022754661441738</v>
      </c>
      <c r="P85" s="103"/>
      <c r="Q85" s="103"/>
      <c r="R85" s="103"/>
      <c r="S85" s="103"/>
      <c r="T85" s="103"/>
      <c r="U85" s="116"/>
      <c r="V85" s="132">
        <v>4</v>
      </c>
      <c r="W85" s="132">
        <v>6</v>
      </c>
    </row>
    <row r="86" spans="1:23" x14ac:dyDescent="0.25">
      <c r="A86" s="94" t="s">
        <v>238</v>
      </c>
      <c r="B86" s="95" t="s">
        <v>320</v>
      </c>
      <c r="C86" s="94" t="s">
        <v>23</v>
      </c>
      <c r="D86" s="114">
        <v>42196</v>
      </c>
      <c r="E86" s="94" t="s">
        <v>31</v>
      </c>
      <c r="F86" s="97">
        <v>6069</v>
      </c>
      <c r="G86" s="97">
        <v>6398</v>
      </c>
      <c r="H86" s="98">
        <f t="shared" si="14"/>
        <v>6233.5</v>
      </c>
      <c r="I86" s="99"/>
      <c r="J86" s="99">
        <v>2.69</v>
      </c>
      <c r="K86" s="99">
        <v>2.7</v>
      </c>
      <c r="L86" s="100">
        <f t="shared" si="11"/>
        <v>2.6950000000000003</v>
      </c>
      <c r="M86" s="100">
        <f t="shared" si="15"/>
        <v>7.0710678118656384E-3</v>
      </c>
      <c r="N86" s="101">
        <v>2.64</v>
      </c>
      <c r="O86" s="102">
        <f t="shared" si="16"/>
        <v>108.6799743184838</v>
      </c>
      <c r="P86" s="103"/>
      <c r="Q86" s="103"/>
      <c r="R86" s="103"/>
      <c r="S86" s="103"/>
      <c r="T86" s="103"/>
      <c r="U86" s="116"/>
      <c r="V86" s="132">
        <v>4</v>
      </c>
      <c r="W86" s="132">
        <v>6</v>
      </c>
    </row>
    <row r="87" spans="1:23" x14ac:dyDescent="0.25">
      <c r="A87" s="94" t="s">
        <v>237</v>
      </c>
      <c r="B87" s="95" t="s">
        <v>320</v>
      </c>
      <c r="C87" s="94" t="s">
        <v>96</v>
      </c>
      <c r="D87" s="114">
        <v>42196</v>
      </c>
      <c r="E87" s="94" t="s">
        <v>31</v>
      </c>
      <c r="F87" s="97">
        <v>6069</v>
      </c>
      <c r="G87" s="97">
        <v>6398</v>
      </c>
      <c r="H87" s="98">
        <f t="shared" si="14"/>
        <v>6233.5</v>
      </c>
      <c r="I87" s="99"/>
      <c r="J87" s="99">
        <v>2.57</v>
      </c>
      <c r="K87" s="99">
        <v>2.56</v>
      </c>
      <c r="L87" s="100">
        <f t="shared" si="11"/>
        <v>2.5649999999999999</v>
      </c>
      <c r="M87" s="100">
        <f t="shared" si="15"/>
        <v>7.0710678118653244E-3</v>
      </c>
      <c r="N87" s="101">
        <v>2.59</v>
      </c>
      <c r="O87" s="102">
        <f t="shared" si="16"/>
        <v>92.273967185043091</v>
      </c>
      <c r="P87" s="116">
        <v>-12.146466666666665</v>
      </c>
      <c r="Q87" s="117">
        <v>6.1752266666666662</v>
      </c>
      <c r="R87" s="116">
        <v>29.730292758687565</v>
      </c>
      <c r="S87" s="117">
        <v>10.10018818405619</v>
      </c>
      <c r="T87" s="116">
        <v>2.9435384981854877</v>
      </c>
      <c r="U87" s="116"/>
      <c r="V87" s="132">
        <v>4</v>
      </c>
      <c r="W87" s="132">
        <v>6</v>
      </c>
    </row>
    <row r="88" spans="1:23" x14ac:dyDescent="0.25">
      <c r="A88" s="94" t="s">
        <v>3</v>
      </c>
      <c r="B88" s="95" t="s">
        <v>13</v>
      </c>
      <c r="C88" s="94" t="s">
        <v>16</v>
      </c>
      <c r="D88" s="114">
        <v>42187</v>
      </c>
      <c r="E88" s="114" t="s">
        <v>31</v>
      </c>
      <c r="F88" s="97">
        <v>10021</v>
      </c>
      <c r="G88" s="97">
        <v>10351</v>
      </c>
      <c r="H88" s="98">
        <f t="shared" si="14"/>
        <v>10186</v>
      </c>
      <c r="I88" s="99"/>
      <c r="J88" s="99">
        <v>2.41</v>
      </c>
      <c r="K88" s="99">
        <v>2.4</v>
      </c>
      <c r="L88" s="100">
        <f t="shared" si="11"/>
        <v>2.4050000000000002</v>
      </c>
      <c r="M88" s="100">
        <f t="shared" si="15"/>
        <v>7.0710678118656384E-3</v>
      </c>
      <c r="N88" s="101">
        <v>2.4700000000000002</v>
      </c>
      <c r="O88" s="102">
        <f t="shared" si="16"/>
        <v>74.557427889747444</v>
      </c>
      <c r="P88" s="103"/>
      <c r="Q88" s="103"/>
      <c r="R88" s="103"/>
      <c r="S88" s="103"/>
      <c r="T88" s="103"/>
      <c r="U88" s="116"/>
      <c r="V88" s="132">
        <v>7</v>
      </c>
      <c r="W88" s="132">
        <v>15</v>
      </c>
    </row>
    <row r="89" spans="1:23" x14ac:dyDescent="0.25">
      <c r="A89" s="94" t="s">
        <v>236</v>
      </c>
      <c r="B89" s="95" t="s">
        <v>320</v>
      </c>
      <c r="C89" s="94" t="s">
        <v>23</v>
      </c>
      <c r="D89" s="114">
        <v>42196</v>
      </c>
      <c r="E89" s="94" t="s">
        <v>31</v>
      </c>
      <c r="F89" s="97">
        <v>6069</v>
      </c>
      <c r="G89" s="97">
        <v>6398</v>
      </c>
      <c r="H89" s="98">
        <f t="shared" si="14"/>
        <v>6233.5</v>
      </c>
      <c r="I89" s="99">
        <v>2.34</v>
      </c>
      <c r="J89" s="99">
        <v>2.33</v>
      </c>
      <c r="K89" s="99"/>
      <c r="L89" s="100">
        <f t="shared" si="11"/>
        <v>2.335</v>
      </c>
      <c r="M89" s="100">
        <f t="shared" si="15"/>
        <v>7.0710678118653244E-3</v>
      </c>
      <c r="N89" s="101">
        <v>2.2599999999999998</v>
      </c>
      <c r="O89" s="102">
        <f t="shared" si="16"/>
        <v>67.61290393395862</v>
      </c>
      <c r="P89" s="103"/>
      <c r="Q89" s="103"/>
      <c r="R89" s="103"/>
      <c r="S89" s="103"/>
      <c r="T89" s="103"/>
      <c r="U89" s="116"/>
      <c r="V89" s="132">
        <v>4</v>
      </c>
      <c r="W89" s="132">
        <v>6</v>
      </c>
    </row>
    <row r="90" spans="1:23" x14ac:dyDescent="0.25">
      <c r="A90" s="94" t="s">
        <v>235</v>
      </c>
      <c r="B90" s="95" t="s">
        <v>320</v>
      </c>
      <c r="C90" s="94" t="s">
        <v>23</v>
      </c>
      <c r="D90" s="114">
        <v>42196</v>
      </c>
      <c r="E90" s="94" t="s">
        <v>31</v>
      </c>
      <c r="F90" s="97">
        <v>6069</v>
      </c>
      <c r="G90" s="97">
        <v>6398</v>
      </c>
      <c r="H90" s="98">
        <f t="shared" si="14"/>
        <v>6233.5</v>
      </c>
      <c r="I90" s="99">
        <v>2.35</v>
      </c>
      <c r="J90" s="99">
        <v>2.33</v>
      </c>
      <c r="K90" s="99">
        <v>2.31</v>
      </c>
      <c r="L90" s="100">
        <f t="shared" si="11"/>
        <v>2.33</v>
      </c>
      <c r="M90" s="100">
        <f t="shared" si="15"/>
        <v>2.0000000000000018E-2</v>
      </c>
      <c r="N90" s="101"/>
      <c r="O90" s="102">
        <f t="shared" si="16"/>
        <v>67.134861700469955</v>
      </c>
      <c r="P90" s="116">
        <v>-12.247466666666666</v>
      </c>
      <c r="Q90" s="117">
        <v>6.0780266666666662</v>
      </c>
      <c r="R90" s="116">
        <v>22.22082846649139</v>
      </c>
      <c r="S90" s="117">
        <v>7.4183457353696145</v>
      </c>
      <c r="T90" s="116">
        <v>2.995388629643621</v>
      </c>
      <c r="U90" s="116"/>
      <c r="V90" s="132">
        <v>4</v>
      </c>
      <c r="W90" s="132">
        <v>6</v>
      </c>
    </row>
    <row r="91" spans="1:23" x14ac:dyDescent="0.25">
      <c r="A91" s="94" t="s">
        <v>197</v>
      </c>
      <c r="B91" s="95" t="s">
        <v>148</v>
      </c>
      <c r="C91" s="94" t="s">
        <v>23</v>
      </c>
      <c r="D91" s="114">
        <v>42196</v>
      </c>
      <c r="E91" s="94" t="s">
        <v>31</v>
      </c>
      <c r="F91" s="97">
        <v>9363</v>
      </c>
      <c r="G91" s="97">
        <v>9692</v>
      </c>
      <c r="H91" s="98">
        <f t="shared" si="14"/>
        <v>9527.5</v>
      </c>
      <c r="I91" s="99">
        <v>2.37</v>
      </c>
      <c r="J91" s="99">
        <v>2.35</v>
      </c>
      <c r="K91" s="99"/>
      <c r="L91" s="100">
        <f t="shared" si="11"/>
        <v>2.3600000000000003</v>
      </c>
      <c r="M91" s="100">
        <f t="shared" si="15"/>
        <v>1.4142135623730963E-2</v>
      </c>
      <c r="N91" s="101">
        <v>2.44</v>
      </c>
      <c r="O91" s="102">
        <f t="shared" si="16"/>
        <v>70.038805367037725</v>
      </c>
      <c r="P91" s="103"/>
      <c r="Q91" s="103"/>
      <c r="R91" s="103"/>
      <c r="S91" s="103"/>
      <c r="T91" s="103"/>
      <c r="U91" s="116"/>
      <c r="V91" s="132">
        <v>6</v>
      </c>
      <c r="W91" s="132">
        <v>13</v>
      </c>
    </row>
    <row r="92" spans="1:23" x14ac:dyDescent="0.25">
      <c r="A92" s="94" t="s">
        <v>199</v>
      </c>
      <c r="B92" s="95" t="s">
        <v>148</v>
      </c>
      <c r="C92" s="94" t="s">
        <v>23</v>
      </c>
      <c r="D92" s="114">
        <v>42196</v>
      </c>
      <c r="E92" s="94" t="s">
        <v>31</v>
      </c>
      <c r="F92" s="97">
        <v>9363</v>
      </c>
      <c r="G92" s="97">
        <v>9692</v>
      </c>
      <c r="H92" s="98">
        <f t="shared" si="14"/>
        <v>9527.5</v>
      </c>
      <c r="I92" s="99"/>
      <c r="J92" s="99">
        <v>2.36</v>
      </c>
      <c r="K92" s="99">
        <v>2.37</v>
      </c>
      <c r="L92" s="100">
        <f t="shared" ref="L92:L114" si="17">AVERAGE(I92:K92)</f>
        <v>2.3650000000000002</v>
      </c>
      <c r="M92" s="100">
        <f t="shared" si="15"/>
        <v>7.0710678118656384E-3</v>
      </c>
      <c r="N92" s="101">
        <v>2.33</v>
      </c>
      <c r="O92" s="102">
        <f t="shared" si="16"/>
        <v>70.531170330473557</v>
      </c>
      <c r="P92" s="103"/>
      <c r="Q92" s="103"/>
      <c r="R92" s="103"/>
      <c r="S92" s="103"/>
      <c r="T92" s="103"/>
      <c r="U92" s="116"/>
      <c r="V92" s="132">
        <v>6</v>
      </c>
      <c r="W92" s="132">
        <v>13</v>
      </c>
    </row>
    <row r="93" spans="1:23" x14ac:dyDescent="0.25">
      <c r="A93" s="94" t="s">
        <v>198</v>
      </c>
      <c r="B93" s="95" t="s">
        <v>148</v>
      </c>
      <c r="C93" s="94" t="s">
        <v>22</v>
      </c>
      <c r="D93" s="114">
        <v>42196</v>
      </c>
      <c r="E93" s="94" t="s">
        <v>31</v>
      </c>
      <c r="F93" s="97">
        <v>9363</v>
      </c>
      <c r="G93" s="97">
        <v>9692</v>
      </c>
      <c r="H93" s="98">
        <f t="shared" si="14"/>
        <v>9527.5</v>
      </c>
      <c r="I93" s="99">
        <v>2.48</v>
      </c>
      <c r="J93" s="99">
        <v>2.46</v>
      </c>
      <c r="K93" s="99"/>
      <c r="L93" s="100">
        <f t="shared" si="17"/>
        <v>2.4699999999999998</v>
      </c>
      <c r="M93" s="100">
        <f t="shared" si="15"/>
        <v>1.4142135623730963E-2</v>
      </c>
      <c r="N93" s="101">
        <v>2.56</v>
      </c>
      <c r="O93" s="102">
        <f t="shared" si="16"/>
        <v>81.437965461622241</v>
      </c>
      <c r="P93" s="116">
        <v>-17.867466666666665</v>
      </c>
      <c r="Q93" s="117">
        <v>5.5962266666666656</v>
      </c>
      <c r="R93" s="116">
        <v>28.747734654775705</v>
      </c>
      <c r="S93" s="117">
        <v>9.5836236601497689</v>
      </c>
      <c r="T93" s="116">
        <v>2.9996727411483568</v>
      </c>
      <c r="U93" s="116"/>
      <c r="V93" s="132">
        <v>6</v>
      </c>
      <c r="W93" s="132">
        <v>13</v>
      </c>
    </row>
    <row r="94" spans="1:23" x14ac:dyDescent="0.25">
      <c r="A94" s="94" t="s">
        <v>189</v>
      </c>
      <c r="B94" s="95" t="s">
        <v>89</v>
      </c>
      <c r="C94" s="94" t="s">
        <v>96</v>
      </c>
      <c r="D94" s="114">
        <v>42194</v>
      </c>
      <c r="E94" s="94" t="s">
        <v>31</v>
      </c>
      <c r="F94" s="97">
        <v>10351</v>
      </c>
      <c r="G94" s="97">
        <v>10680</v>
      </c>
      <c r="H94" s="98">
        <f t="shared" ref="H94:H114" si="18">AVERAGE(F94:G94)</f>
        <v>10515.5</v>
      </c>
      <c r="I94" s="99">
        <v>1.91</v>
      </c>
      <c r="J94" s="99"/>
      <c r="K94" s="99">
        <v>1.88</v>
      </c>
      <c r="L94" s="100">
        <f t="shared" si="17"/>
        <v>1.895</v>
      </c>
      <c r="M94" s="100">
        <f t="shared" si="15"/>
        <v>2.1213203435596444E-2</v>
      </c>
      <c r="N94" s="101">
        <v>1.98</v>
      </c>
      <c r="O94" s="102">
        <f t="shared" si="16"/>
        <v>33.875561251351527</v>
      </c>
      <c r="P94" s="116">
        <v>-21.699466666666666</v>
      </c>
      <c r="Q94" s="117">
        <v>4.9716266666666664</v>
      </c>
      <c r="R94" s="116">
        <v>28.791180753537446</v>
      </c>
      <c r="S94" s="117">
        <v>9.6362872538892361</v>
      </c>
      <c r="T94" s="116">
        <v>2.9877877231106029</v>
      </c>
      <c r="U94" s="116"/>
      <c r="V94" s="132">
        <v>7</v>
      </c>
      <c r="W94" s="132">
        <v>16</v>
      </c>
    </row>
    <row r="95" spans="1:23" x14ac:dyDescent="0.25">
      <c r="A95" s="94" t="s">
        <v>188</v>
      </c>
      <c r="B95" s="95" t="s">
        <v>89</v>
      </c>
      <c r="C95" s="94" t="s">
        <v>23</v>
      </c>
      <c r="D95" s="114">
        <v>42194</v>
      </c>
      <c r="E95" s="94" t="s">
        <v>31</v>
      </c>
      <c r="F95" s="97">
        <v>10351</v>
      </c>
      <c r="G95" s="97">
        <v>10680</v>
      </c>
      <c r="H95" s="98">
        <f t="shared" si="18"/>
        <v>10515.5</v>
      </c>
      <c r="I95" s="99"/>
      <c r="J95" s="99">
        <v>2.39</v>
      </c>
      <c r="K95" s="99">
        <v>2.37</v>
      </c>
      <c r="L95" s="100">
        <f t="shared" si="17"/>
        <v>2.38</v>
      </c>
      <c r="M95" s="100">
        <f t="shared" si="15"/>
        <v>1.4142135623730963E-2</v>
      </c>
      <c r="N95" s="101">
        <v>2.46</v>
      </c>
      <c r="O95" s="102">
        <f t="shared" si="16"/>
        <v>72.022754661441738</v>
      </c>
      <c r="P95" s="116">
        <v>-14.252466666666665</v>
      </c>
      <c r="Q95" s="117">
        <v>6.8400266666666658</v>
      </c>
      <c r="R95" s="116">
        <v>33.900303537077875</v>
      </c>
      <c r="S95" s="117">
        <v>11.144596284895732</v>
      </c>
      <c r="T95" s="116">
        <v>3.0418601688625495</v>
      </c>
      <c r="U95" s="116"/>
      <c r="V95" s="132">
        <v>7</v>
      </c>
      <c r="W95" s="132">
        <v>16</v>
      </c>
    </row>
    <row r="96" spans="1:23" x14ac:dyDescent="0.25">
      <c r="A96" s="94" t="s">
        <v>57</v>
      </c>
      <c r="B96" s="95" t="s">
        <v>13</v>
      </c>
      <c r="C96" s="94" t="s">
        <v>58</v>
      </c>
      <c r="D96" s="114">
        <v>42186</v>
      </c>
      <c r="E96" s="114" t="s">
        <v>31</v>
      </c>
      <c r="F96" s="97">
        <v>10021</v>
      </c>
      <c r="G96" s="97">
        <v>10351</v>
      </c>
      <c r="H96" s="98">
        <f t="shared" si="18"/>
        <v>10186</v>
      </c>
      <c r="I96" s="99">
        <v>2.6</v>
      </c>
      <c r="J96" s="99">
        <v>2.61</v>
      </c>
      <c r="K96" s="99"/>
      <c r="L96" s="100">
        <f t="shared" si="17"/>
        <v>2.605</v>
      </c>
      <c r="M96" s="100">
        <f t="shared" si="15"/>
        <v>7.0710678118653244E-3</v>
      </c>
      <c r="N96" s="101"/>
      <c r="O96" s="102">
        <f t="shared" si="16"/>
        <v>97.123333160996566</v>
      </c>
      <c r="P96" s="103"/>
      <c r="Q96" s="103"/>
      <c r="R96" s="103"/>
      <c r="S96" s="103"/>
      <c r="T96" s="103"/>
      <c r="U96" s="116"/>
      <c r="V96" s="132">
        <v>7</v>
      </c>
      <c r="W96" s="132">
        <v>15</v>
      </c>
    </row>
    <row r="97" spans="1:23" x14ac:dyDescent="0.25">
      <c r="A97" s="94" t="s">
        <v>260</v>
      </c>
      <c r="B97" s="95" t="s">
        <v>205</v>
      </c>
      <c r="C97" s="94" t="s">
        <v>21</v>
      </c>
      <c r="D97" s="114">
        <v>42196</v>
      </c>
      <c r="E97" s="94" t="s">
        <v>31</v>
      </c>
      <c r="F97" s="97">
        <v>9033</v>
      </c>
      <c r="G97" s="97">
        <v>9363</v>
      </c>
      <c r="H97" s="98">
        <f t="shared" si="18"/>
        <v>9198</v>
      </c>
      <c r="I97" s="99">
        <v>2.76</v>
      </c>
      <c r="J97" s="99">
        <v>2.77</v>
      </c>
      <c r="K97" s="99"/>
      <c r="L97" s="100">
        <f t="shared" si="17"/>
        <v>2.7649999999999997</v>
      </c>
      <c r="M97" s="100">
        <f t="shared" si="15"/>
        <v>7.0710678118656384E-3</v>
      </c>
      <c r="N97" s="101">
        <v>2.79</v>
      </c>
      <c r="O97" s="102">
        <f t="shared" si="16"/>
        <v>118.30712454810106</v>
      </c>
      <c r="P97" s="116">
        <v>-16.285466666666665</v>
      </c>
      <c r="Q97" s="117">
        <v>7.1752266666666662</v>
      </c>
      <c r="R97" s="116">
        <v>33.956126411519342</v>
      </c>
      <c r="S97" s="117">
        <v>11.555835772765306</v>
      </c>
      <c r="T97" s="116">
        <v>2.9384396835706896</v>
      </c>
      <c r="U97" s="116"/>
      <c r="V97" s="132">
        <v>6</v>
      </c>
      <c r="W97" s="132">
        <v>12</v>
      </c>
    </row>
    <row r="98" spans="1:23" x14ac:dyDescent="0.25">
      <c r="A98" s="94" t="s">
        <v>258</v>
      </c>
      <c r="B98" s="95" t="s">
        <v>205</v>
      </c>
      <c r="C98" s="94" t="s">
        <v>21</v>
      </c>
      <c r="D98" s="114">
        <v>42196</v>
      </c>
      <c r="E98" s="94" t="s">
        <v>31</v>
      </c>
      <c r="F98" s="97">
        <v>9033</v>
      </c>
      <c r="G98" s="97">
        <v>9363</v>
      </c>
      <c r="H98" s="98">
        <f t="shared" si="18"/>
        <v>9198</v>
      </c>
      <c r="I98" s="99">
        <v>2.56</v>
      </c>
      <c r="J98" s="99"/>
      <c r="K98" s="99">
        <v>2.6</v>
      </c>
      <c r="L98" s="100">
        <f t="shared" si="17"/>
        <v>2.58</v>
      </c>
      <c r="M98" s="100">
        <f t="shared" si="15"/>
        <v>2.8284271247461926E-2</v>
      </c>
      <c r="N98" s="101">
        <v>2.4700000000000002</v>
      </c>
      <c r="O98" s="102">
        <f t="shared" si="16"/>
        <v>94.072183983207808</v>
      </c>
      <c r="P98" s="116">
        <v>-11.592466666666665</v>
      </c>
      <c r="Q98" s="117">
        <v>7.5222266666666657</v>
      </c>
      <c r="R98" s="116">
        <v>39.755954193199329</v>
      </c>
      <c r="S98" s="117">
        <v>13.9054297909718</v>
      </c>
      <c r="T98" s="116">
        <v>2.8590237619991559</v>
      </c>
      <c r="U98" s="116"/>
      <c r="V98" s="132">
        <v>6</v>
      </c>
      <c r="W98" s="132">
        <v>12</v>
      </c>
    </row>
    <row r="99" spans="1:23" x14ac:dyDescent="0.25">
      <c r="A99" s="94" t="s">
        <v>261</v>
      </c>
      <c r="B99" s="95" t="s">
        <v>205</v>
      </c>
      <c r="C99" s="94" t="s">
        <v>23</v>
      </c>
      <c r="D99" s="114">
        <v>42196</v>
      </c>
      <c r="E99" s="94" t="s">
        <v>31</v>
      </c>
      <c r="F99" s="97">
        <v>9033</v>
      </c>
      <c r="G99" s="97">
        <v>9363</v>
      </c>
      <c r="H99" s="98">
        <f t="shared" si="18"/>
        <v>9198</v>
      </c>
      <c r="I99" s="99"/>
      <c r="J99" s="99">
        <v>2.57</v>
      </c>
      <c r="K99" s="99">
        <v>2.61</v>
      </c>
      <c r="L99" s="100">
        <f t="shared" si="17"/>
        <v>2.59</v>
      </c>
      <c r="M99" s="100">
        <f t="shared" si="15"/>
        <v>2.8284271247461926E-2</v>
      </c>
      <c r="N99" s="101">
        <v>2.68</v>
      </c>
      <c r="O99" s="102">
        <f t="shared" si="16"/>
        <v>95.28449116458566</v>
      </c>
      <c r="P99" s="103"/>
      <c r="Q99" s="103"/>
      <c r="R99" s="103"/>
      <c r="S99" s="103"/>
      <c r="T99" s="103"/>
      <c r="U99" s="116"/>
      <c r="V99" s="132">
        <v>6</v>
      </c>
      <c r="W99" s="132">
        <v>12</v>
      </c>
    </row>
    <row r="100" spans="1:23" x14ac:dyDescent="0.25">
      <c r="A100" s="94" t="s">
        <v>262</v>
      </c>
      <c r="B100" s="95" t="s">
        <v>205</v>
      </c>
      <c r="C100" s="94" t="s">
        <v>23</v>
      </c>
      <c r="D100" s="114">
        <v>42196</v>
      </c>
      <c r="E100" s="94" t="s">
        <v>31</v>
      </c>
      <c r="F100" s="97">
        <v>9033</v>
      </c>
      <c r="G100" s="97">
        <v>9363</v>
      </c>
      <c r="H100" s="98">
        <f t="shared" si="18"/>
        <v>9198</v>
      </c>
      <c r="I100" s="99">
        <v>2.48</v>
      </c>
      <c r="J100" s="99"/>
      <c r="K100" s="99">
        <v>2.5299999999999998</v>
      </c>
      <c r="L100" s="100">
        <f t="shared" si="17"/>
        <v>2.5049999999999999</v>
      </c>
      <c r="M100" s="100">
        <f t="shared" si="15"/>
        <v>3.5355339059327251E-2</v>
      </c>
      <c r="N100" s="101">
        <v>2.61</v>
      </c>
      <c r="O100" s="102">
        <f t="shared" si="16"/>
        <v>85.32053833106356</v>
      </c>
      <c r="P100" s="103"/>
      <c r="Q100" s="103"/>
      <c r="R100" s="103"/>
      <c r="S100" s="103"/>
      <c r="T100" s="103"/>
      <c r="U100" s="116"/>
      <c r="V100" s="132">
        <v>6</v>
      </c>
      <c r="W100" s="132">
        <v>12</v>
      </c>
    </row>
    <row r="101" spans="1:23" x14ac:dyDescent="0.25">
      <c r="A101" s="94" t="s">
        <v>9</v>
      </c>
      <c r="B101" s="95" t="s">
        <v>13</v>
      </c>
      <c r="C101" s="94" t="s">
        <v>16</v>
      </c>
      <c r="D101" s="114">
        <v>42187</v>
      </c>
      <c r="E101" s="114" t="s">
        <v>31</v>
      </c>
      <c r="F101" s="97">
        <v>10021</v>
      </c>
      <c r="G101" s="97">
        <v>10351</v>
      </c>
      <c r="H101" s="98">
        <f t="shared" si="18"/>
        <v>10186</v>
      </c>
      <c r="I101" s="99"/>
      <c r="J101" s="99">
        <v>2.66</v>
      </c>
      <c r="K101" s="99">
        <v>2.61</v>
      </c>
      <c r="L101" s="100">
        <f t="shared" si="17"/>
        <v>2.6349999999999998</v>
      </c>
      <c r="M101" s="100">
        <f t="shared" si="15"/>
        <v>3.5355339059327563E-2</v>
      </c>
      <c r="N101" s="101"/>
      <c r="O101" s="102">
        <f t="shared" si="16"/>
        <v>100.87507037316401</v>
      </c>
      <c r="P101" s="103"/>
      <c r="Q101" s="103"/>
      <c r="R101" s="103"/>
      <c r="S101" s="103"/>
      <c r="T101" s="103"/>
      <c r="U101" s="116"/>
      <c r="V101" s="132">
        <v>7</v>
      </c>
      <c r="W101" s="132">
        <v>15</v>
      </c>
    </row>
    <row r="102" spans="1:23" x14ac:dyDescent="0.25">
      <c r="A102" s="94" t="s">
        <v>5</v>
      </c>
      <c r="B102" s="95" t="s">
        <v>13</v>
      </c>
      <c r="C102" s="94" t="s">
        <v>16</v>
      </c>
      <c r="D102" s="114">
        <v>42187</v>
      </c>
      <c r="E102" s="114" t="s">
        <v>31</v>
      </c>
      <c r="F102" s="97">
        <v>10021</v>
      </c>
      <c r="G102" s="97">
        <v>10351</v>
      </c>
      <c r="H102" s="98">
        <f t="shared" si="18"/>
        <v>10186</v>
      </c>
      <c r="I102" s="99"/>
      <c r="J102" s="99">
        <v>2.4</v>
      </c>
      <c r="K102" s="99">
        <v>2.39</v>
      </c>
      <c r="L102" s="100">
        <f t="shared" si="17"/>
        <v>2.395</v>
      </c>
      <c r="M102" s="100">
        <f t="shared" si="15"/>
        <v>7.0710678118653244E-3</v>
      </c>
      <c r="N102" s="101">
        <v>2.4500000000000002</v>
      </c>
      <c r="O102" s="102">
        <f t="shared" si="16"/>
        <v>73.536213530411189</v>
      </c>
      <c r="P102" s="116">
        <v>-15.460466666666665</v>
      </c>
      <c r="Q102" s="117">
        <v>7.1440733333333339</v>
      </c>
      <c r="R102" s="116">
        <v>32.43453148988683</v>
      </c>
      <c r="S102" s="117">
        <v>10.617399807629454</v>
      </c>
      <c r="T102" s="117">
        <v>3.0548469566512901</v>
      </c>
      <c r="U102" s="116"/>
      <c r="V102" s="132">
        <v>7</v>
      </c>
      <c r="W102" s="132">
        <v>15</v>
      </c>
    </row>
    <row r="103" spans="1:23" x14ac:dyDescent="0.25">
      <c r="A103" s="33" t="s">
        <v>243</v>
      </c>
      <c r="B103" s="58" t="s">
        <v>136</v>
      </c>
      <c r="C103" s="33" t="s">
        <v>22</v>
      </c>
      <c r="D103" s="115">
        <v>42196</v>
      </c>
      <c r="E103" s="33" t="s">
        <v>31</v>
      </c>
      <c r="F103" s="88">
        <v>8704</v>
      </c>
      <c r="G103" s="88">
        <v>9033</v>
      </c>
      <c r="H103" s="107">
        <f t="shared" si="18"/>
        <v>8868.5</v>
      </c>
      <c r="I103" s="108">
        <v>2.4700000000000002</v>
      </c>
      <c r="J103" s="108"/>
      <c r="K103" s="108">
        <v>2.41</v>
      </c>
      <c r="L103" s="35">
        <f t="shared" si="17"/>
        <v>2.4400000000000004</v>
      </c>
      <c r="M103" s="35">
        <f t="shared" si="15"/>
        <v>4.2426406871192889E-2</v>
      </c>
      <c r="N103" s="101">
        <v>2.56</v>
      </c>
      <c r="O103" s="102">
        <f t="shared" si="16"/>
        <v>78.209646906560451</v>
      </c>
      <c r="P103" s="103"/>
      <c r="Q103" s="103"/>
      <c r="R103" s="103"/>
      <c r="S103" s="103"/>
      <c r="T103" s="103"/>
      <c r="U103" s="116"/>
      <c r="V103" s="132">
        <v>6</v>
      </c>
      <c r="W103" s="132">
        <v>11</v>
      </c>
    </row>
    <row r="104" spans="1:23" x14ac:dyDescent="0.25">
      <c r="A104" s="94" t="s">
        <v>246</v>
      </c>
      <c r="B104" s="95" t="s">
        <v>136</v>
      </c>
      <c r="C104" s="94" t="s">
        <v>55</v>
      </c>
      <c r="D104" s="114">
        <v>42196</v>
      </c>
      <c r="E104" s="94" t="s">
        <v>31</v>
      </c>
      <c r="F104" s="97">
        <v>8704</v>
      </c>
      <c r="G104" s="97">
        <v>9033</v>
      </c>
      <c r="H104" s="98">
        <f t="shared" si="18"/>
        <v>8868.5</v>
      </c>
      <c r="I104" s="99">
        <v>2.17</v>
      </c>
      <c r="J104" s="99"/>
      <c r="K104" s="99">
        <v>2.14</v>
      </c>
      <c r="L104" s="100">
        <f t="shared" si="17"/>
        <v>2.1550000000000002</v>
      </c>
      <c r="M104" s="100">
        <f t="shared" si="15"/>
        <v>2.1213203435596288E-2</v>
      </c>
      <c r="N104" s="101">
        <v>2.08</v>
      </c>
      <c r="O104" s="102">
        <f t="shared" si="16"/>
        <v>51.845429733503607</v>
      </c>
      <c r="P104" s="103"/>
      <c r="Q104" s="103"/>
      <c r="R104" s="103"/>
      <c r="S104" s="103"/>
      <c r="T104" s="103"/>
      <c r="U104" s="116"/>
      <c r="V104" s="132">
        <v>6</v>
      </c>
      <c r="W104" s="132">
        <v>11</v>
      </c>
    </row>
    <row r="105" spans="1:23" x14ac:dyDescent="0.25">
      <c r="A105" s="33" t="s">
        <v>244</v>
      </c>
      <c r="B105" s="58" t="s">
        <v>136</v>
      </c>
      <c r="C105" s="33" t="s">
        <v>16</v>
      </c>
      <c r="D105" s="115">
        <v>42196</v>
      </c>
      <c r="E105" s="33" t="s">
        <v>31</v>
      </c>
      <c r="F105" s="88">
        <v>8704</v>
      </c>
      <c r="G105" s="88">
        <v>9033</v>
      </c>
      <c r="H105" s="107">
        <f t="shared" si="18"/>
        <v>8868.5</v>
      </c>
      <c r="I105" s="108">
        <v>2.77</v>
      </c>
      <c r="J105" s="108">
        <v>2.78</v>
      </c>
      <c r="K105" s="108"/>
      <c r="L105" s="35">
        <f t="shared" si="17"/>
        <v>2.7749999999999999</v>
      </c>
      <c r="M105" s="35">
        <f t="shared" si="15"/>
        <v>7.0710678118653244E-3</v>
      </c>
      <c r="N105" s="101">
        <v>2.54</v>
      </c>
      <c r="O105" s="102">
        <f t="shared" si="16"/>
        <v>119.72931243057542</v>
      </c>
      <c r="P105" s="103"/>
      <c r="Q105" s="103"/>
      <c r="R105" s="103"/>
      <c r="S105" s="103"/>
      <c r="T105" s="103"/>
      <c r="U105" s="116"/>
      <c r="V105" s="132">
        <v>6</v>
      </c>
      <c r="W105" s="132">
        <v>11</v>
      </c>
    </row>
    <row r="106" spans="1:23" x14ac:dyDescent="0.25">
      <c r="A106" s="94" t="s">
        <v>11</v>
      </c>
      <c r="B106" s="95" t="s">
        <v>13</v>
      </c>
      <c r="C106" s="94" t="s">
        <v>16</v>
      </c>
      <c r="D106" s="114">
        <v>42187</v>
      </c>
      <c r="E106" s="114" t="s">
        <v>31</v>
      </c>
      <c r="F106" s="97">
        <v>10021</v>
      </c>
      <c r="G106" s="97">
        <v>10351</v>
      </c>
      <c r="H106" s="98">
        <f t="shared" si="18"/>
        <v>10186</v>
      </c>
      <c r="I106" s="99">
        <v>2.48</v>
      </c>
      <c r="J106" s="99"/>
      <c r="K106" s="99">
        <v>2.52</v>
      </c>
      <c r="L106" s="100">
        <f t="shared" si="17"/>
        <v>2.5</v>
      </c>
      <c r="M106" s="100">
        <f t="shared" si="15"/>
        <v>2.8284271247461926E-2</v>
      </c>
      <c r="N106" s="101">
        <v>2.4</v>
      </c>
      <c r="O106" s="102">
        <f t="shared" si="16"/>
        <v>84.758142159370664</v>
      </c>
      <c r="P106" s="103"/>
      <c r="Q106" s="103"/>
      <c r="R106" s="103"/>
      <c r="S106" s="103"/>
      <c r="T106" s="103"/>
      <c r="U106" s="116"/>
      <c r="V106" s="132">
        <v>7</v>
      </c>
      <c r="W106" s="132">
        <v>15</v>
      </c>
    </row>
    <row r="107" spans="1:23" x14ac:dyDescent="0.25">
      <c r="A107" s="94" t="s">
        <v>336</v>
      </c>
      <c r="B107" s="95" t="s">
        <v>148</v>
      </c>
      <c r="C107" s="94" t="s">
        <v>16</v>
      </c>
      <c r="D107" s="114">
        <v>42199</v>
      </c>
      <c r="E107" s="94" t="s">
        <v>31</v>
      </c>
      <c r="F107" s="97">
        <v>9363</v>
      </c>
      <c r="G107" s="97">
        <v>9692</v>
      </c>
      <c r="H107" s="98">
        <f t="shared" si="18"/>
        <v>9527.5</v>
      </c>
      <c r="I107" s="99"/>
      <c r="J107" s="99">
        <v>2.44</v>
      </c>
      <c r="K107" s="99">
        <v>2.4300000000000002</v>
      </c>
      <c r="L107" s="100">
        <f t="shared" si="17"/>
        <v>2.4350000000000001</v>
      </c>
      <c r="M107" s="100">
        <f t="shared" si="15"/>
        <v>7.0710678118653244E-3</v>
      </c>
      <c r="N107" s="101">
        <v>2.4700000000000002</v>
      </c>
      <c r="O107" s="102">
        <f t="shared" si="16"/>
        <v>77.680421956238803</v>
      </c>
      <c r="P107" s="103"/>
      <c r="Q107" s="103"/>
      <c r="R107" s="103"/>
      <c r="S107" s="103"/>
      <c r="T107" s="103"/>
      <c r="U107" s="116"/>
      <c r="V107" s="132">
        <v>6</v>
      </c>
      <c r="W107" s="132">
        <v>13</v>
      </c>
    </row>
    <row r="108" spans="1:23" x14ac:dyDescent="0.25">
      <c r="A108" s="94" t="s">
        <v>334</v>
      </c>
      <c r="B108" s="95" t="s">
        <v>148</v>
      </c>
      <c r="C108" s="94" t="s">
        <v>21</v>
      </c>
      <c r="D108" s="114">
        <v>42199</v>
      </c>
      <c r="E108" s="94" t="s">
        <v>31</v>
      </c>
      <c r="F108" s="97">
        <v>9363</v>
      </c>
      <c r="G108" s="97">
        <v>9692</v>
      </c>
      <c r="H108" s="98">
        <f t="shared" si="18"/>
        <v>9527.5</v>
      </c>
      <c r="I108" s="99"/>
      <c r="J108" s="99">
        <v>2.52</v>
      </c>
      <c r="K108" s="99">
        <v>2.5299999999999998</v>
      </c>
      <c r="L108" s="100">
        <f t="shared" si="17"/>
        <v>2.5249999999999999</v>
      </c>
      <c r="M108" s="100">
        <f t="shared" si="15"/>
        <v>7.0710678118653244E-3</v>
      </c>
      <c r="N108" s="101">
        <v>2.4700000000000002</v>
      </c>
      <c r="O108" s="102">
        <f t="shared" si="16"/>
        <v>87.596181731007292</v>
      </c>
      <c r="P108" s="116">
        <v>-11.902466666666665</v>
      </c>
      <c r="Q108" s="117">
        <v>8.8338266666666669</v>
      </c>
      <c r="R108" s="116">
        <v>32.220813003496886</v>
      </c>
      <c r="S108" s="117">
        <v>11.055822034672435</v>
      </c>
      <c r="T108" s="116">
        <v>2.9143751502555308</v>
      </c>
      <c r="U108" s="116"/>
      <c r="V108" s="132">
        <v>6</v>
      </c>
      <c r="W108" s="132">
        <v>13</v>
      </c>
    </row>
    <row r="109" spans="1:23" x14ac:dyDescent="0.25">
      <c r="A109" s="94" t="s">
        <v>335</v>
      </c>
      <c r="B109" s="95" t="s">
        <v>148</v>
      </c>
      <c r="C109" s="94" t="s">
        <v>22</v>
      </c>
      <c r="D109" s="114">
        <v>42199</v>
      </c>
      <c r="E109" s="94" t="s">
        <v>31</v>
      </c>
      <c r="F109" s="97">
        <v>9363</v>
      </c>
      <c r="G109" s="97">
        <v>9692</v>
      </c>
      <c r="H109" s="98">
        <f t="shared" si="18"/>
        <v>9527.5</v>
      </c>
      <c r="I109" s="99"/>
      <c r="J109" s="99">
        <v>2.48</v>
      </c>
      <c r="K109" s="99">
        <v>2.5099999999999998</v>
      </c>
      <c r="L109" s="100">
        <f t="shared" si="17"/>
        <v>2.4950000000000001</v>
      </c>
      <c r="M109" s="100">
        <f t="shared" si="15"/>
        <v>2.1213203435596288E-2</v>
      </c>
      <c r="N109" s="101">
        <v>2.48</v>
      </c>
      <c r="O109" s="102">
        <f t="shared" si="16"/>
        <v>84.198338264951687</v>
      </c>
      <c r="P109" s="116">
        <v>-13.833466666666666</v>
      </c>
      <c r="Q109" s="117">
        <v>8.5582266666666662</v>
      </c>
      <c r="R109" s="116">
        <v>16.144549926172317</v>
      </c>
      <c r="S109" s="117">
        <v>5.4185122687800069</v>
      </c>
      <c r="T109" s="116">
        <v>2.9795170935005206</v>
      </c>
      <c r="U109" s="116"/>
      <c r="V109" s="132">
        <v>6</v>
      </c>
      <c r="W109" s="132">
        <v>13</v>
      </c>
    </row>
    <row r="110" spans="1:23" x14ac:dyDescent="0.25">
      <c r="A110" s="94" t="s">
        <v>333</v>
      </c>
      <c r="B110" s="95" t="s">
        <v>148</v>
      </c>
      <c r="C110" s="94" t="s">
        <v>16</v>
      </c>
      <c r="D110" s="114">
        <v>42199</v>
      </c>
      <c r="E110" s="94" t="s">
        <v>31</v>
      </c>
      <c r="F110" s="97">
        <v>9363</v>
      </c>
      <c r="G110" s="97">
        <v>9692</v>
      </c>
      <c r="H110" s="98">
        <f t="shared" si="18"/>
        <v>9527.5</v>
      </c>
      <c r="I110" s="99">
        <v>2.5499999999999998</v>
      </c>
      <c r="J110" s="99"/>
      <c r="K110" s="99">
        <v>2.57</v>
      </c>
      <c r="L110" s="100">
        <f t="shared" si="17"/>
        <v>2.5599999999999996</v>
      </c>
      <c r="M110" s="100">
        <f t="shared" si="15"/>
        <v>1.4142135623730963E-2</v>
      </c>
      <c r="N110" s="101">
        <v>2.5099999999999998</v>
      </c>
      <c r="O110" s="102">
        <f t="shared" si="16"/>
        <v>91.679932565690223</v>
      </c>
      <c r="P110" s="116">
        <v>-16.443466666666666</v>
      </c>
      <c r="Q110" s="117">
        <v>7.3356266666666654</v>
      </c>
      <c r="R110" s="116">
        <v>19.980547815486094</v>
      </c>
      <c r="S110" s="117">
        <v>6.5283446475484999</v>
      </c>
      <c r="T110" s="116">
        <v>3.0605840981433352</v>
      </c>
      <c r="U110" s="116"/>
      <c r="V110" s="132">
        <v>6</v>
      </c>
      <c r="W110" s="132">
        <v>13</v>
      </c>
    </row>
    <row r="111" spans="1:23" x14ac:dyDescent="0.25">
      <c r="A111" s="94" t="s">
        <v>337</v>
      </c>
      <c r="B111" s="95" t="s">
        <v>148</v>
      </c>
      <c r="C111" s="94" t="s">
        <v>16</v>
      </c>
      <c r="D111" s="114">
        <v>42199</v>
      </c>
      <c r="E111" s="94" t="s">
        <v>31</v>
      </c>
      <c r="F111" s="97">
        <v>9363</v>
      </c>
      <c r="G111" s="97">
        <v>9692</v>
      </c>
      <c r="H111" s="98">
        <f t="shared" si="18"/>
        <v>9527.5</v>
      </c>
      <c r="I111" s="99">
        <v>2.34</v>
      </c>
      <c r="J111" s="99"/>
      <c r="K111" s="99">
        <v>2.33</v>
      </c>
      <c r="L111" s="100">
        <f t="shared" si="17"/>
        <v>2.335</v>
      </c>
      <c r="M111" s="100">
        <f t="shared" si="15"/>
        <v>7.0710678118653244E-3</v>
      </c>
      <c r="N111" s="101">
        <v>2.2599999999999998</v>
      </c>
      <c r="O111" s="102">
        <f t="shared" si="16"/>
        <v>67.61290393395862</v>
      </c>
      <c r="P111" s="103"/>
      <c r="Q111" s="103"/>
      <c r="R111" s="103"/>
      <c r="S111" s="103"/>
      <c r="T111" s="103"/>
      <c r="U111" s="116"/>
      <c r="V111" s="132">
        <v>6</v>
      </c>
      <c r="W111" s="132">
        <v>13</v>
      </c>
    </row>
    <row r="112" spans="1:23" x14ac:dyDescent="0.25">
      <c r="A112" s="94" t="s">
        <v>332</v>
      </c>
      <c r="B112" s="95" t="s">
        <v>148</v>
      </c>
      <c r="C112" s="94" t="s">
        <v>22</v>
      </c>
      <c r="D112" s="114">
        <v>42199</v>
      </c>
      <c r="E112" s="94" t="s">
        <v>31</v>
      </c>
      <c r="F112" s="97">
        <v>9363</v>
      </c>
      <c r="G112" s="97">
        <v>9692</v>
      </c>
      <c r="H112" s="98">
        <f t="shared" si="18"/>
        <v>9527.5</v>
      </c>
      <c r="I112" s="99"/>
      <c r="J112" s="99">
        <v>2.62</v>
      </c>
      <c r="K112" s="99">
        <v>2.59</v>
      </c>
      <c r="L112" s="100">
        <f t="shared" si="17"/>
        <v>2.605</v>
      </c>
      <c r="M112" s="100">
        <f t="shared" si="15"/>
        <v>2.12132034355966E-2</v>
      </c>
      <c r="N112" s="101">
        <v>2.5</v>
      </c>
      <c r="O112" s="102">
        <f t="shared" si="16"/>
        <v>97.123333160996566</v>
      </c>
      <c r="P112" s="103"/>
      <c r="Q112" s="103"/>
      <c r="R112" s="103"/>
      <c r="S112" s="103"/>
      <c r="T112" s="103"/>
      <c r="U112" s="116"/>
      <c r="V112" s="132">
        <v>6</v>
      </c>
      <c r="W112" s="132">
        <v>13</v>
      </c>
    </row>
    <row r="113" spans="1:23" x14ac:dyDescent="0.25">
      <c r="A113" s="94" t="s">
        <v>239</v>
      </c>
      <c r="B113" s="95" t="s">
        <v>240</v>
      </c>
      <c r="C113" s="94" t="s">
        <v>21</v>
      </c>
      <c r="D113" s="114">
        <v>42196</v>
      </c>
      <c r="E113" s="94" t="s">
        <v>31</v>
      </c>
      <c r="F113" s="97">
        <v>11010</v>
      </c>
      <c r="G113" s="97">
        <v>11339</v>
      </c>
      <c r="H113" s="98">
        <f t="shared" si="18"/>
        <v>11174.5</v>
      </c>
      <c r="I113" s="99">
        <v>2.54</v>
      </c>
      <c r="J113" s="99">
        <v>2.59</v>
      </c>
      <c r="K113" s="99">
        <v>2.57</v>
      </c>
      <c r="L113" s="100">
        <f t="shared" si="17"/>
        <v>2.5666666666666664</v>
      </c>
      <c r="M113" s="100">
        <f t="shared" si="15"/>
        <v>2.5166114784235735E-2</v>
      </c>
      <c r="N113" s="101"/>
      <c r="O113" s="102">
        <f t="shared" si="16"/>
        <v>92.472574147609677</v>
      </c>
      <c r="P113" s="116">
        <v>-21.130466666666667</v>
      </c>
      <c r="Q113" s="117">
        <v>6.8482266666666662</v>
      </c>
      <c r="R113" s="116">
        <v>42.853606882739967</v>
      </c>
      <c r="S113" s="117">
        <v>14.766607842118974</v>
      </c>
      <c r="T113" s="116">
        <v>2.9020616881629446</v>
      </c>
      <c r="U113" s="116"/>
      <c r="V113" s="132">
        <v>7</v>
      </c>
      <c r="W113" s="133">
        <v>17</v>
      </c>
    </row>
    <row r="114" spans="1:23" x14ac:dyDescent="0.25">
      <c r="A114" s="94" t="s">
        <v>241</v>
      </c>
      <c r="B114" s="95" t="s">
        <v>240</v>
      </c>
      <c r="C114" s="94" t="s">
        <v>55</v>
      </c>
      <c r="D114" s="114">
        <v>42196</v>
      </c>
      <c r="E114" s="94" t="s">
        <v>31</v>
      </c>
      <c r="F114" s="97">
        <v>11010</v>
      </c>
      <c r="G114" s="97">
        <v>11339</v>
      </c>
      <c r="H114" s="98">
        <f t="shared" si="18"/>
        <v>11174.5</v>
      </c>
      <c r="I114" s="99">
        <v>2.17</v>
      </c>
      <c r="J114" s="99">
        <v>2.0699999999999998</v>
      </c>
      <c r="K114" s="99">
        <v>2.12</v>
      </c>
      <c r="L114" s="100">
        <f t="shared" si="17"/>
        <v>2.12</v>
      </c>
      <c r="M114" s="100">
        <f t="shared" si="15"/>
        <v>5.0000000000000044E-2</v>
      </c>
      <c r="N114" s="101"/>
      <c r="O114" s="102">
        <f t="shared" si="16"/>
        <v>49.110199647877536</v>
      </c>
      <c r="P114" s="103"/>
      <c r="Q114" s="103"/>
      <c r="R114" s="103"/>
      <c r="S114" s="103"/>
      <c r="T114" s="103"/>
      <c r="U114" s="116"/>
      <c r="V114" s="132">
        <v>7</v>
      </c>
      <c r="W114" s="132">
        <v>17</v>
      </c>
    </row>
    <row r="115" spans="1:23" x14ac:dyDescent="0.25">
      <c r="A115" s="111" t="s">
        <v>677</v>
      </c>
      <c r="B115" s="111" t="s">
        <v>678</v>
      </c>
      <c r="C115" s="94"/>
      <c r="D115" s="114"/>
      <c r="E115" s="94"/>
      <c r="F115" s="88">
        <v>10351</v>
      </c>
      <c r="G115" s="97">
        <v>11010</v>
      </c>
      <c r="H115" s="98">
        <v>10680.5</v>
      </c>
      <c r="I115" s="99"/>
      <c r="J115" s="99"/>
      <c r="K115" s="99"/>
      <c r="L115" s="100"/>
      <c r="M115" s="100"/>
      <c r="N115" s="101"/>
      <c r="O115" s="102"/>
      <c r="P115" s="116">
        <v>-19.205466666666666</v>
      </c>
      <c r="Q115" s="117">
        <v>6.5312266666666661</v>
      </c>
      <c r="R115" s="116">
        <v>40.443472919904643</v>
      </c>
      <c r="S115" s="117">
        <v>13.963365716245875</v>
      </c>
      <c r="T115" s="116">
        <v>2.8963986005788072</v>
      </c>
      <c r="U115" s="116"/>
      <c r="V115" s="132">
        <v>7</v>
      </c>
      <c r="W115" s="132">
        <v>16</v>
      </c>
    </row>
    <row r="116" spans="1:23" x14ac:dyDescent="0.25">
      <c r="A116" s="94" t="s">
        <v>10</v>
      </c>
      <c r="B116" s="95" t="s">
        <v>13</v>
      </c>
      <c r="C116" s="94" t="s">
        <v>16</v>
      </c>
      <c r="D116" s="114">
        <v>42187</v>
      </c>
      <c r="E116" s="114" t="s">
        <v>31</v>
      </c>
      <c r="F116" s="97">
        <v>10021</v>
      </c>
      <c r="G116" s="97">
        <v>10351</v>
      </c>
      <c r="H116" s="98">
        <f t="shared" ref="H116:H149" si="19">AVERAGE(F116:G116)</f>
        <v>10186</v>
      </c>
      <c r="I116" s="99"/>
      <c r="J116" s="99">
        <v>2.41</v>
      </c>
      <c r="K116" s="99">
        <v>2.4300000000000002</v>
      </c>
      <c r="L116" s="100">
        <f t="shared" ref="L116:L149" si="20">AVERAGE(I116:K116)</f>
        <v>2.42</v>
      </c>
      <c r="M116" s="100">
        <f t="shared" ref="M116:M122" si="21">STDEV(I116:K116)</f>
        <v>1.4142135623730963E-2</v>
      </c>
      <c r="N116" s="101">
        <v>2.48</v>
      </c>
      <c r="O116" s="102">
        <f t="shared" ref="O116:O149" si="22">10^((3.31*(LOG(L116)))+0.611)</f>
        <v>76.107746225851386</v>
      </c>
      <c r="P116" s="103"/>
      <c r="Q116" s="103"/>
      <c r="R116" s="103"/>
      <c r="S116" s="103"/>
      <c r="T116" s="103"/>
      <c r="U116" s="116"/>
      <c r="V116" s="132">
        <v>7</v>
      </c>
      <c r="W116" s="132">
        <v>15</v>
      </c>
    </row>
    <row r="117" spans="1:23" x14ac:dyDescent="0.25">
      <c r="A117" s="94" t="s">
        <v>8</v>
      </c>
      <c r="B117" s="95" t="s">
        <v>13</v>
      </c>
      <c r="C117" s="94" t="s">
        <v>16</v>
      </c>
      <c r="D117" s="114">
        <v>42187</v>
      </c>
      <c r="E117" s="114" t="s">
        <v>31</v>
      </c>
      <c r="F117" s="97">
        <v>10021</v>
      </c>
      <c r="G117" s="97">
        <v>10351</v>
      </c>
      <c r="H117" s="98">
        <f t="shared" si="19"/>
        <v>10186</v>
      </c>
      <c r="I117" s="99">
        <v>2.52</v>
      </c>
      <c r="J117" s="99">
        <v>2.5</v>
      </c>
      <c r="K117" s="99"/>
      <c r="L117" s="100">
        <f t="shared" si="20"/>
        <v>2.5099999999999998</v>
      </c>
      <c r="M117" s="100">
        <f t="shared" si="21"/>
        <v>1.4142135623730963E-2</v>
      </c>
      <c r="N117" s="101">
        <v>2.62</v>
      </c>
      <c r="O117" s="102">
        <f t="shared" si="22"/>
        <v>85.885533573899892</v>
      </c>
      <c r="P117" s="103"/>
      <c r="Q117" s="103"/>
      <c r="R117" s="103"/>
      <c r="S117" s="103"/>
      <c r="T117" s="103"/>
      <c r="U117" s="116"/>
      <c r="V117" s="132">
        <v>7</v>
      </c>
      <c r="W117" s="132">
        <v>15</v>
      </c>
    </row>
    <row r="118" spans="1:23" x14ac:dyDescent="0.25">
      <c r="A118" s="33" t="s">
        <v>56</v>
      </c>
      <c r="B118" s="58" t="s">
        <v>13</v>
      </c>
      <c r="C118" s="33" t="s">
        <v>16</v>
      </c>
      <c r="D118" s="115">
        <v>42186</v>
      </c>
      <c r="E118" s="115" t="s">
        <v>31</v>
      </c>
      <c r="F118" s="88">
        <v>10021</v>
      </c>
      <c r="G118" s="88">
        <v>10351</v>
      </c>
      <c r="H118" s="107">
        <f t="shared" si="19"/>
        <v>10186</v>
      </c>
      <c r="I118" s="108">
        <v>2.4</v>
      </c>
      <c r="J118" s="108">
        <v>2.5299999999999998</v>
      </c>
      <c r="K118" s="108"/>
      <c r="L118" s="35">
        <f t="shared" si="20"/>
        <v>2.4649999999999999</v>
      </c>
      <c r="M118" s="35">
        <f t="shared" si="21"/>
        <v>9.1923881554251102E-2</v>
      </c>
      <c r="N118" s="101"/>
      <c r="O118" s="102">
        <f t="shared" si="22"/>
        <v>80.893572795805753</v>
      </c>
      <c r="P118" s="103"/>
      <c r="Q118" s="103"/>
      <c r="R118" s="103"/>
      <c r="S118" s="103"/>
      <c r="T118" s="103"/>
      <c r="U118" s="116"/>
      <c r="V118" s="132">
        <v>7</v>
      </c>
      <c r="W118" s="132">
        <v>15</v>
      </c>
    </row>
    <row r="119" spans="1:23" x14ac:dyDescent="0.25">
      <c r="A119" s="94" t="s">
        <v>67</v>
      </c>
      <c r="B119" s="95" t="s">
        <v>13</v>
      </c>
      <c r="C119" s="94" t="s">
        <v>58</v>
      </c>
      <c r="D119" s="114">
        <v>42187</v>
      </c>
      <c r="E119" s="114" t="s">
        <v>31</v>
      </c>
      <c r="F119" s="97">
        <v>10021</v>
      </c>
      <c r="G119" s="97">
        <v>10351</v>
      </c>
      <c r="H119" s="98">
        <f t="shared" si="19"/>
        <v>10186</v>
      </c>
      <c r="I119" s="99">
        <v>2.46</v>
      </c>
      <c r="J119" s="99"/>
      <c r="K119" s="99">
        <v>2.4900000000000002</v>
      </c>
      <c r="L119" s="100">
        <f t="shared" si="20"/>
        <v>2.4750000000000001</v>
      </c>
      <c r="M119" s="100">
        <f t="shared" si="21"/>
        <v>2.12132034355966E-2</v>
      </c>
      <c r="N119" s="101">
        <v>2.39</v>
      </c>
      <c r="O119" s="102">
        <f t="shared" si="22"/>
        <v>81.984909730128834</v>
      </c>
      <c r="P119" s="116">
        <v>-9.8264666666666649</v>
      </c>
      <c r="Q119" s="117">
        <v>7.2802266666666657</v>
      </c>
      <c r="R119" s="116">
        <v>42.951650104521576</v>
      </c>
      <c r="S119" s="117">
        <v>15.105767088614982</v>
      </c>
      <c r="T119" s="116">
        <v>2.8433941720770783</v>
      </c>
      <c r="U119" s="116"/>
      <c r="V119" s="132">
        <v>7</v>
      </c>
      <c r="W119" s="132">
        <v>15</v>
      </c>
    </row>
    <row r="120" spans="1:23" x14ac:dyDescent="0.25">
      <c r="A120" s="94" t="s">
        <v>2</v>
      </c>
      <c r="B120" s="95" t="s">
        <v>13</v>
      </c>
      <c r="C120" s="94" t="s">
        <v>16</v>
      </c>
      <c r="D120" s="114">
        <v>42187</v>
      </c>
      <c r="E120" s="114" t="s">
        <v>31</v>
      </c>
      <c r="F120" s="97">
        <v>10021</v>
      </c>
      <c r="G120" s="97">
        <v>10351</v>
      </c>
      <c r="H120" s="98">
        <f t="shared" si="19"/>
        <v>10186</v>
      </c>
      <c r="I120" s="99"/>
      <c r="J120" s="99">
        <v>2.5299999999999998</v>
      </c>
      <c r="K120" s="99">
        <v>2.5099999999999998</v>
      </c>
      <c r="L120" s="100">
        <f t="shared" si="20"/>
        <v>2.5199999999999996</v>
      </c>
      <c r="M120" s="100">
        <f t="shared" si="21"/>
        <v>1.4142135623730963E-2</v>
      </c>
      <c r="N120" s="101">
        <v>2.59</v>
      </c>
      <c r="O120" s="102">
        <f t="shared" si="22"/>
        <v>87.023348469501087</v>
      </c>
      <c r="P120" s="116">
        <v>-13.428466666666665</v>
      </c>
      <c r="Q120" s="117">
        <v>6.3863733333333332</v>
      </c>
      <c r="R120" s="116">
        <v>40.478051904453288</v>
      </c>
      <c r="S120" s="117">
        <v>14.186783840625612</v>
      </c>
      <c r="T120" s="117">
        <v>2.8532225738535169</v>
      </c>
      <c r="U120" s="116"/>
      <c r="V120" s="132">
        <v>7</v>
      </c>
      <c r="W120" s="132">
        <v>15</v>
      </c>
    </row>
    <row r="121" spans="1:23" x14ac:dyDescent="0.25">
      <c r="A121" s="33" t="s">
        <v>4</v>
      </c>
      <c r="B121" s="58" t="s">
        <v>13</v>
      </c>
      <c r="C121" s="33" t="s">
        <v>16</v>
      </c>
      <c r="D121" s="115">
        <v>42187</v>
      </c>
      <c r="E121" s="115" t="s">
        <v>31</v>
      </c>
      <c r="F121" s="88">
        <v>10021</v>
      </c>
      <c r="G121" s="88">
        <v>10351</v>
      </c>
      <c r="H121" s="107">
        <f t="shared" si="19"/>
        <v>10186</v>
      </c>
      <c r="I121" s="108">
        <v>2.4500000000000002</v>
      </c>
      <c r="J121" s="108"/>
      <c r="K121" s="108">
        <v>2.4300000000000002</v>
      </c>
      <c r="L121" s="35">
        <f t="shared" si="20"/>
        <v>2.4400000000000004</v>
      </c>
      <c r="M121" s="35">
        <f t="shared" si="21"/>
        <v>1.4142135623730963E-2</v>
      </c>
      <c r="N121" s="101">
        <v>2.59</v>
      </c>
      <c r="O121" s="102">
        <f t="shared" si="22"/>
        <v>78.209646906560451</v>
      </c>
      <c r="P121" s="103"/>
      <c r="Q121" s="103"/>
      <c r="R121" s="103"/>
      <c r="S121" s="103"/>
      <c r="T121" s="103"/>
      <c r="U121" s="116"/>
      <c r="V121" s="132">
        <v>7</v>
      </c>
      <c r="W121" s="132">
        <v>15</v>
      </c>
    </row>
    <row r="122" spans="1:23" x14ac:dyDescent="0.25">
      <c r="A122" s="94" t="s">
        <v>1</v>
      </c>
      <c r="B122" s="95" t="s">
        <v>13</v>
      </c>
      <c r="C122" s="94" t="s">
        <v>55</v>
      </c>
      <c r="D122" s="114">
        <v>41883</v>
      </c>
      <c r="E122" s="114" t="s">
        <v>31</v>
      </c>
      <c r="F122" s="97">
        <v>10021</v>
      </c>
      <c r="G122" s="97">
        <v>10351</v>
      </c>
      <c r="H122" s="98">
        <f t="shared" si="19"/>
        <v>10186</v>
      </c>
      <c r="I122" s="99">
        <v>2.57</v>
      </c>
      <c r="J122" s="99">
        <v>2.58</v>
      </c>
      <c r="K122" s="99"/>
      <c r="L122" s="100">
        <f t="shared" si="20"/>
        <v>2.5750000000000002</v>
      </c>
      <c r="M122" s="100">
        <f t="shared" si="21"/>
        <v>7.0710678118656384E-3</v>
      </c>
      <c r="N122" s="101">
        <v>2.61</v>
      </c>
      <c r="O122" s="102">
        <f t="shared" si="22"/>
        <v>93.470086043645793</v>
      </c>
      <c r="P122" s="103"/>
      <c r="Q122" s="103"/>
      <c r="R122" s="103"/>
      <c r="S122" s="103"/>
      <c r="T122" s="103"/>
      <c r="U122" s="116"/>
      <c r="V122" s="132">
        <v>7</v>
      </c>
      <c r="W122" s="132">
        <v>15</v>
      </c>
    </row>
    <row r="123" spans="1:23" x14ac:dyDescent="0.25">
      <c r="A123" s="94" t="s">
        <v>54</v>
      </c>
      <c r="B123" s="95" t="s">
        <v>13</v>
      </c>
      <c r="C123" s="94" t="s">
        <v>16</v>
      </c>
      <c r="D123" s="114">
        <v>42186</v>
      </c>
      <c r="E123" s="114" t="s">
        <v>31</v>
      </c>
      <c r="F123" s="97">
        <v>10021</v>
      </c>
      <c r="G123" s="97">
        <v>10351</v>
      </c>
      <c r="H123" s="98">
        <f t="shared" si="19"/>
        <v>10186</v>
      </c>
      <c r="I123" s="99">
        <v>2.5499999999999998</v>
      </c>
      <c r="J123" s="99"/>
      <c r="K123" s="99"/>
      <c r="L123" s="100">
        <f t="shared" si="20"/>
        <v>2.5499999999999998</v>
      </c>
      <c r="M123" s="100"/>
      <c r="N123" s="101"/>
      <c r="O123" s="102">
        <f t="shared" si="22"/>
        <v>90.499878727120972</v>
      </c>
      <c r="P123" s="103"/>
      <c r="Q123" s="103"/>
      <c r="R123" s="103"/>
      <c r="S123" s="103"/>
      <c r="T123" s="103"/>
      <c r="U123" s="116"/>
      <c r="V123" s="132">
        <v>7</v>
      </c>
      <c r="W123" s="132">
        <v>15</v>
      </c>
    </row>
    <row r="124" spans="1:23" x14ac:dyDescent="0.25">
      <c r="A124" s="94" t="s">
        <v>256</v>
      </c>
      <c r="B124" s="95" t="s">
        <v>13</v>
      </c>
      <c r="C124" s="94" t="s">
        <v>22</v>
      </c>
      <c r="D124" s="114">
        <v>42196</v>
      </c>
      <c r="E124" s="94" t="s">
        <v>31</v>
      </c>
      <c r="F124" s="97">
        <v>10021</v>
      </c>
      <c r="G124" s="97">
        <v>10351</v>
      </c>
      <c r="H124" s="98">
        <f t="shared" si="19"/>
        <v>10186</v>
      </c>
      <c r="I124" s="99">
        <v>2.4700000000000002</v>
      </c>
      <c r="J124" s="99">
        <v>2.4500000000000002</v>
      </c>
      <c r="K124" s="99"/>
      <c r="L124" s="100">
        <f t="shared" si="20"/>
        <v>2.46</v>
      </c>
      <c r="M124" s="100">
        <f t="shared" ref="M124:M129" si="23">STDEV(I124:K124)</f>
        <v>1.4142135623730963E-2</v>
      </c>
      <c r="N124" s="101">
        <v>2.5499999999999998</v>
      </c>
      <c r="O124" s="102">
        <f t="shared" si="22"/>
        <v>80.351724968409059</v>
      </c>
      <c r="P124" s="103"/>
      <c r="Q124" s="103"/>
      <c r="R124" s="103"/>
      <c r="S124" s="103"/>
      <c r="T124" s="103"/>
      <c r="U124" s="116"/>
      <c r="V124" s="132">
        <v>7</v>
      </c>
      <c r="W124" s="132">
        <v>15</v>
      </c>
    </row>
    <row r="125" spans="1:23" x14ac:dyDescent="0.25">
      <c r="A125" s="94" t="s">
        <v>255</v>
      </c>
      <c r="B125" s="95" t="s">
        <v>13</v>
      </c>
      <c r="C125" s="94" t="s">
        <v>23</v>
      </c>
      <c r="D125" s="114">
        <v>42196</v>
      </c>
      <c r="E125" s="94" t="s">
        <v>31</v>
      </c>
      <c r="F125" s="97">
        <v>10021</v>
      </c>
      <c r="G125" s="97">
        <v>10351</v>
      </c>
      <c r="H125" s="98">
        <f t="shared" si="19"/>
        <v>10186</v>
      </c>
      <c r="I125" s="99">
        <v>2.61</v>
      </c>
      <c r="J125" s="99"/>
      <c r="K125" s="99">
        <v>2.6</v>
      </c>
      <c r="L125" s="100">
        <f t="shared" si="20"/>
        <v>2.605</v>
      </c>
      <c r="M125" s="100">
        <f t="shared" si="23"/>
        <v>7.0710678118653244E-3</v>
      </c>
      <c r="N125" s="101">
        <v>2.56</v>
      </c>
      <c r="O125" s="102">
        <f t="shared" si="22"/>
        <v>97.123333160996566</v>
      </c>
      <c r="P125" s="103"/>
      <c r="Q125" s="103"/>
      <c r="R125" s="103"/>
      <c r="S125" s="103"/>
      <c r="T125" s="103"/>
      <c r="U125" s="116"/>
      <c r="V125" s="132">
        <v>7</v>
      </c>
      <c r="W125" s="132">
        <v>15</v>
      </c>
    </row>
    <row r="126" spans="1:23" x14ac:dyDescent="0.25">
      <c r="A126" s="94" t="s">
        <v>253</v>
      </c>
      <c r="B126" s="95" t="s">
        <v>13</v>
      </c>
      <c r="C126" s="94" t="s">
        <v>21</v>
      </c>
      <c r="D126" s="114">
        <v>42196</v>
      </c>
      <c r="E126" s="94" t="s">
        <v>31</v>
      </c>
      <c r="F126" s="97">
        <v>10021</v>
      </c>
      <c r="G126" s="97">
        <v>10351</v>
      </c>
      <c r="H126" s="98">
        <f t="shared" si="19"/>
        <v>10186</v>
      </c>
      <c r="I126" s="99"/>
      <c r="J126" s="99">
        <v>2.56</v>
      </c>
      <c r="K126" s="99">
        <v>2.5499999999999998</v>
      </c>
      <c r="L126" s="100">
        <f t="shared" si="20"/>
        <v>2.5549999999999997</v>
      </c>
      <c r="M126" s="100">
        <f t="shared" si="23"/>
        <v>7.0710678118656384E-3</v>
      </c>
      <c r="N126" s="101">
        <v>2.52</v>
      </c>
      <c r="O126" s="102">
        <f t="shared" si="22"/>
        <v>91.088572026319866</v>
      </c>
      <c r="P126" s="103"/>
      <c r="Q126" s="103"/>
      <c r="R126" s="103"/>
      <c r="S126" s="103"/>
      <c r="T126" s="103"/>
      <c r="U126" s="116"/>
      <c r="V126" s="132">
        <v>7</v>
      </c>
      <c r="W126" s="132">
        <v>15</v>
      </c>
    </row>
    <row r="127" spans="1:23" x14ac:dyDescent="0.25">
      <c r="A127" s="94" t="s">
        <v>252</v>
      </c>
      <c r="B127" s="95" t="s">
        <v>13</v>
      </c>
      <c r="C127" s="94" t="s">
        <v>21</v>
      </c>
      <c r="D127" s="114">
        <v>42196</v>
      </c>
      <c r="E127" s="94" t="s">
        <v>31</v>
      </c>
      <c r="F127" s="97">
        <v>10021</v>
      </c>
      <c r="G127" s="97">
        <v>10351</v>
      </c>
      <c r="H127" s="98">
        <f t="shared" si="19"/>
        <v>10186</v>
      </c>
      <c r="I127" s="99">
        <v>2.77</v>
      </c>
      <c r="J127" s="99">
        <v>2.76</v>
      </c>
      <c r="K127" s="99"/>
      <c r="L127" s="100">
        <f t="shared" si="20"/>
        <v>2.7649999999999997</v>
      </c>
      <c r="M127" s="100">
        <f t="shared" si="23"/>
        <v>7.0710678118656384E-3</v>
      </c>
      <c r="N127" s="101">
        <v>2.8</v>
      </c>
      <c r="O127" s="102">
        <f t="shared" si="22"/>
        <v>118.30712454810106</v>
      </c>
      <c r="P127" s="103"/>
      <c r="Q127" s="103"/>
      <c r="R127" s="103"/>
      <c r="S127" s="103"/>
      <c r="T127" s="103"/>
      <c r="U127" s="116"/>
      <c r="V127" s="132">
        <v>7</v>
      </c>
      <c r="W127" s="132">
        <v>15</v>
      </c>
    </row>
    <row r="128" spans="1:23" x14ac:dyDescent="0.25">
      <c r="A128" s="94" t="s">
        <v>251</v>
      </c>
      <c r="B128" s="95" t="s">
        <v>13</v>
      </c>
      <c r="C128" s="94" t="s">
        <v>96</v>
      </c>
      <c r="D128" s="114">
        <v>42196</v>
      </c>
      <c r="E128" s="94" t="s">
        <v>31</v>
      </c>
      <c r="F128" s="97">
        <v>10021</v>
      </c>
      <c r="G128" s="97">
        <v>10351</v>
      </c>
      <c r="H128" s="98">
        <f t="shared" si="19"/>
        <v>10186</v>
      </c>
      <c r="I128" s="99">
        <v>2.4700000000000002</v>
      </c>
      <c r="J128" s="99">
        <v>2.48</v>
      </c>
      <c r="K128" s="99"/>
      <c r="L128" s="100">
        <f t="shared" si="20"/>
        <v>2.4750000000000001</v>
      </c>
      <c r="M128" s="100">
        <f t="shared" si="23"/>
        <v>7.0710678118653244E-3</v>
      </c>
      <c r="N128" s="101">
        <v>2.44</v>
      </c>
      <c r="O128" s="102">
        <f t="shared" si="22"/>
        <v>81.984909730128834</v>
      </c>
      <c r="P128" s="103"/>
      <c r="Q128" s="103"/>
      <c r="R128" s="103"/>
      <c r="S128" s="103"/>
      <c r="T128" s="103"/>
      <c r="U128" s="116"/>
      <c r="V128" s="132">
        <v>7</v>
      </c>
      <c r="W128" s="132">
        <v>15</v>
      </c>
    </row>
    <row r="129" spans="1:23" x14ac:dyDescent="0.25">
      <c r="A129" s="94" t="s">
        <v>254</v>
      </c>
      <c r="B129" s="95" t="s">
        <v>13</v>
      </c>
      <c r="C129" s="94" t="s">
        <v>96</v>
      </c>
      <c r="D129" s="114">
        <v>42196</v>
      </c>
      <c r="E129" s="94" t="s">
        <v>31</v>
      </c>
      <c r="F129" s="97">
        <v>10021</v>
      </c>
      <c r="G129" s="97">
        <v>10351</v>
      </c>
      <c r="H129" s="98">
        <f t="shared" si="19"/>
        <v>10186</v>
      </c>
      <c r="I129" s="99">
        <v>2.52</v>
      </c>
      <c r="J129" s="99"/>
      <c r="K129" s="99">
        <v>2.52</v>
      </c>
      <c r="L129" s="100">
        <f t="shared" si="20"/>
        <v>2.52</v>
      </c>
      <c r="M129" s="100">
        <f t="shared" si="23"/>
        <v>0</v>
      </c>
      <c r="N129" s="101">
        <v>2.56</v>
      </c>
      <c r="O129" s="102">
        <f t="shared" si="22"/>
        <v>87.023348469501087</v>
      </c>
      <c r="P129" s="103"/>
      <c r="Q129" s="103"/>
      <c r="R129" s="103"/>
      <c r="S129" s="103"/>
      <c r="T129" s="103"/>
      <c r="U129" s="116"/>
      <c r="V129" s="132">
        <v>7</v>
      </c>
      <c r="W129" s="132">
        <v>15</v>
      </c>
    </row>
    <row r="130" spans="1:23" x14ac:dyDescent="0.25">
      <c r="A130" s="94" t="s">
        <v>59</v>
      </c>
      <c r="B130" s="95" t="s">
        <v>13</v>
      </c>
      <c r="C130" s="94" t="s">
        <v>16</v>
      </c>
      <c r="D130" s="114">
        <v>42186</v>
      </c>
      <c r="E130" s="114" t="s">
        <v>31</v>
      </c>
      <c r="F130" s="97">
        <v>10021</v>
      </c>
      <c r="G130" s="97">
        <v>10351</v>
      </c>
      <c r="H130" s="98">
        <f t="shared" si="19"/>
        <v>10186</v>
      </c>
      <c r="I130" s="99">
        <v>2.63</v>
      </c>
      <c r="J130" s="99"/>
      <c r="K130" s="99"/>
      <c r="L130" s="100">
        <f t="shared" si="20"/>
        <v>2.63</v>
      </c>
      <c r="M130" s="100"/>
      <c r="N130" s="101"/>
      <c r="O130" s="102">
        <f t="shared" si="22"/>
        <v>100.242878144164</v>
      </c>
      <c r="P130" s="103"/>
      <c r="Q130" s="103"/>
      <c r="R130" s="103"/>
      <c r="S130" s="103"/>
      <c r="T130" s="103"/>
      <c r="U130" s="116"/>
      <c r="V130" s="132">
        <v>7</v>
      </c>
      <c r="W130" s="132">
        <v>15</v>
      </c>
    </row>
    <row r="131" spans="1:23" x14ac:dyDescent="0.25">
      <c r="A131" s="94" t="s">
        <v>324</v>
      </c>
      <c r="B131" s="95" t="s">
        <v>321</v>
      </c>
      <c r="C131" s="94" t="s">
        <v>23</v>
      </c>
      <c r="D131" s="114">
        <v>42199</v>
      </c>
      <c r="E131" s="94" t="s">
        <v>31</v>
      </c>
      <c r="F131" s="97">
        <v>6398</v>
      </c>
      <c r="G131" s="97">
        <v>6728</v>
      </c>
      <c r="H131" s="98">
        <f t="shared" si="19"/>
        <v>6563</v>
      </c>
      <c r="I131" s="99"/>
      <c r="J131" s="99">
        <v>2.5499999999999998</v>
      </c>
      <c r="K131" s="99">
        <v>2.56</v>
      </c>
      <c r="L131" s="100">
        <f t="shared" si="20"/>
        <v>2.5549999999999997</v>
      </c>
      <c r="M131" s="100">
        <f t="shared" ref="M131:M149" si="24">STDEV(I131:K131)</f>
        <v>7.0710678118656384E-3</v>
      </c>
      <c r="N131" s="101">
        <v>2.59</v>
      </c>
      <c r="O131" s="102">
        <f t="shared" si="22"/>
        <v>91.088572026319866</v>
      </c>
      <c r="P131" s="103"/>
      <c r="Q131" s="103"/>
      <c r="R131" s="103"/>
      <c r="S131" s="103"/>
      <c r="T131" s="103"/>
      <c r="U131" s="116"/>
      <c r="V131" s="132">
        <v>5</v>
      </c>
      <c r="W131" s="132">
        <v>7</v>
      </c>
    </row>
    <row r="132" spans="1:23" x14ac:dyDescent="0.25">
      <c r="A132" s="33" t="s">
        <v>329</v>
      </c>
      <c r="B132" s="58" t="s">
        <v>321</v>
      </c>
      <c r="C132" s="33" t="s">
        <v>22</v>
      </c>
      <c r="D132" s="115">
        <v>42199</v>
      </c>
      <c r="E132" s="33" t="s">
        <v>31</v>
      </c>
      <c r="F132" s="88">
        <v>6398</v>
      </c>
      <c r="G132" s="88">
        <v>6728</v>
      </c>
      <c r="H132" s="107">
        <f t="shared" si="19"/>
        <v>6563</v>
      </c>
      <c r="I132" s="108">
        <v>2.3199999999999998</v>
      </c>
      <c r="J132" s="108">
        <v>2.2000000000000002</v>
      </c>
      <c r="K132" s="108"/>
      <c r="L132" s="35">
        <f t="shared" si="20"/>
        <v>2.2599999999999998</v>
      </c>
      <c r="M132" s="35">
        <f t="shared" si="24"/>
        <v>8.4852813742385472E-2</v>
      </c>
      <c r="N132" s="101"/>
      <c r="O132" s="102">
        <f t="shared" si="22"/>
        <v>60.687456167771181</v>
      </c>
      <c r="P132" s="116">
        <v>-15.508466666666665</v>
      </c>
      <c r="Q132" s="117">
        <v>5.8432266666666663</v>
      </c>
      <c r="R132" s="116">
        <v>40.282639926848304</v>
      </c>
      <c r="S132" s="117">
        <v>13.957542880717028</v>
      </c>
      <c r="T132" s="116">
        <v>2.8860839096901918</v>
      </c>
      <c r="U132" s="116"/>
      <c r="V132" s="132">
        <v>5</v>
      </c>
      <c r="W132" s="132">
        <v>7</v>
      </c>
    </row>
    <row r="133" spans="1:23" x14ac:dyDescent="0.25">
      <c r="A133" s="33" t="s">
        <v>328</v>
      </c>
      <c r="B133" s="58" t="s">
        <v>321</v>
      </c>
      <c r="C133" s="33" t="s">
        <v>96</v>
      </c>
      <c r="D133" s="115">
        <v>42199</v>
      </c>
      <c r="E133" s="33" t="s">
        <v>31</v>
      </c>
      <c r="F133" s="88">
        <v>6398</v>
      </c>
      <c r="G133" s="88">
        <v>6728</v>
      </c>
      <c r="H133" s="107">
        <f t="shared" si="19"/>
        <v>6563</v>
      </c>
      <c r="I133" s="108">
        <v>2.54</v>
      </c>
      <c r="J133" s="108"/>
      <c r="K133" s="108">
        <v>2.4500000000000002</v>
      </c>
      <c r="L133" s="35">
        <f t="shared" si="20"/>
        <v>2.4950000000000001</v>
      </c>
      <c r="M133" s="35">
        <f t="shared" si="24"/>
        <v>6.3639610306789177E-2</v>
      </c>
      <c r="N133" s="101">
        <v>2.36</v>
      </c>
      <c r="O133" s="102">
        <f t="shared" si="22"/>
        <v>84.198338264951687</v>
      </c>
      <c r="P133" s="116">
        <v>-10.671466666666666</v>
      </c>
      <c r="Q133" s="117">
        <v>5.9872266666666665</v>
      </c>
      <c r="R133" s="116">
        <v>36.65725056374216</v>
      </c>
      <c r="S133" s="117">
        <v>12.70125564091029</v>
      </c>
      <c r="T133" s="116">
        <v>2.8861123340963601</v>
      </c>
      <c r="U133" s="116"/>
      <c r="V133" s="132">
        <v>5</v>
      </c>
      <c r="W133" s="132">
        <v>7</v>
      </c>
    </row>
    <row r="134" spans="1:23" x14ac:dyDescent="0.25">
      <c r="A134" s="94" t="s">
        <v>326</v>
      </c>
      <c r="B134" s="95" t="s">
        <v>321</v>
      </c>
      <c r="C134" s="94" t="s">
        <v>21</v>
      </c>
      <c r="D134" s="114">
        <v>42199</v>
      </c>
      <c r="E134" s="94" t="s">
        <v>31</v>
      </c>
      <c r="F134" s="97">
        <v>6398</v>
      </c>
      <c r="G134" s="97">
        <v>6728</v>
      </c>
      <c r="H134" s="98">
        <f t="shared" si="19"/>
        <v>6563</v>
      </c>
      <c r="I134" s="99">
        <v>2.48</v>
      </c>
      <c r="J134" s="99">
        <v>2.4900000000000002</v>
      </c>
      <c r="K134" s="99"/>
      <c r="L134" s="100">
        <f t="shared" si="20"/>
        <v>2.4850000000000003</v>
      </c>
      <c r="M134" s="100">
        <f t="shared" si="24"/>
        <v>7.0710678118656384E-3</v>
      </c>
      <c r="N134" s="101">
        <v>2.44</v>
      </c>
      <c r="O134" s="102">
        <f t="shared" si="22"/>
        <v>83.086480153518039</v>
      </c>
      <c r="P134" s="116">
        <v>-13.539466666666666</v>
      </c>
      <c r="Q134" s="117">
        <v>6.7142266666666659</v>
      </c>
      <c r="R134" s="116">
        <v>37.287550091224858</v>
      </c>
      <c r="S134" s="117">
        <v>12.587324499939839</v>
      </c>
      <c r="T134" s="116">
        <v>2.9623094321118892</v>
      </c>
      <c r="U134" s="116"/>
      <c r="V134" s="132">
        <v>5</v>
      </c>
      <c r="W134" s="132">
        <v>7</v>
      </c>
    </row>
    <row r="135" spans="1:23" x14ac:dyDescent="0.25">
      <c r="A135" s="94" t="s">
        <v>325</v>
      </c>
      <c r="B135" s="95" t="s">
        <v>321</v>
      </c>
      <c r="C135" s="94" t="s">
        <v>96</v>
      </c>
      <c r="D135" s="114">
        <v>42199</v>
      </c>
      <c r="E135" s="94" t="s">
        <v>31</v>
      </c>
      <c r="F135" s="97">
        <v>6398</v>
      </c>
      <c r="G135" s="97">
        <v>6728</v>
      </c>
      <c r="H135" s="98">
        <f t="shared" si="19"/>
        <v>6563</v>
      </c>
      <c r="I135" s="99">
        <v>2.5</v>
      </c>
      <c r="J135" s="99">
        <v>2.54</v>
      </c>
      <c r="K135" s="99">
        <v>2.4700000000000002</v>
      </c>
      <c r="L135" s="100">
        <f t="shared" si="20"/>
        <v>2.5033333333333334</v>
      </c>
      <c r="M135" s="100">
        <f t="shared" si="24"/>
        <v>3.5118845842842389E-2</v>
      </c>
      <c r="N135" s="101"/>
      <c r="O135" s="102">
        <f t="shared" si="22"/>
        <v>85.132784490402969</v>
      </c>
      <c r="P135" s="103"/>
      <c r="Q135" s="103"/>
      <c r="R135" s="103"/>
      <c r="S135" s="103"/>
      <c r="T135" s="103"/>
      <c r="U135" s="116"/>
      <c r="V135" s="132">
        <v>5</v>
      </c>
      <c r="W135" s="132">
        <v>7</v>
      </c>
    </row>
    <row r="136" spans="1:23" x14ac:dyDescent="0.25">
      <c r="A136" s="94" t="s">
        <v>327</v>
      </c>
      <c r="B136" s="95" t="s">
        <v>321</v>
      </c>
      <c r="C136" s="94" t="s">
        <v>96</v>
      </c>
      <c r="D136" s="114">
        <v>42199</v>
      </c>
      <c r="E136" s="94" t="s">
        <v>31</v>
      </c>
      <c r="F136" s="97">
        <v>6398</v>
      </c>
      <c r="G136" s="97">
        <v>6728</v>
      </c>
      <c r="H136" s="98">
        <f t="shared" si="19"/>
        <v>6563</v>
      </c>
      <c r="I136" s="99"/>
      <c r="J136" s="99">
        <v>2.44</v>
      </c>
      <c r="K136" s="99">
        <v>2.4</v>
      </c>
      <c r="L136" s="100">
        <f t="shared" si="20"/>
        <v>2.42</v>
      </c>
      <c r="M136" s="100">
        <f t="shared" si="24"/>
        <v>2.8284271247461926E-2</v>
      </c>
      <c r="N136" s="101">
        <v>2.5299999999999998</v>
      </c>
      <c r="O136" s="102">
        <f t="shared" si="22"/>
        <v>76.107746225851386</v>
      </c>
      <c r="P136" s="103"/>
      <c r="Q136" s="103"/>
      <c r="R136" s="103"/>
      <c r="S136" s="103"/>
      <c r="T136" s="103"/>
      <c r="U136" s="116"/>
      <c r="V136" s="132">
        <v>5</v>
      </c>
      <c r="W136" s="132">
        <v>7</v>
      </c>
    </row>
    <row r="137" spans="1:23" x14ac:dyDescent="0.25">
      <c r="A137" s="94" t="s">
        <v>6</v>
      </c>
      <c r="B137" s="95" t="s">
        <v>13</v>
      </c>
      <c r="C137" s="94" t="s">
        <v>16</v>
      </c>
      <c r="D137" s="114">
        <v>41883</v>
      </c>
      <c r="E137" s="114" t="s">
        <v>31</v>
      </c>
      <c r="F137" s="97">
        <v>10021</v>
      </c>
      <c r="G137" s="97">
        <v>10351</v>
      </c>
      <c r="H137" s="98">
        <f t="shared" si="19"/>
        <v>10186</v>
      </c>
      <c r="I137" s="99">
        <v>2.63</v>
      </c>
      <c r="J137" s="99">
        <v>2.65</v>
      </c>
      <c r="K137" s="99"/>
      <c r="L137" s="100">
        <f t="shared" si="20"/>
        <v>2.6399999999999997</v>
      </c>
      <c r="M137" s="100">
        <f t="shared" si="24"/>
        <v>1.4142135623730963E-2</v>
      </c>
      <c r="N137" s="101"/>
      <c r="O137" s="102">
        <f t="shared" si="22"/>
        <v>101.51003977332563</v>
      </c>
      <c r="P137" s="103"/>
      <c r="Q137" s="103"/>
      <c r="R137" s="103"/>
      <c r="S137" s="103"/>
      <c r="T137" s="103"/>
      <c r="U137" s="116"/>
      <c r="V137" s="132">
        <v>7</v>
      </c>
      <c r="W137" s="132">
        <v>15</v>
      </c>
    </row>
    <row r="138" spans="1:23" x14ac:dyDescent="0.25">
      <c r="A138" s="94" t="s">
        <v>526</v>
      </c>
      <c r="B138" s="95" t="s">
        <v>321</v>
      </c>
      <c r="C138" s="94" t="s">
        <v>23</v>
      </c>
      <c r="D138" s="114">
        <v>42199</v>
      </c>
      <c r="E138" s="94" t="s">
        <v>31</v>
      </c>
      <c r="F138" s="97">
        <v>6398</v>
      </c>
      <c r="G138" s="97">
        <v>6728</v>
      </c>
      <c r="H138" s="98">
        <f t="shared" si="19"/>
        <v>6563</v>
      </c>
      <c r="I138" s="99"/>
      <c r="J138" s="99">
        <v>2.3199999999999998</v>
      </c>
      <c r="K138" s="99">
        <v>2.25</v>
      </c>
      <c r="L138" s="100">
        <f t="shared" si="20"/>
        <v>2.2850000000000001</v>
      </c>
      <c r="M138" s="100">
        <f t="shared" si="24"/>
        <v>4.9497474683058214E-2</v>
      </c>
      <c r="N138" s="101"/>
      <c r="O138" s="102">
        <f t="shared" si="22"/>
        <v>62.938057749963988</v>
      </c>
      <c r="P138" s="103"/>
      <c r="Q138" s="103"/>
      <c r="R138" s="103"/>
      <c r="S138" s="103"/>
      <c r="T138" s="103"/>
      <c r="U138" s="116"/>
      <c r="V138" s="132">
        <v>5</v>
      </c>
      <c r="W138" s="132">
        <v>7</v>
      </c>
    </row>
    <row r="139" spans="1:23" x14ac:dyDescent="0.25">
      <c r="A139" s="94" t="s">
        <v>263</v>
      </c>
      <c r="B139" s="95" t="s">
        <v>321</v>
      </c>
      <c r="C139" s="94" t="s">
        <v>96</v>
      </c>
      <c r="D139" s="114">
        <v>42199</v>
      </c>
      <c r="E139" s="94" t="s">
        <v>31</v>
      </c>
      <c r="F139" s="97">
        <v>6398</v>
      </c>
      <c r="G139" s="97">
        <v>6728</v>
      </c>
      <c r="H139" s="98">
        <f t="shared" si="19"/>
        <v>6563</v>
      </c>
      <c r="I139" s="99">
        <v>2.64</v>
      </c>
      <c r="J139" s="99">
        <v>2.72</v>
      </c>
      <c r="K139" s="99"/>
      <c r="L139" s="100">
        <f t="shared" si="20"/>
        <v>2.68</v>
      </c>
      <c r="M139" s="100">
        <f t="shared" si="24"/>
        <v>5.6568542494923851E-2</v>
      </c>
      <c r="N139" s="101"/>
      <c r="O139" s="102">
        <f t="shared" si="22"/>
        <v>106.69060263871015</v>
      </c>
      <c r="P139" s="103"/>
      <c r="Q139" s="103"/>
      <c r="R139" s="103"/>
      <c r="S139" s="103"/>
      <c r="T139" s="103"/>
      <c r="U139" s="116"/>
      <c r="V139" s="132">
        <v>5</v>
      </c>
      <c r="W139" s="132">
        <v>7</v>
      </c>
    </row>
    <row r="140" spans="1:23" x14ac:dyDescent="0.25">
      <c r="A140" s="94" t="s">
        <v>266</v>
      </c>
      <c r="B140" s="95" t="s">
        <v>321</v>
      </c>
      <c r="C140" s="94" t="s">
        <v>21</v>
      </c>
      <c r="D140" s="114">
        <v>42199</v>
      </c>
      <c r="E140" s="94" t="s">
        <v>31</v>
      </c>
      <c r="F140" s="97">
        <v>6398</v>
      </c>
      <c r="G140" s="97">
        <v>6728</v>
      </c>
      <c r="H140" s="98">
        <f t="shared" si="19"/>
        <v>6563</v>
      </c>
      <c r="I140" s="99">
        <v>2.38</v>
      </c>
      <c r="J140" s="99">
        <v>2.39</v>
      </c>
      <c r="K140" s="99"/>
      <c r="L140" s="100">
        <f t="shared" si="20"/>
        <v>2.3849999999999998</v>
      </c>
      <c r="M140" s="100">
        <f t="shared" si="24"/>
        <v>7.0710678118656384E-3</v>
      </c>
      <c r="N140" s="101">
        <v>2.4300000000000002</v>
      </c>
      <c r="O140" s="102">
        <f t="shared" si="22"/>
        <v>72.524801526782966</v>
      </c>
      <c r="P140" s="103"/>
      <c r="Q140" s="103"/>
      <c r="R140" s="103"/>
      <c r="S140" s="103"/>
      <c r="T140" s="103"/>
      <c r="U140" s="116"/>
      <c r="V140" s="132">
        <v>5</v>
      </c>
      <c r="W140" s="132">
        <v>7</v>
      </c>
    </row>
    <row r="141" spans="1:23" x14ac:dyDescent="0.25">
      <c r="A141" s="94" t="s">
        <v>264</v>
      </c>
      <c r="B141" s="95" t="s">
        <v>321</v>
      </c>
      <c r="C141" s="94" t="s">
        <v>96</v>
      </c>
      <c r="D141" s="114">
        <v>42199</v>
      </c>
      <c r="E141" s="94" t="s">
        <v>31</v>
      </c>
      <c r="F141" s="97">
        <v>6398</v>
      </c>
      <c r="G141" s="97">
        <v>6728</v>
      </c>
      <c r="H141" s="98">
        <f t="shared" si="19"/>
        <v>6563</v>
      </c>
      <c r="I141" s="99">
        <v>2.59</v>
      </c>
      <c r="J141" s="99">
        <v>2.6</v>
      </c>
      <c r="K141" s="99">
        <v>2.58</v>
      </c>
      <c r="L141" s="100">
        <f t="shared" si="20"/>
        <v>2.59</v>
      </c>
      <c r="M141" s="100">
        <f t="shared" si="24"/>
        <v>1.0000000000000009E-2</v>
      </c>
      <c r="N141" s="101"/>
      <c r="O141" s="102">
        <f t="shared" si="22"/>
        <v>95.28449116458566</v>
      </c>
      <c r="P141" s="103"/>
      <c r="Q141" s="103"/>
      <c r="R141" s="103"/>
      <c r="S141" s="103"/>
      <c r="T141" s="103"/>
      <c r="U141" s="116"/>
      <c r="V141" s="132">
        <v>5</v>
      </c>
      <c r="W141" s="132">
        <v>7</v>
      </c>
    </row>
    <row r="142" spans="1:23" x14ac:dyDescent="0.25">
      <c r="A142" s="94" t="s">
        <v>265</v>
      </c>
      <c r="B142" s="95" t="s">
        <v>321</v>
      </c>
      <c r="C142" s="94" t="s">
        <v>96</v>
      </c>
      <c r="D142" s="114">
        <v>42199</v>
      </c>
      <c r="E142" s="94" t="s">
        <v>31</v>
      </c>
      <c r="F142" s="97">
        <v>6398</v>
      </c>
      <c r="G142" s="97">
        <v>6728</v>
      </c>
      <c r="H142" s="98">
        <f t="shared" si="19"/>
        <v>6563</v>
      </c>
      <c r="I142" s="99"/>
      <c r="J142" s="99">
        <v>2.5299999999999998</v>
      </c>
      <c r="K142" s="99">
        <v>2.5099999999999998</v>
      </c>
      <c r="L142" s="100">
        <f t="shared" si="20"/>
        <v>2.5199999999999996</v>
      </c>
      <c r="M142" s="100">
        <f t="shared" si="24"/>
        <v>1.4142135623730963E-2</v>
      </c>
      <c r="N142" s="101">
        <v>2.4700000000000002</v>
      </c>
      <c r="O142" s="102">
        <f t="shared" si="22"/>
        <v>87.023348469501087</v>
      </c>
      <c r="P142" s="103"/>
      <c r="Q142" s="103"/>
      <c r="R142" s="103"/>
      <c r="S142" s="103"/>
      <c r="T142" s="103"/>
      <c r="U142" s="116"/>
      <c r="V142" s="132">
        <v>5</v>
      </c>
      <c r="W142" s="132">
        <v>7</v>
      </c>
    </row>
    <row r="143" spans="1:23" x14ac:dyDescent="0.25">
      <c r="A143" s="94" t="s">
        <v>7</v>
      </c>
      <c r="B143" s="95" t="s">
        <v>13</v>
      </c>
      <c r="C143" s="94" t="s">
        <v>16</v>
      </c>
      <c r="D143" s="114">
        <v>42187</v>
      </c>
      <c r="E143" s="114" t="s">
        <v>31</v>
      </c>
      <c r="F143" s="97">
        <v>10021</v>
      </c>
      <c r="G143" s="97">
        <v>10351</v>
      </c>
      <c r="H143" s="98">
        <f t="shared" si="19"/>
        <v>10186</v>
      </c>
      <c r="I143" s="99">
        <v>2.5</v>
      </c>
      <c r="J143" s="99">
        <v>2.5099999999999998</v>
      </c>
      <c r="K143" s="99"/>
      <c r="L143" s="100">
        <f t="shared" si="20"/>
        <v>2.5049999999999999</v>
      </c>
      <c r="M143" s="100">
        <f t="shared" si="24"/>
        <v>7.0710678118653244E-3</v>
      </c>
      <c r="N143" s="101">
        <v>2.58</v>
      </c>
      <c r="O143" s="102">
        <f t="shared" si="22"/>
        <v>85.32053833106356</v>
      </c>
      <c r="P143" s="116">
        <v>-18.722466666666666</v>
      </c>
      <c r="Q143" s="117">
        <v>6.4806733333333328</v>
      </c>
      <c r="R143" s="116">
        <v>32.598398334722454</v>
      </c>
      <c r="S143" s="117">
        <v>11.09914394068589</v>
      </c>
      <c r="T143" s="117">
        <v>2.9370191529120744</v>
      </c>
      <c r="U143" s="116"/>
      <c r="V143" s="132">
        <v>7</v>
      </c>
      <c r="W143" s="132">
        <v>15</v>
      </c>
    </row>
    <row r="144" spans="1:23" x14ac:dyDescent="0.25">
      <c r="A144" s="94" t="s">
        <v>68</v>
      </c>
      <c r="B144" s="95" t="s">
        <v>13</v>
      </c>
      <c r="C144" s="94" t="s">
        <v>16</v>
      </c>
      <c r="D144" s="114">
        <v>42187</v>
      </c>
      <c r="E144" s="114" t="s">
        <v>31</v>
      </c>
      <c r="F144" s="97">
        <v>10021</v>
      </c>
      <c r="G144" s="97">
        <v>10351</v>
      </c>
      <c r="H144" s="98">
        <f t="shared" si="19"/>
        <v>10186</v>
      </c>
      <c r="I144" s="99"/>
      <c r="J144" s="99">
        <v>2.2599999999999998</v>
      </c>
      <c r="K144" s="99">
        <v>2.25</v>
      </c>
      <c r="L144" s="100">
        <f t="shared" si="20"/>
        <v>2.2549999999999999</v>
      </c>
      <c r="M144" s="100">
        <f t="shared" si="24"/>
        <v>7.0710678118653244E-3</v>
      </c>
      <c r="N144" s="101">
        <v>2.2999999999999998</v>
      </c>
      <c r="O144" s="102">
        <f t="shared" si="22"/>
        <v>60.244175909701966</v>
      </c>
      <c r="P144" s="116">
        <v>-12.457466666666665</v>
      </c>
      <c r="Q144" s="117">
        <v>7.5012266666666658</v>
      </c>
      <c r="R144" s="116">
        <v>34.274203943736815</v>
      </c>
      <c r="S144" s="117">
        <v>11.784163646370139</v>
      </c>
      <c r="T144" s="116">
        <v>2.9084969432085455</v>
      </c>
      <c r="U144" s="116"/>
      <c r="V144" s="132">
        <v>7</v>
      </c>
      <c r="W144" s="132">
        <v>15</v>
      </c>
    </row>
    <row r="145" spans="1:23" x14ac:dyDescent="0.25">
      <c r="A145" s="94" t="s">
        <v>70</v>
      </c>
      <c r="B145" s="95" t="s">
        <v>13</v>
      </c>
      <c r="C145" s="94" t="s">
        <v>16</v>
      </c>
      <c r="D145" s="114">
        <v>42187</v>
      </c>
      <c r="E145" s="114" t="s">
        <v>31</v>
      </c>
      <c r="F145" s="97">
        <v>10021</v>
      </c>
      <c r="G145" s="97">
        <v>10351</v>
      </c>
      <c r="H145" s="98">
        <f t="shared" si="19"/>
        <v>10186</v>
      </c>
      <c r="I145" s="99">
        <v>2.44</v>
      </c>
      <c r="J145" s="99"/>
      <c r="K145" s="99">
        <v>2.42</v>
      </c>
      <c r="L145" s="100">
        <f t="shared" si="20"/>
        <v>2.4299999999999997</v>
      </c>
      <c r="M145" s="100">
        <f t="shared" si="24"/>
        <v>1.4142135623730963E-2</v>
      </c>
      <c r="N145" s="101">
        <v>2.4900000000000002</v>
      </c>
      <c r="O145" s="102">
        <f t="shared" si="22"/>
        <v>77.153701348217609</v>
      </c>
      <c r="P145" s="103"/>
      <c r="Q145" s="103"/>
      <c r="R145" s="103"/>
      <c r="S145" s="103"/>
      <c r="T145" s="103"/>
      <c r="U145" s="116"/>
      <c r="V145" s="132">
        <v>7</v>
      </c>
      <c r="W145" s="132">
        <v>15</v>
      </c>
    </row>
    <row r="146" spans="1:23" x14ac:dyDescent="0.25">
      <c r="A146" s="33" t="s">
        <v>65</v>
      </c>
      <c r="B146" s="58" t="s">
        <v>13</v>
      </c>
      <c r="C146" s="33" t="s">
        <v>16</v>
      </c>
      <c r="D146" s="115">
        <v>42187</v>
      </c>
      <c r="E146" s="115" t="s">
        <v>31</v>
      </c>
      <c r="F146" s="88">
        <v>10021</v>
      </c>
      <c r="G146" s="88">
        <v>10351</v>
      </c>
      <c r="H146" s="107">
        <f t="shared" si="19"/>
        <v>10186</v>
      </c>
      <c r="I146" s="108"/>
      <c r="J146" s="108">
        <v>2.44</v>
      </c>
      <c r="K146" s="108">
        <v>2.5</v>
      </c>
      <c r="L146" s="35">
        <f t="shared" si="20"/>
        <v>2.4699999999999998</v>
      </c>
      <c r="M146" s="35">
        <f t="shared" si="24"/>
        <v>4.2426406871192889E-2</v>
      </c>
      <c r="N146" s="101">
        <v>2.62</v>
      </c>
      <c r="O146" s="102">
        <f t="shared" si="22"/>
        <v>81.437965461622241</v>
      </c>
      <c r="P146" s="103"/>
      <c r="Q146" s="103"/>
      <c r="R146" s="103"/>
      <c r="S146" s="103"/>
      <c r="T146" s="103"/>
      <c r="U146" s="116"/>
      <c r="V146" s="132">
        <v>7</v>
      </c>
      <c r="W146" s="132">
        <v>15</v>
      </c>
    </row>
    <row r="147" spans="1:23" x14ac:dyDescent="0.25">
      <c r="A147" s="94" t="s">
        <v>436</v>
      </c>
      <c r="B147" s="95" t="s">
        <v>437</v>
      </c>
      <c r="C147" s="94" t="s">
        <v>21</v>
      </c>
      <c r="D147" s="96">
        <v>42298</v>
      </c>
      <c r="E147" s="94" t="s">
        <v>31</v>
      </c>
      <c r="F147" s="97">
        <v>0</v>
      </c>
      <c r="G147" s="104">
        <v>1128.129117259552</v>
      </c>
      <c r="H147" s="98">
        <f t="shared" si="19"/>
        <v>564.064558629776</v>
      </c>
      <c r="I147" s="99">
        <v>2.66</v>
      </c>
      <c r="J147" s="99"/>
      <c r="K147" s="99">
        <v>2.67</v>
      </c>
      <c r="L147" s="100">
        <f t="shared" si="20"/>
        <v>2.665</v>
      </c>
      <c r="M147" s="100">
        <f t="shared" si="24"/>
        <v>7.0710678118653244E-3</v>
      </c>
      <c r="N147" s="101">
        <v>2.63</v>
      </c>
      <c r="O147" s="102">
        <f t="shared" si="22"/>
        <v>104.72678617354116</v>
      </c>
      <c r="P147" s="127">
        <v>-10.054</v>
      </c>
      <c r="Q147" s="128">
        <v>8.6558333333333337</v>
      </c>
      <c r="R147" s="127">
        <v>45.277012195155457</v>
      </c>
      <c r="S147" s="128">
        <v>15.728727544145123</v>
      </c>
      <c r="T147" s="127">
        <v>2.8786188881508994</v>
      </c>
      <c r="U147" s="127"/>
      <c r="V147" s="132">
        <v>1</v>
      </c>
      <c r="W147" s="132">
        <v>1</v>
      </c>
    </row>
    <row r="148" spans="1:23" x14ac:dyDescent="0.25">
      <c r="A148" s="33" t="s">
        <v>438</v>
      </c>
      <c r="B148" s="58" t="s">
        <v>437</v>
      </c>
      <c r="C148" s="33" t="s">
        <v>16</v>
      </c>
      <c r="D148" s="105">
        <v>42298</v>
      </c>
      <c r="E148" s="33" t="s">
        <v>31</v>
      </c>
      <c r="F148" s="88">
        <v>0</v>
      </c>
      <c r="G148" s="106">
        <v>1128.129117259552</v>
      </c>
      <c r="H148" s="107">
        <f t="shared" si="19"/>
        <v>564.064558629776</v>
      </c>
      <c r="I148" s="108"/>
      <c r="J148" s="108">
        <v>2.7</v>
      </c>
      <c r="K148" s="108">
        <v>2.79</v>
      </c>
      <c r="L148" s="35">
        <f t="shared" si="20"/>
        <v>2.7450000000000001</v>
      </c>
      <c r="M148" s="35">
        <f t="shared" si="24"/>
        <v>6.3639610306789177E-2</v>
      </c>
      <c r="N148" s="101">
        <v>2.56</v>
      </c>
      <c r="O148" s="102">
        <f t="shared" si="22"/>
        <v>115.49818897189537</v>
      </c>
      <c r="P148" s="109">
        <v>-11.789300000000001</v>
      </c>
      <c r="Q148" s="110">
        <v>4.188299999999999</v>
      </c>
      <c r="R148" s="109">
        <v>29.938614665597303</v>
      </c>
      <c r="S148" s="110">
        <v>10.069912374189384</v>
      </c>
      <c r="T148" s="109">
        <v>2.9730759864737477</v>
      </c>
      <c r="U148" s="116"/>
      <c r="V148" s="132">
        <v>1</v>
      </c>
      <c r="W148" s="132">
        <v>1</v>
      </c>
    </row>
    <row r="149" spans="1:23" x14ac:dyDescent="0.25">
      <c r="A149" s="94" t="s">
        <v>439</v>
      </c>
      <c r="B149" s="95" t="s">
        <v>437</v>
      </c>
      <c r="C149" s="94" t="s">
        <v>435</v>
      </c>
      <c r="D149" s="96">
        <v>42298</v>
      </c>
      <c r="E149" s="94" t="s">
        <v>31</v>
      </c>
      <c r="F149" s="97">
        <v>0</v>
      </c>
      <c r="G149" s="104">
        <v>1128.129117259552</v>
      </c>
      <c r="H149" s="98">
        <f t="shared" si="19"/>
        <v>564.064558629776</v>
      </c>
      <c r="I149" s="99"/>
      <c r="J149" s="99">
        <v>2.31</v>
      </c>
      <c r="K149" s="99">
        <v>2.27</v>
      </c>
      <c r="L149" s="100">
        <f t="shared" si="20"/>
        <v>2.29</v>
      </c>
      <c r="M149" s="100">
        <f t="shared" si="24"/>
        <v>2.8284271247461926E-2</v>
      </c>
      <c r="N149" s="101">
        <v>2.21</v>
      </c>
      <c r="O149" s="102">
        <f t="shared" si="22"/>
        <v>63.395064281510365</v>
      </c>
      <c r="P149" s="103"/>
      <c r="Q149" s="103"/>
      <c r="R149" s="103"/>
      <c r="S149" s="103"/>
      <c r="T149" s="103"/>
      <c r="U149" s="116"/>
      <c r="V149" s="132">
        <v>1</v>
      </c>
      <c r="W149" s="132">
        <v>1</v>
      </c>
    </row>
    <row r="150" spans="1:23" x14ac:dyDescent="0.25">
      <c r="A150" s="4" t="s">
        <v>703</v>
      </c>
      <c r="B150" s="112" t="s">
        <v>437</v>
      </c>
      <c r="C150" s="94"/>
      <c r="D150" s="96"/>
      <c r="E150" s="94"/>
      <c r="F150" s="112">
        <v>0</v>
      </c>
      <c r="G150" s="111">
        <v>1128</v>
      </c>
      <c r="H150" s="113">
        <v>564</v>
      </c>
      <c r="I150" s="99"/>
      <c r="J150" s="99"/>
      <c r="K150" s="99"/>
      <c r="L150" s="100"/>
      <c r="M150" s="100"/>
      <c r="N150" s="101"/>
      <c r="O150" s="102"/>
      <c r="P150" s="127">
        <v>-15.289</v>
      </c>
      <c r="Q150" s="128">
        <v>7.4088333333333347</v>
      </c>
      <c r="R150" s="127">
        <v>43.743729992968404</v>
      </c>
      <c r="S150" s="128">
        <v>15.067155366015013</v>
      </c>
      <c r="T150" s="127">
        <v>2.9032507417846998</v>
      </c>
      <c r="U150" s="127"/>
      <c r="V150" s="132">
        <v>1</v>
      </c>
      <c r="W150" s="132">
        <v>1</v>
      </c>
    </row>
    <row r="151" spans="1:23" x14ac:dyDescent="0.25">
      <c r="A151" s="4" t="s">
        <v>704</v>
      </c>
      <c r="B151" s="112" t="s">
        <v>443</v>
      </c>
      <c r="C151" s="94"/>
      <c r="D151" s="96"/>
      <c r="E151" s="94"/>
      <c r="F151" s="112">
        <v>1128</v>
      </c>
      <c r="G151" s="111">
        <v>1458</v>
      </c>
      <c r="H151" s="113">
        <v>1293</v>
      </c>
      <c r="I151" s="99"/>
      <c r="J151" s="99"/>
      <c r="K151" s="99"/>
      <c r="L151" s="100"/>
      <c r="M151" s="100"/>
      <c r="N151" s="101"/>
      <c r="O151" s="102"/>
      <c r="P151" s="127">
        <v>-18.702999999999999</v>
      </c>
      <c r="Q151" s="128">
        <v>4.8508333333333349</v>
      </c>
      <c r="R151" s="127">
        <v>45.794151700317428</v>
      </c>
      <c r="S151" s="128">
        <v>15.715925702210894</v>
      </c>
      <c r="T151" s="127">
        <v>2.913869190274625</v>
      </c>
      <c r="U151" s="127"/>
      <c r="V151" s="132">
        <v>1</v>
      </c>
      <c r="W151" s="132">
        <v>1</v>
      </c>
    </row>
    <row r="152" spans="1:23" x14ac:dyDescent="0.25">
      <c r="A152" s="33" t="s">
        <v>442</v>
      </c>
      <c r="B152" s="58" t="s">
        <v>443</v>
      </c>
      <c r="C152" s="33" t="s">
        <v>21</v>
      </c>
      <c r="D152" s="105">
        <v>42298</v>
      </c>
      <c r="E152" s="33" t="s">
        <v>31</v>
      </c>
      <c r="F152" s="106">
        <v>1128.129117259552</v>
      </c>
      <c r="G152" s="88">
        <v>1458</v>
      </c>
      <c r="H152" s="107">
        <f>AVERAGE(F152:G152)</f>
        <v>1293.064558629776</v>
      </c>
      <c r="I152" s="108"/>
      <c r="J152" s="108">
        <v>2.65</v>
      </c>
      <c r="K152" s="108">
        <v>2.68</v>
      </c>
      <c r="L152" s="35">
        <f>AVERAGE(I152:K152)</f>
        <v>2.665</v>
      </c>
      <c r="M152" s="35">
        <f>STDEV(I152:K152)</f>
        <v>2.12132034355966E-2</v>
      </c>
      <c r="N152" s="101">
        <v>2.5099999999999998</v>
      </c>
      <c r="O152" s="102">
        <f>10^((3.31*(LOG(L152)))+0.611)</f>
        <v>104.72678617354116</v>
      </c>
      <c r="P152" s="109">
        <v>-13.942300000000001</v>
      </c>
      <c r="Q152" s="110">
        <v>5.5502999999999991</v>
      </c>
      <c r="R152" s="109">
        <v>41.39865102932275</v>
      </c>
      <c r="S152" s="110">
        <v>14.291796850147135</v>
      </c>
      <c r="T152" s="109">
        <v>2.8966722283696993</v>
      </c>
      <c r="U152" s="127"/>
      <c r="V152" s="132">
        <v>1</v>
      </c>
      <c r="W152" s="132">
        <v>1</v>
      </c>
    </row>
    <row r="153" spans="1:23" x14ac:dyDescent="0.25">
      <c r="A153" s="33" t="s">
        <v>444</v>
      </c>
      <c r="B153" s="58" t="s">
        <v>443</v>
      </c>
      <c r="C153" s="33" t="s">
        <v>435</v>
      </c>
      <c r="D153" s="105">
        <v>42298</v>
      </c>
      <c r="E153" s="33" t="s">
        <v>31</v>
      </c>
      <c r="F153" s="106">
        <v>1128.129117259552</v>
      </c>
      <c r="G153" s="88">
        <v>1458</v>
      </c>
      <c r="H153" s="107">
        <f>AVERAGE(F153:G153)</f>
        <v>1293.064558629776</v>
      </c>
      <c r="I153" s="108"/>
      <c r="J153" s="108">
        <v>2.23</v>
      </c>
      <c r="K153" s="108">
        <v>2.29</v>
      </c>
      <c r="L153" s="35">
        <f>AVERAGE(I153:K153)</f>
        <v>2.2599999999999998</v>
      </c>
      <c r="M153" s="35">
        <f>STDEV(I153:K153)</f>
        <v>4.2426406871192889E-2</v>
      </c>
      <c r="N153" s="101">
        <v>2.46</v>
      </c>
      <c r="O153" s="102">
        <f>10^((3.31*(LOG(L153)))+0.611)</f>
        <v>60.687456167771181</v>
      </c>
      <c r="P153" s="127">
        <v>-15.636999999999999</v>
      </c>
      <c r="Q153" s="128">
        <v>4.9538333333333346</v>
      </c>
      <c r="R153" s="127">
        <v>36.048134885308436</v>
      </c>
      <c r="S153" s="128">
        <v>12.211774108861697</v>
      </c>
      <c r="T153" s="127">
        <v>2.9519162870159423</v>
      </c>
      <c r="U153" s="127"/>
      <c r="V153" s="132">
        <v>1</v>
      </c>
      <c r="W153" s="132">
        <v>1</v>
      </c>
    </row>
    <row r="154" spans="1:23" x14ac:dyDescent="0.25">
      <c r="A154" s="94" t="s">
        <v>445</v>
      </c>
      <c r="B154" s="95" t="s">
        <v>443</v>
      </c>
      <c r="C154" s="94" t="s">
        <v>21</v>
      </c>
      <c r="D154" s="96">
        <v>42298</v>
      </c>
      <c r="E154" s="94" t="s">
        <v>31</v>
      </c>
      <c r="F154" s="104">
        <v>1128.129117259552</v>
      </c>
      <c r="G154" s="97">
        <v>1458</v>
      </c>
      <c r="H154" s="98">
        <f>AVERAGE(F154:G154)</f>
        <v>1293.064558629776</v>
      </c>
      <c r="I154" s="99">
        <v>2.34</v>
      </c>
      <c r="J154" s="99"/>
      <c r="K154" s="99">
        <v>2.33</v>
      </c>
      <c r="L154" s="100">
        <f>AVERAGE(I154:K154)</f>
        <v>2.335</v>
      </c>
      <c r="M154" s="100">
        <f>STDEV(I154:K154)</f>
        <v>7.0710678118653244E-3</v>
      </c>
      <c r="N154" s="101">
        <v>2.39</v>
      </c>
      <c r="O154" s="102">
        <f>10^((3.31*(LOG(L154)))+0.611)</f>
        <v>67.61290393395862</v>
      </c>
      <c r="P154" s="127">
        <v>-16.091999999999999</v>
      </c>
      <c r="Q154" s="128">
        <v>5.6618333333333348</v>
      </c>
      <c r="R154" s="127">
        <v>43.998576477559205</v>
      </c>
      <c r="S154" s="128">
        <v>15.890777700391503</v>
      </c>
      <c r="T154" s="127">
        <v>2.7688120309225148</v>
      </c>
      <c r="U154" s="127"/>
      <c r="V154" s="132">
        <v>1</v>
      </c>
      <c r="W154" s="132">
        <v>1</v>
      </c>
    </row>
    <row r="155" spans="1:23" x14ac:dyDescent="0.25">
      <c r="A155" s="4" t="s">
        <v>705</v>
      </c>
      <c r="B155" s="112" t="s">
        <v>443</v>
      </c>
      <c r="C155" s="94"/>
      <c r="D155" s="96"/>
      <c r="E155" s="94"/>
      <c r="F155" s="112">
        <v>1128</v>
      </c>
      <c r="G155" s="111">
        <v>1458</v>
      </c>
      <c r="H155" s="113">
        <v>1293</v>
      </c>
      <c r="I155" s="99"/>
      <c r="J155" s="99"/>
      <c r="K155" s="99"/>
      <c r="L155" s="100"/>
      <c r="M155" s="100"/>
      <c r="N155" s="101"/>
      <c r="O155" s="102"/>
      <c r="P155" s="127">
        <v>-17.82</v>
      </c>
      <c r="Q155" s="128">
        <v>4.4758333333333349</v>
      </c>
      <c r="R155" s="127">
        <v>44.275912421745751</v>
      </c>
      <c r="S155" s="128">
        <v>15.079265611353227</v>
      </c>
      <c r="T155" s="127">
        <v>2.936211455046609</v>
      </c>
      <c r="U155" s="127"/>
      <c r="V155" s="132">
        <v>1</v>
      </c>
      <c r="W155" s="132">
        <v>1</v>
      </c>
    </row>
    <row r="156" spans="1:23" x14ac:dyDescent="0.25">
      <c r="A156" s="94" t="s">
        <v>446</v>
      </c>
      <c r="B156" s="95" t="s">
        <v>443</v>
      </c>
      <c r="C156" s="94" t="s">
        <v>21</v>
      </c>
      <c r="D156" s="96">
        <v>42298</v>
      </c>
      <c r="E156" s="94" t="s">
        <v>31</v>
      </c>
      <c r="F156" s="104">
        <v>1128.129117259552</v>
      </c>
      <c r="G156" s="97">
        <v>1458</v>
      </c>
      <c r="H156" s="98">
        <f>AVERAGE(F156:G156)</f>
        <v>1293.064558629776</v>
      </c>
      <c r="I156" s="99"/>
      <c r="J156" s="99">
        <v>2.38</v>
      </c>
      <c r="K156" s="99">
        <v>2.44</v>
      </c>
      <c r="L156" s="100">
        <f>AVERAGE(I156:K156)</f>
        <v>2.41</v>
      </c>
      <c r="M156" s="100">
        <f>STDEV(I156:K156)</f>
        <v>4.2426406871192889E-2</v>
      </c>
      <c r="N156" s="101">
        <v>2.31</v>
      </c>
      <c r="O156" s="102">
        <f>10^((3.31*(LOG(L156)))+0.611)</f>
        <v>75.071727715989212</v>
      </c>
      <c r="P156" s="127">
        <v>-19.052</v>
      </c>
      <c r="Q156" s="128">
        <v>6.7778333333333345</v>
      </c>
      <c r="R156" s="127">
        <v>43.205658968017488</v>
      </c>
      <c r="S156" s="128">
        <v>15.129381880551675</v>
      </c>
      <c r="T156" s="127">
        <v>2.8557451526527298</v>
      </c>
      <c r="U156" s="127"/>
      <c r="V156" s="132">
        <v>1</v>
      </c>
      <c r="W156" s="132">
        <v>1</v>
      </c>
    </row>
    <row r="157" spans="1:23" x14ac:dyDescent="0.25">
      <c r="A157" s="33" t="s">
        <v>488</v>
      </c>
      <c r="B157" s="58" t="s">
        <v>489</v>
      </c>
      <c r="C157" s="33" t="s">
        <v>23</v>
      </c>
      <c r="D157" s="105">
        <v>42298</v>
      </c>
      <c r="E157" s="33" t="s">
        <v>31</v>
      </c>
      <c r="F157" s="88">
        <v>4422</v>
      </c>
      <c r="G157" s="88">
        <v>4751</v>
      </c>
      <c r="H157" s="107">
        <f>AVERAGE(F157:G157)</f>
        <v>4586.5</v>
      </c>
      <c r="I157" s="108"/>
      <c r="J157" s="108">
        <v>2.5</v>
      </c>
      <c r="K157" s="108">
        <v>2.42</v>
      </c>
      <c r="L157" s="35">
        <f>AVERAGE(I157:K157)</f>
        <v>2.46</v>
      </c>
      <c r="M157" s="35">
        <f>STDEV(I157:K157)</f>
        <v>5.6568542494923851E-2</v>
      </c>
      <c r="N157" s="101">
        <v>2.67</v>
      </c>
      <c r="O157" s="102">
        <f>10^((3.31*(LOG(L157)))+0.611)</f>
        <v>80.351724968409059</v>
      </c>
      <c r="P157" s="109">
        <v>-18.664300000000001</v>
      </c>
      <c r="Q157" s="110">
        <v>7.0302999999999995</v>
      </c>
      <c r="R157" s="109">
        <v>44.216130996991666</v>
      </c>
      <c r="S157" s="110">
        <v>15.04830660327954</v>
      </c>
      <c r="T157" s="109">
        <v>2.9382795129490158</v>
      </c>
      <c r="U157" s="127"/>
      <c r="V157" s="132">
        <v>3</v>
      </c>
      <c r="W157" s="132">
        <v>3</v>
      </c>
    </row>
    <row r="158" spans="1:23" x14ac:dyDescent="0.25">
      <c r="A158" s="33" t="s">
        <v>706</v>
      </c>
      <c r="B158" s="112" t="s">
        <v>318</v>
      </c>
      <c r="C158" s="33"/>
      <c r="D158" s="105"/>
      <c r="E158" s="33"/>
      <c r="F158" s="111">
        <v>4751</v>
      </c>
      <c r="G158" s="111">
        <v>5081</v>
      </c>
      <c r="H158" s="113">
        <v>4916</v>
      </c>
      <c r="I158" s="108"/>
      <c r="J158" s="108"/>
      <c r="K158" s="108"/>
      <c r="L158" s="35"/>
      <c r="M158" s="35"/>
      <c r="N158" s="101"/>
      <c r="O158" s="102"/>
      <c r="P158" s="127">
        <v>-13.754</v>
      </c>
      <c r="Q158" s="128">
        <v>6.4538333333333346</v>
      </c>
      <c r="R158" s="127">
        <v>39.773751526397525</v>
      </c>
      <c r="S158" s="128">
        <v>13.787725420487511</v>
      </c>
      <c r="T158" s="127">
        <v>2.8847217589129497</v>
      </c>
      <c r="U158" s="127"/>
      <c r="V158" s="133">
        <v>4</v>
      </c>
      <c r="W158" s="133">
        <v>4</v>
      </c>
    </row>
    <row r="159" spans="1:23" x14ac:dyDescent="0.25">
      <c r="A159" s="33" t="s">
        <v>707</v>
      </c>
      <c r="B159" s="112" t="s">
        <v>359</v>
      </c>
      <c r="C159" s="33"/>
      <c r="D159" s="105"/>
      <c r="E159" s="33"/>
      <c r="F159" s="111">
        <v>7386</v>
      </c>
      <c r="G159" s="111">
        <v>7716</v>
      </c>
      <c r="H159" s="113">
        <v>7551</v>
      </c>
      <c r="I159" s="108"/>
      <c r="J159" s="108"/>
      <c r="K159" s="108"/>
      <c r="L159" s="35"/>
      <c r="M159" s="35"/>
      <c r="N159" s="101"/>
      <c r="O159" s="102"/>
      <c r="P159" s="127">
        <v>-13.558999999999999</v>
      </c>
      <c r="Q159" s="128">
        <v>6.6998333333333351</v>
      </c>
      <c r="R159" s="127">
        <v>41.47404112008261</v>
      </c>
      <c r="S159" s="128">
        <v>13.989634188993954</v>
      </c>
      <c r="T159" s="127">
        <v>2.9646265627668398</v>
      </c>
      <c r="U159" s="127"/>
      <c r="V159" s="133">
        <v>5</v>
      </c>
      <c r="W159" s="133">
        <v>8</v>
      </c>
    </row>
    <row r="160" spans="1:23" x14ac:dyDescent="0.25">
      <c r="A160" s="111" t="s">
        <v>543</v>
      </c>
      <c r="B160" s="111" t="s">
        <v>359</v>
      </c>
      <c r="C160" s="94"/>
      <c r="D160" s="96"/>
      <c r="E160" s="94"/>
      <c r="F160" s="97">
        <v>7386</v>
      </c>
      <c r="G160" s="97">
        <v>7716</v>
      </c>
      <c r="H160" s="98">
        <f>AVERAGE(F160:G160)</f>
        <v>7551</v>
      </c>
      <c r="I160" s="99"/>
      <c r="J160" s="99"/>
      <c r="K160" s="99"/>
      <c r="L160" s="100"/>
      <c r="M160" s="100"/>
      <c r="N160" s="101"/>
      <c r="O160" s="102"/>
      <c r="P160" s="109">
        <v>-16.295300000000001</v>
      </c>
      <c r="Q160" s="110">
        <v>7.0642999999999994</v>
      </c>
      <c r="R160" s="109">
        <v>32.394838520724761</v>
      </c>
      <c r="S160" s="110">
        <v>11.083357791248163</v>
      </c>
      <c r="T160" s="109">
        <v>2.9228361233907783</v>
      </c>
      <c r="U160" s="127"/>
      <c r="V160" s="132">
        <v>5</v>
      </c>
      <c r="W160" s="132">
        <v>8</v>
      </c>
    </row>
    <row r="161" spans="1:23" x14ac:dyDescent="0.25">
      <c r="A161" s="111" t="s">
        <v>708</v>
      </c>
      <c r="B161" s="112" t="s">
        <v>359</v>
      </c>
      <c r="C161" s="94"/>
      <c r="D161" s="96"/>
      <c r="E161" s="94"/>
      <c r="F161" s="111">
        <v>7386</v>
      </c>
      <c r="G161" s="111">
        <v>7716</v>
      </c>
      <c r="H161" s="113">
        <v>7551</v>
      </c>
      <c r="I161" s="99"/>
      <c r="J161" s="99"/>
      <c r="K161" s="99"/>
      <c r="L161" s="100"/>
      <c r="M161" s="100"/>
      <c r="N161" s="101"/>
      <c r="O161" s="102"/>
      <c r="P161" s="127">
        <v>-15.862</v>
      </c>
      <c r="Q161" s="128">
        <v>6.7558333333333342</v>
      </c>
      <c r="R161" s="127">
        <v>42.477938419644353</v>
      </c>
      <c r="S161" s="128">
        <v>15.104673268891439</v>
      </c>
      <c r="T161" s="127">
        <v>2.8122381506344154</v>
      </c>
      <c r="U161" s="127"/>
      <c r="V161" s="133">
        <v>5</v>
      </c>
      <c r="W161" s="133">
        <v>8</v>
      </c>
    </row>
    <row r="162" spans="1:23" s="54" customFormat="1" x14ac:dyDescent="0.25">
      <c r="A162" s="111" t="s">
        <v>544</v>
      </c>
      <c r="B162" s="111" t="s">
        <v>359</v>
      </c>
      <c r="C162" s="94"/>
      <c r="D162" s="96"/>
      <c r="E162" s="94"/>
      <c r="F162" s="97">
        <v>7386</v>
      </c>
      <c r="G162" s="97">
        <v>7716</v>
      </c>
      <c r="H162" s="98">
        <f t="shared" ref="H162:H174" si="25">AVERAGE(F162:G162)</f>
        <v>7551</v>
      </c>
      <c r="I162" s="99"/>
      <c r="J162" s="99"/>
      <c r="K162" s="99"/>
      <c r="L162" s="100"/>
      <c r="M162" s="100"/>
      <c r="N162" s="101"/>
      <c r="O162" s="102"/>
      <c r="P162" s="109">
        <v>-15.002300000000002</v>
      </c>
      <c r="Q162" s="110">
        <v>6.1092999999999993</v>
      </c>
      <c r="R162" s="109">
        <v>42.978675047279822</v>
      </c>
      <c r="S162" s="110">
        <v>14.112596566574783</v>
      </c>
      <c r="T162" s="109">
        <v>3.0454122913903303</v>
      </c>
      <c r="U162" s="127"/>
      <c r="V162" s="132">
        <v>5</v>
      </c>
      <c r="W162" s="132">
        <v>8</v>
      </c>
    </row>
    <row r="163" spans="1:23" s="54" customFormat="1" x14ac:dyDescent="0.25">
      <c r="A163" s="94" t="s">
        <v>545</v>
      </c>
      <c r="B163" s="95" t="s">
        <v>359</v>
      </c>
      <c r="C163" s="94" t="s">
        <v>96</v>
      </c>
      <c r="D163" s="96">
        <v>42302</v>
      </c>
      <c r="E163" s="94" t="s">
        <v>31</v>
      </c>
      <c r="F163" s="97">
        <v>7386</v>
      </c>
      <c r="G163" s="97">
        <v>7716</v>
      </c>
      <c r="H163" s="98">
        <f t="shared" si="25"/>
        <v>7551</v>
      </c>
      <c r="I163" s="99">
        <v>2.77</v>
      </c>
      <c r="J163" s="99">
        <v>2.77</v>
      </c>
      <c r="K163" s="99"/>
      <c r="L163" s="100">
        <f t="shared" ref="L163:L174" si="26">AVERAGE(I163:K163)</f>
        <v>2.77</v>
      </c>
      <c r="M163" s="100">
        <f t="shared" ref="M163:M174" si="27">STDEV(I163:K163)</f>
        <v>0</v>
      </c>
      <c r="N163" s="101">
        <v>2.75</v>
      </c>
      <c r="O163" s="102">
        <f t="shared" ref="O163:O174" si="28">10^((3.31*(LOG(L163)))+0.611)</f>
        <v>119.01673597626414</v>
      </c>
      <c r="P163" s="109">
        <v>-11.456300000000001</v>
      </c>
      <c r="Q163" s="110">
        <v>8.3912999999999993</v>
      </c>
      <c r="R163" s="109">
        <v>39.870883626911564</v>
      </c>
      <c r="S163" s="110">
        <v>13.955875704135687</v>
      </c>
      <c r="T163" s="109">
        <v>2.8569245292931504</v>
      </c>
      <c r="U163" s="127"/>
      <c r="V163" s="132">
        <v>5</v>
      </c>
      <c r="W163" s="132">
        <v>8</v>
      </c>
    </row>
    <row r="164" spans="1:23" s="54" customFormat="1" x14ac:dyDescent="0.25">
      <c r="A164" s="94" t="s">
        <v>546</v>
      </c>
      <c r="B164" s="95" t="s">
        <v>359</v>
      </c>
      <c r="C164" s="94" t="s">
        <v>21</v>
      </c>
      <c r="D164" s="96">
        <v>42302</v>
      </c>
      <c r="E164" s="94" t="s">
        <v>31</v>
      </c>
      <c r="F164" s="97">
        <v>7386</v>
      </c>
      <c r="G164" s="97">
        <v>7716</v>
      </c>
      <c r="H164" s="98">
        <f t="shared" si="25"/>
        <v>7551</v>
      </c>
      <c r="I164" s="99">
        <v>2.71</v>
      </c>
      <c r="J164" s="99">
        <v>2.7</v>
      </c>
      <c r="K164" s="99"/>
      <c r="L164" s="100">
        <f t="shared" si="26"/>
        <v>2.7050000000000001</v>
      </c>
      <c r="M164" s="100">
        <f t="shared" si="27"/>
        <v>7.0710678118653244E-3</v>
      </c>
      <c r="N164" s="101">
        <v>2.66</v>
      </c>
      <c r="O164" s="102">
        <f t="shared" si="28"/>
        <v>110.02051204306248</v>
      </c>
      <c r="P164" s="127">
        <v>-12.539</v>
      </c>
      <c r="Q164" s="128">
        <v>5.034833333333335</v>
      </c>
      <c r="R164" s="127">
        <v>42.449049172753547</v>
      </c>
      <c r="S164" s="128">
        <v>14.822231603374163</v>
      </c>
      <c r="T164" s="127">
        <v>2.8638770671408453</v>
      </c>
      <c r="U164" s="127"/>
      <c r="V164" s="132">
        <v>5</v>
      </c>
      <c r="W164" s="132">
        <v>8</v>
      </c>
    </row>
    <row r="165" spans="1:23" x14ac:dyDescent="0.25">
      <c r="A165" s="94" t="s">
        <v>557</v>
      </c>
      <c r="B165" s="95" t="s">
        <v>360</v>
      </c>
      <c r="C165" s="94" t="s">
        <v>96</v>
      </c>
      <c r="D165" s="96">
        <v>42302</v>
      </c>
      <c r="E165" s="94" t="s">
        <v>31</v>
      </c>
      <c r="F165" s="97">
        <v>7716</v>
      </c>
      <c r="G165" s="97">
        <v>8045</v>
      </c>
      <c r="H165" s="98">
        <f t="shared" si="25"/>
        <v>7880.5</v>
      </c>
      <c r="I165" s="99">
        <v>2.58</v>
      </c>
      <c r="J165" s="99"/>
      <c r="K165" s="99">
        <v>2.59</v>
      </c>
      <c r="L165" s="100">
        <f t="shared" si="26"/>
        <v>2.585</v>
      </c>
      <c r="M165" s="100">
        <f t="shared" si="27"/>
        <v>7.0710678118653244E-3</v>
      </c>
      <c r="N165" s="101">
        <v>2.46</v>
      </c>
      <c r="O165" s="102">
        <f t="shared" si="28"/>
        <v>94.676983403365128</v>
      </c>
      <c r="P165" s="127">
        <v>-11.353</v>
      </c>
      <c r="Q165" s="128">
        <v>5.8288333333333346</v>
      </c>
      <c r="R165" s="127">
        <v>44.064257937898816</v>
      </c>
      <c r="S165" s="128">
        <v>15.670944406667161</v>
      </c>
      <c r="T165" s="127">
        <v>2.8118444424543934</v>
      </c>
      <c r="U165" s="127"/>
      <c r="V165" s="132">
        <v>5</v>
      </c>
      <c r="W165" s="132">
        <v>9</v>
      </c>
    </row>
    <row r="166" spans="1:23" x14ac:dyDescent="0.25">
      <c r="A166" s="94" t="s">
        <v>558</v>
      </c>
      <c r="B166" s="95" t="s">
        <v>360</v>
      </c>
      <c r="C166" s="94" t="s">
        <v>559</v>
      </c>
      <c r="D166" s="96">
        <v>42302</v>
      </c>
      <c r="E166" s="94" t="s">
        <v>31</v>
      </c>
      <c r="F166" s="97">
        <v>7716</v>
      </c>
      <c r="G166" s="97">
        <v>8045</v>
      </c>
      <c r="H166" s="98">
        <f t="shared" si="25"/>
        <v>7880.5</v>
      </c>
      <c r="I166" s="99">
        <v>1.97</v>
      </c>
      <c r="J166" s="99">
        <v>2.0099999999999998</v>
      </c>
      <c r="K166" s="99">
        <v>2.06</v>
      </c>
      <c r="L166" s="100">
        <f t="shared" si="26"/>
        <v>2.0133333333333332</v>
      </c>
      <c r="M166" s="100">
        <f t="shared" si="27"/>
        <v>4.5092497528228991E-2</v>
      </c>
      <c r="N166" s="101"/>
      <c r="O166" s="102">
        <f t="shared" si="28"/>
        <v>41.396241673270971</v>
      </c>
      <c r="P166" s="109">
        <v>-13.879300000000001</v>
      </c>
      <c r="Q166" s="110">
        <v>7.1852999999999989</v>
      </c>
      <c r="R166" s="109">
        <v>37.006222104022392</v>
      </c>
      <c r="S166" s="110">
        <v>13.099413311718274</v>
      </c>
      <c r="T166" s="109">
        <v>2.8250289706423666</v>
      </c>
      <c r="U166" s="127"/>
      <c r="V166" s="132">
        <v>5</v>
      </c>
      <c r="W166" s="132">
        <v>9</v>
      </c>
    </row>
    <row r="167" spans="1:23" x14ac:dyDescent="0.25">
      <c r="A167" s="94" t="s">
        <v>560</v>
      </c>
      <c r="B167" s="95" t="s">
        <v>360</v>
      </c>
      <c r="C167" s="94" t="s">
        <v>21</v>
      </c>
      <c r="D167" s="96">
        <v>42302</v>
      </c>
      <c r="E167" s="94" t="s">
        <v>31</v>
      </c>
      <c r="F167" s="97">
        <v>7716</v>
      </c>
      <c r="G167" s="97">
        <v>8045</v>
      </c>
      <c r="H167" s="98">
        <f t="shared" si="25"/>
        <v>7880.5</v>
      </c>
      <c r="I167" s="99">
        <v>2.59</v>
      </c>
      <c r="J167" s="99"/>
      <c r="K167" s="99">
        <v>2.58</v>
      </c>
      <c r="L167" s="100">
        <f t="shared" si="26"/>
        <v>2.585</v>
      </c>
      <c r="M167" s="100">
        <f t="shared" si="27"/>
        <v>7.0710678118653244E-3</v>
      </c>
      <c r="N167" s="101">
        <v>2.65</v>
      </c>
      <c r="O167" s="102">
        <f t="shared" si="28"/>
        <v>94.676983403365128</v>
      </c>
      <c r="P167" s="109">
        <v>-12.050300000000002</v>
      </c>
      <c r="Q167" s="110">
        <v>7.0262999999999991</v>
      </c>
      <c r="R167" s="109">
        <v>40.728982185344989</v>
      </c>
      <c r="S167" s="110">
        <v>14.165512947389818</v>
      </c>
      <c r="T167" s="109">
        <v>2.8752211329452662</v>
      </c>
      <c r="U167" s="127"/>
      <c r="V167" s="132">
        <v>5</v>
      </c>
      <c r="W167" s="132">
        <v>9</v>
      </c>
    </row>
    <row r="168" spans="1:23" x14ac:dyDescent="0.25">
      <c r="A168" s="94" t="s">
        <v>679</v>
      </c>
      <c r="B168" s="95" t="s">
        <v>416</v>
      </c>
      <c r="C168" s="94" t="s">
        <v>23</v>
      </c>
      <c r="D168" s="96">
        <v>42302</v>
      </c>
      <c r="E168" s="94" t="s">
        <v>31</v>
      </c>
      <c r="F168" s="97">
        <v>11668</v>
      </c>
      <c r="G168" s="97">
        <v>15095</v>
      </c>
      <c r="H168" s="98">
        <f t="shared" si="25"/>
        <v>13381.5</v>
      </c>
      <c r="I168" s="99">
        <v>2.64</v>
      </c>
      <c r="J168" s="99"/>
      <c r="K168" s="99">
        <v>2.63</v>
      </c>
      <c r="L168" s="100">
        <f t="shared" si="26"/>
        <v>2.6349999999999998</v>
      </c>
      <c r="M168" s="100">
        <f t="shared" si="27"/>
        <v>7.0710678118656384E-3</v>
      </c>
      <c r="N168" s="101">
        <v>2.54</v>
      </c>
      <c r="O168" s="102">
        <f t="shared" si="28"/>
        <v>100.87507037316401</v>
      </c>
      <c r="P168" s="127">
        <v>-16.433</v>
      </c>
      <c r="Q168" s="128">
        <v>6.0018333333333347</v>
      </c>
      <c r="R168" s="127">
        <v>43.766718764458716</v>
      </c>
      <c r="S168" s="128">
        <v>15.231526798815173</v>
      </c>
      <c r="T168" s="127">
        <v>2.8734295217117194</v>
      </c>
      <c r="U168" s="127"/>
      <c r="V168" s="132">
        <v>9</v>
      </c>
      <c r="W168" s="132"/>
    </row>
    <row r="169" spans="1:23" x14ac:dyDescent="0.25">
      <c r="A169" s="94" t="s">
        <v>680</v>
      </c>
      <c r="B169" s="95" t="s">
        <v>416</v>
      </c>
      <c r="C169" s="94" t="s">
        <v>96</v>
      </c>
      <c r="D169" s="96">
        <v>42302</v>
      </c>
      <c r="E169" s="94" t="s">
        <v>31</v>
      </c>
      <c r="F169" s="97">
        <v>11668</v>
      </c>
      <c r="G169" s="97">
        <v>15095</v>
      </c>
      <c r="H169" s="98">
        <f t="shared" si="25"/>
        <v>13381.5</v>
      </c>
      <c r="I169" s="99">
        <v>2.41</v>
      </c>
      <c r="J169" s="99"/>
      <c r="K169" s="99">
        <v>2.44</v>
      </c>
      <c r="L169" s="100">
        <f t="shared" si="26"/>
        <v>2.4249999999999998</v>
      </c>
      <c r="M169" s="100">
        <f t="shared" si="27"/>
        <v>2.1213203435596288E-2</v>
      </c>
      <c r="N169" s="101">
        <v>2.36</v>
      </c>
      <c r="O169" s="102">
        <f t="shared" si="28"/>
        <v>76.629478348117118</v>
      </c>
      <c r="P169" s="127">
        <v>-10.139999999999999</v>
      </c>
      <c r="Q169" s="128">
        <v>6.3518333333333343</v>
      </c>
      <c r="R169" s="127">
        <v>41.209210110988245</v>
      </c>
      <c r="S169" s="128">
        <v>14.85150819719629</v>
      </c>
      <c r="T169" s="127">
        <v>2.7747491745496822</v>
      </c>
      <c r="U169" s="127"/>
      <c r="V169" s="132">
        <v>9</v>
      </c>
      <c r="W169" s="132"/>
    </row>
    <row r="170" spans="1:23" x14ac:dyDescent="0.25">
      <c r="A170" s="33" t="s">
        <v>681</v>
      </c>
      <c r="B170" s="58" t="s">
        <v>416</v>
      </c>
      <c r="C170" s="33" t="s">
        <v>22</v>
      </c>
      <c r="D170" s="105">
        <v>42302</v>
      </c>
      <c r="E170" s="33" t="s">
        <v>31</v>
      </c>
      <c r="F170" s="88">
        <v>11668</v>
      </c>
      <c r="G170" s="88">
        <v>15095</v>
      </c>
      <c r="H170" s="107">
        <f t="shared" si="25"/>
        <v>13381.5</v>
      </c>
      <c r="I170" s="108">
        <v>2.4</v>
      </c>
      <c r="J170" s="108">
        <v>2.4700000000000002</v>
      </c>
      <c r="K170" s="108"/>
      <c r="L170" s="35">
        <f t="shared" si="26"/>
        <v>2.4350000000000001</v>
      </c>
      <c r="M170" s="35">
        <f t="shared" si="27"/>
        <v>4.9497474683058526E-2</v>
      </c>
      <c r="N170" s="101">
        <v>2.2999999999999998</v>
      </c>
      <c r="O170" s="102">
        <f t="shared" si="28"/>
        <v>77.680421956238803</v>
      </c>
      <c r="P170" s="127">
        <v>-10.949</v>
      </c>
      <c r="Q170" s="128">
        <v>5.821833333333335</v>
      </c>
      <c r="R170" s="127">
        <v>43.743334179258945</v>
      </c>
      <c r="S170" s="128">
        <v>15.882297062852428</v>
      </c>
      <c r="T170" s="127">
        <v>2.7542196198792626</v>
      </c>
      <c r="U170" s="127"/>
      <c r="V170" s="132">
        <v>9</v>
      </c>
      <c r="W170" s="132"/>
    </row>
    <row r="171" spans="1:23" x14ac:dyDescent="0.25">
      <c r="A171" s="94" t="s">
        <v>682</v>
      </c>
      <c r="B171" s="95" t="s">
        <v>416</v>
      </c>
      <c r="C171" s="94" t="s">
        <v>96</v>
      </c>
      <c r="D171" s="96">
        <v>42302</v>
      </c>
      <c r="E171" s="94" t="s">
        <v>31</v>
      </c>
      <c r="F171" s="97">
        <v>11668</v>
      </c>
      <c r="G171" s="97">
        <v>15095</v>
      </c>
      <c r="H171" s="98">
        <f t="shared" si="25"/>
        <v>13381.5</v>
      </c>
      <c r="I171" s="99"/>
      <c r="J171" s="99">
        <v>2.21</v>
      </c>
      <c r="K171" s="99">
        <v>2.23</v>
      </c>
      <c r="L171" s="100">
        <f t="shared" si="26"/>
        <v>2.2199999999999998</v>
      </c>
      <c r="M171" s="100">
        <f t="shared" si="27"/>
        <v>1.4142135623730963E-2</v>
      </c>
      <c r="N171" s="101">
        <v>2.14</v>
      </c>
      <c r="O171" s="102">
        <f t="shared" si="28"/>
        <v>57.204256513913066</v>
      </c>
      <c r="P171" s="127">
        <v>-18.215</v>
      </c>
      <c r="Q171" s="128">
        <v>6.3528333333333347</v>
      </c>
      <c r="R171" s="127">
        <v>36.037342347923776</v>
      </c>
      <c r="S171" s="128">
        <v>12.837975006753533</v>
      </c>
      <c r="T171" s="127">
        <v>2.8070893056705599</v>
      </c>
      <c r="U171" s="127"/>
      <c r="V171" s="132">
        <v>9</v>
      </c>
      <c r="W171" s="132"/>
    </row>
    <row r="172" spans="1:23" x14ac:dyDescent="0.25">
      <c r="A172" s="94" t="s">
        <v>683</v>
      </c>
      <c r="B172" s="95" t="s">
        <v>416</v>
      </c>
      <c r="C172" s="94" t="s">
        <v>96</v>
      </c>
      <c r="D172" s="96">
        <v>42302</v>
      </c>
      <c r="E172" s="94" t="s">
        <v>31</v>
      </c>
      <c r="F172" s="97">
        <v>11668</v>
      </c>
      <c r="G172" s="97">
        <v>15095</v>
      </c>
      <c r="H172" s="98">
        <f t="shared" si="25"/>
        <v>13381.5</v>
      </c>
      <c r="I172" s="99">
        <v>2.4300000000000002</v>
      </c>
      <c r="J172" s="99">
        <v>2.41</v>
      </c>
      <c r="K172" s="99"/>
      <c r="L172" s="100">
        <f t="shared" si="26"/>
        <v>2.42</v>
      </c>
      <c r="M172" s="100">
        <f t="shared" si="27"/>
        <v>1.4142135623730963E-2</v>
      </c>
      <c r="N172" s="101"/>
      <c r="O172" s="102">
        <f t="shared" si="28"/>
        <v>76.107746225851386</v>
      </c>
      <c r="P172" s="109">
        <v>-16.013300000000001</v>
      </c>
      <c r="Q172" s="110">
        <v>5.8302999999999994</v>
      </c>
      <c r="R172" s="109">
        <v>39.421338114051856</v>
      </c>
      <c r="S172" s="110">
        <v>13.726855835852875</v>
      </c>
      <c r="T172" s="109">
        <v>2.871840324212346</v>
      </c>
      <c r="U172" s="116"/>
      <c r="V172" s="132">
        <v>9</v>
      </c>
      <c r="W172" s="132"/>
    </row>
    <row r="173" spans="1:23" x14ac:dyDescent="0.25">
      <c r="A173" s="33" t="s">
        <v>684</v>
      </c>
      <c r="B173" s="58" t="s">
        <v>416</v>
      </c>
      <c r="C173" s="33" t="s">
        <v>96</v>
      </c>
      <c r="D173" s="105">
        <v>42302</v>
      </c>
      <c r="E173" s="33" t="s">
        <v>31</v>
      </c>
      <c r="F173" s="88">
        <v>11668</v>
      </c>
      <c r="G173" s="88">
        <v>15095</v>
      </c>
      <c r="H173" s="107">
        <f t="shared" si="25"/>
        <v>13381.5</v>
      </c>
      <c r="I173" s="108"/>
      <c r="J173" s="108">
        <v>2.2400000000000002</v>
      </c>
      <c r="K173" s="108">
        <v>2.2200000000000002</v>
      </c>
      <c r="L173" s="35">
        <f t="shared" si="26"/>
        <v>2.2300000000000004</v>
      </c>
      <c r="M173" s="35">
        <f t="shared" si="27"/>
        <v>1.4142135623730963E-2</v>
      </c>
      <c r="N173" s="101">
        <v>2.4</v>
      </c>
      <c r="O173" s="102">
        <f t="shared" si="28"/>
        <v>58.06161299512025</v>
      </c>
      <c r="P173" s="127">
        <v>-11.215</v>
      </c>
      <c r="Q173" s="128">
        <v>8.2328333333333354</v>
      </c>
      <c r="R173" s="127">
        <v>41.963622179970017</v>
      </c>
      <c r="S173" s="128">
        <v>14.809519541693867</v>
      </c>
      <c r="T173" s="127">
        <v>2.8335572981843238</v>
      </c>
      <c r="U173" s="127"/>
      <c r="V173" s="132">
        <v>9</v>
      </c>
      <c r="W173" s="132"/>
    </row>
    <row r="174" spans="1:23" x14ac:dyDescent="0.25">
      <c r="A174" s="33" t="s">
        <v>685</v>
      </c>
      <c r="B174" s="58" t="s">
        <v>416</v>
      </c>
      <c r="C174" s="33" t="s">
        <v>22</v>
      </c>
      <c r="D174" s="105">
        <v>42302</v>
      </c>
      <c r="E174" s="33" t="s">
        <v>31</v>
      </c>
      <c r="F174" s="88">
        <v>11668</v>
      </c>
      <c r="G174" s="88">
        <v>15095</v>
      </c>
      <c r="H174" s="107">
        <f t="shared" si="25"/>
        <v>13381.5</v>
      </c>
      <c r="I174" s="108">
        <v>2.33</v>
      </c>
      <c r="J174" s="108">
        <v>2.35</v>
      </c>
      <c r="K174" s="108"/>
      <c r="L174" s="35">
        <f t="shared" si="26"/>
        <v>2.34</v>
      </c>
      <c r="M174" s="35">
        <f t="shared" si="27"/>
        <v>1.4142135623730963E-2</v>
      </c>
      <c r="N174" s="101">
        <v>2.17</v>
      </c>
      <c r="O174" s="102">
        <f t="shared" si="28"/>
        <v>68.09331664511916</v>
      </c>
      <c r="P174" s="127">
        <v>-11.417</v>
      </c>
      <c r="Q174" s="128">
        <v>6.901833333333335</v>
      </c>
      <c r="R174" s="127">
        <v>44.818147048573756</v>
      </c>
      <c r="S174" s="128">
        <v>15.544585161289588</v>
      </c>
      <c r="T174" s="127">
        <v>2.8831999428446387</v>
      </c>
      <c r="U174" s="127"/>
      <c r="V174" s="132">
        <v>9</v>
      </c>
      <c r="W174" s="132"/>
    </row>
    <row r="175" spans="1:23" x14ac:dyDescent="0.25">
      <c r="A175" s="33" t="s">
        <v>709</v>
      </c>
      <c r="B175" s="112" t="s">
        <v>416</v>
      </c>
      <c r="C175" s="33"/>
      <c r="D175" s="105"/>
      <c r="E175" s="33"/>
      <c r="F175" s="111">
        <v>11668</v>
      </c>
      <c r="G175" s="111">
        <v>15330</v>
      </c>
      <c r="H175" s="113">
        <v>13499</v>
      </c>
      <c r="I175" s="108"/>
      <c r="J175" s="108"/>
      <c r="K175" s="108"/>
      <c r="L175" s="35"/>
      <c r="M175" s="35"/>
      <c r="N175" s="101"/>
      <c r="O175" s="102"/>
      <c r="P175" s="127">
        <v>-11.417999999999999</v>
      </c>
      <c r="Q175" s="128">
        <v>5.8228333333333344</v>
      </c>
      <c r="R175" s="127">
        <v>42.436004218702088</v>
      </c>
      <c r="S175" s="128">
        <v>15.291098039670379</v>
      </c>
      <c r="T175" s="127">
        <v>2.7752097402428828</v>
      </c>
      <c r="U175" s="127"/>
      <c r="V175" s="132">
        <v>9</v>
      </c>
      <c r="W175" s="132"/>
    </row>
    <row r="176" spans="1:23" x14ac:dyDescent="0.25">
      <c r="A176" s="33" t="s">
        <v>710</v>
      </c>
      <c r="B176" s="112" t="s">
        <v>416</v>
      </c>
      <c r="C176" s="33"/>
      <c r="D176" s="105"/>
      <c r="E176" s="33"/>
      <c r="F176" s="111">
        <v>11668</v>
      </c>
      <c r="G176" s="111">
        <v>15330</v>
      </c>
      <c r="H176" s="113">
        <v>13499</v>
      </c>
      <c r="I176" s="108"/>
      <c r="J176" s="108"/>
      <c r="K176" s="108"/>
      <c r="L176" s="35"/>
      <c r="M176" s="35"/>
      <c r="N176" s="101"/>
      <c r="O176" s="102"/>
      <c r="P176" s="127">
        <v>-14.953999999999999</v>
      </c>
      <c r="Q176" s="128">
        <v>6.5198333333333345</v>
      </c>
      <c r="R176" s="127">
        <v>41.827410855222276</v>
      </c>
      <c r="S176" s="128">
        <v>14.691919151341615</v>
      </c>
      <c r="T176" s="127">
        <v>2.8469671269190684</v>
      </c>
      <c r="U176" s="127"/>
      <c r="V176" s="132">
        <v>9</v>
      </c>
      <c r="W176" s="132"/>
    </row>
    <row r="177" spans="1:23" x14ac:dyDescent="0.25">
      <c r="A177" s="94" t="s">
        <v>686</v>
      </c>
      <c r="B177" s="95" t="s">
        <v>247</v>
      </c>
      <c r="C177" s="94" t="s">
        <v>687</v>
      </c>
      <c r="D177" s="96">
        <v>42302</v>
      </c>
      <c r="E177" s="94" t="s">
        <v>31</v>
      </c>
      <c r="F177" s="97">
        <v>11998</v>
      </c>
      <c r="G177" s="97">
        <v>15330</v>
      </c>
      <c r="H177" s="98">
        <f>AVERAGE(F177:G177)</f>
        <v>13664</v>
      </c>
      <c r="I177" s="99"/>
      <c r="J177" s="99"/>
      <c r="K177" s="99"/>
      <c r="L177" s="100"/>
      <c r="M177" s="100"/>
      <c r="N177" s="101"/>
      <c r="O177" s="102"/>
      <c r="P177" s="127">
        <v>-12.228999999999999</v>
      </c>
      <c r="Q177" s="128">
        <v>7.0018333333333347</v>
      </c>
      <c r="R177" s="127">
        <v>41.313625666075502</v>
      </c>
      <c r="S177" s="128">
        <v>14.124716678453792</v>
      </c>
      <c r="T177" s="127">
        <v>2.9249171226985653</v>
      </c>
      <c r="U177" s="127"/>
      <c r="V177" s="132">
        <v>9</v>
      </c>
      <c r="W177" s="132"/>
    </row>
    <row r="178" spans="1:23" x14ac:dyDescent="0.25">
      <c r="A178" s="33" t="s">
        <v>688</v>
      </c>
      <c r="B178" s="58" t="s">
        <v>247</v>
      </c>
      <c r="C178" s="33" t="s">
        <v>22</v>
      </c>
      <c r="D178" s="105">
        <v>42302</v>
      </c>
      <c r="E178" s="33" t="s">
        <v>31</v>
      </c>
      <c r="F178" s="88">
        <v>11998</v>
      </c>
      <c r="G178" s="88">
        <v>15330</v>
      </c>
      <c r="H178" s="107">
        <f>AVERAGE(F178:G178)</f>
        <v>13664</v>
      </c>
      <c r="I178" s="108"/>
      <c r="J178" s="108">
        <v>2.14</v>
      </c>
      <c r="K178" s="108">
        <v>2.16</v>
      </c>
      <c r="L178" s="35">
        <f>AVERAGE(I178:K178)</f>
        <v>2.1500000000000004</v>
      </c>
      <c r="M178" s="35">
        <f>STDEV(I178:K178)</f>
        <v>1.4142135623730963E-2</v>
      </c>
      <c r="N178" s="101">
        <v>2.3199999999999998</v>
      </c>
      <c r="O178" s="102">
        <f>10^((3.31*(LOG(L178)))+0.611)</f>
        <v>51.448332379271569</v>
      </c>
      <c r="P178" s="127">
        <v>-13.747</v>
      </c>
      <c r="Q178" s="128">
        <v>6.627833333333335</v>
      </c>
      <c r="R178" s="127">
        <v>41.301621639221864</v>
      </c>
      <c r="S178" s="128">
        <v>13.972083453196806</v>
      </c>
      <c r="T178" s="127">
        <v>2.9560102312280474</v>
      </c>
      <c r="U178" s="127"/>
      <c r="V178" s="132">
        <v>9</v>
      </c>
      <c r="W178" s="132"/>
    </row>
    <row r="179" spans="1:23" x14ac:dyDescent="0.25">
      <c r="A179" s="33" t="s">
        <v>689</v>
      </c>
      <c r="B179" s="58" t="s">
        <v>417</v>
      </c>
      <c r="C179" s="33" t="s">
        <v>22</v>
      </c>
      <c r="D179" s="105">
        <v>42302</v>
      </c>
      <c r="E179" s="33" t="s">
        <v>31</v>
      </c>
      <c r="F179" s="88">
        <v>12656</v>
      </c>
      <c r="G179" s="88">
        <v>15095</v>
      </c>
      <c r="H179" s="107">
        <f>AVERAGE(F179:G179)</f>
        <v>13875.5</v>
      </c>
      <c r="I179" s="108">
        <v>2.4</v>
      </c>
      <c r="J179" s="108">
        <v>2.4900000000000002</v>
      </c>
      <c r="K179" s="108"/>
      <c r="L179" s="35">
        <f>AVERAGE(I179:K179)</f>
        <v>2.4450000000000003</v>
      </c>
      <c r="M179" s="35">
        <f>STDEV(I179:K179)</f>
        <v>6.3639610306789496E-2</v>
      </c>
      <c r="N179" s="101">
        <v>2.6</v>
      </c>
      <c r="O179" s="102">
        <f>10^((3.31*(LOG(L179)))+0.611)</f>
        <v>78.741382937850688</v>
      </c>
      <c r="P179" s="109">
        <v>-21.9253</v>
      </c>
      <c r="Q179" s="110">
        <v>7.1012999999999993</v>
      </c>
      <c r="R179" s="109">
        <v>46.254140135233811</v>
      </c>
      <c r="S179" s="110">
        <v>15.840338926378017</v>
      </c>
      <c r="T179" s="109">
        <v>2.9200221251711613</v>
      </c>
      <c r="U179" s="127"/>
      <c r="V179" s="132">
        <v>9</v>
      </c>
      <c r="W179" s="132"/>
    </row>
    <row r="180" spans="1:23" x14ac:dyDescent="0.25">
      <c r="A180" s="94" t="s">
        <v>691</v>
      </c>
      <c r="B180" s="95" t="s">
        <v>172</v>
      </c>
      <c r="C180" s="94" t="s">
        <v>687</v>
      </c>
      <c r="D180" s="96">
        <v>42302</v>
      </c>
      <c r="E180" s="94" t="s">
        <v>31</v>
      </c>
      <c r="F180" s="97">
        <v>13916</v>
      </c>
      <c r="G180" s="97">
        <v>15095</v>
      </c>
      <c r="H180" s="98">
        <f>AVERAGE(F180:G180)</f>
        <v>14505.5</v>
      </c>
      <c r="I180" s="99"/>
      <c r="J180" s="99"/>
      <c r="K180" s="99"/>
      <c r="L180" s="100"/>
      <c r="M180" s="100"/>
      <c r="N180" s="101"/>
      <c r="O180" s="102"/>
      <c r="P180" s="109">
        <v>-20.2913</v>
      </c>
      <c r="Q180" s="110">
        <v>5.8592999999999993</v>
      </c>
      <c r="R180" s="109">
        <v>41.874816110080779</v>
      </c>
      <c r="S180" s="110">
        <v>14.52287074765489</v>
      </c>
      <c r="T180" s="109">
        <v>2.8833704325876894</v>
      </c>
      <c r="U180" s="127"/>
      <c r="V180" s="132">
        <v>9</v>
      </c>
      <c r="W180" s="132">
        <v>19</v>
      </c>
    </row>
    <row r="181" spans="1:23" x14ac:dyDescent="0.25">
      <c r="A181" s="94" t="s">
        <v>692</v>
      </c>
      <c r="B181" s="95" t="s">
        <v>172</v>
      </c>
      <c r="C181" s="94" t="s">
        <v>23</v>
      </c>
      <c r="D181" s="96">
        <v>42302</v>
      </c>
      <c r="E181" s="94" t="s">
        <v>31</v>
      </c>
      <c r="F181" s="97">
        <v>13916</v>
      </c>
      <c r="G181" s="97">
        <v>15095</v>
      </c>
      <c r="H181" s="98">
        <f>AVERAGE(F181:G181)</f>
        <v>14505.5</v>
      </c>
      <c r="I181" s="99">
        <v>2.7</v>
      </c>
      <c r="J181" s="99">
        <v>2.72</v>
      </c>
      <c r="K181" s="99"/>
      <c r="L181" s="100">
        <f>AVERAGE(I181:K181)</f>
        <v>2.71</v>
      </c>
      <c r="M181" s="100">
        <f>STDEV(I181:K181)</f>
        <v>1.4142135623730963E-2</v>
      </c>
      <c r="N181" s="101">
        <v>2.62</v>
      </c>
      <c r="O181" s="102">
        <f>10^((3.31*(LOG(L181)))+0.611)</f>
        <v>110.69508874802516</v>
      </c>
      <c r="P181" s="127">
        <v>-12.594999999999999</v>
      </c>
      <c r="Q181" s="128">
        <v>7.7918333333333347</v>
      </c>
      <c r="R181" s="127">
        <v>44.289258421347867</v>
      </c>
      <c r="S181" s="128">
        <v>15.705527621289923</v>
      </c>
      <c r="T181" s="127">
        <v>2.8199790219916414</v>
      </c>
      <c r="U181" s="127"/>
      <c r="V181" s="132">
        <v>9</v>
      </c>
      <c r="W181" s="132">
        <v>19</v>
      </c>
    </row>
    <row r="182" spans="1:23" x14ac:dyDescent="0.25">
      <c r="A182" s="111" t="s">
        <v>694</v>
      </c>
      <c r="B182" s="111" t="s">
        <v>418</v>
      </c>
      <c r="C182" s="94"/>
      <c r="D182" s="96"/>
      <c r="E182" s="94"/>
      <c r="F182" s="111">
        <v>15330</v>
      </c>
      <c r="G182" s="94">
        <v>15802</v>
      </c>
      <c r="H182" s="113">
        <f>(F182+G182)/2</f>
        <v>15566</v>
      </c>
      <c r="I182" s="99"/>
      <c r="J182" s="99"/>
      <c r="K182" s="99"/>
      <c r="L182" s="100"/>
      <c r="M182" s="100"/>
      <c r="N182" s="101"/>
      <c r="O182" s="102"/>
      <c r="P182" s="109">
        <v>-17.097300000000001</v>
      </c>
      <c r="Q182" s="110">
        <v>4.7882999999999996</v>
      </c>
      <c r="R182" s="109">
        <v>35.788867942656907</v>
      </c>
      <c r="S182" s="110">
        <v>12.600341524296494</v>
      </c>
      <c r="T182" s="109">
        <v>2.8403093577779099</v>
      </c>
      <c r="U182" s="127"/>
      <c r="V182" s="132">
        <v>10</v>
      </c>
      <c r="W182" s="132">
        <v>19</v>
      </c>
    </row>
    <row r="183" spans="1:23" x14ac:dyDescent="0.25">
      <c r="A183" s="111" t="s">
        <v>711</v>
      </c>
      <c r="B183" s="112" t="s">
        <v>418</v>
      </c>
      <c r="C183" s="94"/>
      <c r="D183" s="96"/>
      <c r="E183" s="94"/>
      <c r="F183" s="111">
        <v>15330</v>
      </c>
      <c r="G183" s="4">
        <v>15802</v>
      </c>
      <c r="H183" s="113">
        <v>15566</v>
      </c>
      <c r="I183" s="99"/>
      <c r="J183" s="99"/>
      <c r="K183" s="99"/>
      <c r="L183" s="100"/>
      <c r="M183" s="100"/>
      <c r="N183" s="101"/>
      <c r="O183" s="102"/>
      <c r="P183" s="127">
        <v>-17.262</v>
      </c>
      <c r="Q183" s="128">
        <v>4.9848333333333343</v>
      </c>
      <c r="R183" s="127">
        <v>35.584469113770744</v>
      </c>
      <c r="S183" s="128">
        <v>12.660326015432423</v>
      </c>
      <c r="T183" s="127">
        <v>2.8107071706048266</v>
      </c>
      <c r="U183" s="127"/>
      <c r="V183" s="133">
        <v>10</v>
      </c>
      <c r="W183" s="133">
        <v>19</v>
      </c>
    </row>
    <row r="184" spans="1:23" x14ac:dyDescent="0.25">
      <c r="A184" s="94" t="s">
        <v>581</v>
      </c>
      <c r="B184" s="95" t="s">
        <v>361</v>
      </c>
      <c r="C184" s="94" t="s">
        <v>23</v>
      </c>
      <c r="D184" s="96">
        <v>42302</v>
      </c>
      <c r="E184" s="94" t="s">
        <v>31</v>
      </c>
      <c r="F184" s="97">
        <v>8045</v>
      </c>
      <c r="G184" s="97">
        <v>8375</v>
      </c>
      <c r="H184" s="98">
        <f t="shared" ref="H184:H201" si="29">AVERAGE(F184:G184)</f>
        <v>8210</v>
      </c>
      <c r="I184" s="99">
        <v>2.7</v>
      </c>
      <c r="J184" s="99"/>
      <c r="K184" s="99">
        <v>2.73</v>
      </c>
      <c r="L184" s="100">
        <f t="shared" ref="L184:L190" si="30">AVERAGE(I184:K184)</f>
        <v>2.7149999999999999</v>
      </c>
      <c r="M184" s="100">
        <f t="shared" ref="M184:M190" si="31">STDEV(I184:K184)</f>
        <v>2.1213203435596288E-2</v>
      </c>
      <c r="N184" s="101">
        <v>2.78</v>
      </c>
      <c r="O184" s="102">
        <f t="shared" ref="O184:O190" si="32">10^((3.31*(LOG(L184)))+0.611)</f>
        <v>111.37254662908687</v>
      </c>
      <c r="P184" s="109">
        <v>-10.6173</v>
      </c>
      <c r="Q184" s="110">
        <v>9.9642999999999997</v>
      </c>
      <c r="R184" s="109">
        <v>43.60353879070226</v>
      </c>
      <c r="S184" s="110">
        <v>15.364632670064008</v>
      </c>
      <c r="T184" s="109">
        <v>2.8379161238041242</v>
      </c>
      <c r="U184" s="127"/>
      <c r="V184" s="132">
        <v>6</v>
      </c>
      <c r="W184" s="132">
        <v>10</v>
      </c>
    </row>
    <row r="185" spans="1:23" x14ac:dyDescent="0.25">
      <c r="A185" s="94" t="s">
        <v>582</v>
      </c>
      <c r="B185" s="95" t="s">
        <v>361</v>
      </c>
      <c r="C185" s="94" t="s">
        <v>22</v>
      </c>
      <c r="D185" s="96">
        <v>42302</v>
      </c>
      <c r="E185" s="94" t="s">
        <v>31</v>
      </c>
      <c r="F185" s="97">
        <v>8045</v>
      </c>
      <c r="G185" s="97">
        <v>8375</v>
      </c>
      <c r="H185" s="98">
        <f t="shared" si="29"/>
        <v>8210</v>
      </c>
      <c r="I185" s="99">
        <v>2.3199999999999998</v>
      </c>
      <c r="J185" s="99">
        <v>2.37</v>
      </c>
      <c r="K185" s="99"/>
      <c r="L185" s="100">
        <f t="shared" si="30"/>
        <v>2.3449999999999998</v>
      </c>
      <c r="M185" s="100">
        <f t="shared" si="31"/>
        <v>3.5355339059327563E-2</v>
      </c>
      <c r="N185" s="101">
        <v>2.44</v>
      </c>
      <c r="O185" s="102">
        <f t="shared" si="32"/>
        <v>68.576106485675794</v>
      </c>
      <c r="P185" s="127">
        <v>-10.836</v>
      </c>
      <c r="Q185" s="128">
        <v>6.938833333333335</v>
      </c>
      <c r="R185" s="127">
        <v>41.581910563833013</v>
      </c>
      <c r="S185" s="128">
        <v>14.760926866812303</v>
      </c>
      <c r="T185" s="127">
        <v>2.8170257151889024</v>
      </c>
      <c r="U185" s="127"/>
      <c r="V185" s="132">
        <v>6</v>
      </c>
      <c r="W185" s="132">
        <v>10</v>
      </c>
    </row>
    <row r="186" spans="1:23" x14ac:dyDescent="0.25">
      <c r="A186" s="33" t="s">
        <v>583</v>
      </c>
      <c r="B186" s="58" t="s">
        <v>361</v>
      </c>
      <c r="C186" s="33" t="s">
        <v>23</v>
      </c>
      <c r="D186" s="105">
        <v>42302</v>
      </c>
      <c r="E186" s="33" t="s">
        <v>31</v>
      </c>
      <c r="F186" s="88">
        <v>8045</v>
      </c>
      <c r="G186" s="88">
        <v>8375</v>
      </c>
      <c r="H186" s="107">
        <f t="shared" si="29"/>
        <v>8210</v>
      </c>
      <c r="I186" s="108">
        <v>2.66</v>
      </c>
      <c r="J186" s="108">
        <v>2.69</v>
      </c>
      <c r="K186" s="108"/>
      <c r="L186" s="35">
        <f t="shared" si="30"/>
        <v>2.6749999999999998</v>
      </c>
      <c r="M186" s="35">
        <f t="shared" si="31"/>
        <v>2.1213203435596288E-2</v>
      </c>
      <c r="N186" s="101">
        <v>2.44</v>
      </c>
      <c r="O186" s="102">
        <f t="shared" si="32"/>
        <v>106.03316693367366</v>
      </c>
      <c r="P186" s="127">
        <v>-12.350999999999999</v>
      </c>
      <c r="Q186" s="128">
        <v>6.1328333333333349</v>
      </c>
      <c r="R186" s="127">
        <v>44.871428686844204</v>
      </c>
      <c r="S186" s="128">
        <v>15.850650752078055</v>
      </c>
      <c r="T186" s="127">
        <v>2.8308887369158304</v>
      </c>
      <c r="U186" s="127"/>
      <c r="V186" s="132">
        <v>6</v>
      </c>
      <c r="W186" s="132">
        <v>10</v>
      </c>
    </row>
    <row r="187" spans="1:23" x14ac:dyDescent="0.25">
      <c r="A187" s="94" t="s">
        <v>584</v>
      </c>
      <c r="B187" s="95" t="s">
        <v>361</v>
      </c>
      <c r="C187" s="94" t="s">
        <v>96</v>
      </c>
      <c r="D187" s="96">
        <v>42302</v>
      </c>
      <c r="E187" s="94" t="s">
        <v>31</v>
      </c>
      <c r="F187" s="97">
        <v>8045</v>
      </c>
      <c r="G187" s="97">
        <v>8375</v>
      </c>
      <c r="H187" s="98">
        <f t="shared" si="29"/>
        <v>8210</v>
      </c>
      <c r="I187" s="99">
        <v>2.63</v>
      </c>
      <c r="J187" s="99">
        <v>2.7</v>
      </c>
      <c r="K187" s="99">
        <v>2.66</v>
      </c>
      <c r="L187" s="100">
        <f t="shared" si="30"/>
        <v>2.6633333333333336</v>
      </c>
      <c r="M187" s="100">
        <f t="shared" si="31"/>
        <v>3.5118845842842597E-2</v>
      </c>
      <c r="N187" s="101"/>
      <c r="O187" s="102">
        <f t="shared" si="32"/>
        <v>104.51015369119114</v>
      </c>
      <c r="P187" s="127">
        <v>-15.33</v>
      </c>
      <c r="Q187" s="128">
        <v>8.0378333333333352</v>
      </c>
      <c r="R187" s="127">
        <v>41.970043786523703</v>
      </c>
      <c r="S187" s="128">
        <v>15.021854295160759</v>
      </c>
      <c r="T187" s="127">
        <v>2.7939322910384115</v>
      </c>
      <c r="U187" s="127"/>
      <c r="V187" s="132">
        <v>6</v>
      </c>
      <c r="W187" s="132">
        <v>10</v>
      </c>
    </row>
    <row r="188" spans="1:23" x14ac:dyDescent="0.25">
      <c r="A188" s="94" t="s">
        <v>585</v>
      </c>
      <c r="B188" s="95" t="s">
        <v>361</v>
      </c>
      <c r="C188" s="94" t="s">
        <v>21</v>
      </c>
      <c r="D188" s="96">
        <v>42302</v>
      </c>
      <c r="E188" s="94" t="s">
        <v>31</v>
      </c>
      <c r="F188" s="97">
        <v>8045</v>
      </c>
      <c r="G188" s="97">
        <v>8375</v>
      </c>
      <c r="H188" s="98">
        <f t="shared" si="29"/>
        <v>8210</v>
      </c>
      <c r="I188" s="99"/>
      <c r="J188" s="99">
        <v>2.48</v>
      </c>
      <c r="K188" s="99">
        <v>2.52</v>
      </c>
      <c r="L188" s="100">
        <f t="shared" si="30"/>
        <v>2.5</v>
      </c>
      <c r="M188" s="100">
        <f t="shared" si="31"/>
        <v>2.8284271247461926E-2</v>
      </c>
      <c r="N188" s="101">
        <v>2.59</v>
      </c>
      <c r="O188" s="102">
        <f t="shared" si="32"/>
        <v>84.758142159370664</v>
      </c>
      <c r="P188" s="127">
        <v>-10.863999999999999</v>
      </c>
      <c r="Q188" s="128">
        <v>7.8688333333333347</v>
      </c>
      <c r="R188" s="127">
        <v>43.641942216676391</v>
      </c>
      <c r="S188" s="128">
        <v>15.50795460902309</v>
      </c>
      <c r="T188" s="127">
        <v>2.8141649441818672</v>
      </c>
      <c r="U188" s="127"/>
      <c r="V188" s="132">
        <v>6</v>
      </c>
      <c r="W188" s="132">
        <v>10</v>
      </c>
    </row>
    <row r="189" spans="1:23" x14ac:dyDescent="0.25">
      <c r="A189" s="94" t="s">
        <v>501</v>
      </c>
      <c r="B189" s="111" t="s">
        <v>319</v>
      </c>
      <c r="C189" s="94" t="s">
        <v>435</v>
      </c>
      <c r="D189" s="96">
        <v>42298</v>
      </c>
      <c r="E189" s="94" t="s">
        <v>31</v>
      </c>
      <c r="F189" s="97">
        <v>5739</v>
      </c>
      <c r="G189" s="97">
        <v>6069</v>
      </c>
      <c r="H189" s="98">
        <f t="shared" si="29"/>
        <v>5904</v>
      </c>
      <c r="I189" s="99">
        <v>2.4</v>
      </c>
      <c r="J189" s="99"/>
      <c r="K189" s="99">
        <v>2.41</v>
      </c>
      <c r="L189" s="100">
        <f t="shared" si="30"/>
        <v>2.4050000000000002</v>
      </c>
      <c r="M189" s="100">
        <f t="shared" si="31"/>
        <v>7.0710678118656384E-3</v>
      </c>
      <c r="N189" s="101">
        <v>2.4700000000000002</v>
      </c>
      <c r="O189" s="102">
        <f t="shared" si="32"/>
        <v>74.557427889747444</v>
      </c>
      <c r="P189" s="109">
        <v>-14.617555555555553</v>
      </c>
      <c r="Q189" s="110">
        <v>4.8034444444444437</v>
      </c>
      <c r="R189" s="109">
        <v>41.238268900042947</v>
      </c>
      <c r="S189" s="110">
        <v>14.517290377004947</v>
      </c>
      <c r="T189" s="109">
        <v>2.8406312630739556</v>
      </c>
      <c r="U189" s="116"/>
      <c r="V189" s="132">
        <v>4</v>
      </c>
      <c r="W189" s="132">
        <v>5</v>
      </c>
    </row>
    <row r="190" spans="1:23" x14ac:dyDescent="0.25">
      <c r="A190" s="33" t="s">
        <v>502</v>
      </c>
      <c r="B190" s="111" t="s">
        <v>319</v>
      </c>
      <c r="C190" s="33" t="s">
        <v>435</v>
      </c>
      <c r="D190" s="105">
        <v>42298</v>
      </c>
      <c r="E190" s="33" t="s">
        <v>31</v>
      </c>
      <c r="F190" s="88">
        <v>5739</v>
      </c>
      <c r="G190" s="88">
        <v>6069</v>
      </c>
      <c r="H190" s="107">
        <f t="shared" si="29"/>
        <v>5904</v>
      </c>
      <c r="I190" s="108">
        <v>2.48</v>
      </c>
      <c r="J190" s="108"/>
      <c r="K190" s="108">
        <v>2.52</v>
      </c>
      <c r="L190" s="35">
        <f t="shared" si="30"/>
        <v>2.5</v>
      </c>
      <c r="M190" s="35">
        <f t="shared" si="31"/>
        <v>2.8284271247461926E-2</v>
      </c>
      <c r="N190" s="101">
        <v>2.68</v>
      </c>
      <c r="O190" s="102">
        <f t="shared" si="32"/>
        <v>84.758142159370664</v>
      </c>
      <c r="P190" s="109">
        <v>-16.787555555555553</v>
      </c>
      <c r="Q190" s="110">
        <v>6.6324444444444444</v>
      </c>
      <c r="R190" s="109">
        <v>41.715753865473424</v>
      </c>
      <c r="S190" s="110">
        <v>14.327697930217424</v>
      </c>
      <c r="T190" s="109">
        <v>2.9115461582627309</v>
      </c>
      <c r="U190" s="116"/>
      <c r="V190" s="132">
        <v>4</v>
      </c>
      <c r="W190" s="132">
        <v>5</v>
      </c>
    </row>
    <row r="191" spans="1:23" x14ac:dyDescent="0.25">
      <c r="A191" s="111" t="s">
        <v>503</v>
      </c>
      <c r="B191" s="111" t="s">
        <v>319</v>
      </c>
      <c r="C191" s="33"/>
      <c r="D191" s="105"/>
      <c r="E191" s="33"/>
      <c r="F191" s="88">
        <v>5739</v>
      </c>
      <c r="G191" s="88">
        <v>6069</v>
      </c>
      <c r="H191" s="107">
        <f t="shared" si="29"/>
        <v>5904</v>
      </c>
      <c r="I191" s="108"/>
      <c r="J191" s="108"/>
      <c r="K191" s="108"/>
      <c r="L191" s="35"/>
      <c r="M191" s="35"/>
      <c r="N191" s="101"/>
      <c r="O191" s="102"/>
      <c r="P191" s="109">
        <v>-14.181555555555553</v>
      </c>
      <c r="Q191" s="110">
        <v>5.4894444444444437</v>
      </c>
      <c r="R191" s="109">
        <v>36.355836165731297</v>
      </c>
      <c r="S191" s="110">
        <v>12.07982179542593</v>
      </c>
      <c r="T191" s="109">
        <v>3.0096334847834898</v>
      </c>
      <c r="U191" s="116"/>
      <c r="V191" s="132">
        <v>4</v>
      </c>
      <c r="W191" s="132">
        <v>5</v>
      </c>
    </row>
    <row r="192" spans="1:23" x14ac:dyDescent="0.25">
      <c r="A192" s="111" t="s">
        <v>504</v>
      </c>
      <c r="B192" s="111" t="s">
        <v>319</v>
      </c>
      <c r="C192" s="33"/>
      <c r="D192" s="105"/>
      <c r="E192" s="33"/>
      <c r="F192" s="88">
        <v>5739</v>
      </c>
      <c r="G192" s="88">
        <v>6069</v>
      </c>
      <c r="H192" s="107">
        <f t="shared" si="29"/>
        <v>5904</v>
      </c>
      <c r="I192" s="108"/>
      <c r="J192" s="108"/>
      <c r="K192" s="108"/>
      <c r="L192" s="35"/>
      <c r="M192" s="35"/>
      <c r="N192" s="101"/>
      <c r="O192" s="102"/>
      <c r="P192" s="116">
        <v>-13.242200000000002</v>
      </c>
      <c r="Q192" s="117">
        <v>5.8315999999999999</v>
      </c>
      <c r="R192" s="116">
        <v>42.50940789325751</v>
      </c>
      <c r="S192" s="117">
        <v>14.527684167629525</v>
      </c>
      <c r="T192" s="116">
        <v>2.9260966443623992</v>
      </c>
      <c r="U192" s="116"/>
      <c r="V192" s="132">
        <v>4</v>
      </c>
      <c r="W192" s="132">
        <v>5</v>
      </c>
    </row>
    <row r="193" spans="1:23" x14ac:dyDescent="0.25">
      <c r="A193" s="111" t="s">
        <v>505</v>
      </c>
      <c r="B193" s="111" t="s">
        <v>319</v>
      </c>
      <c r="C193" s="33"/>
      <c r="D193" s="105"/>
      <c r="E193" s="33"/>
      <c r="F193" s="88">
        <v>5739</v>
      </c>
      <c r="G193" s="88">
        <v>6069</v>
      </c>
      <c r="H193" s="107">
        <f t="shared" si="29"/>
        <v>5904</v>
      </c>
      <c r="I193" s="108"/>
      <c r="J193" s="108"/>
      <c r="K193" s="108"/>
      <c r="L193" s="35"/>
      <c r="M193" s="35"/>
      <c r="N193" s="101"/>
      <c r="O193" s="102"/>
      <c r="P193" s="116">
        <v>-15.797999999999998</v>
      </c>
      <c r="Q193" s="117">
        <v>6.2844444444444445</v>
      </c>
      <c r="R193" s="117">
        <v>43.785499454177724</v>
      </c>
      <c r="S193" s="117">
        <v>14.911617453273433</v>
      </c>
      <c r="T193" s="116">
        <v>2.9363346794123819</v>
      </c>
      <c r="U193" s="116"/>
      <c r="V193" s="132">
        <v>4</v>
      </c>
      <c r="W193" s="132">
        <v>5</v>
      </c>
    </row>
    <row r="194" spans="1:23" x14ac:dyDescent="0.25">
      <c r="A194" s="111" t="s">
        <v>506</v>
      </c>
      <c r="B194" s="111" t="s">
        <v>319</v>
      </c>
      <c r="C194" s="33"/>
      <c r="D194" s="105"/>
      <c r="E194" s="33"/>
      <c r="F194" s="88">
        <v>5739</v>
      </c>
      <c r="G194" s="88">
        <v>6069</v>
      </c>
      <c r="H194" s="107">
        <f t="shared" si="29"/>
        <v>5904</v>
      </c>
      <c r="I194" s="108"/>
      <c r="J194" s="108"/>
      <c r="K194" s="108"/>
      <c r="L194" s="35"/>
      <c r="M194" s="35"/>
      <c r="N194" s="101"/>
      <c r="O194" s="102"/>
      <c r="P194" s="109">
        <v>-13.080555555555552</v>
      </c>
      <c r="Q194" s="110">
        <v>5.0114444444444439</v>
      </c>
      <c r="R194" s="109">
        <v>37.896924456473982</v>
      </c>
      <c r="S194" s="110">
        <v>13.088982346596639</v>
      </c>
      <c r="T194" s="109">
        <v>2.8953300915962985</v>
      </c>
      <c r="U194" s="116"/>
      <c r="V194" s="132">
        <v>4</v>
      </c>
      <c r="W194" s="132">
        <v>5</v>
      </c>
    </row>
    <row r="195" spans="1:23" x14ac:dyDescent="0.25">
      <c r="A195" s="111" t="s">
        <v>507</v>
      </c>
      <c r="B195" s="111" t="s">
        <v>319</v>
      </c>
      <c r="C195" s="33"/>
      <c r="D195" s="105"/>
      <c r="E195" s="33"/>
      <c r="F195" s="88">
        <v>5739</v>
      </c>
      <c r="G195" s="88">
        <v>6069</v>
      </c>
      <c r="H195" s="107">
        <f t="shared" si="29"/>
        <v>5904</v>
      </c>
      <c r="I195" s="108"/>
      <c r="J195" s="108"/>
      <c r="K195" s="108"/>
      <c r="L195" s="35"/>
      <c r="M195" s="35"/>
      <c r="N195" s="101"/>
      <c r="O195" s="102"/>
      <c r="P195" s="109">
        <v>-16.741555555555554</v>
      </c>
      <c r="Q195" s="110">
        <v>6.6014444444444438</v>
      </c>
      <c r="R195" s="109">
        <v>40.926405029962829</v>
      </c>
      <c r="S195" s="110">
        <v>14.099914776275755</v>
      </c>
      <c r="T195" s="109">
        <v>2.9025994610141055</v>
      </c>
      <c r="U195" s="116"/>
      <c r="V195" s="132">
        <v>4</v>
      </c>
      <c r="W195" s="132">
        <v>5</v>
      </c>
    </row>
    <row r="196" spans="1:23" x14ac:dyDescent="0.25">
      <c r="A196" s="111" t="s">
        <v>508</v>
      </c>
      <c r="B196" s="111" t="s">
        <v>319</v>
      </c>
      <c r="C196" s="33"/>
      <c r="D196" s="105"/>
      <c r="E196" s="33"/>
      <c r="F196" s="88">
        <v>5739</v>
      </c>
      <c r="G196" s="88">
        <v>6069</v>
      </c>
      <c r="H196" s="107">
        <f t="shared" si="29"/>
        <v>5904</v>
      </c>
      <c r="I196" s="108"/>
      <c r="J196" s="108"/>
      <c r="K196" s="108"/>
      <c r="L196" s="35"/>
      <c r="M196" s="35"/>
      <c r="N196" s="101"/>
      <c r="O196" s="102"/>
      <c r="P196" s="116">
        <v>-12.337</v>
      </c>
      <c r="Q196" s="117">
        <v>5.1194444444444445</v>
      </c>
      <c r="R196" s="117">
        <v>41.93899018474918</v>
      </c>
      <c r="S196" s="117">
        <v>14.686143662385289</v>
      </c>
      <c r="T196" s="116">
        <v>2.8556843204635753</v>
      </c>
      <c r="U196" s="116"/>
      <c r="V196" s="132">
        <v>4</v>
      </c>
      <c r="W196" s="132">
        <v>5</v>
      </c>
    </row>
    <row r="197" spans="1:23" x14ac:dyDescent="0.25">
      <c r="A197" s="94" t="s">
        <v>509</v>
      </c>
      <c r="B197" s="111" t="s">
        <v>319</v>
      </c>
      <c r="C197" s="94" t="s">
        <v>464</v>
      </c>
      <c r="D197" s="96">
        <v>42298</v>
      </c>
      <c r="E197" s="94" t="s">
        <v>31</v>
      </c>
      <c r="F197" s="97">
        <v>5739</v>
      </c>
      <c r="G197" s="97">
        <v>6069</v>
      </c>
      <c r="H197" s="98">
        <f t="shared" si="29"/>
        <v>5904</v>
      </c>
      <c r="I197" s="99">
        <v>2.4500000000000002</v>
      </c>
      <c r="J197" s="99">
        <v>2.4</v>
      </c>
      <c r="K197" s="99"/>
      <c r="L197" s="100">
        <f>AVERAGE(I197:K197)</f>
        <v>2.4249999999999998</v>
      </c>
      <c r="M197" s="100">
        <f>STDEV(I197:K197)</f>
        <v>3.5355339059327563E-2</v>
      </c>
      <c r="N197" s="101">
        <v>2.52</v>
      </c>
      <c r="O197" s="102">
        <f>10^((3.31*(LOG(L197)))+0.611)</f>
        <v>76.629478348117118</v>
      </c>
      <c r="P197" s="109">
        <v>-19.444555555555553</v>
      </c>
      <c r="Q197" s="110">
        <v>4.7134444444444439</v>
      </c>
      <c r="R197" s="109">
        <v>33.660286869533721</v>
      </c>
      <c r="S197" s="110">
        <v>11.390931653683634</v>
      </c>
      <c r="T197" s="109">
        <v>2.9550073596173809</v>
      </c>
      <c r="U197" s="116"/>
      <c r="V197" s="132">
        <v>4</v>
      </c>
      <c r="W197" s="132">
        <v>5</v>
      </c>
    </row>
    <row r="198" spans="1:23" x14ac:dyDescent="0.25">
      <c r="A198" s="111" t="s">
        <v>510</v>
      </c>
      <c r="B198" s="111" t="s">
        <v>319</v>
      </c>
      <c r="C198" s="94"/>
      <c r="D198" s="96"/>
      <c r="E198" s="94"/>
      <c r="F198" s="88">
        <v>5739</v>
      </c>
      <c r="G198" s="88">
        <v>6069</v>
      </c>
      <c r="H198" s="107">
        <f t="shared" si="29"/>
        <v>5904</v>
      </c>
      <c r="I198" s="99"/>
      <c r="J198" s="99"/>
      <c r="K198" s="99"/>
      <c r="L198" s="100"/>
      <c r="M198" s="100"/>
      <c r="N198" s="101"/>
      <c r="O198" s="102"/>
      <c r="P198" s="109">
        <v>-15.922555555555551</v>
      </c>
      <c r="Q198" s="110">
        <v>5.607444444444444</v>
      </c>
      <c r="R198" s="109">
        <v>38.952016445785929</v>
      </c>
      <c r="S198" s="110">
        <v>12.95981713569828</v>
      </c>
      <c r="T198" s="109">
        <v>3.0055992332246113</v>
      </c>
      <c r="U198" s="116"/>
      <c r="V198" s="132">
        <v>4</v>
      </c>
      <c r="W198" s="132">
        <v>5</v>
      </c>
    </row>
    <row r="199" spans="1:23" x14ac:dyDescent="0.25">
      <c r="A199" s="33" t="s">
        <v>511</v>
      </c>
      <c r="B199" s="111" t="s">
        <v>319</v>
      </c>
      <c r="C199" s="33" t="s">
        <v>449</v>
      </c>
      <c r="D199" s="105">
        <v>42298</v>
      </c>
      <c r="E199" s="33" t="s">
        <v>31</v>
      </c>
      <c r="F199" s="88">
        <v>5739</v>
      </c>
      <c r="G199" s="88">
        <v>6069</v>
      </c>
      <c r="H199" s="107">
        <f t="shared" si="29"/>
        <v>5904</v>
      </c>
      <c r="I199" s="108"/>
      <c r="J199" s="108">
        <v>2.38</v>
      </c>
      <c r="K199" s="108">
        <v>2.41</v>
      </c>
      <c r="L199" s="35">
        <f>AVERAGE(I199:K199)</f>
        <v>2.395</v>
      </c>
      <c r="M199" s="35">
        <f>STDEV(I199:K199)</f>
        <v>2.12132034355966E-2</v>
      </c>
      <c r="N199" s="101">
        <v>2.27</v>
      </c>
      <c r="O199" s="102">
        <f>10^((3.31*(LOG(L199)))+0.611)</f>
        <v>73.536213530411189</v>
      </c>
      <c r="P199" s="109">
        <v>-10.042555555555552</v>
      </c>
      <c r="Q199" s="110">
        <v>7.2014444444444443</v>
      </c>
      <c r="R199" s="109">
        <v>42.135350419437174</v>
      </c>
      <c r="S199" s="110">
        <v>14.764275748690173</v>
      </c>
      <c r="T199" s="109">
        <v>2.8538718144149571</v>
      </c>
      <c r="U199" s="116"/>
      <c r="V199" s="132">
        <v>4</v>
      </c>
      <c r="W199" s="132">
        <v>5</v>
      </c>
    </row>
    <row r="200" spans="1:23" x14ac:dyDescent="0.25">
      <c r="A200" s="94" t="s">
        <v>512</v>
      </c>
      <c r="B200" s="111" t="s">
        <v>319</v>
      </c>
      <c r="C200" s="94" t="s">
        <v>435</v>
      </c>
      <c r="D200" s="96">
        <v>42298</v>
      </c>
      <c r="E200" s="94" t="s">
        <v>31</v>
      </c>
      <c r="F200" s="97">
        <v>5739</v>
      </c>
      <c r="G200" s="97">
        <v>6069</v>
      </c>
      <c r="H200" s="98">
        <f t="shared" si="29"/>
        <v>5904</v>
      </c>
      <c r="I200" s="99">
        <v>2.5</v>
      </c>
      <c r="J200" s="99">
        <v>2.48</v>
      </c>
      <c r="K200" s="99">
        <v>2.5299999999999998</v>
      </c>
      <c r="L200" s="100">
        <f>AVERAGE(I200:K200)</f>
        <v>2.5033333333333334</v>
      </c>
      <c r="M200" s="100">
        <f>STDEV(I200:K200)</f>
        <v>2.5166114784235735E-2</v>
      </c>
      <c r="N200" s="101"/>
      <c r="O200" s="102">
        <f>10^((3.31*(LOG(L200)))+0.611)</f>
        <v>85.132784490402969</v>
      </c>
      <c r="P200" s="109">
        <v>-16.896555555555551</v>
      </c>
      <c r="Q200" s="110">
        <v>5.5554444444444444</v>
      </c>
      <c r="R200" s="109">
        <v>42.613827160419227</v>
      </c>
      <c r="S200" s="110">
        <v>14.815307485816012</v>
      </c>
      <c r="T200" s="109">
        <v>2.8763376798771922</v>
      </c>
      <c r="U200" s="116"/>
      <c r="V200" s="132">
        <v>4</v>
      </c>
      <c r="W200" s="132">
        <v>5</v>
      </c>
    </row>
    <row r="201" spans="1:23" x14ac:dyDescent="0.25">
      <c r="A201" s="94" t="s">
        <v>529</v>
      </c>
      <c r="B201" s="111" t="s">
        <v>528</v>
      </c>
      <c r="C201" s="94" t="s">
        <v>96</v>
      </c>
      <c r="D201" s="96">
        <v>42302</v>
      </c>
      <c r="E201" s="94" t="s">
        <v>31</v>
      </c>
      <c r="F201" s="97">
        <v>6728</v>
      </c>
      <c r="G201" s="97">
        <v>7057</v>
      </c>
      <c r="H201" s="98">
        <f t="shared" si="29"/>
        <v>6892.5</v>
      </c>
      <c r="I201" s="99"/>
      <c r="J201" s="99">
        <v>2.4900000000000002</v>
      </c>
      <c r="K201" s="99">
        <v>2.4700000000000002</v>
      </c>
      <c r="L201" s="100">
        <f>AVERAGE(I201:K201)</f>
        <v>2.4800000000000004</v>
      </c>
      <c r="M201" s="100">
        <f>STDEV(I201:K201)</f>
        <v>1.4142135623730963E-2</v>
      </c>
      <c r="N201" s="101">
        <v>2.54</v>
      </c>
      <c r="O201" s="102">
        <f>10^((3.31*(LOG(L201)))+0.611)</f>
        <v>82.534412369841931</v>
      </c>
      <c r="P201" s="116">
        <v>-15.427999999999999</v>
      </c>
      <c r="Q201" s="117">
        <v>5.2344444444444447</v>
      </c>
      <c r="R201" s="117">
        <v>27.226338529063149</v>
      </c>
      <c r="S201" s="117">
        <v>9.1105798715044433</v>
      </c>
      <c r="T201" s="116">
        <v>2.9884309136260527</v>
      </c>
      <c r="U201" s="116"/>
      <c r="V201" s="132">
        <v>5</v>
      </c>
      <c r="W201" s="132">
        <v>8</v>
      </c>
    </row>
    <row r="202" spans="1:23" x14ac:dyDescent="0.25">
      <c r="A202" s="111" t="s">
        <v>530</v>
      </c>
      <c r="B202" s="111" t="s">
        <v>528</v>
      </c>
      <c r="C202" s="94"/>
      <c r="D202" s="96"/>
      <c r="E202" s="94"/>
      <c r="F202" s="111">
        <v>6728</v>
      </c>
      <c r="G202" s="94">
        <v>7057</v>
      </c>
      <c r="H202" s="113">
        <f t="shared" ref="H202:H208" si="33">(F202+G202)/2</f>
        <v>6892.5</v>
      </c>
      <c r="I202" s="99"/>
      <c r="J202" s="99"/>
      <c r="K202" s="99"/>
      <c r="L202" s="100"/>
      <c r="M202" s="100"/>
      <c r="N202" s="101"/>
      <c r="O202" s="102"/>
      <c r="P202" s="109">
        <v>-16.870555555555551</v>
      </c>
      <c r="Q202" s="110">
        <v>5.6814444444444439</v>
      </c>
      <c r="R202" s="109">
        <v>41.9395136933136</v>
      </c>
      <c r="S202" s="110">
        <v>14.503172316425074</v>
      </c>
      <c r="T202" s="109">
        <v>2.891747596890677</v>
      </c>
      <c r="U202" s="116"/>
      <c r="V202" s="132">
        <v>5</v>
      </c>
      <c r="W202" s="132">
        <v>8</v>
      </c>
    </row>
    <row r="203" spans="1:23" x14ac:dyDescent="0.25">
      <c r="A203" s="111" t="s">
        <v>535</v>
      </c>
      <c r="B203" s="111" t="s">
        <v>358</v>
      </c>
      <c r="C203" s="94"/>
      <c r="D203" s="96"/>
      <c r="E203" s="94"/>
      <c r="F203" s="94">
        <v>7057</v>
      </c>
      <c r="G203" s="111">
        <v>7386</v>
      </c>
      <c r="H203" s="113">
        <f t="shared" si="33"/>
        <v>7221.5</v>
      </c>
      <c r="I203" s="99"/>
      <c r="J203" s="99"/>
      <c r="K203" s="99"/>
      <c r="L203" s="100"/>
      <c r="M203" s="100"/>
      <c r="N203" s="101"/>
      <c r="O203" s="102"/>
      <c r="P203" s="109">
        <v>-12.853555555555552</v>
      </c>
      <c r="Q203" s="110">
        <v>6.2114444444444441</v>
      </c>
      <c r="R203" s="109">
        <v>28.373573615785791</v>
      </c>
      <c r="S203" s="110">
        <v>9.7994795725496484</v>
      </c>
      <c r="T203" s="109">
        <v>2.8954163744844155</v>
      </c>
      <c r="U203" s="127"/>
      <c r="V203" s="132">
        <v>5</v>
      </c>
      <c r="W203" s="132">
        <v>8</v>
      </c>
    </row>
    <row r="204" spans="1:23" x14ac:dyDescent="0.25">
      <c r="A204" s="111" t="s">
        <v>602</v>
      </c>
      <c r="B204" s="111" t="s">
        <v>362</v>
      </c>
      <c r="C204" s="94"/>
      <c r="D204" s="96"/>
      <c r="E204" s="94"/>
      <c r="F204" s="111">
        <v>8375</v>
      </c>
      <c r="G204" s="111">
        <v>8704</v>
      </c>
      <c r="H204" s="113">
        <f t="shared" si="33"/>
        <v>8539.5</v>
      </c>
      <c r="I204" s="99"/>
      <c r="J204" s="99"/>
      <c r="K204" s="99"/>
      <c r="L204" s="100"/>
      <c r="M204" s="100"/>
      <c r="N204" s="101"/>
      <c r="O204" s="102"/>
      <c r="P204" s="109">
        <v>-14.293555555555551</v>
      </c>
      <c r="Q204" s="110">
        <v>6.5444444444444443</v>
      </c>
      <c r="R204" s="109">
        <v>42.654584526679606</v>
      </c>
      <c r="S204" s="110">
        <v>14.935756379615471</v>
      </c>
      <c r="T204" s="109">
        <v>2.8558703986960565</v>
      </c>
      <c r="U204" s="116"/>
      <c r="V204" s="132">
        <v>6</v>
      </c>
      <c r="W204" s="133">
        <v>11</v>
      </c>
    </row>
    <row r="205" spans="1:23" x14ac:dyDescent="0.25">
      <c r="A205" s="111" t="s">
        <v>603</v>
      </c>
      <c r="B205" s="111" t="s">
        <v>362</v>
      </c>
      <c r="C205" s="94"/>
      <c r="D205" s="96"/>
      <c r="E205" s="94"/>
      <c r="F205" s="111">
        <v>8375</v>
      </c>
      <c r="G205" s="111">
        <v>8704</v>
      </c>
      <c r="H205" s="113">
        <f t="shared" si="33"/>
        <v>8539.5</v>
      </c>
      <c r="I205" s="99"/>
      <c r="J205" s="99"/>
      <c r="K205" s="99"/>
      <c r="L205" s="100"/>
      <c r="M205" s="100"/>
      <c r="N205" s="101"/>
      <c r="O205" s="102"/>
      <c r="P205" s="109">
        <v>-16.250299999999999</v>
      </c>
      <c r="Q205" s="110">
        <v>5.9162999999999997</v>
      </c>
      <c r="R205" s="109">
        <v>41.709303554803</v>
      </c>
      <c r="S205" s="110">
        <v>14.687363736014476</v>
      </c>
      <c r="T205" s="109">
        <v>2.8398087161502494</v>
      </c>
      <c r="U205" s="116"/>
      <c r="V205" s="132">
        <v>6</v>
      </c>
      <c r="W205" s="133">
        <v>11</v>
      </c>
    </row>
    <row r="206" spans="1:23" x14ac:dyDescent="0.25">
      <c r="A206" s="111" t="s">
        <v>604</v>
      </c>
      <c r="B206" s="111" t="s">
        <v>362</v>
      </c>
      <c r="C206" s="94"/>
      <c r="D206" s="96"/>
      <c r="E206" s="94"/>
      <c r="F206" s="111">
        <v>8375</v>
      </c>
      <c r="G206" s="111">
        <v>8704</v>
      </c>
      <c r="H206" s="113">
        <f t="shared" si="33"/>
        <v>8539.5</v>
      </c>
      <c r="I206" s="99"/>
      <c r="J206" s="99"/>
      <c r="K206" s="99"/>
      <c r="L206" s="100"/>
      <c r="M206" s="100"/>
      <c r="N206" s="101"/>
      <c r="O206" s="102"/>
      <c r="P206" s="109">
        <v>-17.2303</v>
      </c>
      <c r="Q206" s="110">
        <v>8.1102999999999987</v>
      </c>
      <c r="R206" s="109">
        <v>41.554297540136801</v>
      </c>
      <c r="S206" s="110">
        <v>14.528170627703142</v>
      </c>
      <c r="T206" s="109">
        <v>2.8602567112543889</v>
      </c>
      <c r="U206" s="116"/>
      <c r="V206" s="132">
        <v>6</v>
      </c>
      <c r="W206" s="133">
        <v>11</v>
      </c>
    </row>
    <row r="207" spans="1:23" x14ac:dyDescent="0.25">
      <c r="A207" s="111" t="s">
        <v>605</v>
      </c>
      <c r="B207" s="111" t="s">
        <v>362</v>
      </c>
      <c r="C207" s="94"/>
      <c r="D207" s="96"/>
      <c r="E207" s="94"/>
      <c r="F207" s="111">
        <v>8375</v>
      </c>
      <c r="G207" s="111">
        <v>8704</v>
      </c>
      <c r="H207" s="113">
        <f t="shared" si="33"/>
        <v>8539.5</v>
      </c>
      <c r="I207" s="99"/>
      <c r="J207" s="99"/>
      <c r="K207" s="99"/>
      <c r="L207" s="100"/>
      <c r="M207" s="100"/>
      <c r="N207" s="101"/>
      <c r="O207" s="102"/>
      <c r="P207" s="116">
        <v>-10.734999999999999</v>
      </c>
      <c r="Q207" s="117">
        <v>7.0764444444444443</v>
      </c>
      <c r="R207" s="117">
        <v>32.31896624087755</v>
      </c>
      <c r="S207" s="117">
        <v>11.128393810143097</v>
      </c>
      <c r="T207" s="116">
        <v>2.9041896604539708</v>
      </c>
      <c r="U207" s="116"/>
      <c r="V207" s="132">
        <v>6</v>
      </c>
      <c r="W207" s="133">
        <v>11</v>
      </c>
    </row>
    <row r="208" spans="1:23" x14ac:dyDescent="0.25">
      <c r="A208" s="111" t="s">
        <v>606</v>
      </c>
      <c r="B208" s="111" t="s">
        <v>362</v>
      </c>
      <c r="C208" s="94"/>
      <c r="D208" s="96"/>
      <c r="E208" s="94"/>
      <c r="F208" s="111">
        <v>8375</v>
      </c>
      <c r="G208" s="111">
        <v>8704</v>
      </c>
      <c r="H208" s="113">
        <f t="shared" si="33"/>
        <v>8539.5</v>
      </c>
      <c r="I208" s="99"/>
      <c r="J208" s="99"/>
      <c r="K208" s="99"/>
      <c r="L208" s="100"/>
      <c r="M208" s="100"/>
      <c r="N208" s="101"/>
      <c r="O208" s="102"/>
      <c r="P208" s="109">
        <v>-17.887555555555551</v>
      </c>
      <c r="Q208" s="110">
        <v>7.4574444444444437</v>
      </c>
      <c r="R208" s="109">
        <v>42.157999975094057</v>
      </c>
      <c r="S208" s="110">
        <v>14.286721996287191</v>
      </c>
      <c r="T208" s="109">
        <v>2.9508518459342881</v>
      </c>
      <c r="U208" s="116"/>
      <c r="V208" s="132">
        <v>6</v>
      </c>
      <c r="W208" s="133">
        <v>11</v>
      </c>
    </row>
    <row r="209" spans="1:23" x14ac:dyDescent="0.25">
      <c r="A209" s="94" t="s">
        <v>586</v>
      </c>
      <c r="B209" s="95" t="s">
        <v>361</v>
      </c>
      <c r="C209" s="94" t="s">
        <v>55</v>
      </c>
      <c r="D209" s="96">
        <v>42302</v>
      </c>
      <c r="E209" s="94" t="s">
        <v>31</v>
      </c>
      <c r="F209" s="97">
        <v>8045</v>
      </c>
      <c r="G209" s="97">
        <v>8375</v>
      </c>
      <c r="H209" s="98">
        <f>AVERAGE(F209:G209)</f>
        <v>8210</v>
      </c>
      <c r="I209" s="99">
        <v>2.3199999999999998</v>
      </c>
      <c r="J209" s="99" t="s">
        <v>587</v>
      </c>
      <c r="K209" s="99" t="s">
        <v>588</v>
      </c>
      <c r="L209" s="100">
        <f>AVERAGE(I209:K209)</f>
        <v>2.3199999999999998</v>
      </c>
      <c r="M209" s="100"/>
      <c r="N209" s="101"/>
      <c r="O209" s="102">
        <f>10^((3.31*(LOG(L209)))+0.611)</f>
        <v>66.185862081688427</v>
      </c>
      <c r="P209" s="109">
        <v>-17.412300000000002</v>
      </c>
      <c r="Q209" s="110">
        <v>7.9742999999999995</v>
      </c>
      <c r="R209" s="109">
        <v>42.377801107096431</v>
      </c>
      <c r="S209" s="110">
        <v>14.542901739717378</v>
      </c>
      <c r="T209" s="109">
        <v>2.9139852462428855</v>
      </c>
      <c r="U209" s="127"/>
      <c r="V209" s="132">
        <v>6</v>
      </c>
      <c r="W209" s="132">
        <v>10</v>
      </c>
    </row>
    <row r="210" spans="1:23" x14ac:dyDescent="0.25">
      <c r="A210" s="94" t="s">
        <v>589</v>
      </c>
      <c r="B210" s="95" t="s">
        <v>361</v>
      </c>
      <c r="C210" s="94" t="s">
        <v>21</v>
      </c>
      <c r="D210" s="96">
        <v>42302</v>
      </c>
      <c r="E210" s="94" t="s">
        <v>31</v>
      </c>
      <c r="F210" s="97">
        <v>8045</v>
      </c>
      <c r="G210" s="97">
        <v>8375</v>
      </c>
      <c r="H210" s="98">
        <f>AVERAGE(F210:G210)</f>
        <v>8210</v>
      </c>
      <c r="I210" s="99">
        <v>2.4700000000000002</v>
      </c>
      <c r="J210" s="99">
        <v>2.5</v>
      </c>
      <c r="K210" s="99">
        <v>2.54</v>
      </c>
      <c r="L210" s="100">
        <f>AVERAGE(I210:K210)</f>
        <v>2.5033333333333334</v>
      </c>
      <c r="M210" s="100">
        <f>STDEV(I210:K210)</f>
        <v>3.5118845842842389E-2</v>
      </c>
      <c r="N210" s="101"/>
      <c r="O210" s="102">
        <f>10^((3.31*(LOG(L210)))+0.611)</f>
        <v>85.132784490402969</v>
      </c>
      <c r="P210" s="103"/>
      <c r="Q210" s="103"/>
      <c r="R210" s="103"/>
      <c r="S210" s="103"/>
      <c r="T210" s="103"/>
      <c r="U210" s="127"/>
      <c r="V210" s="132">
        <v>6</v>
      </c>
      <c r="W210" s="132">
        <v>10</v>
      </c>
    </row>
    <row r="211" spans="1:23" x14ac:dyDescent="0.25">
      <c r="A211" s="111" t="s">
        <v>590</v>
      </c>
      <c r="B211" s="111" t="s">
        <v>361</v>
      </c>
      <c r="C211" s="33" t="s">
        <v>21</v>
      </c>
      <c r="D211" s="105">
        <v>42302</v>
      </c>
      <c r="E211" s="33" t="s">
        <v>31</v>
      </c>
      <c r="F211" s="111">
        <v>8045</v>
      </c>
      <c r="G211" s="111">
        <v>8375</v>
      </c>
      <c r="H211" s="113">
        <f t="shared" ref="H211:H223" si="34">(F211+G211)/2</f>
        <v>8210</v>
      </c>
      <c r="I211" s="108"/>
      <c r="J211" s="108">
        <v>2.33</v>
      </c>
      <c r="K211" s="108">
        <v>2.29</v>
      </c>
      <c r="L211" s="35">
        <f>AVERAGE(I211:K211)</f>
        <v>2.31</v>
      </c>
      <c r="M211" s="35">
        <f>STDEV(I211:K211)</f>
        <v>2.8284271247461926E-2</v>
      </c>
      <c r="N211" s="101">
        <v>2.4500000000000002</v>
      </c>
      <c r="O211" s="102">
        <f>10^((3.31*(LOG(L211)))+0.611)</f>
        <v>65.246264663379819</v>
      </c>
      <c r="P211" s="116">
        <v>-16.884999999999998</v>
      </c>
      <c r="Q211" s="117">
        <v>5.9924444444444447</v>
      </c>
      <c r="R211" s="117">
        <v>30.193430685536907</v>
      </c>
      <c r="S211" s="117">
        <v>10.163101029700067</v>
      </c>
      <c r="T211" s="116">
        <v>2.9708875861118909</v>
      </c>
      <c r="U211" s="127"/>
      <c r="V211" s="132">
        <v>6</v>
      </c>
      <c r="W211" s="132">
        <v>10</v>
      </c>
    </row>
    <row r="212" spans="1:23" x14ac:dyDescent="0.25">
      <c r="A212" s="111" t="s">
        <v>591</v>
      </c>
      <c r="B212" s="111" t="s">
        <v>361</v>
      </c>
      <c r="C212" s="33"/>
      <c r="D212" s="105"/>
      <c r="E212" s="33"/>
      <c r="F212" s="111">
        <v>8045</v>
      </c>
      <c r="G212" s="111">
        <v>8375</v>
      </c>
      <c r="H212" s="113">
        <f t="shared" si="34"/>
        <v>8210</v>
      </c>
      <c r="I212" s="108"/>
      <c r="J212" s="108"/>
      <c r="K212" s="108"/>
      <c r="L212" s="35"/>
      <c r="M212" s="35"/>
      <c r="N212" s="101"/>
      <c r="O212" s="102"/>
      <c r="P212" s="109">
        <v>-14.180300000000001</v>
      </c>
      <c r="Q212" s="110">
        <v>6.9962999999999989</v>
      </c>
      <c r="R212" s="109">
        <v>40.045537639338569</v>
      </c>
      <c r="S212" s="110">
        <v>13.923491870144069</v>
      </c>
      <c r="T212" s="109">
        <v>2.8761131196699017</v>
      </c>
      <c r="U212" s="127"/>
      <c r="V212" s="132">
        <v>6</v>
      </c>
      <c r="W212" s="132">
        <v>10</v>
      </c>
    </row>
    <row r="213" spans="1:23" x14ac:dyDescent="0.25">
      <c r="A213" s="111" t="s">
        <v>592</v>
      </c>
      <c r="B213" s="111" t="s">
        <v>361</v>
      </c>
      <c r="C213" s="33" t="s">
        <v>21</v>
      </c>
      <c r="D213" s="105">
        <v>42302</v>
      </c>
      <c r="E213" s="33" t="s">
        <v>31</v>
      </c>
      <c r="F213" s="111">
        <v>8045</v>
      </c>
      <c r="G213" s="111">
        <v>8375</v>
      </c>
      <c r="H213" s="113">
        <f t="shared" si="34"/>
        <v>8210</v>
      </c>
      <c r="I213" s="108"/>
      <c r="J213" s="108">
        <v>2.44</v>
      </c>
      <c r="K213" s="108">
        <v>2.4500000000000002</v>
      </c>
      <c r="L213" s="35">
        <f>AVERAGE(I213:K213)</f>
        <v>2.4450000000000003</v>
      </c>
      <c r="M213" s="35">
        <f>STDEV(I213:K213)</f>
        <v>7.0710678118656384E-3</v>
      </c>
      <c r="N213" s="101">
        <v>2.2799999999999998</v>
      </c>
      <c r="O213" s="102">
        <f>10^((3.31*(LOG(L213)))+0.611)</f>
        <v>78.741382937850688</v>
      </c>
      <c r="P213" s="109">
        <v>-16.020555555555553</v>
      </c>
      <c r="Q213" s="110">
        <v>5.0574444444444442</v>
      </c>
      <c r="R213" s="109">
        <v>37.310342287502706</v>
      </c>
      <c r="S213" s="110">
        <v>12.985427057883683</v>
      </c>
      <c r="T213" s="109">
        <v>2.8732472271561478</v>
      </c>
      <c r="U213" s="127"/>
      <c r="V213" s="132">
        <v>6</v>
      </c>
      <c r="W213" s="132">
        <v>10</v>
      </c>
    </row>
    <row r="214" spans="1:23" x14ac:dyDescent="0.25">
      <c r="A214" s="111" t="s">
        <v>593</v>
      </c>
      <c r="B214" s="111" t="s">
        <v>361</v>
      </c>
      <c r="C214" s="33"/>
      <c r="D214" s="105"/>
      <c r="E214" s="33"/>
      <c r="F214" s="111">
        <v>8045</v>
      </c>
      <c r="G214" s="111">
        <v>8375</v>
      </c>
      <c r="H214" s="113">
        <f t="shared" si="34"/>
        <v>8210</v>
      </c>
      <c r="I214" s="108"/>
      <c r="J214" s="108"/>
      <c r="K214" s="108"/>
      <c r="L214" s="35"/>
      <c r="M214" s="35"/>
      <c r="N214" s="101"/>
      <c r="O214" s="102"/>
      <c r="P214" s="116">
        <v>-12.638999999999999</v>
      </c>
      <c r="Q214" s="117">
        <v>6.4674444444444443</v>
      </c>
      <c r="R214" s="117">
        <v>41.581450937565315</v>
      </c>
      <c r="S214" s="117">
        <v>14.580360595167564</v>
      </c>
      <c r="T214" s="116">
        <v>2.8518808342330604</v>
      </c>
      <c r="U214" s="127"/>
      <c r="V214" s="132">
        <v>6</v>
      </c>
      <c r="W214" s="132">
        <v>10</v>
      </c>
    </row>
    <row r="215" spans="1:23" x14ac:dyDescent="0.25">
      <c r="A215" s="111" t="s">
        <v>594</v>
      </c>
      <c r="B215" s="111" t="s">
        <v>361</v>
      </c>
      <c r="C215" s="94" t="s">
        <v>21</v>
      </c>
      <c r="D215" s="96">
        <v>42302</v>
      </c>
      <c r="E215" s="94" t="s">
        <v>31</v>
      </c>
      <c r="F215" s="111">
        <v>8045</v>
      </c>
      <c r="G215" s="111">
        <v>8375</v>
      </c>
      <c r="H215" s="113">
        <f t="shared" si="34"/>
        <v>8210</v>
      </c>
      <c r="I215" s="99">
        <v>2.4900000000000002</v>
      </c>
      <c r="J215" s="99"/>
      <c r="K215" s="99">
        <v>2.48</v>
      </c>
      <c r="L215" s="100">
        <f>AVERAGE(I215:K215)</f>
        <v>2.4850000000000003</v>
      </c>
      <c r="M215" s="100">
        <f>STDEV(I215:K215)</f>
        <v>7.0710678118656384E-3</v>
      </c>
      <c r="N215" s="101">
        <v>2.56</v>
      </c>
      <c r="O215" s="102">
        <f>10^((3.31*(LOG(L215)))+0.611)</f>
        <v>83.086480153518039</v>
      </c>
      <c r="P215" s="116">
        <v>-16.248000000000001</v>
      </c>
      <c r="Q215" s="117">
        <v>7.2974444444444444</v>
      </c>
      <c r="R215" s="117">
        <v>35.718231492508785</v>
      </c>
      <c r="S215" s="117">
        <v>12.292667923267731</v>
      </c>
      <c r="T215" s="116">
        <v>2.9056533305435535</v>
      </c>
      <c r="U215" s="127"/>
      <c r="V215" s="132">
        <v>6</v>
      </c>
      <c r="W215" s="132">
        <v>10</v>
      </c>
    </row>
    <row r="216" spans="1:23" x14ac:dyDescent="0.25">
      <c r="A216" s="111" t="s">
        <v>595</v>
      </c>
      <c r="B216" s="111" t="s">
        <v>361</v>
      </c>
      <c r="C216" s="94" t="s">
        <v>96</v>
      </c>
      <c r="D216" s="96">
        <v>42302</v>
      </c>
      <c r="E216" s="94" t="s">
        <v>31</v>
      </c>
      <c r="F216" s="111">
        <v>8045</v>
      </c>
      <c r="G216" s="111">
        <v>8375</v>
      </c>
      <c r="H216" s="113">
        <f t="shared" si="34"/>
        <v>8210</v>
      </c>
      <c r="I216" s="99"/>
      <c r="J216" s="99">
        <v>2.61</v>
      </c>
      <c r="K216" s="99">
        <v>2.58</v>
      </c>
      <c r="L216" s="100">
        <f>AVERAGE(I216:K216)</f>
        <v>2.5949999999999998</v>
      </c>
      <c r="M216" s="100">
        <f>STDEV(I216:K216)</f>
        <v>2.1213203435596288E-2</v>
      </c>
      <c r="N216" s="101">
        <v>2.4900000000000002</v>
      </c>
      <c r="O216" s="102">
        <f>10^((3.31*(LOG(L216)))+0.611)</f>
        <v>95.894714131452233</v>
      </c>
      <c r="P216" s="116">
        <v>-15.484</v>
      </c>
      <c r="Q216" s="117">
        <v>7.3424444444444443</v>
      </c>
      <c r="R216" s="117">
        <v>43.291483550787277</v>
      </c>
      <c r="S216" s="117">
        <v>14.794024782773292</v>
      </c>
      <c r="T216" s="116">
        <v>2.9262816702319898</v>
      </c>
      <c r="U216" s="127"/>
      <c r="V216" s="132">
        <v>6</v>
      </c>
      <c r="W216" s="132">
        <v>10</v>
      </c>
    </row>
    <row r="217" spans="1:23" x14ac:dyDescent="0.25">
      <c r="A217" s="111" t="s">
        <v>607</v>
      </c>
      <c r="B217" s="111" t="s">
        <v>362</v>
      </c>
      <c r="C217" s="94"/>
      <c r="D217" s="96"/>
      <c r="E217" s="94"/>
      <c r="F217" s="111">
        <v>8375</v>
      </c>
      <c r="G217" s="111">
        <v>8704</v>
      </c>
      <c r="H217" s="113">
        <f t="shared" si="34"/>
        <v>8539.5</v>
      </c>
      <c r="I217" s="99"/>
      <c r="J217" s="99"/>
      <c r="K217" s="99"/>
      <c r="L217" s="100"/>
      <c r="M217" s="100"/>
      <c r="N217" s="101"/>
      <c r="O217" s="102"/>
      <c r="P217" s="109">
        <v>-12.029300000000001</v>
      </c>
      <c r="Q217" s="110">
        <v>7.6542999999999992</v>
      </c>
      <c r="R217" s="109">
        <v>36.181609600305009</v>
      </c>
      <c r="S217" s="110">
        <v>12.717503551566148</v>
      </c>
      <c r="T217" s="109">
        <v>2.8450245328100796</v>
      </c>
      <c r="U217" s="116"/>
      <c r="V217" s="132">
        <v>6</v>
      </c>
      <c r="W217" s="133">
        <v>11</v>
      </c>
    </row>
    <row r="218" spans="1:23" x14ac:dyDescent="0.25">
      <c r="A218" s="111" t="s">
        <v>608</v>
      </c>
      <c r="B218" s="111" t="s">
        <v>362</v>
      </c>
      <c r="C218" s="94"/>
      <c r="D218" s="96"/>
      <c r="E218" s="94"/>
      <c r="F218" s="111">
        <v>8375</v>
      </c>
      <c r="G218" s="111">
        <v>8704</v>
      </c>
      <c r="H218" s="113">
        <f t="shared" si="34"/>
        <v>8539.5</v>
      </c>
      <c r="I218" s="99"/>
      <c r="J218" s="99"/>
      <c r="K218" s="99"/>
      <c r="L218" s="100"/>
      <c r="M218" s="100"/>
      <c r="N218" s="101"/>
      <c r="O218" s="102"/>
      <c r="P218" s="116">
        <v>-17.670200000000001</v>
      </c>
      <c r="Q218" s="117">
        <v>5.6286000000000005</v>
      </c>
      <c r="R218" s="116">
        <v>36.411726433978778</v>
      </c>
      <c r="S218" s="117">
        <v>12.688065462458951</v>
      </c>
      <c r="T218" s="116">
        <v>2.869761867300626</v>
      </c>
      <c r="U218" s="116"/>
      <c r="V218" s="132">
        <v>6</v>
      </c>
      <c r="W218" s="133">
        <v>11</v>
      </c>
    </row>
    <row r="219" spans="1:23" x14ac:dyDescent="0.25">
      <c r="A219" s="111" t="s">
        <v>609</v>
      </c>
      <c r="B219" s="111" t="s">
        <v>362</v>
      </c>
      <c r="C219" s="94"/>
      <c r="D219" s="96"/>
      <c r="E219" s="94"/>
      <c r="F219" s="111">
        <v>8375</v>
      </c>
      <c r="G219" s="111">
        <v>8704</v>
      </c>
      <c r="H219" s="113">
        <f t="shared" si="34"/>
        <v>8539.5</v>
      </c>
      <c r="I219" s="99"/>
      <c r="J219" s="99"/>
      <c r="K219" s="99"/>
      <c r="L219" s="100"/>
      <c r="M219" s="100"/>
      <c r="N219" s="101"/>
      <c r="O219" s="102"/>
      <c r="P219" s="116">
        <v>-16.001200000000001</v>
      </c>
      <c r="Q219" s="117">
        <v>5.7385999999999999</v>
      </c>
      <c r="R219" s="116">
        <v>38.912642440450263</v>
      </c>
      <c r="S219" s="117">
        <v>13.445209712576201</v>
      </c>
      <c r="T219" s="116">
        <v>2.8941640385164593</v>
      </c>
      <c r="U219" s="116"/>
      <c r="V219" s="132">
        <v>6</v>
      </c>
      <c r="W219" s="133">
        <v>11</v>
      </c>
    </row>
    <row r="220" spans="1:23" x14ac:dyDescent="0.25">
      <c r="A220" s="111" t="s">
        <v>610</v>
      </c>
      <c r="B220" s="111" t="s">
        <v>362</v>
      </c>
      <c r="C220" s="94"/>
      <c r="D220" s="96"/>
      <c r="E220" s="94"/>
      <c r="F220" s="111">
        <v>8375</v>
      </c>
      <c r="G220" s="111">
        <v>8704</v>
      </c>
      <c r="H220" s="113">
        <f t="shared" si="34"/>
        <v>8539.5</v>
      </c>
      <c r="I220" s="99"/>
      <c r="J220" s="99"/>
      <c r="K220" s="99"/>
      <c r="L220" s="100"/>
      <c r="M220" s="100"/>
      <c r="N220" s="101"/>
      <c r="O220" s="102"/>
      <c r="P220" s="109">
        <v>-12.816555555555553</v>
      </c>
      <c r="Q220" s="110">
        <v>7.5724444444444439</v>
      </c>
      <c r="R220" s="109">
        <v>22.399205330472469</v>
      </c>
      <c r="S220" s="110">
        <v>7.8203856234304912</v>
      </c>
      <c r="T220" s="109">
        <v>2.8642072666292422</v>
      </c>
      <c r="U220" s="116"/>
      <c r="V220" s="132">
        <v>6</v>
      </c>
      <c r="W220" s="133">
        <v>11</v>
      </c>
    </row>
    <row r="221" spans="1:23" x14ac:dyDescent="0.25">
      <c r="A221" s="111" t="s">
        <v>611</v>
      </c>
      <c r="B221" s="111" t="s">
        <v>362</v>
      </c>
      <c r="C221" s="94"/>
      <c r="D221" s="96"/>
      <c r="E221" s="94"/>
      <c r="F221" s="111">
        <v>8375</v>
      </c>
      <c r="G221" s="111">
        <v>8704</v>
      </c>
      <c r="H221" s="113">
        <f t="shared" si="34"/>
        <v>8539.5</v>
      </c>
      <c r="I221" s="99"/>
      <c r="J221" s="99"/>
      <c r="K221" s="99"/>
      <c r="L221" s="100"/>
      <c r="M221" s="100"/>
      <c r="N221" s="101"/>
      <c r="O221" s="102"/>
      <c r="P221" s="116">
        <v>-12.145200000000001</v>
      </c>
      <c r="Q221" s="117">
        <v>6.9316000000000004</v>
      </c>
      <c r="R221" s="116">
        <v>41.327514587730789</v>
      </c>
      <c r="S221" s="117">
        <v>14.446267726116956</v>
      </c>
      <c r="T221" s="116">
        <v>2.8607745177680783</v>
      </c>
      <c r="U221" s="116"/>
      <c r="V221" s="132">
        <v>6</v>
      </c>
      <c r="W221" s="133">
        <v>11</v>
      </c>
    </row>
    <row r="222" spans="1:23" x14ac:dyDescent="0.25">
      <c r="A222" s="111" t="s">
        <v>612</v>
      </c>
      <c r="B222" s="111" t="s">
        <v>362</v>
      </c>
      <c r="C222" s="94"/>
      <c r="D222" s="96"/>
      <c r="E222" s="94"/>
      <c r="F222" s="111">
        <v>8375</v>
      </c>
      <c r="G222" s="111">
        <v>8704</v>
      </c>
      <c r="H222" s="113">
        <f t="shared" si="34"/>
        <v>8539.5</v>
      </c>
      <c r="I222" s="99"/>
      <c r="J222" s="99"/>
      <c r="K222" s="99"/>
      <c r="L222" s="100"/>
      <c r="M222" s="100"/>
      <c r="N222" s="101"/>
      <c r="O222" s="102"/>
      <c r="P222" s="116">
        <v>-9.19</v>
      </c>
      <c r="Q222" s="117">
        <v>8.9564444444444433</v>
      </c>
      <c r="R222" s="117">
        <v>43.27586974531787</v>
      </c>
      <c r="S222" s="117">
        <v>15.031886458129277</v>
      </c>
      <c r="T222" s="116">
        <v>2.878938040535437</v>
      </c>
      <c r="U222" s="116"/>
      <c r="V222" s="132">
        <v>6</v>
      </c>
      <c r="W222" s="133">
        <v>11</v>
      </c>
    </row>
    <row r="223" spans="1:23" x14ac:dyDescent="0.25">
      <c r="A223" s="111" t="s">
        <v>613</v>
      </c>
      <c r="B223" s="111" t="s">
        <v>362</v>
      </c>
      <c r="C223" s="94"/>
      <c r="D223" s="96"/>
      <c r="E223" s="94"/>
      <c r="F223" s="111">
        <v>8375</v>
      </c>
      <c r="G223" s="111">
        <v>8704</v>
      </c>
      <c r="H223" s="113">
        <f t="shared" si="34"/>
        <v>8539.5</v>
      </c>
      <c r="I223" s="99"/>
      <c r="J223" s="99"/>
      <c r="K223" s="99"/>
      <c r="L223" s="100"/>
      <c r="M223" s="100"/>
      <c r="N223" s="101"/>
      <c r="O223" s="102"/>
      <c r="P223" s="109">
        <v>-18.126555555555552</v>
      </c>
      <c r="Q223" s="110">
        <v>8.1254444444444438</v>
      </c>
      <c r="R223" s="109">
        <v>41.902002603196784</v>
      </c>
      <c r="S223" s="110">
        <v>14.353109408360334</v>
      </c>
      <c r="T223" s="109">
        <v>2.9193676025899933</v>
      </c>
      <c r="U223" s="116"/>
      <c r="V223" s="132">
        <v>6</v>
      </c>
      <c r="W223" s="133">
        <v>11</v>
      </c>
    </row>
    <row r="224" spans="1:23" x14ac:dyDescent="0.25">
      <c r="A224" s="94" t="s">
        <v>561</v>
      </c>
      <c r="B224" s="95" t="s">
        <v>360</v>
      </c>
      <c r="C224" s="94" t="s">
        <v>21</v>
      </c>
      <c r="D224" s="96">
        <v>42302</v>
      </c>
      <c r="E224" s="94" t="s">
        <v>31</v>
      </c>
      <c r="F224" s="97">
        <v>7716</v>
      </c>
      <c r="G224" s="97">
        <v>8045</v>
      </c>
      <c r="H224" s="98">
        <f>AVERAGE(F224:G224)</f>
        <v>7880.5</v>
      </c>
      <c r="I224" s="99">
        <v>2.41</v>
      </c>
      <c r="J224" s="99"/>
      <c r="K224" s="99">
        <v>2.39</v>
      </c>
      <c r="L224" s="100">
        <f>AVERAGE(I224:K224)</f>
        <v>2.4000000000000004</v>
      </c>
      <c r="M224" s="100">
        <f>STDEV(I224:K224)</f>
        <v>1.4142135623730963E-2</v>
      </c>
      <c r="N224" s="101">
        <v>2.48</v>
      </c>
      <c r="O224" s="102">
        <f>10^((3.31*(LOG(L224)))+0.611)</f>
        <v>74.045592064062333</v>
      </c>
      <c r="P224" s="103"/>
      <c r="Q224" s="103"/>
      <c r="R224" s="103"/>
      <c r="S224" s="103"/>
      <c r="T224" s="103"/>
      <c r="U224" s="116"/>
      <c r="V224" s="132">
        <v>5</v>
      </c>
      <c r="W224" s="132">
        <v>9</v>
      </c>
    </row>
    <row r="225" spans="1:23" x14ac:dyDescent="0.25">
      <c r="A225" s="94" t="s">
        <v>562</v>
      </c>
      <c r="B225" s="111" t="s">
        <v>360</v>
      </c>
      <c r="C225" s="94" t="s">
        <v>147</v>
      </c>
      <c r="D225" s="96">
        <v>42302</v>
      </c>
      <c r="E225" s="94" t="s">
        <v>31</v>
      </c>
      <c r="F225" s="111">
        <v>7716</v>
      </c>
      <c r="G225" s="111">
        <v>8045</v>
      </c>
      <c r="H225" s="113">
        <f t="shared" ref="H225:H245" si="35">(F225+G225)/2</f>
        <v>7880.5</v>
      </c>
      <c r="I225" s="99">
        <v>2.2799999999999998</v>
      </c>
      <c r="J225" s="99">
        <v>2.27</v>
      </c>
      <c r="K225" s="99"/>
      <c r="L225" s="100">
        <f>AVERAGE(I225:K225)</f>
        <v>2.2749999999999999</v>
      </c>
      <c r="M225" s="100">
        <f>STDEV(I225:K225)</f>
        <v>7.0710678118653244E-3</v>
      </c>
      <c r="N225" s="101">
        <v>2.23</v>
      </c>
      <c r="O225" s="102">
        <f>10^((3.31*(LOG(L225)))+0.611)</f>
        <v>62.030950696928713</v>
      </c>
      <c r="P225" s="116">
        <v>-18.638200000000001</v>
      </c>
      <c r="Q225" s="117">
        <v>9.0935999999999986</v>
      </c>
      <c r="R225" s="116">
        <v>42.599976067824564</v>
      </c>
      <c r="S225" s="117">
        <v>14.89990592646655</v>
      </c>
      <c r="T225" s="116">
        <v>2.8590768477373176</v>
      </c>
      <c r="U225" s="127"/>
      <c r="V225" s="132">
        <v>5</v>
      </c>
      <c r="W225" s="132">
        <v>9</v>
      </c>
    </row>
    <row r="226" spans="1:23" x14ac:dyDescent="0.25">
      <c r="A226" s="94" t="s">
        <v>563</v>
      </c>
      <c r="B226" s="111" t="s">
        <v>360</v>
      </c>
      <c r="C226" s="94" t="s">
        <v>21</v>
      </c>
      <c r="D226" s="96">
        <v>42302</v>
      </c>
      <c r="E226" s="94" t="s">
        <v>31</v>
      </c>
      <c r="F226" s="111">
        <v>7716</v>
      </c>
      <c r="G226" s="111">
        <v>8045</v>
      </c>
      <c r="H226" s="113">
        <f t="shared" si="35"/>
        <v>7880.5</v>
      </c>
      <c r="I226" s="99">
        <v>2.2200000000000002</v>
      </c>
      <c r="J226" s="99">
        <v>2.2200000000000002</v>
      </c>
      <c r="K226" s="99">
        <v>2.2200000000000002</v>
      </c>
      <c r="L226" s="100">
        <f>AVERAGE(I226:K226)</f>
        <v>2.2200000000000002</v>
      </c>
      <c r="M226" s="100">
        <f>STDEV(I226:K226)</f>
        <v>0</v>
      </c>
      <c r="N226" s="101"/>
      <c r="O226" s="102">
        <f>10^((3.31*(LOG(L226)))+0.611)</f>
        <v>57.204256513913116</v>
      </c>
      <c r="P226" s="109">
        <v>-13.9053</v>
      </c>
      <c r="Q226" s="110">
        <v>5.6982999999999988</v>
      </c>
      <c r="R226" s="109">
        <v>32.056103758189636</v>
      </c>
      <c r="S226" s="110">
        <v>11.073195686795744</v>
      </c>
      <c r="T226" s="109">
        <v>2.8949279562010273</v>
      </c>
      <c r="U226" s="127"/>
      <c r="V226" s="132">
        <v>5</v>
      </c>
      <c r="W226" s="132">
        <v>9</v>
      </c>
    </row>
    <row r="227" spans="1:23" x14ac:dyDescent="0.25">
      <c r="A227" s="111" t="s">
        <v>564</v>
      </c>
      <c r="B227" s="111" t="s">
        <v>360</v>
      </c>
      <c r="C227" s="94"/>
      <c r="D227" s="96"/>
      <c r="E227" s="94"/>
      <c r="F227" s="111">
        <v>7716</v>
      </c>
      <c r="G227" s="111">
        <v>8045</v>
      </c>
      <c r="H227" s="113">
        <f t="shared" si="35"/>
        <v>7880.5</v>
      </c>
      <c r="I227" s="99"/>
      <c r="J227" s="99"/>
      <c r="K227" s="99"/>
      <c r="L227" s="100"/>
      <c r="M227" s="100"/>
      <c r="N227" s="101"/>
      <c r="O227" s="102"/>
      <c r="P227" s="116">
        <v>-14.876200000000001</v>
      </c>
      <c r="Q227" s="117">
        <v>8.8935999999999993</v>
      </c>
      <c r="R227" s="116">
        <v>37.693086673339842</v>
      </c>
      <c r="S227" s="117">
        <v>13.000274452849331</v>
      </c>
      <c r="T227" s="116">
        <v>2.8994069940637655</v>
      </c>
      <c r="U227" s="127"/>
      <c r="V227" s="132">
        <v>5</v>
      </c>
      <c r="W227" s="132">
        <v>9</v>
      </c>
    </row>
    <row r="228" spans="1:23" x14ac:dyDescent="0.25">
      <c r="A228" s="111" t="s">
        <v>565</v>
      </c>
      <c r="B228" s="111" t="s">
        <v>360</v>
      </c>
      <c r="C228" s="94"/>
      <c r="D228" s="96"/>
      <c r="E228" s="94"/>
      <c r="F228" s="111">
        <v>7716</v>
      </c>
      <c r="G228" s="111">
        <v>8045</v>
      </c>
      <c r="H228" s="113">
        <f t="shared" si="35"/>
        <v>7880.5</v>
      </c>
      <c r="I228" s="99"/>
      <c r="J228" s="99"/>
      <c r="K228" s="99"/>
      <c r="L228" s="100"/>
      <c r="M228" s="100"/>
      <c r="N228" s="101"/>
      <c r="O228" s="102"/>
      <c r="P228" s="116">
        <v>-12.053200000000002</v>
      </c>
      <c r="Q228" s="117">
        <v>5.7016</v>
      </c>
      <c r="R228" s="116">
        <v>23.379558397824386</v>
      </c>
      <c r="S228" s="117">
        <v>7.9608877883296225</v>
      </c>
      <c r="T228" s="116">
        <v>2.9368029068438806</v>
      </c>
      <c r="U228" s="127"/>
      <c r="V228" s="132">
        <v>5</v>
      </c>
      <c r="W228" s="132">
        <v>9</v>
      </c>
    </row>
    <row r="229" spans="1:23" x14ac:dyDescent="0.25">
      <c r="A229" s="33" t="s">
        <v>566</v>
      </c>
      <c r="B229" s="111" t="s">
        <v>360</v>
      </c>
      <c r="C229" s="33" t="s">
        <v>23</v>
      </c>
      <c r="D229" s="105">
        <v>42302</v>
      </c>
      <c r="E229" s="33" t="s">
        <v>31</v>
      </c>
      <c r="F229" s="111">
        <v>7716</v>
      </c>
      <c r="G229" s="111">
        <v>8045</v>
      </c>
      <c r="H229" s="113">
        <f t="shared" si="35"/>
        <v>7880.5</v>
      </c>
      <c r="I229" s="108">
        <v>2.41</v>
      </c>
      <c r="J229" s="108">
        <v>2.34</v>
      </c>
      <c r="K229" s="108"/>
      <c r="L229" s="35">
        <f>AVERAGE(I229:K229)</f>
        <v>2.375</v>
      </c>
      <c r="M229" s="35">
        <f>STDEV(I229:K229)</f>
        <v>4.9497474683058526E-2</v>
      </c>
      <c r="N229" s="101">
        <v>2.2200000000000002</v>
      </c>
      <c r="O229" s="102">
        <f>10^((3.31*(LOG(L229)))+0.611)</f>
        <v>71.523138297418626</v>
      </c>
      <c r="P229" s="116">
        <v>-13.744999999999999</v>
      </c>
      <c r="Q229" s="117">
        <v>5.9654444444444445</v>
      </c>
      <c r="R229" s="117">
        <v>43.478300759185842</v>
      </c>
      <c r="S229" s="117">
        <v>15.076092906206371</v>
      </c>
      <c r="T229" s="116">
        <v>2.8839236418665966</v>
      </c>
      <c r="U229" s="127"/>
      <c r="V229" s="132">
        <v>5</v>
      </c>
      <c r="W229" s="132">
        <v>9</v>
      </c>
    </row>
    <row r="230" spans="1:23" x14ac:dyDescent="0.25">
      <c r="A230" s="111" t="s">
        <v>567</v>
      </c>
      <c r="B230" s="111" t="s">
        <v>360</v>
      </c>
      <c r="C230" s="33"/>
      <c r="D230" s="105"/>
      <c r="E230" s="33"/>
      <c r="F230" s="111">
        <v>7716</v>
      </c>
      <c r="G230" s="111">
        <v>8045</v>
      </c>
      <c r="H230" s="113">
        <f t="shared" si="35"/>
        <v>7880.5</v>
      </c>
      <c r="I230" s="108"/>
      <c r="J230" s="108"/>
      <c r="K230" s="108"/>
      <c r="L230" s="35"/>
      <c r="M230" s="35"/>
      <c r="N230" s="101"/>
      <c r="O230" s="102"/>
      <c r="P230" s="116">
        <v>-13.046999999999999</v>
      </c>
      <c r="Q230" s="117">
        <v>6.7114444444444441</v>
      </c>
      <c r="R230" s="117">
        <v>41.975779816429544</v>
      </c>
      <c r="S230" s="117">
        <v>14.194317981753429</v>
      </c>
      <c r="T230" s="116">
        <v>2.9572241421101562</v>
      </c>
      <c r="U230" s="127"/>
      <c r="V230" s="132">
        <v>5</v>
      </c>
      <c r="W230" s="132">
        <v>9</v>
      </c>
    </row>
    <row r="231" spans="1:23" x14ac:dyDescent="0.25">
      <c r="A231" s="111" t="s">
        <v>596</v>
      </c>
      <c r="B231" s="111" t="s">
        <v>361</v>
      </c>
      <c r="C231" s="33"/>
      <c r="D231" s="105"/>
      <c r="E231" s="33"/>
      <c r="F231" s="111">
        <v>8045</v>
      </c>
      <c r="G231" s="111">
        <v>8375</v>
      </c>
      <c r="H231" s="113">
        <f t="shared" si="35"/>
        <v>8210</v>
      </c>
      <c r="I231" s="108"/>
      <c r="J231" s="108"/>
      <c r="K231" s="108"/>
      <c r="L231" s="35"/>
      <c r="M231" s="35"/>
      <c r="N231" s="101"/>
      <c r="O231" s="102"/>
      <c r="P231" s="116">
        <v>-16.2392</v>
      </c>
      <c r="Q231" s="117">
        <v>9.3076000000000008</v>
      </c>
      <c r="R231" s="116">
        <v>35.220212595668499</v>
      </c>
      <c r="S231" s="117">
        <v>11.536139659320249</v>
      </c>
      <c r="T231" s="116">
        <v>3.0530327852968973</v>
      </c>
      <c r="U231" s="127"/>
      <c r="V231" s="132">
        <v>6</v>
      </c>
      <c r="W231" s="132">
        <v>10</v>
      </c>
    </row>
    <row r="232" spans="1:23" x14ac:dyDescent="0.25">
      <c r="A232" s="94" t="s">
        <v>597</v>
      </c>
      <c r="B232" s="111" t="s">
        <v>361</v>
      </c>
      <c r="C232" s="94" t="s">
        <v>23</v>
      </c>
      <c r="D232" s="96">
        <v>42302</v>
      </c>
      <c r="E232" s="94" t="s">
        <v>31</v>
      </c>
      <c r="F232" s="111">
        <v>8045</v>
      </c>
      <c r="G232" s="111">
        <v>8375</v>
      </c>
      <c r="H232" s="113">
        <f t="shared" si="35"/>
        <v>8210</v>
      </c>
      <c r="I232" s="99">
        <v>2.38</v>
      </c>
      <c r="J232" s="99">
        <v>2.4500000000000002</v>
      </c>
      <c r="K232" s="99">
        <v>2.31</v>
      </c>
      <c r="L232" s="100">
        <f>AVERAGE(I232:K232)</f>
        <v>2.3800000000000003</v>
      </c>
      <c r="M232" s="100">
        <f>STDEV(I232:K232)</f>
        <v>7.0000000000000062E-2</v>
      </c>
      <c r="N232" s="101"/>
      <c r="O232" s="102">
        <f>10^((3.31*(LOG(L232)))+0.611)</f>
        <v>72.022754661441738</v>
      </c>
      <c r="P232" s="109">
        <v>-16.693555555555552</v>
      </c>
      <c r="Q232" s="110">
        <v>6.4374444444444441</v>
      </c>
      <c r="R232" s="109">
        <v>39.453072819108222</v>
      </c>
      <c r="S232" s="110">
        <v>13.383098932698434</v>
      </c>
      <c r="T232" s="109">
        <v>2.9479773718711724</v>
      </c>
      <c r="U232" s="127"/>
      <c r="V232" s="132">
        <v>6</v>
      </c>
      <c r="W232" s="132">
        <v>10</v>
      </c>
    </row>
    <row r="233" spans="1:23" x14ac:dyDescent="0.25">
      <c r="A233" s="111" t="s">
        <v>513</v>
      </c>
      <c r="B233" s="111" t="s">
        <v>320</v>
      </c>
      <c r="C233" s="94"/>
      <c r="D233" s="96"/>
      <c r="E233" s="94"/>
      <c r="F233" s="111">
        <v>6069</v>
      </c>
      <c r="G233" s="111">
        <v>6398</v>
      </c>
      <c r="H233" s="113">
        <f t="shared" si="35"/>
        <v>6233.5</v>
      </c>
      <c r="I233" s="99"/>
      <c r="J233" s="99"/>
      <c r="K233" s="99"/>
      <c r="L233" s="100"/>
      <c r="M233" s="100"/>
      <c r="N233" s="101"/>
      <c r="O233" s="102"/>
      <c r="P233" s="109">
        <v>-17.1083</v>
      </c>
      <c r="Q233" s="110">
        <v>5.5282999999999989</v>
      </c>
      <c r="R233" s="109">
        <v>38.545557382101272</v>
      </c>
      <c r="S233" s="110">
        <v>13.131636265046188</v>
      </c>
      <c r="T233" s="109">
        <v>2.9353202147931787</v>
      </c>
      <c r="U233" s="116"/>
      <c r="V233" s="132">
        <v>4</v>
      </c>
      <c r="W233" s="132">
        <v>6</v>
      </c>
    </row>
    <row r="234" spans="1:23" x14ac:dyDescent="0.25">
      <c r="A234" s="111" t="s">
        <v>514</v>
      </c>
      <c r="B234" s="111" t="s">
        <v>320</v>
      </c>
      <c r="C234" s="94"/>
      <c r="D234" s="96"/>
      <c r="E234" s="94"/>
      <c r="F234" s="111">
        <v>6069</v>
      </c>
      <c r="G234" s="111">
        <v>6398</v>
      </c>
      <c r="H234" s="113">
        <f t="shared" si="35"/>
        <v>6233.5</v>
      </c>
      <c r="I234" s="99"/>
      <c r="J234" s="99"/>
      <c r="K234" s="99"/>
      <c r="L234" s="100"/>
      <c r="M234" s="100"/>
      <c r="N234" s="101"/>
      <c r="O234" s="102"/>
      <c r="P234" s="116">
        <v>-14.856200000000001</v>
      </c>
      <c r="Q234" s="117">
        <v>6.9716000000000005</v>
      </c>
      <c r="R234" s="116">
        <v>40.479349072833585</v>
      </c>
      <c r="S234" s="117">
        <v>14.074263014498429</v>
      </c>
      <c r="T234" s="116">
        <v>2.8761256650621267</v>
      </c>
      <c r="U234" s="116"/>
      <c r="V234" s="132">
        <v>4</v>
      </c>
      <c r="W234" s="132">
        <v>6</v>
      </c>
    </row>
    <row r="235" spans="1:23" x14ac:dyDescent="0.25">
      <c r="A235" s="111" t="s">
        <v>515</v>
      </c>
      <c r="B235" s="111" t="s">
        <v>320</v>
      </c>
      <c r="C235" s="94"/>
      <c r="D235" s="96"/>
      <c r="E235" s="94"/>
      <c r="F235" s="111">
        <v>6069</v>
      </c>
      <c r="G235" s="111">
        <v>6398</v>
      </c>
      <c r="H235" s="113">
        <f t="shared" si="35"/>
        <v>6233.5</v>
      </c>
      <c r="I235" s="99"/>
      <c r="J235" s="99"/>
      <c r="K235" s="99"/>
      <c r="L235" s="100"/>
      <c r="M235" s="100"/>
      <c r="N235" s="101"/>
      <c r="O235" s="102"/>
      <c r="P235" s="109">
        <v>-15.837555555555554</v>
      </c>
      <c r="Q235" s="110">
        <v>5.5654444444444442</v>
      </c>
      <c r="R235" s="109">
        <v>42.50382187279147</v>
      </c>
      <c r="S235" s="110">
        <v>14.964229614769655</v>
      </c>
      <c r="T235" s="109">
        <v>2.8403615132208548</v>
      </c>
      <c r="U235" s="116"/>
      <c r="V235" s="132">
        <v>4</v>
      </c>
      <c r="W235" s="132">
        <v>6</v>
      </c>
    </row>
    <row r="236" spans="1:23" x14ac:dyDescent="0.25">
      <c r="A236" s="111" t="s">
        <v>516</v>
      </c>
      <c r="B236" s="111" t="s">
        <v>320</v>
      </c>
      <c r="C236" s="94"/>
      <c r="D236" s="96"/>
      <c r="E236" s="94"/>
      <c r="F236" s="111">
        <v>6069</v>
      </c>
      <c r="G236" s="111">
        <v>6398</v>
      </c>
      <c r="H236" s="113">
        <f t="shared" si="35"/>
        <v>6233.5</v>
      </c>
      <c r="I236" s="99"/>
      <c r="J236" s="99"/>
      <c r="K236" s="99"/>
      <c r="L236" s="100"/>
      <c r="M236" s="100"/>
      <c r="N236" s="101"/>
      <c r="O236" s="102"/>
      <c r="P236" s="109">
        <v>-12.736555555555553</v>
      </c>
      <c r="Q236" s="110">
        <v>6.1834444444444436</v>
      </c>
      <c r="R236" s="109">
        <v>27.711210574926231</v>
      </c>
      <c r="S236" s="110">
        <v>9.6407615810858438</v>
      </c>
      <c r="T236" s="109">
        <v>2.8743798238193858</v>
      </c>
      <c r="U236" s="116"/>
      <c r="V236" s="132">
        <v>4</v>
      </c>
      <c r="W236" s="132">
        <v>6</v>
      </c>
    </row>
    <row r="237" spans="1:23" x14ac:dyDescent="0.25">
      <c r="A237" s="111" t="s">
        <v>517</v>
      </c>
      <c r="B237" s="111" t="s">
        <v>320</v>
      </c>
      <c r="C237" s="94"/>
      <c r="D237" s="96"/>
      <c r="E237" s="94"/>
      <c r="F237" s="111">
        <v>6069</v>
      </c>
      <c r="G237" s="111">
        <v>6398</v>
      </c>
      <c r="H237" s="113">
        <f t="shared" si="35"/>
        <v>6233.5</v>
      </c>
      <c r="I237" s="99"/>
      <c r="J237" s="99"/>
      <c r="K237" s="99"/>
      <c r="L237" s="100"/>
      <c r="M237" s="100"/>
      <c r="N237" s="101"/>
      <c r="O237" s="102"/>
      <c r="P237" s="116">
        <v>-13.329200000000002</v>
      </c>
      <c r="Q237" s="117">
        <v>5.4496000000000002</v>
      </c>
      <c r="R237" s="116">
        <v>41.752599506288711</v>
      </c>
      <c r="S237" s="117">
        <v>14.44216610832477</v>
      </c>
      <c r="T237" s="116">
        <v>2.8910205846629635</v>
      </c>
      <c r="U237" s="116"/>
      <c r="V237" s="132">
        <v>4</v>
      </c>
      <c r="W237" s="132">
        <v>6</v>
      </c>
    </row>
    <row r="238" spans="1:23" x14ac:dyDescent="0.25">
      <c r="A238" s="111" t="s">
        <v>518</v>
      </c>
      <c r="B238" s="111" t="s">
        <v>320</v>
      </c>
      <c r="C238" s="94"/>
      <c r="D238" s="96"/>
      <c r="E238" s="94"/>
      <c r="F238" s="111">
        <v>6069</v>
      </c>
      <c r="G238" s="111">
        <v>6398</v>
      </c>
      <c r="H238" s="113">
        <f t="shared" si="35"/>
        <v>6233.5</v>
      </c>
      <c r="I238" s="99"/>
      <c r="J238" s="99"/>
      <c r="K238" s="99"/>
      <c r="L238" s="100"/>
      <c r="M238" s="100"/>
      <c r="N238" s="101"/>
      <c r="O238" s="102"/>
      <c r="P238" s="116">
        <v>-11.507999999999999</v>
      </c>
      <c r="Q238" s="117">
        <v>5.9614444444444441</v>
      </c>
      <c r="R238" s="117">
        <v>39.545490758292672</v>
      </c>
      <c r="S238" s="117">
        <v>13.628778090904333</v>
      </c>
      <c r="T238" s="116">
        <v>2.9016167476294012</v>
      </c>
      <c r="U238" s="116"/>
      <c r="V238" s="132">
        <v>4</v>
      </c>
      <c r="W238" s="132">
        <v>6</v>
      </c>
    </row>
    <row r="239" spans="1:23" x14ac:dyDescent="0.25">
      <c r="A239" s="111" t="s">
        <v>519</v>
      </c>
      <c r="B239" s="111" t="s">
        <v>320</v>
      </c>
      <c r="C239" s="94"/>
      <c r="D239" s="96"/>
      <c r="E239" s="94"/>
      <c r="F239" s="111">
        <v>6069</v>
      </c>
      <c r="G239" s="111">
        <v>6398</v>
      </c>
      <c r="H239" s="113">
        <f t="shared" si="35"/>
        <v>6233.5</v>
      </c>
      <c r="I239" s="99"/>
      <c r="J239" s="99"/>
      <c r="K239" s="99"/>
      <c r="L239" s="100"/>
      <c r="M239" s="100"/>
      <c r="N239" s="101"/>
      <c r="O239" s="102"/>
      <c r="P239" s="109">
        <v>-12.125555555555552</v>
      </c>
      <c r="Q239" s="110">
        <v>6.4284444444444437</v>
      </c>
      <c r="R239" s="109">
        <v>41.163506810675287</v>
      </c>
      <c r="S239" s="110">
        <v>14.104322014382566</v>
      </c>
      <c r="T239" s="109">
        <v>2.9185030495403979</v>
      </c>
      <c r="U239" s="116"/>
      <c r="V239" s="132">
        <v>4</v>
      </c>
      <c r="W239" s="132">
        <v>6</v>
      </c>
    </row>
    <row r="240" spans="1:23" x14ac:dyDescent="0.25">
      <c r="A240" s="111" t="s">
        <v>520</v>
      </c>
      <c r="B240" s="111" t="s">
        <v>320</v>
      </c>
      <c r="C240" s="94"/>
      <c r="D240" s="96"/>
      <c r="E240" s="94"/>
      <c r="F240" s="111">
        <v>6069</v>
      </c>
      <c r="G240" s="111">
        <v>6398</v>
      </c>
      <c r="H240" s="113">
        <f t="shared" si="35"/>
        <v>6233.5</v>
      </c>
      <c r="I240" s="99"/>
      <c r="J240" s="99"/>
      <c r="K240" s="99"/>
      <c r="L240" s="100"/>
      <c r="M240" s="100"/>
      <c r="N240" s="101"/>
      <c r="O240" s="102"/>
      <c r="P240" s="116">
        <v>-15.614200000000002</v>
      </c>
      <c r="Q240" s="117">
        <v>6.9526000000000003</v>
      </c>
      <c r="R240" s="116">
        <v>42.013984002223545</v>
      </c>
      <c r="S240" s="117">
        <v>14.805975046711277</v>
      </c>
      <c r="T240" s="116">
        <v>2.8376370937863866</v>
      </c>
      <c r="U240" s="116"/>
      <c r="V240" s="132">
        <v>4</v>
      </c>
      <c r="W240" s="132">
        <v>6</v>
      </c>
    </row>
    <row r="241" spans="1:23" x14ac:dyDescent="0.25">
      <c r="A241" s="111" t="s">
        <v>521</v>
      </c>
      <c r="B241" s="111" t="s">
        <v>320</v>
      </c>
      <c r="C241" s="94"/>
      <c r="D241" s="96"/>
      <c r="E241" s="94"/>
      <c r="F241" s="111">
        <v>6069</v>
      </c>
      <c r="G241" s="111">
        <v>6398</v>
      </c>
      <c r="H241" s="113">
        <f t="shared" si="35"/>
        <v>6233.5</v>
      </c>
      <c r="I241" s="99"/>
      <c r="J241" s="99"/>
      <c r="K241" s="99"/>
      <c r="L241" s="100"/>
      <c r="M241" s="100"/>
      <c r="N241" s="101"/>
      <c r="O241" s="102"/>
      <c r="P241" s="116">
        <v>-15.661999999999999</v>
      </c>
      <c r="Q241" s="117">
        <v>5.2834444444444442</v>
      </c>
      <c r="R241" s="117">
        <v>28.361465781977262</v>
      </c>
      <c r="S241" s="117">
        <v>9.6658155819234093</v>
      </c>
      <c r="T241" s="116">
        <v>2.9342030728392596</v>
      </c>
      <c r="U241" s="116"/>
      <c r="V241" s="132">
        <v>4</v>
      </c>
      <c r="W241" s="132">
        <v>6</v>
      </c>
    </row>
    <row r="242" spans="1:23" x14ac:dyDescent="0.25">
      <c r="A242" s="111" t="s">
        <v>522</v>
      </c>
      <c r="B242" s="111" t="s">
        <v>320</v>
      </c>
      <c r="C242" s="94"/>
      <c r="D242" s="96"/>
      <c r="E242" s="94"/>
      <c r="F242" s="111">
        <v>6069</v>
      </c>
      <c r="G242" s="111">
        <v>6398</v>
      </c>
      <c r="H242" s="113">
        <f t="shared" si="35"/>
        <v>6233.5</v>
      </c>
      <c r="I242" s="99"/>
      <c r="J242" s="99"/>
      <c r="K242" s="99"/>
      <c r="L242" s="100"/>
      <c r="M242" s="100"/>
      <c r="N242" s="101"/>
      <c r="O242" s="102"/>
      <c r="P242" s="109">
        <v>-16.37855555555555</v>
      </c>
      <c r="Q242" s="110">
        <v>6.2234444444444437</v>
      </c>
      <c r="R242" s="109">
        <v>41.169577471834778</v>
      </c>
      <c r="S242" s="110">
        <v>14.034728600251125</v>
      </c>
      <c r="T242" s="109">
        <v>2.9334074526455844</v>
      </c>
      <c r="U242" s="116"/>
      <c r="V242" s="132">
        <v>4</v>
      </c>
      <c r="W242" s="132">
        <v>6</v>
      </c>
    </row>
    <row r="243" spans="1:23" x14ac:dyDescent="0.25">
      <c r="A243" s="111" t="s">
        <v>523</v>
      </c>
      <c r="B243" s="111" t="s">
        <v>320</v>
      </c>
      <c r="C243" s="94"/>
      <c r="D243" s="96"/>
      <c r="E243" s="94"/>
      <c r="F243" s="111">
        <v>6069</v>
      </c>
      <c r="G243" s="111">
        <v>6398</v>
      </c>
      <c r="H243" s="113">
        <f t="shared" si="35"/>
        <v>6233.5</v>
      </c>
      <c r="I243" s="99"/>
      <c r="J243" s="99"/>
      <c r="K243" s="99"/>
      <c r="L243" s="100"/>
      <c r="M243" s="100"/>
      <c r="N243" s="101"/>
      <c r="O243" s="102"/>
      <c r="P243" s="109">
        <v>-17.302555555555553</v>
      </c>
      <c r="Q243" s="110">
        <v>4.801444444444444</v>
      </c>
      <c r="R243" s="109">
        <v>39.582592232881304</v>
      </c>
      <c r="S243" s="110">
        <v>13.820152608800695</v>
      </c>
      <c r="T243" s="109">
        <v>2.8641212114890138</v>
      </c>
      <c r="U243" s="116"/>
      <c r="V243" s="132">
        <v>4</v>
      </c>
      <c r="W243" s="132">
        <v>6</v>
      </c>
    </row>
    <row r="244" spans="1:23" x14ac:dyDescent="0.25">
      <c r="A244" s="111" t="s">
        <v>524</v>
      </c>
      <c r="B244" s="111" t="s">
        <v>320</v>
      </c>
      <c r="C244" s="94"/>
      <c r="D244" s="96"/>
      <c r="E244" s="94"/>
      <c r="F244" s="111">
        <v>6069</v>
      </c>
      <c r="G244" s="111">
        <v>6398</v>
      </c>
      <c r="H244" s="113">
        <f t="shared" si="35"/>
        <v>6233.5</v>
      </c>
      <c r="I244" s="99"/>
      <c r="J244" s="99"/>
      <c r="K244" s="99"/>
      <c r="L244" s="100"/>
      <c r="M244" s="100"/>
      <c r="N244" s="101"/>
      <c r="O244" s="102"/>
      <c r="P244" s="109">
        <v>-16.218555555555554</v>
      </c>
      <c r="Q244" s="110">
        <v>6.434444444444444</v>
      </c>
      <c r="R244" s="109">
        <v>40.647802317999037</v>
      </c>
      <c r="S244" s="110">
        <v>13.995618700259804</v>
      </c>
      <c r="T244" s="109">
        <v>2.904323359227019</v>
      </c>
      <c r="U244" s="116"/>
      <c r="V244" s="132">
        <v>4</v>
      </c>
      <c r="W244" s="132">
        <v>6</v>
      </c>
    </row>
    <row r="245" spans="1:23" x14ac:dyDescent="0.25">
      <c r="A245" s="111" t="s">
        <v>525</v>
      </c>
      <c r="B245" s="111" t="s">
        <v>320</v>
      </c>
      <c r="C245" s="94"/>
      <c r="D245" s="96"/>
      <c r="E245" s="94"/>
      <c r="F245" s="111">
        <v>6069</v>
      </c>
      <c r="G245" s="111">
        <v>6398</v>
      </c>
      <c r="H245" s="113">
        <f t="shared" si="35"/>
        <v>6233.5</v>
      </c>
      <c r="I245" s="99"/>
      <c r="J245" s="99"/>
      <c r="K245" s="99"/>
      <c r="L245" s="100"/>
      <c r="M245" s="100"/>
      <c r="N245" s="101"/>
      <c r="O245" s="102"/>
      <c r="P245" s="116">
        <v>-18.279</v>
      </c>
      <c r="Q245" s="117">
        <v>5.2694444444444448</v>
      </c>
      <c r="R245" s="117">
        <v>40.840622818497835</v>
      </c>
      <c r="S245" s="117">
        <v>14.302987221381205</v>
      </c>
      <c r="T245" s="116">
        <v>2.8553911281865743</v>
      </c>
      <c r="U245" s="116"/>
      <c r="V245" s="132">
        <v>4</v>
      </c>
      <c r="W245" s="132">
        <v>6</v>
      </c>
    </row>
    <row r="246" spans="1:23" x14ac:dyDescent="0.25">
      <c r="A246" s="33" t="s">
        <v>568</v>
      </c>
      <c r="B246" s="58" t="s">
        <v>360</v>
      </c>
      <c r="C246" s="33" t="s">
        <v>23</v>
      </c>
      <c r="D246" s="105">
        <v>42302</v>
      </c>
      <c r="E246" s="33" t="s">
        <v>31</v>
      </c>
      <c r="F246" s="88">
        <v>7716</v>
      </c>
      <c r="G246" s="88">
        <v>8045</v>
      </c>
      <c r="H246" s="107">
        <f>AVERAGE(F246:G246)</f>
        <v>7880.5</v>
      </c>
      <c r="I246" s="108"/>
      <c r="J246" s="108">
        <v>2.5099999999999998</v>
      </c>
      <c r="K246" s="108">
        <v>2.54</v>
      </c>
      <c r="L246" s="35">
        <f>AVERAGE(I246:K246)</f>
        <v>2.5249999999999999</v>
      </c>
      <c r="M246" s="35">
        <f>STDEV(I246:K246)</f>
        <v>2.12132034355966E-2</v>
      </c>
      <c r="N246" s="101">
        <v>2.7</v>
      </c>
      <c r="O246" s="102">
        <f>10^((3.31*(LOG(L246)))+0.611)</f>
        <v>87.596181731007292</v>
      </c>
      <c r="P246" s="116">
        <v>-11.132</v>
      </c>
      <c r="Q246" s="117">
        <v>9.0044444444444451</v>
      </c>
      <c r="R246" s="117">
        <v>41.840536091212002</v>
      </c>
      <c r="S246" s="117">
        <v>14.649479862528112</v>
      </c>
      <c r="T246" s="116">
        <v>2.8561106936114409</v>
      </c>
      <c r="U246" s="127"/>
      <c r="V246" s="132">
        <v>5</v>
      </c>
      <c r="W246" s="132">
        <v>9</v>
      </c>
    </row>
    <row r="247" spans="1:23" x14ac:dyDescent="0.25">
      <c r="A247" s="111" t="s">
        <v>614</v>
      </c>
      <c r="B247" s="111" t="s">
        <v>362</v>
      </c>
      <c r="C247" s="33"/>
      <c r="D247" s="105"/>
      <c r="E247" s="33"/>
      <c r="F247" s="111">
        <v>8375</v>
      </c>
      <c r="G247" s="111">
        <v>8704</v>
      </c>
      <c r="H247" s="113">
        <f t="shared" ref="H247:H258" si="36">(F247+G247)/2</f>
        <v>8539.5</v>
      </c>
      <c r="I247" s="108"/>
      <c r="J247" s="108"/>
      <c r="K247" s="108"/>
      <c r="L247" s="35"/>
      <c r="M247" s="35"/>
      <c r="N247" s="101"/>
      <c r="O247" s="102"/>
      <c r="P247" s="116">
        <v>-16.104200000000002</v>
      </c>
      <c r="Q247" s="117">
        <v>5.3925999999999998</v>
      </c>
      <c r="R247" s="116">
        <v>36.315008527725546</v>
      </c>
      <c r="S247" s="117">
        <v>12.519648614304311</v>
      </c>
      <c r="T247" s="116">
        <v>2.9006411958107092</v>
      </c>
      <c r="U247" s="116"/>
      <c r="V247" s="132">
        <v>6</v>
      </c>
      <c r="W247" s="132"/>
    </row>
    <row r="248" spans="1:23" x14ac:dyDescent="0.25">
      <c r="A248" s="111" t="s">
        <v>615</v>
      </c>
      <c r="B248" s="111" t="s">
        <v>362</v>
      </c>
      <c r="C248" s="33"/>
      <c r="D248" s="105"/>
      <c r="E248" s="33"/>
      <c r="F248" s="111">
        <v>8375</v>
      </c>
      <c r="G248" s="111">
        <v>8704</v>
      </c>
      <c r="H248" s="113">
        <f t="shared" si="36"/>
        <v>8539.5</v>
      </c>
      <c r="I248" s="108"/>
      <c r="J248" s="108"/>
      <c r="K248" s="108"/>
      <c r="L248" s="35"/>
      <c r="M248" s="35"/>
      <c r="N248" s="101"/>
      <c r="O248" s="102"/>
      <c r="P248" s="116">
        <v>-18.7042</v>
      </c>
      <c r="Q248" s="117">
        <v>6.8126000000000007</v>
      </c>
      <c r="R248" s="116">
        <v>40.053175562439201</v>
      </c>
      <c r="S248" s="117">
        <v>13.822505128522096</v>
      </c>
      <c r="T248" s="116">
        <v>2.897678473621351</v>
      </c>
      <c r="U248" s="116"/>
      <c r="V248" s="132">
        <v>6</v>
      </c>
      <c r="W248" s="132"/>
    </row>
    <row r="249" spans="1:23" x14ac:dyDescent="0.25">
      <c r="A249" s="111" t="s">
        <v>616</v>
      </c>
      <c r="B249" s="111" t="s">
        <v>362</v>
      </c>
      <c r="C249" s="33"/>
      <c r="D249" s="105"/>
      <c r="E249" s="33"/>
      <c r="F249" s="111">
        <v>8375</v>
      </c>
      <c r="G249" s="111">
        <v>8704</v>
      </c>
      <c r="H249" s="113">
        <f t="shared" si="36"/>
        <v>8539.5</v>
      </c>
      <c r="I249" s="108"/>
      <c r="J249" s="108"/>
      <c r="K249" s="108"/>
      <c r="L249" s="35"/>
      <c r="M249" s="35"/>
      <c r="N249" s="101"/>
      <c r="O249" s="102"/>
      <c r="P249" s="109">
        <v>-12.132555555555552</v>
      </c>
      <c r="Q249" s="110">
        <v>8.3674444444444447</v>
      </c>
      <c r="R249" s="109">
        <v>33.395516286204533</v>
      </c>
      <c r="S249" s="110">
        <v>11.333372886854461</v>
      </c>
      <c r="T249" s="109">
        <v>2.9466529178564196</v>
      </c>
      <c r="U249" s="116"/>
      <c r="V249" s="132">
        <v>6</v>
      </c>
      <c r="W249" s="132"/>
    </row>
    <row r="250" spans="1:23" x14ac:dyDescent="0.25">
      <c r="A250" s="111" t="s">
        <v>617</v>
      </c>
      <c r="B250" s="111" t="s">
        <v>362</v>
      </c>
      <c r="C250" s="33"/>
      <c r="D250" s="105"/>
      <c r="E250" s="33"/>
      <c r="F250" s="111">
        <v>8375</v>
      </c>
      <c r="G250" s="111">
        <v>8704</v>
      </c>
      <c r="H250" s="113">
        <f t="shared" si="36"/>
        <v>8539.5</v>
      </c>
      <c r="I250" s="108"/>
      <c r="J250" s="108"/>
      <c r="K250" s="108"/>
      <c r="L250" s="35"/>
      <c r="M250" s="35"/>
      <c r="N250" s="101"/>
      <c r="O250" s="102"/>
      <c r="P250" s="116">
        <v>-11.286</v>
      </c>
      <c r="Q250" s="117">
        <v>7.6734444444444447</v>
      </c>
      <c r="R250" s="117">
        <v>43.688948400187279</v>
      </c>
      <c r="S250" s="117">
        <v>15.110922675805266</v>
      </c>
      <c r="T250" s="116">
        <v>2.8912164622574301</v>
      </c>
      <c r="U250" s="116"/>
      <c r="V250" s="132">
        <v>6</v>
      </c>
      <c r="W250" s="132"/>
    </row>
    <row r="251" spans="1:23" x14ac:dyDescent="0.25">
      <c r="A251" s="111" t="s">
        <v>618</v>
      </c>
      <c r="B251" s="111" t="s">
        <v>362</v>
      </c>
      <c r="C251" s="33"/>
      <c r="D251" s="105"/>
      <c r="E251" s="33"/>
      <c r="F251" s="111">
        <v>8375</v>
      </c>
      <c r="G251" s="111">
        <v>8704</v>
      </c>
      <c r="H251" s="113">
        <f t="shared" si="36"/>
        <v>8539.5</v>
      </c>
      <c r="I251" s="108"/>
      <c r="J251" s="108"/>
      <c r="K251" s="108"/>
      <c r="L251" s="35"/>
      <c r="M251" s="35"/>
      <c r="N251" s="101"/>
      <c r="O251" s="102"/>
      <c r="P251" s="109">
        <v>-11.558555555555552</v>
      </c>
      <c r="Q251" s="110">
        <v>7.0384444444444441</v>
      </c>
      <c r="R251" s="109">
        <v>36.114695548223523</v>
      </c>
      <c r="S251" s="110">
        <v>12.61534478488711</v>
      </c>
      <c r="T251" s="109">
        <v>2.862759295448515</v>
      </c>
      <c r="U251" s="116"/>
      <c r="V251" s="132">
        <v>6</v>
      </c>
      <c r="W251" s="132"/>
    </row>
    <row r="252" spans="1:23" x14ac:dyDescent="0.25">
      <c r="A252" s="111" t="s">
        <v>619</v>
      </c>
      <c r="B252" s="111" t="s">
        <v>362</v>
      </c>
      <c r="C252" s="33"/>
      <c r="D252" s="105"/>
      <c r="E252" s="33"/>
      <c r="F252" s="111">
        <v>8375</v>
      </c>
      <c r="G252" s="111">
        <v>8704</v>
      </c>
      <c r="H252" s="113">
        <f t="shared" si="36"/>
        <v>8539.5</v>
      </c>
      <c r="I252" s="108"/>
      <c r="J252" s="108"/>
      <c r="K252" s="108"/>
      <c r="L252" s="35"/>
      <c r="M252" s="35"/>
      <c r="N252" s="101"/>
      <c r="O252" s="102"/>
      <c r="P252" s="116">
        <v>-13.766</v>
      </c>
      <c r="Q252" s="117">
        <v>6.982444444444444</v>
      </c>
      <c r="R252" s="117">
        <v>37.615228463960754</v>
      </c>
      <c r="S252" s="117">
        <v>12.920621656384332</v>
      </c>
      <c r="T252" s="116">
        <v>2.9112553145130082</v>
      </c>
      <c r="U252" s="116"/>
      <c r="V252" s="132">
        <v>6</v>
      </c>
      <c r="W252" s="132"/>
    </row>
    <row r="253" spans="1:23" x14ac:dyDescent="0.25">
      <c r="A253" s="111" t="s">
        <v>620</v>
      </c>
      <c r="B253" s="111" t="s">
        <v>362</v>
      </c>
      <c r="C253" s="33"/>
      <c r="D253" s="105"/>
      <c r="E253" s="33"/>
      <c r="F253" s="111">
        <v>8375</v>
      </c>
      <c r="G253" s="111">
        <v>8704</v>
      </c>
      <c r="H253" s="113">
        <f t="shared" si="36"/>
        <v>8539.5</v>
      </c>
      <c r="I253" s="108"/>
      <c r="J253" s="108"/>
      <c r="K253" s="108"/>
      <c r="L253" s="35"/>
      <c r="M253" s="35"/>
      <c r="N253" s="101"/>
      <c r="O253" s="102"/>
      <c r="P253" s="109">
        <v>-13.980555555555553</v>
      </c>
      <c r="Q253" s="110">
        <v>7.2554444444444437</v>
      </c>
      <c r="R253" s="109">
        <v>36.047382164059385</v>
      </c>
      <c r="S253" s="110">
        <v>12.459011957534619</v>
      </c>
      <c r="T253" s="109">
        <v>2.8932777564483869</v>
      </c>
      <c r="U253" s="116"/>
      <c r="V253" s="132">
        <v>6</v>
      </c>
      <c r="W253" s="132"/>
    </row>
    <row r="254" spans="1:23" x14ac:dyDescent="0.25">
      <c r="A254" s="111" t="s">
        <v>621</v>
      </c>
      <c r="B254" s="111" t="s">
        <v>362</v>
      </c>
      <c r="C254" s="33"/>
      <c r="D254" s="105"/>
      <c r="E254" s="33"/>
      <c r="F254" s="111">
        <v>8375</v>
      </c>
      <c r="G254" s="111">
        <v>8704</v>
      </c>
      <c r="H254" s="113">
        <f t="shared" si="36"/>
        <v>8539.5</v>
      </c>
      <c r="I254" s="108"/>
      <c r="J254" s="108"/>
      <c r="K254" s="108"/>
      <c r="L254" s="35"/>
      <c r="M254" s="35"/>
      <c r="N254" s="101"/>
      <c r="O254" s="102"/>
      <c r="P254" s="116">
        <v>-14.738200000000001</v>
      </c>
      <c r="Q254" s="117">
        <v>6.9376000000000007</v>
      </c>
      <c r="R254" s="116">
        <v>37.279197755518204</v>
      </c>
      <c r="S254" s="117">
        <v>13.095031075350684</v>
      </c>
      <c r="T254" s="116">
        <v>2.8468201061156986</v>
      </c>
      <c r="U254" s="116"/>
      <c r="V254" s="132">
        <v>6</v>
      </c>
      <c r="W254" s="132"/>
    </row>
    <row r="255" spans="1:23" x14ac:dyDescent="0.25">
      <c r="A255" s="111" t="s">
        <v>622</v>
      </c>
      <c r="B255" s="111" t="s">
        <v>362</v>
      </c>
      <c r="C255" s="33"/>
      <c r="D255" s="105"/>
      <c r="E255" s="33"/>
      <c r="F255" s="111">
        <v>8375</v>
      </c>
      <c r="G255" s="111">
        <v>8704</v>
      </c>
      <c r="H255" s="113">
        <f t="shared" si="36"/>
        <v>8539.5</v>
      </c>
      <c r="I255" s="108"/>
      <c r="J255" s="108"/>
      <c r="K255" s="108"/>
      <c r="L255" s="35"/>
      <c r="M255" s="35"/>
      <c r="N255" s="101"/>
      <c r="O255" s="102"/>
      <c r="P255" s="116">
        <v>-15.41</v>
      </c>
      <c r="Q255" s="117">
        <v>5.3274444444444446</v>
      </c>
      <c r="R255" s="117">
        <v>37.926170830659281</v>
      </c>
      <c r="S255" s="117">
        <v>12.918327441615441</v>
      </c>
      <c r="T255" s="116">
        <v>2.9358421979987064</v>
      </c>
      <c r="U255" s="116"/>
      <c r="V255" s="132">
        <v>6</v>
      </c>
      <c r="W255" s="132"/>
    </row>
    <row r="256" spans="1:23" x14ac:dyDescent="0.25">
      <c r="A256" s="111" t="s">
        <v>625</v>
      </c>
      <c r="B256" s="111" t="s">
        <v>136</v>
      </c>
      <c r="C256" s="33"/>
      <c r="D256" s="105"/>
      <c r="E256" s="33"/>
      <c r="F256" s="111">
        <v>8704</v>
      </c>
      <c r="G256" s="111">
        <v>9033</v>
      </c>
      <c r="H256" s="113">
        <f t="shared" si="36"/>
        <v>8868.5</v>
      </c>
      <c r="I256" s="108"/>
      <c r="J256" s="108"/>
      <c r="K256" s="108"/>
      <c r="L256" s="35"/>
      <c r="M256" s="35"/>
      <c r="N256" s="101"/>
      <c r="O256" s="102"/>
      <c r="P256" s="116">
        <v>-9.6310000000000002</v>
      </c>
      <c r="Q256" s="117">
        <v>9.3824444444444453</v>
      </c>
      <c r="R256" s="117">
        <v>42.568074420656444</v>
      </c>
      <c r="S256" s="117">
        <v>14.758980699843965</v>
      </c>
      <c r="T256" s="116">
        <v>2.8842150610784714</v>
      </c>
      <c r="U256" s="116"/>
      <c r="V256" s="132">
        <v>6</v>
      </c>
      <c r="W256" s="132">
        <v>11</v>
      </c>
    </row>
    <row r="257" spans="1:23" x14ac:dyDescent="0.25">
      <c r="A257" s="111" t="s">
        <v>626</v>
      </c>
      <c r="B257" s="111" t="s">
        <v>136</v>
      </c>
      <c r="C257" s="33"/>
      <c r="D257" s="105"/>
      <c r="E257" s="33"/>
      <c r="F257" s="111">
        <v>8704</v>
      </c>
      <c r="G257" s="111">
        <v>9033</v>
      </c>
      <c r="H257" s="113">
        <f t="shared" si="36"/>
        <v>8868.5</v>
      </c>
      <c r="I257" s="108"/>
      <c r="J257" s="108"/>
      <c r="K257" s="108"/>
      <c r="L257" s="35"/>
      <c r="M257" s="35"/>
      <c r="N257" s="101"/>
      <c r="O257" s="102"/>
      <c r="P257" s="109">
        <v>-13.089555555555553</v>
      </c>
      <c r="Q257" s="110">
        <v>5.8664444444444444</v>
      </c>
      <c r="R257" s="109">
        <v>36.661824924446165</v>
      </c>
      <c r="S257" s="110">
        <v>12.596863817172503</v>
      </c>
      <c r="T257" s="109">
        <v>2.9103930515202867</v>
      </c>
      <c r="U257" s="116"/>
      <c r="V257" s="132">
        <v>6</v>
      </c>
      <c r="W257" s="132">
        <v>11</v>
      </c>
    </row>
    <row r="258" spans="1:23" x14ac:dyDescent="0.25">
      <c r="A258" s="111" t="s">
        <v>627</v>
      </c>
      <c r="B258" s="111" t="s">
        <v>136</v>
      </c>
      <c r="C258" s="33"/>
      <c r="D258" s="105"/>
      <c r="E258" s="33"/>
      <c r="F258" s="111">
        <v>8704</v>
      </c>
      <c r="G258" s="111">
        <v>9033</v>
      </c>
      <c r="H258" s="113">
        <f t="shared" si="36"/>
        <v>8868.5</v>
      </c>
      <c r="I258" s="108"/>
      <c r="J258" s="108"/>
      <c r="K258" s="108"/>
      <c r="L258" s="35"/>
      <c r="M258" s="35"/>
      <c r="N258" s="101"/>
      <c r="O258" s="102"/>
      <c r="P258" s="116">
        <v>-10.815</v>
      </c>
      <c r="Q258" s="117">
        <v>8.7274444444444441</v>
      </c>
      <c r="R258" s="117">
        <v>41.376956543735112</v>
      </c>
      <c r="S258" s="117">
        <v>14.223097388093651</v>
      </c>
      <c r="T258" s="116">
        <v>2.9091382428677122</v>
      </c>
      <c r="U258" s="116"/>
      <c r="V258" s="132">
        <v>6</v>
      </c>
      <c r="W258" s="132">
        <v>11</v>
      </c>
    </row>
    <row r="259" spans="1:23" x14ac:dyDescent="0.25">
      <c r="A259" s="94" t="s">
        <v>632</v>
      </c>
      <c r="B259" s="111" t="s">
        <v>148</v>
      </c>
      <c r="C259" s="94" t="s">
        <v>21</v>
      </c>
      <c r="D259" s="96">
        <v>42302</v>
      </c>
      <c r="E259" s="94" t="s">
        <v>31</v>
      </c>
      <c r="F259" s="97">
        <v>9363</v>
      </c>
      <c r="G259" s="97">
        <v>9692</v>
      </c>
      <c r="H259" s="98">
        <f>AVERAGE(F259:G259)</f>
        <v>9527.5</v>
      </c>
      <c r="I259" s="99">
        <v>2.54</v>
      </c>
      <c r="J259" s="99">
        <v>2.5299999999999998</v>
      </c>
      <c r="K259" s="99"/>
      <c r="L259" s="100">
        <f>AVERAGE(I259:K259)</f>
        <v>2.5350000000000001</v>
      </c>
      <c r="M259" s="100">
        <f>STDEV(I259:K259)</f>
        <v>7.0710678118656384E-3</v>
      </c>
      <c r="N259" s="101">
        <v>2.4700000000000002</v>
      </c>
      <c r="O259" s="102">
        <f>10^((3.31*(LOG(L259)))+0.611)</f>
        <v>88.749733934701709</v>
      </c>
      <c r="P259" s="109">
        <v>-18.115555555555552</v>
      </c>
      <c r="Q259" s="110">
        <v>4.5294444444444437</v>
      </c>
      <c r="R259" s="109">
        <v>31.002203884937025</v>
      </c>
      <c r="S259" s="110">
        <v>10.657240882579247</v>
      </c>
      <c r="T259" s="109">
        <v>2.90902722632595</v>
      </c>
      <c r="U259" s="116"/>
      <c r="V259" s="132">
        <v>6</v>
      </c>
      <c r="W259" s="132">
        <v>13</v>
      </c>
    </row>
    <row r="260" spans="1:23" x14ac:dyDescent="0.25">
      <c r="A260" s="94" t="s">
        <v>633</v>
      </c>
      <c r="B260" s="111" t="s">
        <v>148</v>
      </c>
      <c r="C260" s="94" t="s">
        <v>21</v>
      </c>
      <c r="D260" s="96">
        <v>42302</v>
      </c>
      <c r="E260" s="94" t="s">
        <v>31</v>
      </c>
      <c r="F260" s="97">
        <v>9363</v>
      </c>
      <c r="G260" s="97">
        <v>9692</v>
      </c>
      <c r="H260" s="98">
        <f>AVERAGE(F260:G260)</f>
        <v>9527.5</v>
      </c>
      <c r="I260" s="99"/>
      <c r="J260" s="99">
        <v>2.61</v>
      </c>
      <c r="K260" s="99">
        <v>2.59</v>
      </c>
      <c r="L260" s="100">
        <f>AVERAGE(I260:K260)</f>
        <v>2.5999999999999996</v>
      </c>
      <c r="M260" s="100">
        <f>STDEV(I260:K260)</f>
        <v>1.4142135623730963E-2</v>
      </c>
      <c r="N260" s="101">
        <v>2.5</v>
      </c>
      <c r="O260" s="102">
        <f>10^((3.31*(LOG(L260)))+0.611)</f>
        <v>96.507659172657199</v>
      </c>
      <c r="P260" s="109">
        <v>-14.113555555555552</v>
      </c>
      <c r="Q260" s="110">
        <v>5.9794444444444439</v>
      </c>
      <c r="R260" s="109">
        <v>42.346213819402251</v>
      </c>
      <c r="S260" s="110">
        <v>14.798204458739166</v>
      </c>
      <c r="T260" s="109">
        <v>2.8615778311127773</v>
      </c>
      <c r="U260" s="116"/>
      <c r="V260" s="132">
        <v>6</v>
      </c>
      <c r="W260" s="132">
        <v>13</v>
      </c>
    </row>
    <row r="261" spans="1:23" x14ac:dyDescent="0.25">
      <c r="A261" s="111" t="s">
        <v>634</v>
      </c>
      <c r="B261" s="111" t="s">
        <v>148</v>
      </c>
      <c r="C261" s="94"/>
      <c r="D261" s="96"/>
      <c r="E261" s="94"/>
      <c r="F261" s="113">
        <v>9363</v>
      </c>
      <c r="G261" s="113">
        <v>9692</v>
      </c>
      <c r="H261" s="113">
        <f>(F261+G261)/2</f>
        <v>9527.5</v>
      </c>
      <c r="I261" s="99"/>
      <c r="J261" s="99"/>
      <c r="K261" s="99"/>
      <c r="L261" s="100"/>
      <c r="M261" s="100"/>
      <c r="N261" s="101"/>
      <c r="O261" s="102"/>
      <c r="P261" s="116">
        <v>-17.032200000000003</v>
      </c>
      <c r="Q261" s="117">
        <v>7.2526000000000002</v>
      </c>
      <c r="R261" s="116">
        <v>33.854685774142986</v>
      </c>
      <c r="S261" s="117">
        <v>11.376516888193477</v>
      </c>
      <c r="T261" s="116">
        <v>2.9758392754883793</v>
      </c>
      <c r="U261" s="116"/>
      <c r="V261" s="132">
        <v>6</v>
      </c>
      <c r="W261" s="132">
        <v>13</v>
      </c>
    </row>
    <row r="262" spans="1:23" x14ac:dyDescent="0.25">
      <c r="A262" s="111" t="s">
        <v>628</v>
      </c>
      <c r="B262" s="111" t="s">
        <v>205</v>
      </c>
      <c r="C262" s="94"/>
      <c r="D262" s="96"/>
      <c r="E262" s="94"/>
      <c r="F262" s="111">
        <v>9033</v>
      </c>
      <c r="G262" s="111">
        <v>9363</v>
      </c>
      <c r="H262" s="113">
        <f>(F262+G262)/2</f>
        <v>9198</v>
      </c>
      <c r="I262" s="99"/>
      <c r="J262" s="99"/>
      <c r="K262" s="99"/>
      <c r="L262" s="100"/>
      <c r="M262" s="100"/>
      <c r="N262" s="101"/>
      <c r="O262" s="102"/>
      <c r="P262" s="116">
        <v>-18.567</v>
      </c>
      <c r="Q262" s="117">
        <v>6.6694444444444443</v>
      </c>
      <c r="R262" s="117">
        <v>39.485611837717116</v>
      </c>
      <c r="S262" s="117">
        <v>13.775132531651519</v>
      </c>
      <c r="T262" s="116">
        <v>2.8664415203984346</v>
      </c>
      <c r="U262" s="116"/>
      <c r="V262" s="132">
        <v>6</v>
      </c>
      <c r="W262" s="132">
        <v>12</v>
      </c>
    </row>
    <row r="263" spans="1:23" x14ac:dyDescent="0.25">
      <c r="A263" s="111" t="s">
        <v>629</v>
      </c>
      <c r="B263" s="111" t="s">
        <v>205</v>
      </c>
      <c r="C263" s="94"/>
      <c r="D263" s="96"/>
      <c r="E263" s="94"/>
      <c r="F263" s="111">
        <v>9033</v>
      </c>
      <c r="G263" s="111">
        <v>9363</v>
      </c>
      <c r="H263" s="113">
        <f>(F263+G263)/2</f>
        <v>9198</v>
      </c>
      <c r="I263" s="99"/>
      <c r="J263" s="99"/>
      <c r="K263" s="99"/>
      <c r="L263" s="100"/>
      <c r="M263" s="100"/>
      <c r="N263" s="101"/>
      <c r="O263" s="102"/>
      <c r="P263" s="109">
        <v>-13.440555555555552</v>
      </c>
      <c r="Q263" s="110">
        <v>5.0284444444444443</v>
      </c>
      <c r="R263" s="109">
        <v>41.995843068233157</v>
      </c>
      <c r="S263" s="110">
        <v>14.625764804451846</v>
      </c>
      <c r="T263" s="109">
        <v>2.8713604812960143</v>
      </c>
      <c r="U263" s="116"/>
      <c r="V263" s="132">
        <v>6</v>
      </c>
      <c r="W263" s="132">
        <v>12</v>
      </c>
    </row>
    <row r="264" spans="1:23" x14ac:dyDescent="0.25">
      <c r="A264" s="111" t="s">
        <v>630</v>
      </c>
      <c r="B264" s="111" t="s">
        <v>205</v>
      </c>
      <c r="C264" s="94"/>
      <c r="D264" s="96"/>
      <c r="E264" s="94"/>
      <c r="F264" s="111">
        <v>9033</v>
      </c>
      <c r="G264" s="111">
        <v>9363</v>
      </c>
      <c r="H264" s="113">
        <f>(F264+G264)/2</f>
        <v>9198</v>
      </c>
      <c r="I264" s="99"/>
      <c r="J264" s="99"/>
      <c r="K264" s="99"/>
      <c r="L264" s="100"/>
      <c r="M264" s="100"/>
      <c r="N264" s="101"/>
      <c r="O264" s="102"/>
      <c r="P264" s="109">
        <v>-13.444555555555553</v>
      </c>
      <c r="Q264" s="110">
        <v>7.7584444444444438</v>
      </c>
      <c r="R264" s="109">
        <v>37.136231230612424</v>
      </c>
      <c r="S264" s="110">
        <v>12.905078359324252</v>
      </c>
      <c r="T264" s="109">
        <v>2.8776447687185516</v>
      </c>
      <c r="U264" s="116"/>
      <c r="V264" s="132">
        <v>6</v>
      </c>
      <c r="W264" s="132">
        <v>12</v>
      </c>
    </row>
    <row r="265" spans="1:23" x14ac:dyDescent="0.25">
      <c r="A265" s="111" t="s">
        <v>631</v>
      </c>
      <c r="B265" s="111" t="s">
        <v>205</v>
      </c>
      <c r="C265" s="94"/>
      <c r="D265" s="96"/>
      <c r="E265" s="94"/>
      <c r="F265" s="111">
        <v>9033</v>
      </c>
      <c r="G265" s="111">
        <v>9363</v>
      </c>
      <c r="H265" s="113">
        <f>(F265+G265)/2</f>
        <v>9198</v>
      </c>
      <c r="I265" s="99"/>
      <c r="J265" s="99"/>
      <c r="K265" s="99"/>
      <c r="L265" s="100"/>
      <c r="M265" s="100"/>
      <c r="N265" s="101"/>
      <c r="O265" s="102"/>
      <c r="P265" s="116">
        <v>-15.62</v>
      </c>
      <c r="Q265" s="117">
        <v>7.2574444444444444</v>
      </c>
      <c r="R265" s="117">
        <v>40.287635471439863</v>
      </c>
      <c r="S265" s="117">
        <v>13.739363176304304</v>
      </c>
      <c r="T265" s="116">
        <v>2.9322782253053941</v>
      </c>
      <c r="U265" s="116"/>
      <c r="V265" s="132">
        <v>6</v>
      </c>
      <c r="W265" s="132">
        <v>12</v>
      </c>
    </row>
    <row r="266" spans="1:23" x14ac:dyDescent="0.25">
      <c r="A266" s="94" t="s">
        <v>665</v>
      </c>
      <c r="B266" s="111" t="s">
        <v>89</v>
      </c>
      <c r="C266" s="94" t="s">
        <v>21</v>
      </c>
      <c r="D266" s="96">
        <v>42302</v>
      </c>
      <c r="E266" s="94" t="s">
        <v>31</v>
      </c>
      <c r="F266" s="97">
        <v>10351</v>
      </c>
      <c r="G266" s="97">
        <v>10680</v>
      </c>
      <c r="H266" s="98">
        <f t="shared" ref="H266:H280" si="37">AVERAGE(F266:G266)</f>
        <v>10515.5</v>
      </c>
      <c r="I266" s="99">
        <v>2.5099999999999998</v>
      </c>
      <c r="J266" s="99">
        <v>2.4700000000000002</v>
      </c>
      <c r="K266" s="99">
        <v>2.54</v>
      </c>
      <c r="L266" s="100">
        <f>AVERAGE(I266:K266)</f>
        <v>2.5066666666666668</v>
      </c>
      <c r="M266" s="100">
        <f>STDEV(I266:K266)</f>
        <v>3.5118845842842368E-2</v>
      </c>
      <c r="N266" s="101"/>
      <c r="O266" s="102">
        <f>10^((3.31*(LOG(L266)))+0.611)</f>
        <v>85.508580957372203</v>
      </c>
      <c r="P266" s="116">
        <v>-18.797000000000001</v>
      </c>
      <c r="Q266" s="117">
        <v>7.9474444444444448</v>
      </c>
      <c r="R266" s="117">
        <v>38.429468914493754</v>
      </c>
      <c r="S266" s="117">
        <v>13.111327170526785</v>
      </c>
      <c r="T266" s="116">
        <v>2.9310128879157351</v>
      </c>
      <c r="U266" s="116"/>
      <c r="V266" s="132">
        <v>7</v>
      </c>
      <c r="W266" s="132">
        <v>16</v>
      </c>
    </row>
    <row r="267" spans="1:23" x14ac:dyDescent="0.25">
      <c r="A267" s="111" t="s">
        <v>666</v>
      </c>
      <c r="B267" s="111" t="s">
        <v>89</v>
      </c>
      <c r="C267" s="94"/>
      <c r="D267" s="96"/>
      <c r="E267" s="94"/>
      <c r="F267" s="97">
        <v>10351</v>
      </c>
      <c r="G267" s="97">
        <v>10680</v>
      </c>
      <c r="H267" s="98">
        <f t="shared" si="37"/>
        <v>10515.5</v>
      </c>
      <c r="I267" s="99"/>
      <c r="J267" s="99"/>
      <c r="K267" s="99"/>
      <c r="L267" s="100"/>
      <c r="M267" s="100"/>
      <c r="N267" s="101"/>
      <c r="O267" s="102"/>
      <c r="P267" s="116">
        <v>-22.059000000000001</v>
      </c>
      <c r="Q267" s="117">
        <v>5.7434444444444441</v>
      </c>
      <c r="R267" s="117">
        <v>43.144880673647137</v>
      </c>
      <c r="S267" s="117">
        <v>14.440314207152756</v>
      </c>
      <c r="T267" s="116">
        <v>2.9878076096347042</v>
      </c>
      <c r="U267" s="116"/>
      <c r="V267" s="132">
        <v>7</v>
      </c>
      <c r="W267" s="132">
        <v>16</v>
      </c>
    </row>
    <row r="268" spans="1:23" x14ac:dyDescent="0.25">
      <c r="A268" s="33" t="s">
        <v>667</v>
      </c>
      <c r="B268" s="111" t="s">
        <v>89</v>
      </c>
      <c r="C268" s="33" t="s">
        <v>21</v>
      </c>
      <c r="D268" s="105">
        <v>42302</v>
      </c>
      <c r="E268" s="33" t="s">
        <v>31</v>
      </c>
      <c r="F268" s="88">
        <v>10351</v>
      </c>
      <c r="G268" s="88">
        <v>10680</v>
      </c>
      <c r="H268" s="107">
        <f t="shared" si="37"/>
        <v>10515.5</v>
      </c>
      <c r="I268" s="108">
        <v>2.52</v>
      </c>
      <c r="J268" s="108"/>
      <c r="K268" s="108">
        <v>2.59</v>
      </c>
      <c r="L268" s="35">
        <f>AVERAGE(I268:K268)</f>
        <v>2.5549999999999997</v>
      </c>
      <c r="M268" s="35">
        <f>STDEV(I268:K268)</f>
        <v>4.9497474683058214E-2</v>
      </c>
      <c r="N268" s="101">
        <v>2.44</v>
      </c>
      <c r="O268" s="102">
        <f>10^((3.31*(LOG(L268)))+0.611)</f>
        <v>91.088572026319866</v>
      </c>
      <c r="P268" s="109">
        <v>-14.495555555555551</v>
      </c>
      <c r="Q268" s="110">
        <v>6.5104444444444436</v>
      </c>
      <c r="R268" s="109">
        <v>33.947631643686236</v>
      </c>
      <c r="S268" s="110">
        <v>11.498719021819204</v>
      </c>
      <c r="T268" s="109">
        <v>2.9522968236087404</v>
      </c>
      <c r="U268" s="116"/>
      <c r="V268" s="132">
        <v>7</v>
      </c>
      <c r="W268" s="132">
        <v>16</v>
      </c>
    </row>
    <row r="269" spans="1:23" x14ac:dyDescent="0.25">
      <c r="A269" s="94" t="s">
        <v>668</v>
      </c>
      <c r="B269" s="111" t="s">
        <v>89</v>
      </c>
      <c r="C269" s="94" t="s">
        <v>22</v>
      </c>
      <c r="D269" s="96">
        <v>42302</v>
      </c>
      <c r="E269" s="94" t="s">
        <v>31</v>
      </c>
      <c r="F269" s="97">
        <v>10351</v>
      </c>
      <c r="G269" s="97">
        <v>10680</v>
      </c>
      <c r="H269" s="98">
        <f t="shared" si="37"/>
        <v>10515.5</v>
      </c>
      <c r="I269" s="99">
        <v>2.41</v>
      </c>
      <c r="J269" s="99"/>
      <c r="K269" s="99">
        <v>2.42</v>
      </c>
      <c r="L269" s="100">
        <f>AVERAGE(I269:K269)</f>
        <v>2.415</v>
      </c>
      <c r="M269" s="100">
        <f>STDEV(I269:K269)</f>
        <v>7.0710678118653244E-3</v>
      </c>
      <c r="N269" s="101">
        <v>2.4900000000000002</v>
      </c>
      <c r="O269" s="102">
        <f>10^((3.31*(LOG(L269)))+0.611)</f>
        <v>75.588498255635045</v>
      </c>
      <c r="P269" s="116">
        <v>-14.678999999999998</v>
      </c>
      <c r="Q269" s="117">
        <v>6.5854444444444447</v>
      </c>
      <c r="R269" s="117">
        <v>41.261688878814212</v>
      </c>
      <c r="S269" s="117">
        <v>14.30561334220975</v>
      </c>
      <c r="T269" s="116">
        <v>2.884300581301789</v>
      </c>
      <c r="U269" s="116"/>
      <c r="V269" s="132">
        <v>7</v>
      </c>
      <c r="W269" s="132">
        <v>16</v>
      </c>
    </row>
    <row r="270" spans="1:23" x14ac:dyDescent="0.25">
      <c r="A270" s="33" t="s">
        <v>669</v>
      </c>
      <c r="B270" s="111" t="s">
        <v>89</v>
      </c>
      <c r="C270" s="33" t="s">
        <v>23</v>
      </c>
      <c r="D270" s="105">
        <v>42302</v>
      </c>
      <c r="E270" s="33" t="s">
        <v>31</v>
      </c>
      <c r="F270" s="88">
        <v>10351</v>
      </c>
      <c r="G270" s="88">
        <v>10680</v>
      </c>
      <c r="H270" s="107">
        <f t="shared" si="37"/>
        <v>10515.5</v>
      </c>
      <c r="I270" s="108"/>
      <c r="J270" s="108">
        <v>2.4300000000000002</v>
      </c>
      <c r="K270" s="108">
        <v>2.4500000000000002</v>
      </c>
      <c r="L270" s="35">
        <f>AVERAGE(I270:K270)</f>
        <v>2.4400000000000004</v>
      </c>
      <c r="M270" s="35">
        <f>STDEV(I270:K270)</f>
        <v>1.4142135623730963E-2</v>
      </c>
      <c r="N270" s="122">
        <v>2.67</v>
      </c>
      <c r="O270" s="102">
        <f>10^((3.31*(LOG(L270)))+0.611)</f>
        <v>78.209646906560451</v>
      </c>
      <c r="P270" s="109">
        <v>-15.746555555555553</v>
      </c>
      <c r="Q270" s="110">
        <v>7.2224444444444442</v>
      </c>
      <c r="R270" s="109">
        <v>40.491557025685871</v>
      </c>
      <c r="S270" s="110">
        <v>14.099052300479592</v>
      </c>
      <c r="T270" s="109">
        <v>2.8719346636020715</v>
      </c>
      <c r="U270" s="116"/>
      <c r="V270" s="132">
        <v>7</v>
      </c>
      <c r="W270" s="132">
        <v>16</v>
      </c>
    </row>
    <row r="271" spans="1:23" x14ac:dyDescent="0.25">
      <c r="A271" s="94" t="s">
        <v>638</v>
      </c>
      <c r="B271" s="111" t="s">
        <v>363</v>
      </c>
      <c r="C271" s="94" t="s">
        <v>22</v>
      </c>
      <c r="D271" s="96">
        <v>42302</v>
      </c>
      <c r="E271" s="94" t="s">
        <v>31</v>
      </c>
      <c r="F271" s="97">
        <v>9692</v>
      </c>
      <c r="G271" s="97">
        <v>10021</v>
      </c>
      <c r="H271" s="98">
        <f t="shared" si="37"/>
        <v>9856.5</v>
      </c>
      <c r="I271" s="99">
        <v>2.54</v>
      </c>
      <c r="J271" s="99">
        <v>2.57</v>
      </c>
      <c r="K271" s="99">
        <v>2.59</v>
      </c>
      <c r="L271" s="100">
        <f>AVERAGE(I271:K271)</f>
        <v>2.5666666666666664</v>
      </c>
      <c r="M271" s="100">
        <f>STDEV(I271:K271)</f>
        <v>2.5166114784235735E-2</v>
      </c>
      <c r="N271" s="101"/>
      <c r="O271" s="102">
        <f>10^((3.31*(LOG(L271)))+0.611)</f>
        <v>92.472574147609677</v>
      </c>
      <c r="P271" s="116">
        <v>-18.274999999999999</v>
      </c>
      <c r="Q271" s="117">
        <v>6.3304444444444448</v>
      </c>
      <c r="R271" s="117">
        <v>43.455786267675983</v>
      </c>
      <c r="S271" s="117">
        <v>15.160833564650774</v>
      </c>
      <c r="T271" s="116">
        <v>2.8663190636824969</v>
      </c>
      <c r="U271" s="116"/>
      <c r="V271" s="132">
        <v>7</v>
      </c>
      <c r="W271" s="132">
        <v>14</v>
      </c>
    </row>
    <row r="272" spans="1:23" x14ac:dyDescent="0.25">
      <c r="A272" s="111" t="s">
        <v>639</v>
      </c>
      <c r="B272" s="111" t="s">
        <v>363</v>
      </c>
      <c r="C272" s="94"/>
      <c r="D272" s="96"/>
      <c r="E272" s="94"/>
      <c r="F272" s="97">
        <v>9692</v>
      </c>
      <c r="G272" s="97">
        <v>10021</v>
      </c>
      <c r="H272" s="98">
        <f t="shared" si="37"/>
        <v>9856.5</v>
      </c>
      <c r="I272" s="99"/>
      <c r="J272" s="99"/>
      <c r="K272" s="99"/>
      <c r="L272" s="100"/>
      <c r="M272" s="100"/>
      <c r="N272" s="101"/>
      <c r="O272" s="102"/>
      <c r="P272" s="116">
        <v>-12.205</v>
      </c>
      <c r="Q272" s="117">
        <v>6.6654444444444447</v>
      </c>
      <c r="R272" s="117">
        <v>33.481904004577373</v>
      </c>
      <c r="S272" s="117">
        <v>11.265343321559573</v>
      </c>
      <c r="T272" s="116">
        <v>2.9721157224298551</v>
      </c>
      <c r="U272" s="116"/>
      <c r="V272" s="132">
        <v>7</v>
      </c>
      <c r="W272" s="132">
        <v>14</v>
      </c>
    </row>
    <row r="273" spans="1:23" x14ac:dyDescent="0.25">
      <c r="A273" s="94" t="s">
        <v>640</v>
      </c>
      <c r="B273" s="111" t="s">
        <v>363</v>
      </c>
      <c r="C273" s="94" t="s">
        <v>23</v>
      </c>
      <c r="D273" s="96">
        <v>42302</v>
      </c>
      <c r="E273" s="94" t="s">
        <v>31</v>
      </c>
      <c r="F273" s="97">
        <v>9692</v>
      </c>
      <c r="G273" s="97">
        <v>10021</v>
      </c>
      <c r="H273" s="98">
        <f t="shared" si="37"/>
        <v>9856.5</v>
      </c>
      <c r="I273" s="99">
        <v>2.61</v>
      </c>
      <c r="J273" s="99">
        <v>2.65</v>
      </c>
      <c r="K273" s="99"/>
      <c r="L273" s="100">
        <f>AVERAGE(I273:K273)</f>
        <v>2.63</v>
      </c>
      <c r="M273" s="100">
        <f>STDEV(I273:K273)</f>
        <v>2.8284271247461926E-2</v>
      </c>
      <c r="N273" s="101">
        <v>2.52</v>
      </c>
      <c r="O273" s="102">
        <f>10^((3.31*(LOG(L273)))+0.611)</f>
        <v>100.242878144164</v>
      </c>
      <c r="P273" s="116">
        <v>-11.926</v>
      </c>
      <c r="Q273" s="117">
        <v>7.9494444444444445</v>
      </c>
      <c r="R273" s="117">
        <v>41.834693381284701</v>
      </c>
      <c r="S273" s="117">
        <v>14.520417623025596</v>
      </c>
      <c r="T273" s="116">
        <v>2.8810943643208846</v>
      </c>
      <c r="U273" s="116"/>
      <c r="V273" s="132">
        <v>7</v>
      </c>
      <c r="W273" s="132">
        <v>14</v>
      </c>
    </row>
    <row r="274" spans="1:23" x14ac:dyDescent="0.25">
      <c r="A274" s="111" t="s">
        <v>641</v>
      </c>
      <c r="B274" s="111" t="s">
        <v>363</v>
      </c>
      <c r="C274" s="94"/>
      <c r="D274" s="96"/>
      <c r="E274" s="94"/>
      <c r="F274" s="97">
        <v>9692</v>
      </c>
      <c r="G274" s="97">
        <v>10021</v>
      </c>
      <c r="H274" s="98">
        <f t="shared" si="37"/>
        <v>9856.5</v>
      </c>
      <c r="I274" s="99"/>
      <c r="J274" s="99"/>
      <c r="K274" s="99"/>
      <c r="L274" s="100"/>
      <c r="M274" s="100"/>
      <c r="N274" s="101"/>
      <c r="O274" s="102"/>
      <c r="P274" s="109">
        <v>-14.624555555555553</v>
      </c>
      <c r="Q274" s="110">
        <v>6.4794444444444439</v>
      </c>
      <c r="R274" s="109">
        <v>34.599019620831129</v>
      </c>
      <c r="S274" s="110">
        <v>11.923857070801606</v>
      </c>
      <c r="T274" s="109">
        <v>2.9016633976228245</v>
      </c>
      <c r="U274" s="116"/>
      <c r="V274" s="132">
        <v>7</v>
      </c>
      <c r="W274" s="132">
        <v>14</v>
      </c>
    </row>
    <row r="275" spans="1:23" x14ac:dyDescent="0.25">
      <c r="A275" s="111" t="s">
        <v>642</v>
      </c>
      <c r="B275" s="111" t="s">
        <v>363</v>
      </c>
      <c r="C275" s="94"/>
      <c r="D275" s="96"/>
      <c r="E275" s="94"/>
      <c r="F275" s="97">
        <v>9692</v>
      </c>
      <c r="G275" s="97">
        <v>10021</v>
      </c>
      <c r="H275" s="98">
        <f t="shared" si="37"/>
        <v>9856.5</v>
      </c>
      <c r="I275" s="99"/>
      <c r="J275" s="99"/>
      <c r="K275" s="99"/>
      <c r="L275" s="100"/>
      <c r="M275" s="100"/>
      <c r="N275" s="101"/>
      <c r="O275" s="102"/>
      <c r="P275" s="109">
        <v>-15.896555555555551</v>
      </c>
      <c r="Q275" s="110">
        <v>5.1354444444444436</v>
      </c>
      <c r="R275" s="109">
        <v>36.029968465893994</v>
      </c>
      <c r="S275" s="110">
        <v>12.368815399019745</v>
      </c>
      <c r="T275" s="109">
        <v>2.9129684051028399</v>
      </c>
      <c r="U275" s="116"/>
      <c r="V275" s="132">
        <v>7</v>
      </c>
      <c r="W275" s="132">
        <v>14</v>
      </c>
    </row>
    <row r="276" spans="1:23" x14ac:dyDescent="0.25">
      <c r="A276" s="111" t="s">
        <v>643</v>
      </c>
      <c r="B276" s="111" t="s">
        <v>363</v>
      </c>
      <c r="C276" s="94"/>
      <c r="D276" s="96"/>
      <c r="E276" s="94"/>
      <c r="F276" s="97">
        <v>9692</v>
      </c>
      <c r="G276" s="97">
        <v>10021</v>
      </c>
      <c r="H276" s="98">
        <f t="shared" si="37"/>
        <v>9856.5</v>
      </c>
      <c r="I276" s="99"/>
      <c r="J276" s="99"/>
      <c r="K276" s="99"/>
      <c r="L276" s="100"/>
      <c r="M276" s="100"/>
      <c r="N276" s="101"/>
      <c r="O276" s="102"/>
      <c r="P276" s="116">
        <v>-11.577999999999999</v>
      </c>
      <c r="Q276" s="117">
        <v>6.6344444444444441</v>
      </c>
      <c r="R276" s="117">
        <v>36.429569292027303</v>
      </c>
      <c r="S276" s="117">
        <v>12.51923876829826</v>
      </c>
      <c r="T276" s="116">
        <v>2.9098869321252807</v>
      </c>
      <c r="U276" s="116"/>
      <c r="V276" s="132">
        <v>7</v>
      </c>
      <c r="W276" s="132">
        <v>14</v>
      </c>
    </row>
    <row r="277" spans="1:23" x14ac:dyDescent="0.25">
      <c r="A277" s="94" t="s">
        <v>644</v>
      </c>
      <c r="B277" s="95" t="s">
        <v>363</v>
      </c>
      <c r="C277" s="94" t="s">
        <v>23</v>
      </c>
      <c r="D277" s="96">
        <v>42302</v>
      </c>
      <c r="E277" s="94" t="s">
        <v>31</v>
      </c>
      <c r="F277" s="97">
        <v>9692</v>
      </c>
      <c r="G277" s="97">
        <v>10021</v>
      </c>
      <c r="H277" s="98">
        <f t="shared" si="37"/>
        <v>9856.5</v>
      </c>
      <c r="I277" s="99"/>
      <c r="J277" s="99">
        <v>2.29</v>
      </c>
      <c r="K277" s="99">
        <v>2.29</v>
      </c>
      <c r="L277" s="100">
        <f>AVERAGE(I277:K277)</f>
        <v>2.29</v>
      </c>
      <c r="M277" s="100">
        <f>STDEV(I277:K277)</f>
        <v>0</v>
      </c>
      <c r="N277" s="101">
        <v>2.25</v>
      </c>
      <c r="O277" s="102">
        <f>10^((3.31*(LOG(L277)))+0.611)</f>
        <v>63.395064281510365</v>
      </c>
      <c r="P277" s="109">
        <v>-9.3265555555555526</v>
      </c>
      <c r="Q277" s="110">
        <v>8.365444444444444</v>
      </c>
      <c r="R277" s="109">
        <v>41.168911370789424</v>
      </c>
      <c r="S277" s="110">
        <v>14.442196450182983</v>
      </c>
      <c r="T277" s="109">
        <v>2.8505990423823526</v>
      </c>
      <c r="U277" s="116"/>
      <c r="V277" s="132">
        <v>7</v>
      </c>
      <c r="W277" s="132">
        <v>14</v>
      </c>
    </row>
    <row r="278" spans="1:23" x14ac:dyDescent="0.25">
      <c r="A278" s="33" t="s">
        <v>645</v>
      </c>
      <c r="B278" s="58" t="s">
        <v>363</v>
      </c>
      <c r="C278" s="33" t="s">
        <v>21</v>
      </c>
      <c r="D278" s="105">
        <v>42302</v>
      </c>
      <c r="E278" s="33" t="s">
        <v>31</v>
      </c>
      <c r="F278" s="88">
        <v>9692</v>
      </c>
      <c r="G278" s="88">
        <v>10021</v>
      </c>
      <c r="H278" s="107">
        <f t="shared" si="37"/>
        <v>9856.5</v>
      </c>
      <c r="I278" s="108">
        <v>2.64</v>
      </c>
      <c r="J278" s="108">
        <v>2.7</v>
      </c>
      <c r="K278" s="108"/>
      <c r="L278" s="35">
        <f>AVERAGE(I278:K278)</f>
        <v>2.67</v>
      </c>
      <c r="M278" s="35">
        <f>STDEV(I278:K278)</f>
        <v>4.2426406871192889E-2</v>
      </c>
      <c r="N278" s="101">
        <v>2.54</v>
      </c>
      <c r="O278" s="102">
        <f>10^((3.31*(LOG(L278)))+0.611)</f>
        <v>105.37856375652099</v>
      </c>
      <c r="P278" s="109">
        <v>-10.271555555555553</v>
      </c>
      <c r="Q278" s="110">
        <v>7.7654444444444444</v>
      </c>
      <c r="R278" s="109">
        <v>40.701092728690156</v>
      </c>
      <c r="S278" s="110">
        <v>14.045786866591888</v>
      </c>
      <c r="T278" s="109">
        <v>2.8977438654930974</v>
      </c>
      <c r="U278" s="116"/>
      <c r="V278" s="132">
        <v>7</v>
      </c>
      <c r="W278" s="132">
        <v>14</v>
      </c>
    </row>
    <row r="279" spans="1:23" x14ac:dyDescent="0.25">
      <c r="A279" s="94" t="s">
        <v>111</v>
      </c>
      <c r="B279" s="95" t="s">
        <v>89</v>
      </c>
      <c r="C279" s="94" t="s">
        <v>96</v>
      </c>
      <c r="D279" s="114">
        <v>42187</v>
      </c>
      <c r="E279" s="94" t="s">
        <v>31</v>
      </c>
      <c r="F279" s="97">
        <v>10351</v>
      </c>
      <c r="G279" s="97">
        <v>10680</v>
      </c>
      <c r="H279" s="98">
        <f t="shared" si="37"/>
        <v>10515.5</v>
      </c>
      <c r="I279" s="99">
        <v>2.2000000000000002</v>
      </c>
      <c r="J279" s="99"/>
      <c r="K279" s="99">
        <v>2.29</v>
      </c>
      <c r="L279" s="100">
        <f>AVERAGE(I279:K279)</f>
        <v>2.2450000000000001</v>
      </c>
      <c r="M279" s="100">
        <f>STDEV(I279:K279)</f>
        <v>6.3639610306789177E-2</v>
      </c>
      <c r="N279" s="101"/>
      <c r="O279" s="102">
        <f>10^((3.31*(LOG(L279)))+0.611)</f>
        <v>59.36440278246446</v>
      </c>
      <c r="P279" s="116">
        <v>-15.348466666666665</v>
      </c>
      <c r="Q279" s="117">
        <v>6.790073333333333</v>
      </c>
      <c r="R279" s="116">
        <v>33.893879730183393</v>
      </c>
      <c r="S279" s="117">
        <v>11.500562742804012</v>
      </c>
      <c r="T279" s="117">
        <v>2.9471496732967304</v>
      </c>
      <c r="U279" s="116"/>
      <c r="V279" s="132">
        <v>7</v>
      </c>
      <c r="W279" s="132">
        <v>16</v>
      </c>
    </row>
    <row r="280" spans="1:23" x14ac:dyDescent="0.25">
      <c r="A280" s="94" t="s">
        <v>440</v>
      </c>
      <c r="B280" s="95" t="s">
        <v>437</v>
      </c>
      <c r="C280" s="94" t="s">
        <v>21</v>
      </c>
      <c r="D280" s="96">
        <v>42298</v>
      </c>
      <c r="E280" s="94" t="s">
        <v>31</v>
      </c>
      <c r="F280" s="97">
        <v>0</v>
      </c>
      <c r="G280" s="104">
        <v>1128.129117259552</v>
      </c>
      <c r="H280" s="98">
        <f t="shared" si="37"/>
        <v>564.064558629776</v>
      </c>
      <c r="I280" s="99">
        <v>2.79</v>
      </c>
      <c r="J280" s="99">
        <v>2.78</v>
      </c>
      <c r="K280" s="99"/>
      <c r="L280" s="100">
        <f>AVERAGE(I280:K280)</f>
        <v>2.7850000000000001</v>
      </c>
      <c r="M280" s="100">
        <f>STDEV(I280:K280)</f>
        <v>7.0710678118656384E-3</v>
      </c>
      <c r="N280" s="101">
        <v>2.75</v>
      </c>
      <c r="O280" s="102">
        <f>10^((3.31*(LOG(L280)))+0.611)</f>
        <v>121.16338847405083</v>
      </c>
      <c r="P280" s="103"/>
      <c r="Q280" s="103"/>
      <c r="R280" s="103"/>
      <c r="S280" s="103"/>
      <c r="T280" s="103"/>
      <c r="U280" s="116"/>
      <c r="V280" s="132">
        <v>1</v>
      </c>
      <c r="W280" s="132">
        <v>1</v>
      </c>
    </row>
    <row r="281" spans="1:23" x14ac:dyDescent="0.25">
      <c r="A281" s="4" t="s">
        <v>712</v>
      </c>
      <c r="B281" s="112" t="s">
        <v>451</v>
      </c>
      <c r="C281" s="94"/>
      <c r="D281" s="96"/>
      <c r="E281" s="94"/>
      <c r="F281" s="112">
        <v>1458</v>
      </c>
      <c r="G281" s="111">
        <v>1787</v>
      </c>
      <c r="H281" s="113">
        <v>1622.5</v>
      </c>
      <c r="I281" s="99"/>
      <c r="J281" s="99"/>
      <c r="K281" s="99"/>
      <c r="L281" s="100"/>
      <c r="M281" s="100"/>
      <c r="N281" s="101"/>
      <c r="O281" s="102"/>
      <c r="P281" s="127">
        <v>-16.542000000000002</v>
      </c>
      <c r="Q281" s="128">
        <v>5.9858333333333347</v>
      </c>
      <c r="R281" s="127">
        <v>42.619002957055606</v>
      </c>
      <c r="S281" s="128">
        <v>14.985733816019239</v>
      </c>
      <c r="T281" s="127">
        <v>2.8439717053760387</v>
      </c>
      <c r="U281" s="127"/>
      <c r="V281" s="132">
        <v>2</v>
      </c>
      <c r="W281" s="132">
        <v>2</v>
      </c>
    </row>
    <row r="282" spans="1:23" x14ac:dyDescent="0.25">
      <c r="A282" s="94" t="s">
        <v>457</v>
      </c>
      <c r="B282" s="95" t="s">
        <v>451</v>
      </c>
      <c r="C282" s="94" t="s">
        <v>21</v>
      </c>
      <c r="D282" s="96">
        <v>42298</v>
      </c>
      <c r="E282" s="94" t="s">
        <v>31</v>
      </c>
      <c r="F282" s="97">
        <v>1458</v>
      </c>
      <c r="G282" s="97">
        <v>1787</v>
      </c>
      <c r="H282" s="98">
        <f t="shared" ref="H282:H289" si="38">AVERAGE(F282:G282)</f>
        <v>1622.5</v>
      </c>
      <c r="I282" s="99"/>
      <c r="J282" s="99">
        <v>2.57</v>
      </c>
      <c r="K282" s="99">
        <v>2.57</v>
      </c>
      <c r="L282" s="100">
        <f t="shared" ref="L282:L289" si="39">AVERAGE(I282:K282)</f>
        <v>2.57</v>
      </c>
      <c r="M282" s="100">
        <f t="shared" ref="M282:M289" si="40">STDEV(I282:K282)</f>
        <v>0</v>
      </c>
      <c r="N282" s="101">
        <v>2.66</v>
      </c>
      <c r="O282" s="102">
        <f t="shared" ref="O282:O289" si="41">10^((3.31*(LOG(L282)))+0.611)</f>
        <v>92.870682728331374</v>
      </c>
      <c r="P282" s="127">
        <v>-17.466999999999999</v>
      </c>
      <c r="Q282" s="128">
        <v>4.6508333333333347</v>
      </c>
      <c r="R282" s="127">
        <v>40.607593096532227</v>
      </c>
      <c r="S282" s="128">
        <v>13.642016380573281</v>
      </c>
      <c r="T282" s="127">
        <v>2.9766562334845816</v>
      </c>
      <c r="U282" s="127"/>
      <c r="V282" s="132">
        <v>2</v>
      </c>
      <c r="W282" s="132">
        <v>2</v>
      </c>
    </row>
    <row r="283" spans="1:23" x14ac:dyDescent="0.25">
      <c r="A283" s="94" t="s">
        <v>76</v>
      </c>
      <c r="B283" s="95" t="s">
        <v>321</v>
      </c>
      <c r="C283" s="94" t="s">
        <v>16</v>
      </c>
      <c r="D283" s="114">
        <v>42187</v>
      </c>
      <c r="E283" s="94" t="s">
        <v>31</v>
      </c>
      <c r="F283" s="97">
        <v>6398</v>
      </c>
      <c r="G283" s="97">
        <v>6728</v>
      </c>
      <c r="H283" s="98">
        <f t="shared" si="38"/>
        <v>6563</v>
      </c>
      <c r="I283" s="99">
        <v>2.52</v>
      </c>
      <c r="J283" s="99">
        <v>2.5099999999999998</v>
      </c>
      <c r="K283" s="99"/>
      <c r="L283" s="100">
        <f t="shared" si="39"/>
        <v>2.5149999999999997</v>
      </c>
      <c r="M283" s="100">
        <f t="shared" si="40"/>
        <v>7.0710678118656384E-3</v>
      </c>
      <c r="N283" s="101"/>
      <c r="O283" s="102">
        <f t="shared" si="41"/>
        <v>86.453134685954439</v>
      </c>
      <c r="P283" s="103"/>
      <c r="Q283" s="103"/>
      <c r="R283" s="103"/>
      <c r="S283" s="103"/>
      <c r="T283" s="103"/>
      <c r="U283" s="127"/>
      <c r="V283" s="132">
        <v>5</v>
      </c>
      <c r="W283" s="132">
        <v>7</v>
      </c>
    </row>
    <row r="284" spans="1:23" x14ac:dyDescent="0.25">
      <c r="A284" s="94" t="s">
        <v>77</v>
      </c>
      <c r="B284" s="95" t="s">
        <v>321</v>
      </c>
      <c r="C284" s="94" t="s">
        <v>55</v>
      </c>
      <c r="D284" s="114">
        <v>42187</v>
      </c>
      <c r="E284" s="94" t="s">
        <v>31</v>
      </c>
      <c r="F284" s="97">
        <v>6398</v>
      </c>
      <c r="G284" s="97">
        <v>6728</v>
      </c>
      <c r="H284" s="98">
        <f t="shared" si="38"/>
        <v>6563</v>
      </c>
      <c r="I284" s="99">
        <v>2.56</v>
      </c>
      <c r="J284" s="99">
        <v>2.4700000000000002</v>
      </c>
      <c r="K284" s="99"/>
      <c r="L284" s="100">
        <f t="shared" si="39"/>
        <v>2.5150000000000001</v>
      </c>
      <c r="M284" s="100">
        <f t="shared" si="40"/>
        <v>6.3639610306789177E-2</v>
      </c>
      <c r="N284" s="101"/>
      <c r="O284" s="102">
        <f t="shared" si="41"/>
        <v>86.45313468595451</v>
      </c>
      <c r="P284" s="103"/>
      <c r="Q284" s="103"/>
      <c r="R284" s="103"/>
      <c r="S284" s="103"/>
      <c r="T284" s="103"/>
      <c r="U284" s="127"/>
      <c r="V284" s="132">
        <v>5</v>
      </c>
      <c r="W284" s="132">
        <v>7</v>
      </c>
    </row>
    <row r="285" spans="1:23" x14ac:dyDescent="0.25">
      <c r="A285" s="94" t="s">
        <v>87</v>
      </c>
      <c r="B285" s="95" t="s">
        <v>85</v>
      </c>
      <c r="C285" s="94" t="s">
        <v>55</v>
      </c>
      <c r="D285" s="114">
        <v>42187</v>
      </c>
      <c r="E285" s="94" t="s">
        <v>31</v>
      </c>
      <c r="F285" s="97">
        <v>14152</v>
      </c>
      <c r="G285" s="97">
        <v>14387</v>
      </c>
      <c r="H285" s="98">
        <f t="shared" si="38"/>
        <v>14269.5</v>
      </c>
      <c r="I285" s="99">
        <v>2.71</v>
      </c>
      <c r="J285" s="99">
        <v>2.61</v>
      </c>
      <c r="K285" s="99"/>
      <c r="L285" s="100">
        <f t="shared" si="39"/>
        <v>2.66</v>
      </c>
      <c r="M285" s="100">
        <f t="shared" si="40"/>
        <v>7.0710678118654821E-2</v>
      </c>
      <c r="N285" s="101"/>
      <c r="O285" s="102">
        <f t="shared" si="41"/>
        <v>104.07782725504735</v>
      </c>
      <c r="P285" s="116">
        <v>-12.906466666666665</v>
      </c>
      <c r="Q285" s="117">
        <v>7.3621733333333328</v>
      </c>
      <c r="R285" s="116">
        <v>36.14507964394484</v>
      </c>
      <c r="S285" s="117">
        <v>12.500988457946793</v>
      </c>
      <c r="T285" s="117">
        <v>2.8913777310919491</v>
      </c>
      <c r="U285" s="127"/>
      <c r="V285" s="132">
        <v>9</v>
      </c>
      <c r="W285" s="132">
        <v>19</v>
      </c>
    </row>
    <row r="286" spans="1:23" x14ac:dyDescent="0.25">
      <c r="A286" s="94" t="s">
        <v>90</v>
      </c>
      <c r="B286" s="95" t="s">
        <v>89</v>
      </c>
      <c r="C286" s="94" t="s">
        <v>16</v>
      </c>
      <c r="D286" s="114">
        <v>42187</v>
      </c>
      <c r="E286" s="94" t="s">
        <v>31</v>
      </c>
      <c r="F286" s="97">
        <v>10351</v>
      </c>
      <c r="G286" s="97">
        <v>10680</v>
      </c>
      <c r="H286" s="98">
        <f t="shared" si="38"/>
        <v>10515.5</v>
      </c>
      <c r="I286" s="99">
        <v>2.54</v>
      </c>
      <c r="J286" s="99">
        <v>2.5299999999999998</v>
      </c>
      <c r="K286" s="99"/>
      <c r="L286" s="100">
        <f t="shared" si="39"/>
        <v>2.5350000000000001</v>
      </c>
      <c r="M286" s="100">
        <f t="shared" si="40"/>
        <v>7.0710678118656384E-3</v>
      </c>
      <c r="N286" s="101"/>
      <c r="O286" s="102">
        <f t="shared" si="41"/>
        <v>88.749733934701709</v>
      </c>
      <c r="P286" s="116">
        <v>-15.880466666666665</v>
      </c>
      <c r="Q286" s="117">
        <v>5.4002733333333337</v>
      </c>
      <c r="R286" s="116">
        <v>39.594131674648523</v>
      </c>
      <c r="S286" s="117">
        <v>13.699988988975104</v>
      </c>
      <c r="T286" s="117">
        <v>2.8900849268208471</v>
      </c>
      <c r="U286" s="116"/>
      <c r="V286" s="132">
        <v>7</v>
      </c>
      <c r="W286" s="132">
        <v>16</v>
      </c>
    </row>
    <row r="287" spans="1:23" x14ac:dyDescent="0.25">
      <c r="A287" s="94" t="s">
        <v>91</v>
      </c>
      <c r="B287" s="95" t="s">
        <v>89</v>
      </c>
      <c r="C287" s="94" t="s">
        <v>55</v>
      </c>
      <c r="D287" s="114">
        <v>42187</v>
      </c>
      <c r="E287" s="94" t="s">
        <v>31</v>
      </c>
      <c r="F287" s="97">
        <v>10351</v>
      </c>
      <c r="G287" s="97">
        <v>10680</v>
      </c>
      <c r="H287" s="98">
        <f t="shared" si="38"/>
        <v>10515.5</v>
      </c>
      <c r="I287" s="99">
        <v>2.36</v>
      </c>
      <c r="J287" s="99">
        <v>2.39</v>
      </c>
      <c r="K287" s="99"/>
      <c r="L287" s="100">
        <f t="shared" si="39"/>
        <v>2.375</v>
      </c>
      <c r="M287" s="100">
        <f t="shared" si="40"/>
        <v>2.12132034355966E-2</v>
      </c>
      <c r="N287" s="101"/>
      <c r="O287" s="102">
        <f t="shared" si="41"/>
        <v>71.523138297418626</v>
      </c>
      <c r="P287" s="116">
        <v>-16.544466666666665</v>
      </c>
      <c r="Q287" s="117">
        <v>6.5631733333333333</v>
      </c>
      <c r="R287" s="116">
        <v>41.354636037069994</v>
      </c>
      <c r="S287" s="117">
        <v>14.435015521135199</v>
      </c>
      <c r="T287" s="117">
        <v>2.8648833786510388</v>
      </c>
      <c r="U287" s="116"/>
      <c r="V287" s="132">
        <v>7</v>
      </c>
      <c r="W287" s="132">
        <v>16</v>
      </c>
    </row>
    <row r="288" spans="1:23" x14ac:dyDescent="0.25">
      <c r="A288" s="33" t="s">
        <v>92</v>
      </c>
      <c r="B288" s="58" t="s">
        <v>89</v>
      </c>
      <c r="C288" s="33" t="s">
        <v>62</v>
      </c>
      <c r="D288" s="115">
        <v>42187</v>
      </c>
      <c r="E288" s="33" t="s">
        <v>31</v>
      </c>
      <c r="F288" s="88">
        <v>10351</v>
      </c>
      <c r="G288" s="88">
        <v>10680</v>
      </c>
      <c r="H288" s="107">
        <f t="shared" si="38"/>
        <v>10515.5</v>
      </c>
      <c r="I288" s="108"/>
      <c r="J288" s="108">
        <v>2.6</v>
      </c>
      <c r="K288" s="108">
        <v>2.61</v>
      </c>
      <c r="L288" s="35">
        <f t="shared" si="39"/>
        <v>2.605</v>
      </c>
      <c r="M288" s="35">
        <f t="shared" si="40"/>
        <v>7.0710678118653244E-3</v>
      </c>
      <c r="N288" s="101">
        <v>2.74</v>
      </c>
      <c r="O288" s="102">
        <f t="shared" si="41"/>
        <v>97.123333160996566</v>
      </c>
      <c r="P288" s="116">
        <v>-9.8534666666666659</v>
      </c>
      <c r="Q288" s="117">
        <v>8.2954733333333337</v>
      </c>
      <c r="R288" s="116">
        <v>40.299541808738773</v>
      </c>
      <c r="S288" s="117">
        <v>13.715762098545783</v>
      </c>
      <c r="T288" s="117">
        <v>2.9381919516533128</v>
      </c>
      <c r="U288" s="116"/>
      <c r="V288" s="132">
        <v>7</v>
      </c>
      <c r="W288" s="132">
        <v>16</v>
      </c>
    </row>
    <row r="289" spans="1:23" x14ac:dyDescent="0.25">
      <c r="A289" s="94" t="s">
        <v>531</v>
      </c>
      <c r="B289" s="95" t="s">
        <v>528</v>
      </c>
      <c r="C289" s="94" t="s">
        <v>21</v>
      </c>
      <c r="D289" s="96">
        <v>42302</v>
      </c>
      <c r="E289" s="94" t="s">
        <v>31</v>
      </c>
      <c r="F289" s="97">
        <v>6728</v>
      </c>
      <c r="G289" s="97">
        <v>7057</v>
      </c>
      <c r="H289" s="98">
        <f t="shared" si="38"/>
        <v>6892.5</v>
      </c>
      <c r="I289" s="99">
        <v>2.4700000000000002</v>
      </c>
      <c r="J289" s="99">
        <v>2.46</v>
      </c>
      <c r="K289" s="99"/>
      <c r="L289" s="100">
        <f t="shared" si="39"/>
        <v>2.4649999999999999</v>
      </c>
      <c r="M289" s="100">
        <f t="shared" si="40"/>
        <v>7.0710678118656384E-3</v>
      </c>
      <c r="N289" s="101">
        <v>2.5</v>
      </c>
      <c r="O289" s="102">
        <f t="shared" si="41"/>
        <v>80.893572795805753</v>
      </c>
      <c r="P289" s="109">
        <v>-15.176300000000001</v>
      </c>
      <c r="Q289" s="110">
        <v>4.7092999999999989</v>
      </c>
      <c r="R289" s="109">
        <v>41.284696409164695</v>
      </c>
      <c r="S289" s="110">
        <v>14.357004980387657</v>
      </c>
      <c r="T289" s="109">
        <v>2.8755786088784903</v>
      </c>
      <c r="U289" s="116"/>
      <c r="V289" s="132">
        <v>5</v>
      </c>
      <c r="W289" s="132">
        <v>8</v>
      </c>
    </row>
    <row r="290" spans="1:23" x14ac:dyDescent="0.25">
      <c r="A290" s="4" t="s">
        <v>713</v>
      </c>
      <c r="B290" s="112" t="s">
        <v>528</v>
      </c>
      <c r="C290" s="94"/>
      <c r="D290" s="96"/>
      <c r="E290" s="94"/>
      <c r="F290" s="111">
        <v>6728</v>
      </c>
      <c r="G290" s="4">
        <v>7057</v>
      </c>
      <c r="H290" s="113">
        <v>6892.5</v>
      </c>
      <c r="I290" s="99"/>
      <c r="J290" s="99"/>
      <c r="K290" s="99"/>
      <c r="L290" s="100"/>
      <c r="M290" s="100"/>
      <c r="N290" s="101"/>
      <c r="O290" s="102"/>
      <c r="P290" s="127">
        <v>-18.928999999999998</v>
      </c>
      <c r="Q290" s="128">
        <v>4.9718333333333344</v>
      </c>
      <c r="R290" s="127">
        <v>41.207873779139248</v>
      </c>
      <c r="S290" s="128">
        <v>14.487724512661043</v>
      </c>
      <c r="T290" s="127">
        <v>2.8443302979102798</v>
      </c>
      <c r="U290" s="127"/>
      <c r="V290" s="132">
        <v>5</v>
      </c>
      <c r="W290" s="132">
        <v>8</v>
      </c>
    </row>
    <row r="291" spans="1:23" x14ac:dyDescent="0.25">
      <c r="A291" s="94" t="s">
        <v>532</v>
      </c>
      <c r="B291" s="95" t="s">
        <v>528</v>
      </c>
      <c r="C291" s="94" t="s">
        <v>21</v>
      </c>
      <c r="D291" s="96">
        <v>42302</v>
      </c>
      <c r="E291" s="94" t="s">
        <v>31</v>
      </c>
      <c r="F291" s="97">
        <v>6728</v>
      </c>
      <c r="G291" s="97">
        <v>7057</v>
      </c>
      <c r="H291" s="98">
        <f t="shared" ref="H291:H311" si="42">AVERAGE(F291:G291)</f>
        <v>6892.5</v>
      </c>
      <c r="I291" s="99">
        <v>2.7</v>
      </c>
      <c r="J291" s="99"/>
      <c r="K291" s="99">
        <v>2.72</v>
      </c>
      <c r="L291" s="100">
        <f t="shared" ref="L291:L311" si="43">AVERAGE(I291:K291)</f>
        <v>2.71</v>
      </c>
      <c r="M291" s="100">
        <f t="shared" ref="M291:M311" si="44">STDEV(I291:K291)</f>
        <v>1.4142135623730963E-2</v>
      </c>
      <c r="N291" s="101">
        <v>2.65</v>
      </c>
      <c r="O291" s="102">
        <f t="shared" ref="O291:O311" si="45">10^((3.31*(LOG(L291)))+0.611)</f>
        <v>110.69508874802516</v>
      </c>
      <c r="P291" s="109">
        <v>-18.246300000000002</v>
      </c>
      <c r="Q291" s="110">
        <v>5.3802999999999992</v>
      </c>
      <c r="R291" s="109">
        <v>43.602919278850614</v>
      </c>
      <c r="S291" s="110">
        <v>15.038622535455335</v>
      </c>
      <c r="T291" s="109">
        <v>2.8993958174062526</v>
      </c>
      <c r="U291" s="116"/>
      <c r="V291" s="132">
        <v>5</v>
      </c>
      <c r="W291" s="132">
        <v>8</v>
      </c>
    </row>
    <row r="292" spans="1:23" x14ac:dyDescent="0.25">
      <c r="A292" s="94" t="s">
        <v>533</v>
      </c>
      <c r="B292" s="95" t="s">
        <v>528</v>
      </c>
      <c r="C292" s="94" t="s">
        <v>21</v>
      </c>
      <c r="D292" s="96">
        <v>42302</v>
      </c>
      <c r="E292" s="94" t="s">
        <v>31</v>
      </c>
      <c r="F292" s="97">
        <v>6728</v>
      </c>
      <c r="G292" s="97">
        <v>7057</v>
      </c>
      <c r="H292" s="98">
        <f t="shared" si="42"/>
        <v>6892.5</v>
      </c>
      <c r="I292" s="99">
        <v>2.4300000000000002</v>
      </c>
      <c r="J292" s="99">
        <v>2.44</v>
      </c>
      <c r="K292" s="99"/>
      <c r="L292" s="100">
        <f t="shared" si="43"/>
        <v>2.4350000000000001</v>
      </c>
      <c r="M292" s="100">
        <f t="shared" si="44"/>
        <v>7.0710678118653244E-3</v>
      </c>
      <c r="N292" s="101">
        <v>2.4</v>
      </c>
      <c r="O292" s="102">
        <f t="shared" si="45"/>
        <v>77.680421956238803</v>
      </c>
      <c r="P292" s="127">
        <v>-16.654</v>
      </c>
      <c r="Q292" s="128">
        <v>6.7338333333333349</v>
      </c>
      <c r="R292" s="127">
        <v>40.061453630918287</v>
      </c>
      <c r="S292" s="128">
        <v>13.724107147774864</v>
      </c>
      <c r="T292" s="127">
        <v>2.9190571888979737</v>
      </c>
      <c r="U292" s="127"/>
      <c r="V292" s="132">
        <v>5</v>
      </c>
      <c r="W292" s="132">
        <v>8</v>
      </c>
    </row>
    <row r="293" spans="1:23" x14ac:dyDescent="0.25">
      <c r="A293" s="94" t="s">
        <v>250</v>
      </c>
      <c r="B293" s="95" t="s">
        <v>247</v>
      </c>
      <c r="C293" s="94" t="s">
        <v>22</v>
      </c>
      <c r="D293" s="114">
        <v>42196</v>
      </c>
      <c r="E293" s="94" t="s">
        <v>31</v>
      </c>
      <c r="F293" s="97">
        <v>11998</v>
      </c>
      <c r="G293" s="97">
        <v>15330</v>
      </c>
      <c r="H293" s="98">
        <f t="shared" si="42"/>
        <v>13664</v>
      </c>
      <c r="I293" s="99">
        <v>2.36</v>
      </c>
      <c r="J293" s="99">
        <v>2.33</v>
      </c>
      <c r="K293" s="99"/>
      <c r="L293" s="100">
        <f t="shared" si="43"/>
        <v>2.3449999999999998</v>
      </c>
      <c r="M293" s="100">
        <f t="shared" si="44"/>
        <v>2.1213203435596288E-2</v>
      </c>
      <c r="N293" s="101">
        <v>2.23</v>
      </c>
      <c r="O293" s="102">
        <f t="shared" si="45"/>
        <v>68.576106485675794</v>
      </c>
      <c r="P293" s="116">
        <v>-13.299466666666666</v>
      </c>
      <c r="Q293" s="117">
        <v>7.2232266666666662</v>
      </c>
      <c r="R293" s="116">
        <v>40.421673054238624</v>
      </c>
      <c r="S293" s="117">
        <v>14.310177956495258</v>
      </c>
      <c r="T293" s="116">
        <v>2.8246799709357631</v>
      </c>
      <c r="U293" s="127"/>
      <c r="V293" s="132">
        <v>9</v>
      </c>
      <c r="W293" s="132">
        <v>18</v>
      </c>
    </row>
    <row r="294" spans="1:23" x14ac:dyDescent="0.25">
      <c r="A294" s="94" t="s">
        <v>248</v>
      </c>
      <c r="B294" s="95" t="s">
        <v>247</v>
      </c>
      <c r="C294" s="94" t="s">
        <v>23</v>
      </c>
      <c r="D294" s="114">
        <v>42196</v>
      </c>
      <c r="E294" s="94" t="s">
        <v>31</v>
      </c>
      <c r="F294" s="97">
        <v>11998</v>
      </c>
      <c r="G294" s="97">
        <v>15330</v>
      </c>
      <c r="H294" s="98">
        <f t="shared" si="42"/>
        <v>13664</v>
      </c>
      <c r="I294" s="99">
        <v>2.5</v>
      </c>
      <c r="J294" s="99">
        <v>2.42</v>
      </c>
      <c r="K294" s="99"/>
      <c r="L294" s="100">
        <f t="shared" si="43"/>
        <v>2.46</v>
      </c>
      <c r="M294" s="100">
        <f t="shared" si="44"/>
        <v>5.6568542494923851E-2</v>
      </c>
      <c r="N294" s="101"/>
      <c r="O294" s="102">
        <f t="shared" si="45"/>
        <v>80.351724968409059</v>
      </c>
      <c r="P294" s="116">
        <v>-11.633466666666665</v>
      </c>
      <c r="Q294" s="117">
        <v>7.310226666666666</v>
      </c>
      <c r="R294" s="116">
        <v>42.255716342674489</v>
      </c>
      <c r="S294" s="117">
        <v>14.95919719437361</v>
      </c>
      <c r="T294" s="116">
        <v>2.824731554348888</v>
      </c>
      <c r="U294" s="127"/>
      <c r="V294" s="132">
        <v>9</v>
      </c>
      <c r="W294" s="132">
        <v>18</v>
      </c>
    </row>
    <row r="295" spans="1:23" x14ac:dyDescent="0.25">
      <c r="A295" s="94" t="s">
        <v>249</v>
      </c>
      <c r="B295" s="95" t="s">
        <v>247</v>
      </c>
      <c r="C295" s="94" t="s">
        <v>23</v>
      </c>
      <c r="D295" s="114">
        <v>42196</v>
      </c>
      <c r="E295" s="94" t="s">
        <v>31</v>
      </c>
      <c r="F295" s="97">
        <v>11998</v>
      </c>
      <c r="G295" s="97">
        <v>15330</v>
      </c>
      <c r="H295" s="98">
        <f t="shared" si="42"/>
        <v>13664</v>
      </c>
      <c r="I295" s="99"/>
      <c r="J295" s="99">
        <v>2.2999999999999998</v>
      </c>
      <c r="K295" s="99">
        <v>2.25</v>
      </c>
      <c r="L295" s="100">
        <f t="shared" si="43"/>
        <v>2.2749999999999999</v>
      </c>
      <c r="M295" s="100">
        <f t="shared" si="44"/>
        <v>3.5355339059327251E-2</v>
      </c>
      <c r="N295" s="101">
        <v>2.17</v>
      </c>
      <c r="O295" s="102">
        <f t="shared" si="45"/>
        <v>62.030950696928713</v>
      </c>
      <c r="P295" s="116">
        <v>-17.407466666666664</v>
      </c>
      <c r="Q295" s="117">
        <v>5.8432266666666663</v>
      </c>
      <c r="R295" s="116">
        <v>39.037350879686507</v>
      </c>
      <c r="S295" s="117">
        <v>13.495628464772508</v>
      </c>
      <c r="T295" s="116">
        <v>2.8925922925031098</v>
      </c>
      <c r="U295" s="127"/>
      <c r="V295" s="132">
        <v>9</v>
      </c>
      <c r="W295" s="132">
        <v>18</v>
      </c>
    </row>
    <row r="296" spans="1:23" x14ac:dyDescent="0.25">
      <c r="A296" s="94" t="s">
        <v>93</v>
      </c>
      <c r="B296" s="95" t="s">
        <v>13</v>
      </c>
      <c r="C296" s="94" t="s">
        <v>22</v>
      </c>
      <c r="D296" s="114">
        <v>42187</v>
      </c>
      <c r="E296" s="94" t="s">
        <v>31</v>
      </c>
      <c r="F296" s="97">
        <v>10021</v>
      </c>
      <c r="G296" s="97">
        <v>10351</v>
      </c>
      <c r="H296" s="98">
        <f t="shared" si="42"/>
        <v>10186</v>
      </c>
      <c r="I296" s="99">
        <v>2.67</v>
      </c>
      <c r="J296" s="99"/>
      <c r="K296" s="99">
        <v>2.61</v>
      </c>
      <c r="L296" s="100">
        <f t="shared" si="43"/>
        <v>2.6399999999999997</v>
      </c>
      <c r="M296" s="100">
        <f t="shared" si="44"/>
        <v>4.2426406871192889E-2</v>
      </c>
      <c r="N296" s="101"/>
      <c r="O296" s="102">
        <f t="shared" si="45"/>
        <v>101.51003977332563</v>
      </c>
      <c r="P296" s="103"/>
      <c r="Q296" s="103"/>
      <c r="R296" s="103"/>
      <c r="S296" s="103"/>
      <c r="T296" s="103"/>
      <c r="U296" s="127"/>
      <c r="V296" s="132">
        <v>7</v>
      </c>
      <c r="W296" s="132">
        <v>15</v>
      </c>
    </row>
    <row r="297" spans="1:23" x14ac:dyDescent="0.25">
      <c r="A297" s="94" t="s">
        <v>94</v>
      </c>
      <c r="B297" s="95" t="s">
        <v>13</v>
      </c>
      <c r="C297" s="94" t="s">
        <v>22</v>
      </c>
      <c r="D297" s="114">
        <v>42187</v>
      </c>
      <c r="E297" s="94" t="s">
        <v>31</v>
      </c>
      <c r="F297" s="97">
        <v>10021</v>
      </c>
      <c r="G297" s="97">
        <v>10351</v>
      </c>
      <c r="H297" s="98">
        <f t="shared" si="42"/>
        <v>10186</v>
      </c>
      <c r="I297" s="99"/>
      <c r="J297" s="99">
        <v>2.31</v>
      </c>
      <c r="K297" s="99">
        <v>2.2999999999999998</v>
      </c>
      <c r="L297" s="100">
        <f t="shared" si="43"/>
        <v>2.3049999999999997</v>
      </c>
      <c r="M297" s="100">
        <f t="shared" si="44"/>
        <v>7.0710678118656384E-3</v>
      </c>
      <c r="N297" s="101">
        <v>2.21</v>
      </c>
      <c r="O297" s="102">
        <f t="shared" si="45"/>
        <v>64.779975197108556</v>
      </c>
      <c r="P297" s="103"/>
      <c r="Q297" s="103"/>
      <c r="R297" s="103"/>
      <c r="S297" s="103"/>
      <c r="T297" s="103"/>
      <c r="U297" s="127"/>
      <c r="V297" s="132">
        <v>7</v>
      </c>
      <c r="W297" s="132">
        <v>15</v>
      </c>
    </row>
    <row r="298" spans="1:23" x14ac:dyDescent="0.25">
      <c r="A298" s="33" t="s">
        <v>99</v>
      </c>
      <c r="B298" s="58" t="s">
        <v>13</v>
      </c>
      <c r="C298" s="33" t="s">
        <v>21</v>
      </c>
      <c r="D298" s="115">
        <v>42187</v>
      </c>
      <c r="E298" s="33" t="s">
        <v>31</v>
      </c>
      <c r="F298" s="88">
        <v>10021</v>
      </c>
      <c r="G298" s="88">
        <v>10351</v>
      </c>
      <c r="H298" s="107">
        <f t="shared" si="42"/>
        <v>10186</v>
      </c>
      <c r="I298" s="108">
        <v>2.5099999999999998</v>
      </c>
      <c r="J298" s="108">
        <v>2.56</v>
      </c>
      <c r="K298" s="108"/>
      <c r="L298" s="35">
        <f t="shared" si="43"/>
        <v>2.5350000000000001</v>
      </c>
      <c r="M298" s="35">
        <f t="shared" si="44"/>
        <v>3.5355339059327563E-2</v>
      </c>
      <c r="N298" s="101">
        <v>2.41</v>
      </c>
      <c r="O298" s="102">
        <f t="shared" si="45"/>
        <v>88.749733934701709</v>
      </c>
      <c r="P298" s="103"/>
      <c r="Q298" s="103"/>
      <c r="R298" s="103"/>
      <c r="S298" s="103"/>
      <c r="T298" s="103"/>
      <c r="U298" s="127"/>
      <c r="V298" s="132">
        <v>7</v>
      </c>
      <c r="W298" s="132">
        <v>15</v>
      </c>
    </row>
    <row r="299" spans="1:23" x14ac:dyDescent="0.25">
      <c r="A299" s="94" t="s">
        <v>97</v>
      </c>
      <c r="B299" s="95" t="s">
        <v>13</v>
      </c>
      <c r="C299" s="94" t="s">
        <v>21</v>
      </c>
      <c r="D299" s="114">
        <v>42187</v>
      </c>
      <c r="E299" s="94" t="s">
        <v>31</v>
      </c>
      <c r="F299" s="97">
        <v>10021</v>
      </c>
      <c r="G299" s="97">
        <v>10351</v>
      </c>
      <c r="H299" s="98">
        <f t="shared" si="42"/>
        <v>10186</v>
      </c>
      <c r="I299" s="99"/>
      <c r="J299" s="99">
        <v>2.3199999999999998</v>
      </c>
      <c r="K299" s="99">
        <v>2.36</v>
      </c>
      <c r="L299" s="100">
        <f t="shared" si="43"/>
        <v>2.34</v>
      </c>
      <c r="M299" s="100">
        <f t="shared" si="44"/>
        <v>2.8284271247461926E-2</v>
      </c>
      <c r="N299" s="101">
        <v>2.4</v>
      </c>
      <c r="O299" s="102">
        <f t="shared" si="45"/>
        <v>68.09331664511916</v>
      </c>
      <c r="P299" s="103"/>
      <c r="Q299" s="103"/>
      <c r="R299" s="103"/>
      <c r="S299" s="103"/>
      <c r="T299" s="103"/>
      <c r="U299" s="127"/>
      <c r="V299" s="132">
        <v>7</v>
      </c>
      <c r="W299" s="132">
        <v>15</v>
      </c>
    </row>
    <row r="300" spans="1:23" x14ac:dyDescent="0.25">
      <c r="A300" s="33" t="s">
        <v>107</v>
      </c>
      <c r="B300" s="58" t="s">
        <v>13</v>
      </c>
      <c r="C300" s="33" t="s">
        <v>96</v>
      </c>
      <c r="D300" s="115">
        <v>42187</v>
      </c>
      <c r="E300" s="33" t="s">
        <v>31</v>
      </c>
      <c r="F300" s="88">
        <v>10021</v>
      </c>
      <c r="G300" s="88">
        <v>10351</v>
      </c>
      <c r="H300" s="107">
        <f t="shared" si="42"/>
        <v>10186</v>
      </c>
      <c r="I300" s="108"/>
      <c r="J300" s="108">
        <v>2.5</v>
      </c>
      <c r="K300" s="108">
        <v>2.5</v>
      </c>
      <c r="L300" s="35">
        <f t="shared" si="43"/>
        <v>2.5</v>
      </c>
      <c r="M300" s="35">
        <f t="shared" si="44"/>
        <v>0</v>
      </c>
      <c r="N300" s="101">
        <v>2.64</v>
      </c>
      <c r="O300" s="102">
        <f t="shared" si="45"/>
        <v>84.758142159370664</v>
      </c>
      <c r="P300" s="103"/>
      <c r="Q300" s="103"/>
      <c r="R300" s="103"/>
      <c r="S300" s="103"/>
      <c r="T300" s="103"/>
      <c r="U300" s="127"/>
      <c r="V300" s="132">
        <v>7</v>
      </c>
      <c r="W300" s="132">
        <v>15</v>
      </c>
    </row>
    <row r="301" spans="1:23" x14ac:dyDescent="0.25">
      <c r="A301" s="94" t="s">
        <v>95</v>
      </c>
      <c r="B301" s="95" t="s">
        <v>13</v>
      </c>
      <c r="C301" s="94" t="s">
        <v>96</v>
      </c>
      <c r="D301" s="114">
        <v>42187</v>
      </c>
      <c r="E301" s="94" t="s">
        <v>31</v>
      </c>
      <c r="F301" s="97">
        <v>10021</v>
      </c>
      <c r="G301" s="97">
        <v>10351</v>
      </c>
      <c r="H301" s="98">
        <f t="shared" si="42"/>
        <v>10186</v>
      </c>
      <c r="I301" s="99">
        <v>2.79</v>
      </c>
      <c r="J301" s="99">
        <v>2.84</v>
      </c>
      <c r="K301" s="99">
        <v>2.73</v>
      </c>
      <c r="L301" s="100">
        <f t="shared" si="43"/>
        <v>2.7866666666666666</v>
      </c>
      <c r="M301" s="100">
        <f t="shared" si="44"/>
        <v>5.5075705472860961E-2</v>
      </c>
      <c r="N301" s="101"/>
      <c r="O301" s="102">
        <f t="shared" si="45"/>
        <v>121.40356088324799</v>
      </c>
      <c r="P301" s="103"/>
      <c r="Q301" s="103"/>
      <c r="R301" s="103"/>
      <c r="S301" s="103"/>
      <c r="T301" s="103"/>
      <c r="U301" s="127"/>
      <c r="V301" s="132">
        <v>7</v>
      </c>
      <c r="W301" s="132">
        <v>15</v>
      </c>
    </row>
    <row r="302" spans="1:23" x14ac:dyDescent="0.25">
      <c r="A302" s="94" t="s">
        <v>100</v>
      </c>
      <c r="B302" s="95" t="s">
        <v>13</v>
      </c>
      <c r="C302" s="94" t="s">
        <v>96</v>
      </c>
      <c r="D302" s="114">
        <v>42187</v>
      </c>
      <c r="E302" s="94" t="s">
        <v>31</v>
      </c>
      <c r="F302" s="97">
        <v>10021</v>
      </c>
      <c r="G302" s="97">
        <v>10351</v>
      </c>
      <c r="H302" s="98">
        <f t="shared" si="42"/>
        <v>10186</v>
      </c>
      <c r="I302" s="99">
        <v>2.59</v>
      </c>
      <c r="J302" s="99">
        <v>2.64</v>
      </c>
      <c r="K302" s="99"/>
      <c r="L302" s="100">
        <f t="shared" si="43"/>
        <v>2.6150000000000002</v>
      </c>
      <c r="M302" s="100">
        <f t="shared" si="44"/>
        <v>3.5355339059327563E-2</v>
      </c>
      <c r="N302" s="101">
        <v>2.5099999999999998</v>
      </c>
      <c r="O302" s="102">
        <f t="shared" si="45"/>
        <v>98.362895490750162</v>
      </c>
      <c r="P302" s="103"/>
      <c r="Q302" s="103"/>
      <c r="R302" s="103"/>
      <c r="S302" s="103"/>
      <c r="T302" s="103"/>
      <c r="U302" s="127"/>
      <c r="V302" s="132">
        <v>7</v>
      </c>
      <c r="W302" s="132">
        <v>15</v>
      </c>
    </row>
    <row r="303" spans="1:23" x14ac:dyDescent="0.25">
      <c r="A303" s="94" t="s">
        <v>102</v>
      </c>
      <c r="B303" s="95" t="s">
        <v>13</v>
      </c>
      <c r="C303" s="94" t="s">
        <v>96</v>
      </c>
      <c r="D303" s="114">
        <v>42187</v>
      </c>
      <c r="E303" s="94" t="s">
        <v>31</v>
      </c>
      <c r="F303" s="97">
        <v>10021</v>
      </c>
      <c r="G303" s="97">
        <v>10351</v>
      </c>
      <c r="H303" s="98">
        <f t="shared" si="42"/>
        <v>10186</v>
      </c>
      <c r="I303" s="99">
        <v>2.7</v>
      </c>
      <c r="J303" s="99">
        <v>2.66</v>
      </c>
      <c r="K303" s="99"/>
      <c r="L303" s="100">
        <f t="shared" si="43"/>
        <v>2.68</v>
      </c>
      <c r="M303" s="100">
        <f t="shared" si="44"/>
        <v>2.8284271247461926E-2</v>
      </c>
      <c r="N303" s="101">
        <v>2.58</v>
      </c>
      <c r="O303" s="102">
        <f t="shared" si="45"/>
        <v>106.69060263871015</v>
      </c>
      <c r="P303" s="103"/>
      <c r="Q303" s="103"/>
      <c r="R303" s="103"/>
      <c r="S303" s="103"/>
      <c r="T303" s="103"/>
      <c r="U303" s="127"/>
      <c r="V303" s="132">
        <v>7</v>
      </c>
      <c r="W303" s="132">
        <v>15</v>
      </c>
    </row>
    <row r="304" spans="1:23" x14ac:dyDescent="0.25">
      <c r="A304" s="94" t="s">
        <v>98</v>
      </c>
      <c r="B304" s="95" t="s">
        <v>13</v>
      </c>
      <c r="C304" s="94" t="s">
        <v>96</v>
      </c>
      <c r="D304" s="114">
        <v>42187</v>
      </c>
      <c r="E304" s="94" t="s">
        <v>31</v>
      </c>
      <c r="F304" s="97">
        <v>10021</v>
      </c>
      <c r="G304" s="97">
        <v>10351</v>
      </c>
      <c r="H304" s="98">
        <f t="shared" si="42"/>
        <v>10186</v>
      </c>
      <c r="I304" s="99">
        <v>2.75</v>
      </c>
      <c r="J304" s="99">
        <v>2.72</v>
      </c>
      <c r="K304" s="99"/>
      <c r="L304" s="100">
        <f t="shared" si="43"/>
        <v>2.7350000000000003</v>
      </c>
      <c r="M304" s="100">
        <f t="shared" si="44"/>
        <v>2.1213203435596288E-2</v>
      </c>
      <c r="N304" s="101"/>
      <c r="O304" s="102">
        <f t="shared" si="45"/>
        <v>114.11132928831576</v>
      </c>
      <c r="P304" s="103"/>
      <c r="Q304" s="103"/>
      <c r="R304" s="103"/>
      <c r="S304" s="103"/>
      <c r="T304" s="103"/>
      <c r="U304" s="127"/>
      <c r="V304" s="132">
        <v>7</v>
      </c>
      <c r="W304" s="132">
        <v>15</v>
      </c>
    </row>
    <row r="305" spans="1:23" x14ac:dyDescent="0.25">
      <c r="A305" s="94" t="s">
        <v>101</v>
      </c>
      <c r="B305" s="95" t="s">
        <v>13</v>
      </c>
      <c r="C305" s="94" t="s">
        <v>96</v>
      </c>
      <c r="D305" s="114">
        <v>42187</v>
      </c>
      <c r="E305" s="94" t="s">
        <v>31</v>
      </c>
      <c r="F305" s="97">
        <v>10021</v>
      </c>
      <c r="G305" s="97">
        <v>10351</v>
      </c>
      <c r="H305" s="98">
        <f t="shared" si="42"/>
        <v>10186</v>
      </c>
      <c r="I305" s="99">
        <v>2.4700000000000002</v>
      </c>
      <c r="J305" s="99">
        <v>2.4</v>
      </c>
      <c r="K305" s="99"/>
      <c r="L305" s="100">
        <f t="shared" si="43"/>
        <v>2.4350000000000001</v>
      </c>
      <c r="M305" s="100">
        <f t="shared" si="44"/>
        <v>4.9497474683058526E-2</v>
      </c>
      <c r="N305" s="101"/>
      <c r="O305" s="102">
        <f t="shared" si="45"/>
        <v>77.680421956238803</v>
      </c>
      <c r="P305" s="103"/>
      <c r="Q305" s="103"/>
      <c r="R305" s="103"/>
      <c r="S305" s="103"/>
      <c r="T305" s="103"/>
      <c r="U305" s="127"/>
      <c r="V305" s="132">
        <v>7</v>
      </c>
      <c r="W305" s="132">
        <v>15</v>
      </c>
    </row>
    <row r="306" spans="1:23" x14ac:dyDescent="0.25">
      <c r="A306" s="94" t="s">
        <v>84</v>
      </c>
      <c r="B306" s="95" t="s">
        <v>85</v>
      </c>
      <c r="C306" s="94" t="s">
        <v>16</v>
      </c>
      <c r="D306" s="114">
        <v>42187</v>
      </c>
      <c r="E306" s="94" t="s">
        <v>31</v>
      </c>
      <c r="F306" s="97">
        <v>14152</v>
      </c>
      <c r="G306" s="97">
        <v>14387</v>
      </c>
      <c r="H306" s="98">
        <f t="shared" si="42"/>
        <v>14269.5</v>
      </c>
      <c r="I306" s="99">
        <v>2.59</v>
      </c>
      <c r="J306" s="99">
        <v>2.5099999999999998</v>
      </c>
      <c r="K306" s="99"/>
      <c r="L306" s="100">
        <f t="shared" si="43"/>
        <v>2.5499999999999998</v>
      </c>
      <c r="M306" s="100">
        <f t="shared" si="44"/>
        <v>5.6568542494923851E-2</v>
      </c>
      <c r="N306" s="101"/>
      <c r="O306" s="102">
        <f t="shared" si="45"/>
        <v>90.499878727120972</v>
      </c>
      <c r="P306" s="116">
        <v>-14.525466666666665</v>
      </c>
      <c r="Q306" s="117">
        <v>7.2308733333333324</v>
      </c>
      <c r="R306" s="116">
        <v>40.779822670064313</v>
      </c>
      <c r="S306" s="117">
        <v>14.365076787384321</v>
      </c>
      <c r="T306" s="117">
        <v>2.838816894169192</v>
      </c>
      <c r="U306" s="127"/>
      <c r="V306" s="132">
        <v>9</v>
      </c>
      <c r="W306" s="132">
        <v>19</v>
      </c>
    </row>
    <row r="307" spans="1:23" x14ac:dyDescent="0.25">
      <c r="A307" s="94" t="s">
        <v>18</v>
      </c>
      <c r="B307" s="95" t="s">
        <v>17</v>
      </c>
      <c r="C307" s="94" t="s">
        <v>21</v>
      </c>
      <c r="D307" s="114">
        <v>42187</v>
      </c>
      <c r="E307" s="114" t="s">
        <v>31</v>
      </c>
      <c r="F307" s="97">
        <v>11668</v>
      </c>
      <c r="G307" s="97">
        <v>12656</v>
      </c>
      <c r="H307" s="98">
        <f t="shared" si="42"/>
        <v>12162</v>
      </c>
      <c r="I307" s="99">
        <v>2.48</v>
      </c>
      <c r="J307" s="99"/>
      <c r="K307" s="99">
        <v>2.48</v>
      </c>
      <c r="L307" s="100">
        <f t="shared" si="43"/>
        <v>2.48</v>
      </c>
      <c r="M307" s="100">
        <f t="shared" si="44"/>
        <v>0</v>
      </c>
      <c r="N307" s="101">
        <v>2.5</v>
      </c>
      <c r="O307" s="102">
        <f t="shared" si="45"/>
        <v>82.53441236984186</v>
      </c>
      <c r="P307" s="116">
        <v>-17.230466666666665</v>
      </c>
      <c r="Q307" s="117">
        <v>7.7211733333333328</v>
      </c>
      <c r="R307" s="116">
        <v>40.516468364888212</v>
      </c>
      <c r="S307" s="117">
        <v>13.985439217106938</v>
      </c>
      <c r="T307" s="117">
        <v>2.8970465450472673</v>
      </c>
      <c r="U307" s="116"/>
      <c r="V307" s="132">
        <v>8</v>
      </c>
      <c r="W307" s="132">
        <v>17</v>
      </c>
    </row>
    <row r="308" spans="1:23" x14ac:dyDescent="0.25">
      <c r="A308" s="94" t="s">
        <v>19</v>
      </c>
      <c r="B308" s="95" t="s">
        <v>17</v>
      </c>
      <c r="C308" s="94" t="s">
        <v>21</v>
      </c>
      <c r="D308" s="114">
        <v>42196</v>
      </c>
      <c r="E308" s="114" t="s">
        <v>31</v>
      </c>
      <c r="F308" s="97">
        <v>11668</v>
      </c>
      <c r="G308" s="97">
        <v>12656</v>
      </c>
      <c r="H308" s="98">
        <f t="shared" si="42"/>
        <v>12162</v>
      </c>
      <c r="I308" s="99">
        <v>2.41</v>
      </c>
      <c r="J308" s="99">
        <v>2.39</v>
      </c>
      <c r="K308" s="99"/>
      <c r="L308" s="100">
        <f t="shared" si="43"/>
        <v>2.4000000000000004</v>
      </c>
      <c r="M308" s="100">
        <f t="shared" si="44"/>
        <v>1.4142135623730963E-2</v>
      </c>
      <c r="N308" s="101">
        <v>2.5</v>
      </c>
      <c r="O308" s="102">
        <f t="shared" si="45"/>
        <v>74.045592064062333</v>
      </c>
      <c r="P308" s="116">
        <v>-12.739466666666665</v>
      </c>
      <c r="Q308" s="117">
        <v>8.2964733333333331</v>
      </c>
      <c r="R308" s="116">
        <v>39.665835504334432</v>
      </c>
      <c r="S308" s="117">
        <v>13.648121629928056</v>
      </c>
      <c r="T308" s="117">
        <v>2.9063219525648032</v>
      </c>
      <c r="U308" s="116"/>
      <c r="V308" s="132">
        <v>8</v>
      </c>
      <c r="W308" s="132">
        <v>17</v>
      </c>
    </row>
    <row r="309" spans="1:23" x14ac:dyDescent="0.25">
      <c r="A309" s="94" t="s">
        <v>20</v>
      </c>
      <c r="B309" s="95" t="s">
        <v>17</v>
      </c>
      <c r="C309" s="94" t="s">
        <v>23</v>
      </c>
      <c r="D309" s="114">
        <v>42187</v>
      </c>
      <c r="E309" s="114" t="s">
        <v>31</v>
      </c>
      <c r="F309" s="97">
        <v>11668</v>
      </c>
      <c r="G309" s="97">
        <v>12656</v>
      </c>
      <c r="H309" s="98">
        <f t="shared" si="42"/>
        <v>12162</v>
      </c>
      <c r="I309" s="99">
        <v>2.69</v>
      </c>
      <c r="J309" s="99">
        <v>2.67</v>
      </c>
      <c r="K309" s="99"/>
      <c r="L309" s="100">
        <f t="shared" si="43"/>
        <v>2.6799999999999997</v>
      </c>
      <c r="M309" s="100">
        <f t="shared" si="44"/>
        <v>1.4142135623730963E-2</v>
      </c>
      <c r="N309" s="101">
        <v>2.59</v>
      </c>
      <c r="O309" s="102">
        <f t="shared" si="45"/>
        <v>106.69060263871015</v>
      </c>
      <c r="P309" s="116">
        <v>-13.111466666666665</v>
      </c>
      <c r="Q309" s="117">
        <v>7.2321733333333329</v>
      </c>
      <c r="R309" s="116">
        <v>41.120437832844594</v>
      </c>
      <c r="S309" s="117">
        <v>14.209045483457782</v>
      </c>
      <c r="T309" s="117">
        <v>2.8939620103769212</v>
      </c>
      <c r="U309" s="116"/>
      <c r="V309" s="132">
        <v>8</v>
      </c>
      <c r="W309" s="132">
        <v>17</v>
      </c>
    </row>
    <row r="310" spans="1:23" x14ac:dyDescent="0.25">
      <c r="A310" s="94" t="s">
        <v>536</v>
      </c>
      <c r="B310" s="95" t="s">
        <v>358</v>
      </c>
      <c r="C310" s="94" t="s">
        <v>21</v>
      </c>
      <c r="D310" s="96">
        <v>42302</v>
      </c>
      <c r="E310" s="94" t="s">
        <v>31</v>
      </c>
      <c r="F310" s="97">
        <v>7057</v>
      </c>
      <c r="G310" s="97">
        <v>7386</v>
      </c>
      <c r="H310" s="98">
        <f t="shared" si="42"/>
        <v>7221.5</v>
      </c>
      <c r="I310" s="99">
        <v>2.44</v>
      </c>
      <c r="J310" s="99"/>
      <c r="K310" s="99">
        <v>2.41</v>
      </c>
      <c r="L310" s="100">
        <f t="shared" si="43"/>
        <v>2.4249999999999998</v>
      </c>
      <c r="M310" s="100">
        <f t="shared" si="44"/>
        <v>2.1213203435596288E-2</v>
      </c>
      <c r="N310" s="101">
        <v>2.52</v>
      </c>
      <c r="O310" s="102">
        <f t="shared" si="45"/>
        <v>76.629478348117118</v>
      </c>
      <c r="P310" s="103"/>
      <c r="Q310" s="103"/>
      <c r="R310" s="103"/>
      <c r="S310" s="103"/>
      <c r="T310" s="103"/>
      <c r="U310" s="116"/>
      <c r="V310" s="132">
        <v>5</v>
      </c>
      <c r="W310" s="132">
        <v>8</v>
      </c>
    </row>
    <row r="311" spans="1:23" x14ac:dyDescent="0.25">
      <c r="A311" s="33" t="s">
        <v>690</v>
      </c>
      <c r="B311" s="58" t="s">
        <v>417</v>
      </c>
      <c r="C311" s="33" t="s">
        <v>62</v>
      </c>
      <c r="D311" s="105">
        <v>42302</v>
      </c>
      <c r="E311" s="33" t="s">
        <v>31</v>
      </c>
      <c r="F311" s="88">
        <v>12656</v>
      </c>
      <c r="G311" s="88">
        <v>15095</v>
      </c>
      <c r="H311" s="107">
        <f t="shared" si="42"/>
        <v>13875.5</v>
      </c>
      <c r="I311" s="108">
        <v>2.38</v>
      </c>
      <c r="J311" s="108"/>
      <c r="K311" s="108">
        <v>2.4500000000000002</v>
      </c>
      <c r="L311" s="35">
        <f t="shared" si="43"/>
        <v>2.415</v>
      </c>
      <c r="M311" s="35">
        <f t="shared" si="44"/>
        <v>4.9497474683058526E-2</v>
      </c>
      <c r="N311" s="101">
        <v>2.58</v>
      </c>
      <c r="O311" s="102">
        <f t="shared" si="45"/>
        <v>75.588498255635045</v>
      </c>
      <c r="P311" s="103"/>
      <c r="Q311" s="103"/>
      <c r="R311" s="103"/>
      <c r="S311" s="103"/>
      <c r="T311" s="103"/>
      <c r="U311" s="116"/>
      <c r="V311" s="132">
        <v>9</v>
      </c>
      <c r="W311" s="132">
        <v>18</v>
      </c>
    </row>
    <row r="312" spans="1:23" x14ac:dyDescent="0.25">
      <c r="A312" s="33" t="s">
        <v>714</v>
      </c>
      <c r="B312" s="112" t="s">
        <v>722</v>
      </c>
      <c r="C312" s="33"/>
      <c r="D312" s="105"/>
      <c r="E312" s="33"/>
      <c r="F312" s="111">
        <v>2775</v>
      </c>
      <c r="G312" s="112">
        <v>3763</v>
      </c>
      <c r="H312" s="130">
        <v>3269</v>
      </c>
      <c r="I312" s="108"/>
      <c r="J312" s="108"/>
      <c r="K312" s="108"/>
      <c r="L312" s="35"/>
      <c r="M312" s="35"/>
      <c r="N312" s="101"/>
      <c r="O312" s="102"/>
      <c r="P312" s="127">
        <v>-19.501000000000001</v>
      </c>
      <c r="Q312" s="128">
        <v>4.470833333333335</v>
      </c>
      <c r="R312" s="127">
        <v>43.593221098410439</v>
      </c>
      <c r="S312" s="128">
        <v>14.808833675899207</v>
      </c>
      <c r="T312" s="127">
        <v>2.943730887420033</v>
      </c>
      <c r="U312" s="127"/>
      <c r="V312" s="132">
        <v>3</v>
      </c>
      <c r="W312" s="132">
        <v>3</v>
      </c>
    </row>
    <row r="313" spans="1:23" x14ac:dyDescent="0.25">
      <c r="A313" s="33" t="s">
        <v>490</v>
      </c>
      <c r="B313" s="58" t="s">
        <v>489</v>
      </c>
      <c r="C313" s="33" t="s">
        <v>21</v>
      </c>
      <c r="D313" s="105">
        <v>42298</v>
      </c>
      <c r="E313" s="33" t="s">
        <v>31</v>
      </c>
      <c r="F313" s="88">
        <v>4422</v>
      </c>
      <c r="G313" s="88">
        <v>4751</v>
      </c>
      <c r="H313" s="107">
        <f>AVERAGE(F313:G313)</f>
        <v>4586.5</v>
      </c>
      <c r="I313" s="108"/>
      <c r="J313" s="108">
        <v>2.5</v>
      </c>
      <c r="K313" s="108">
        <v>2.5299999999999998</v>
      </c>
      <c r="L313" s="35">
        <f>AVERAGE(I313:K313)</f>
        <v>2.5149999999999997</v>
      </c>
      <c r="M313" s="35">
        <f>STDEV(I313:K313)</f>
        <v>2.1213203435596288E-2</v>
      </c>
      <c r="N313" s="101">
        <v>2.38</v>
      </c>
      <c r="O313" s="102">
        <f>10^((3.31*(LOG(L313)))+0.611)</f>
        <v>86.453134685954439</v>
      </c>
      <c r="P313" s="127">
        <v>-18.632999999999999</v>
      </c>
      <c r="Q313" s="128">
        <v>6.5858333333333343</v>
      </c>
      <c r="R313" s="127">
        <v>42.555772817275596</v>
      </c>
      <c r="S313" s="128">
        <v>14.766151170670419</v>
      </c>
      <c r="T313" s="127">
        <v>2.881981386036661</v>
      </c>
      <c r="U313" s="127"/>
      <c r="V313" s="132">
        <v>3</v>
      </c>
      <c r="W313" s="132">
        <v>3</v>
      </c>
    </row>
    <row r="314" spans="1:23" x14ac:dyDescent="0.25">
      <c r="A314" s="33" t="s">
        <v>715</v>
      </c>
      <c r="B314" s="112" t="s">
        <v>722</v>
      </c>
      <c r="C314" s="33"/>
      <c r="D314" s="105"/>
      <c r="E314" s="33"/>
      <c r="F314" s="111">
        <v>2775</v>
      </c>
      <c r="G314" s="112">
        <v>3763</v>
      </c>
      <c r="H314" s="130">
        <v>3269</v>
      </c>
      <c r="I314" s="108"/>
      <c r="J314" s="108"/>
      <c r="K314" s="108"/>
      <c r="L314" s="35"/>
      <c r="M314" s="35"/>
      <c r="N314" s="101"/>
      <c r="O314" s="102"/>
      <c r="P314" s="127">
        <v>-11.924999999999999</v>
      </c>
      <c r="Q314" s="128">
        <v>6.5608333333333348</v>
      </c>
      <c r="R314" s="127">
        <v>43.513221031960668</v>
      </c>
      <c r="S314" s="128">
        <v>15.050898395514569</v>
      </c>
      <c r="T314" s="127">
        <v>2.8910713426202101</v>
      </c>
      <c r="U314" s="127"/>
      <c r="V314" s="132">
        <v>3</v>
      </c>
      <c r="W314" s="132">
        <v>3</v>
      </c>
    </row>
    <row r="315" spans="1:23" x14ac:dyDescent="0.25">
      <c r="A315" s="33" t="s">
        <v>486</v>
      </c>
      <c r="B315" s="58" t="s">
        <v>487</v>
      </c>
      <c r="C315" s="33" t="s">
        <v>16</v>
      </c>
      <c r="D315" s="105">
        <v>42302</v>
      </c>
      <c r="E315" s="33" t="s">
        <v>31</v>
      </c>
      <c r="F315" s="88">
        <v>3434</v>
      </c>
      <c r="G315" s="88">
        <v>3763</v>
      </c>
      <c r="H315" s="107">
        <f>AVERAGE(F315:G315)</f>
        <v>3598.5</v>
      </c>
      <c r="I315" s="108">
        <v>2.54</v>
      </c>
      <c r="J315" s="108"/>
      <c r="K315" s="108">
        <v>2.48</v>
      </c>
      <c r="L315" s="35">
        <f>AVERAGE(I315:K315)</f>
        <v>2.5099999999999998</v>
      </c>
      <c r="M315" s="35">
        <f>STDEV(I315:K315)</f>
        <v>4.2426406871192889E-2</v>
      </c>
      <c r="N315" s="101">
        <v>2.65</v>
      </c>
      <c r="O315" s="102">
        <f>10^((3.31*(LOG(L315)))+0.611)</f>
        <v>85.885533573899892</v>
      </c>
      <c r="P315" s="103"/>
      <c r="Q315" s="103"/>
      <c r="R315" s="103"/>
      <c r="S315" s="103"/>
      <c r="T315" s="103"/>
      <c r="U315" s="127"/>
      <c r="V315" s="132">
        <v>3</v>
      </c>
      <c r="W315" s="132">
        <v>3</v>
      </c>
    </row>
    <row r="316" spans="1:23" x14ac:dyDescent="0.25">
      <c r="A316" s="94" t="s">
        <v>116</v>
      </c>
      <c r="B316" s="95" t="s">
        <v>318</v>
      </c>
      <c r="C316" s="94" t="s">
        <v>23</v>
      </c>
      <c r="D316" s="114">
        <v>42191</v>
      </c>
      <c r="E316" s="94" t="s">
        <v>31</v>
      </c>
      <c r="F316" s="97">
        <v>4751</v>
      </c>
      <c r="G316" s="97">
        <v>5081</v>
      </c>
      <c r="H316" s="98">
        <f>AVERAGE(F316:G316)</f>
        <v>4916</v>
      </c>
      <c r="I316" s="99">
        <v>2.2999999999999998</v>
      </c>
      <c r="J316" s="99"/>
      <c r="K316" s="99">
        <v>2.2799999999999998</v>
      </c>
      <c r="L316" s="100">
        <f>AVERAGE(I316:K316)</f>
        <v>2.29</v>
      </c>
      <c r="M316" s="100">
        <f>STDEV(I316:K316)</f>
        <v>1.4142135623730963E-2</v>
      </c>
      <c r="N316" s="101">
        <v>2.23</v>
      </c>
      <c r="O316" s="102">
        <f>10^((3.31*(LOG(L316)))+0.611)</f>
        <v>63.395064281510365</v>
      </c>
      <c r="P316" s="103"/>
      <c r="Q316" s="103"/>
      <c r="R316" s="103"/>
      <c r="S316" s="103"/>
      <c r="T316" s="103"/>
      <c r="U316" s="127"/>
      <c r="V316" s="132">
        <v>4</v>
      </c>
      <c r="W316" s="132">
        <v>4</v>
      </c>
    </row>
    <row r="317" spans="1:23" x14ac:dyDescent="0.25">
      <c r="A317" s="94" t="s">
        <v>120</v>
      </c>
      <c r="B317" s="95" t="s">
        <v>318</v>
      </c>
      <c r="C317" s="94" t="s">
        <v>23</v>
      </c>
      <c r="D317" s="114">
        <v>42191</v>
      </c>
      <c r="E317" s="94" t="s">
        <v>31</v>
      </c>
      <c r="F317" s="97">
        <v>4751</v>
      </c>
      <c r="G317" s="97">
        <v>5081</v>
      </c>
      <c r="H317" s="98">
        <f>AVERAGE(F317:G317)</f>
        <v>4916</v>
      </c>
      <c r="I317" s="99"/>
      <c r="J317" s="99">
        <v>2.4300000000000002</v>
      </c>
      <c r="K317" s="99">
        <v>2.46</v>
      </c>
      <c r="L317" s="100">
        <f>AVERAGE(I317:K317)</f>
        <v>2.4450000000000003</v>
      </c>
      <c r="M317" s="100">
        <f>STDEV(I317:K317)</f>
        <v>2.1213203435596288E-2</v>
      </c>
      <c r="N317" s="101">
        <v>2.57</v>
      </c>
      <c r="O317" s="102">
        <f>10^((3.31*(LOG(L317)))+0.611)</f>
        <v>78.741382937850688</v>
      </c>
      <c r="P317" s="103"/>
      <c r="Q317" s="103"/>
      <c r="R317" s="103"/>
      <c r="S317" s="103"/>
      <c r="T317" s="103"/>
      <c r="U317" s="127"/>
      <c r="V317" s="132">
        <v>4</v>
      </c>
      <c r="W317" s="132">
        <v>4</v>
      </c>
    </row>
    <row r="318" spans="1:23" x14ac:dyDescent="0.25">
      <c r="A318" s="118" t="s">
        <v>310</v>
      </c>
      <c r="B318" s="118" t="s">
        <v>315</v>
      </c>
      <c r="C318" s="94"/>
      <c r="D318" s="114"/>
      <c r="E318" s="94"/>
      <c r="F318" s="88">
        <v>12656</v>
      </c>
      <c r="G318" s="97">
        <v>14152</v>
      </c>
      <c r="H318" s="98">
        <v>13404</v>
      </c>
      <c r="I318" s="99"/>
      <c r="J318" s="99"/>
      <c r="K318" s="99"/>
      <c r="L318" s="100"/>
      <c r="M318" s="100"/>
      <c r="N318" s="101"/>
      <c r="O318" s="102"/>
      <c r="P318" s="116">
        <v>-16.413466666666665</v>
      </c>
      <c r="Q318" s="117">
        <v>6.4983733333333333</v>
      </c>
      <c r="R318" s="116">
        <v>40.912099864562585</v>
      </c>
      <c r="S318" s="117">
        <v>14.189652201616399</v>
      </c>
      <c r="T318" s="117">
        <v>2.8832348589842201</v>
      </c>
      <c r="U318" s="127"/>
      <c r="V318" s="132">
        <v>9</v>
      </c>
      <c r="W318" s="132">
        <v>18</v>
      </c>
    </row>
    <row r="319" spans="1:23" x14ac:dyDescent="0.25">
      <c r="A319" s="118" t="s">
        <v>308</v>
      </c>
      <c r="B319" s="118" t="s">
        <v>315</v>
      </c>
      <c r="C319" s="94"/>
      <c r="D319" s="114"/>
      <c r="E319" s="94"/>
      <c r="F319" s="88">
        <v>12656</v>
      </c>
      <c r="G319" s="97">
        <v>14152</v>
      </c>
      <c r="H319" s="98">
        <v>13404</v>
      </c>
      <c r="I319" s="99"/>
      <c r="J319" s="99"/>
      <c r="K319" s="99"/>
      <c r="L319" s="100"/>
      <c r="M319" s="100"/>
      <c r="N319" s="101"/>
      <c r="O319" s="102"/>
      <c r="P319" s="116">
        <v>-14.727466666666665</v>
      </c>
      <c r="Q319" s="117">
        <v>8.2889733333333329</v>
      </c>
      <c r="R319" s="116">
        <v>40.965462181995605</v>
      </c>
      <c r="S319" s="117">
        <v>14.233474874058855</v>
      </c>
      <c r="T319" s="117">
        <v>2.8781068955028681</v>
      </c>
      <c r="U319" s="127"/>
      <c r="V319" s="132">
        <v>9</v>
      </c>
      <c r="W319" s="132">
        <v>18</v>
      </c>
    </row>
    <row r="320" spans="1:23" x14ac:dyDescent="0.25">
      <c r="A320" s="33" t="s">
        <v>693</v>
      </c>
      <c r="B320" s="58" t="s">
        <v>405</v>
      </c>
      <c r="C320" s="33" t="s">
        <v>96</v>
      </c>
      <c r="D320" s="105">
        <v>42302</v>
      </c>
      <c r="E320" s="33" t="s">
        <v>31</v>
      </c>
      <c r="F320" s="88">
        <v>14387</v>
      </c>
      <c r="G320" s="88">
        <v>14623</v>
      </c>
      <c r="H320" s="107">
        <f>AVERAGE(F320:G320)</f>
        <v>14505</v>
      </c>
      <c r="I320" s="108">
        <v>2.5</v>
      </c>
      <c r="J320" s="108"/>
      <c r="K320" s="108">
        <v>2.54</v>
      </c>
      <c r="L320" s="35">
        <f>AVERAGE(I320:K320)</f>
        <v>2.52</v>
      </c>
      <c r="M320" s="35">
        <f>STDEV(I320:K320)</f>
        <v>2.8284271247461926E-2</v>
      </c>
      <c r="N320" s="101">
        <v>2.36</v>
      </c>
      <c r="O320" s="102">
        <f>10^((3.31*(LOG(L320)))+0.611)</f>
        <v>87.023348469501087</v>
      </c>
      <c r="P320" s="103"/>
      <c r="Q320" s="103"/>
      <c r="R320" s="103"/>
      <c r="S320" s="103"/>
      <c r="T320" s="103"/>
      <c r="U320" s="127"/>
      <c r="V320" s="132">
        <v>9</v>
      </c>
      <c r="W320" s="132">
        <v>19</v>
      </c>
    </row>
    <row r="321" spans="1:23" x14ac:dyDescent="0.25">
      <c r="A321" s="94" t="s">
        <v>458</v>
      </c>
      <c r="B321" s="95" t="s">
        <v>451</v>
      </c>
      <c r="C321" s="94" t="s">
        <v>435</v>
      </c>
      <c r="D321" s="96">
        <v>42298</v>
      </c>
      <c r="E321" s="94" t="s">
        <v>31</v>
      </c>
      <c r="F321" s="97">
        <v>1458</v>
      </c>
      <c r="G321" s="97">
        <v>1787</v>
      </c>
      <c r="H321" s="98">
        <f>AVERAGE(F321:G321)</f>
        <v>1622.5</v>
      </c>
      <c r="I321" s="99">
        <v>2.69</v>
      </c>
      <c r="J321" s="99">
        <v>2.68</v>
      </c>
      <c r="K321" s="99"/>
      <c r="L321" s="100">
        <f>AVERAGE(I321:K321)</f>
        <v>2.6850000000000001</v>
      </c>
      <c r="M321" s="100">
        <f>STDEV(I321:K321)</f>
        <v>7.0710678118653244E-3</v>
      </c>
      <c r="N321" s="101">
        <v>2.63</v>
      </c>
      <c r="O321" s="102">
        <f>10^((3.31*(LOG(L321)))+0.611)</f>
        <v>107.35087780936044</v>
      </c>
      <c r="P321" s="109">
        <v>-18.886300000000002</v>
      </c>
      <c r="Q321" s="110">
        <v>4.8632999999999988</v>
      </c>
      <c r="R321" s="109">
        <v>43.558492728989435</v>
      </c>
      <c r="S321" s="110">
        <v>14.936947420575132</v>
      </c>
      <c r="T321" s="109">
        <v>2.9161575991751238</v>
      </c>
      <c r="U321" s="127"/>
      <c r="V321" s="132">
        <v>2</v>
      </c>
      <c r="W321" s="132">
        <v>2</v>
      </c>
    </row>
    <row r="322" spans="1:23" x14ac:dyDescent="0.25">
      <c r="A322" s="33" t="s">
        <v>459</v>
      </c>
      <c r="B322" s="58" t="s">
        <v>451</v>
      </c>
      <c r="C322" s="33" t="s">
        <v>435</v>
      </c>
      <c r="D322" s="105">
        <v>42298</v>
      </c>
      <c r="E322" s="33" t="s">
        <v>31</v>
      </c>
      <c r="F322" s="88">
        <v>1458</v>
      </c>
      <c r="G322" s="88">
        <v>1787</v>
      </c>
      <c r="H322" s="107">
        <f>AVERAGE(F322:G322)</f>
        <v>1622.5</v>
      </c>
      <c r="I322" s="108">
        <v>2.52</v>
      </c>
      <c r="J322" s="108">
        <v>2.56</v>
      </c>
      <c r="K322" s="108"/>
      <c r="L322" s="35">
        <f>AVERAGE(I322:K322)</f>
        <v>2.54</v>
      </c>
      <c r="M322" s="35">
        <f>STDEV(I322:K322)</f>
        <v>2.8284271247461926E-2</v>
      </c>
      <c r="N322" s="101">
        <v>2.69</v>
      </c>
      <c r="O322" s="102">
        <f>10^((3.31*(LOG(L322)))+0.611)</f>
        <v>89.330466510741147</v>
      </c>
      <c r="P322" s="103"/>
      <c r="Q322" s="103"/>
      <c r="R322" s="103"/>
      <c r="S322" s="103"/>
      <c r="T322" s="103"/>
      <c r="U322" s="127"/>
      <c r="V322" s="132">
        <v>2</v>
      </c>
      <c r="W322" s="132">
        <v>2</v>
      </c>
    </row>
    <row r="323" spans="1:23" x14ac:dyDescent="0.25">
      <c r="A323" s="111" t="s">
        <v>450</v>
      </c>
      <c r="B323" s="112" t="s">
        <v>451</v>
      </c>
      <c r="C323" s="33"/>
      <c r="D323" s="105"/>
      <c r="E323" s="33"/>
      <c r="F323" s="112">
        <v>1458</v>
      </c>
      <c r="G323" s="111">
        <v>1787</v>
      </c>
      <c r="H323" s="113">
        <f>(F323+G323)/2</f>
        <v>1622.5</v>
      </c>
      <c r="I323" s="108"/>
      <c r="J323" s="108"/>
      <c r="K323" s="108"/>
      <c r="L323" s="35"/>
      <c r="M323" s="35"/>
      <c r="N323" s="101"/>
      <c r="O323" s="102"/>
      <c r="P323" s="109">
        <v>-17.6493</v>
      </c>
      <c r="Q323" s="110">
        <v>4.7452999999999994</v>
      </c>
      <c r="R323" s="109">
        <v>44.23876670608697</v>
      </c>
      <c r="S323" s="110">
        <v>15.248416678782505</v>
      </c>
      <c r="T323" s="109">
        <v>2.9012039504169147</v>
      </c>
      <c r="U323" s="127"/>
      <c r="V323" s="132">
        <v>2</v>
      </c>
      <c r="W323" s="132">
        <v>2</v>
      </c>
    </row>
    <row r="324" spans="1:23" x14ac:dyDescent="0.25">
      <c r="A324" s="33" t="s">
        <v>460</v>
      </c>
      <c r="B324" s="58" t="s">
        <v>451</v>
      </c>
      <c r="C324" s="33" t="s">
        <v>449</v>
      </c>
      <c r="D324" s="105">
        <v>42298</v>
      </c>
      <c r="E324" s="33" t="s">
        <v>31</v>
      </c>
      <c r="F324" s="88">
        <v>1458</v>
      </c>
      <c r="G324" s="88">
        <v>1787</v>
      </c>
      <c r="H324" s="107">
        <f>AVERAGE(F324:G324)</f>
        <v>1622.5</v>
      </c>
      <c r="I324" s="108"/>
      <c r="J324" s="108">
        <v>2.59</v>
      </c>
      <c r="K324" s="108">
        <v>2.5099999999999998</v>
      </c>
      <c r="L324" s="35">
        <f>AVERAGE(I324:K324)</f>
        <v>2.5499999999999998</v>
      </c>
      <c r="M324" s="35">
        <f>STDEV(I324:K324)</f>
        <v>5.6568542494923851E-2</v>
      </c>
      <c r="N324" s="101">
        <v>2.4</v>
      </c>
      <c r="O324" s="102">
        <f>10^((3.31*(LOG(L324)))+0.611)</f>
        <v>90.499878727120972</v>
      </c>
      <c r="P324" s="109">
        <v>-16.505300000000002</v>
      </c>
      <c r="Q324" s="110">
        <v>6.4092999999999991</v>
      </c>
      <c r="R324" s="109">
        <v>42.807134923403027</v>
      </c>
      <c r="S324" s="110">
        <v>14.684557069641293</v>
      </c>
      <c r="T324" s="109">
        <v>2.9151124354919817</v>
      </c>
      <c r="U324" s="127"/>
      <c r="V324" s="132">
        <v>2</v>
      </c>
      <c r="W324" s="132">
        <v>2</v>
      </c>
    </row>
    <row r="325" spans="1:23" x14ac:dyDescent="0.25">
      <c r="A325" s="111" t="s">
        <v>452</v>
      </c>
      <c r="B325" s="112" t="s">
        <v>451</v>
      </c>
      <c r="C325" s="33"/>
      <c r="D325" s="105"/>
      <c r="E325" s="33"/>
      <c r="F325" s="112">
        <v>1458</v>
      </c>
      <c r="G325" s="111">
        <v>1787</v>
      </c>
      <c r="H325" s="113">
        <f>(F325+G325)/2</f>
        <v>1622.5</v>
      </c>
      <c r="I325" s="108"/>
      <c r="J325" s="108"/>
      <c r="K325" s="108"/>
      <c r="L325" s="35"/>
      <c r="M325" s="35"/>
      <c r="N325" s="101"/>
      <c r="O325" s="102"/>
      <c r="P325" s="109">
        <v>-16.487300000000001</v>
      </c>
      <c r="Q325" s="110">
        <v>4.5952999999999991</v>
      </c>
      <c r="R325" s="109">
        <v>42.989076882650465</v>
      </c>
      <c r="S325" s="110">
        <v>14.810836352706533</v>
      </c>
      <c r="T325" s="109">
        <v>2.9025421562229767</v>
      </c>
      <c r="U325" s="127"/>
      <c r="V325" s="132">
        <v>2</v>
      </c>
      <c r="W325" s="132">
        <v>2</v>
      </c>
    </row>
    <row r="326" spans="1:23" x14ac:dyDescent="0.25">
      <c r="A326" s="33" t="s">
        <v>461</v>
      </c>
      <c r="B326" s="58" t="s">
        <v>451</v>
      </c>
      <c r="C326" s="33" t="s">
        <v>435</v>
      </c>
      <c r="D326" s="105">
        <v>42298</v>
      </c>
      <c r="E326" s="33" t="s">
        <v>31</v>
      </c>
      <c r="F326" s="88">
        <v>1458</v>
      </c>
      <c r="G326" s="88">
        <v>1787</v>
      </c>
      <c r="H326" s="107">
        <f>AVERAGE(F326:G326)</f>
        <v>1622.5</v>
      </c>
      <c r="I326" s="108">
        <v>2.63</v>
      </c>
      <c r="J326" s="108">
        <v>2.5499999999999998</v>
      </c>
      <c r="K326" s="108"/>
      <c r="L326" s="35">
        <f>AVERAGE(I326:K326)</f>
        <v>2.59</v>
      </c>
      <c r="M326" s="35">
        <f>STDEV(I326:K326)</f>
        <v>5.6568542494923851E-2</v>
      </c>
      <c r="N326" s="101">
        <v>2.38</v>
      </c>
      <c r="O326" s="102">
        <f>10^((3.31*(LOG(L326)))+0.611)</f>
        <v>95.28449116458566</v>
      </c>
      <c r="P326" s="103"/>
      <c r="Q326" s="103"/>
      <c r="R326" s="103"/>
      <c r="S326" s="103"/>
      <c r="T326" s="103"/>
      <c r="U326" s="127"/>
      <c r="V326" s="132">
        <v>2</v>
      </c>
      <c r="W326" s="132">
        <v>2</v>
      </c>
    </row>
    <row r="327" spans="1:23" x14ac:dyDescent="0.25">
      <c r="A327" s="111" t="s">
        <v>453</v>
      </c>
      <c r="B327" s="112" t="s">
        <v>451</v>
      </c>
      <c r="C327" s="33"/>
      <c r="D327" s="105"/>
      <c r="E327" s="33"/>
      <c r="F327" s="112">
        <v>1458</v>
      </c>
      <c r="G327" s="111">
        <v>1787</v>
      </c>
      <c r="H327" s="113">
        <f>(F327+G327)/2</f>
        <v>1622.5</v>
      </c>
      <c r="I327" s="108"/>
      <c r="J327" s="108"/>
      <c r="K327" s="108"/>
      <c r="L327" s="35"/>
      <c r="M327" s="35"/>
      <c r="N327" s="101"/>
      <c r="O327" s="102"/>
      <c r="P327" s="109">
        <v>-16.866300000000003</v>
      </c>
      <c r="Q327" s="110">
        <v>4.1842999999999995</v>
      </c>
      <c r="R327" s="109">
        <v>41.751496473752596</v>
      </c>
      <c r="S327" s="110">
        <v>14.11652081829731</v>
      </c>
      <c r="T327" s="109">
        <v>2.9576336132084227</v>
      </c>
      <c r="U327" s="127"/>
      <c r="V327" s="132">
        <v>2</v>
      </c>
      <c r="W327" s="132">
        <v>2</v>
      </c>
    </row>
    <row r="328" spans="1:23" x14ac:dyDescent="0.25">
      <c r="A328" s="94" t="s">
        <v>203</v>
      </c>
      <c r="B328" s="95" t="s">
        <v>136</v>
      </c>
      <c r="C328" s="94" t="s">
        <v>23</v>
      </c>
      <c r="D328" s="114">
        <v>42196</v>
      </c>
      <c r="E328" s="94" t="s">
        <v>31</v>
      </c>
      <c r="F328" s="97">
        <v>8704</v>
      </c>
      <c r="G328" s="97">
        <v>9033</v>
      </c>
      <c r="H328" s="98">
        <f t="shared" ref="H328:H352" si="46">AVERAGE(F328:G328)</f>
        <v>8868.5</v>
      </c>
      <c r="I328" s="99"/>
      <c r="J328" s="99">
        <v>2.15</v>
      </c>
      <c r="K328" s="99">
        <v>2.25</v>
      </c>
      <c r="L328" s="100">
        <f t="shared" ref="L328:L338" si="47">AVERAGE(I328:K328)</f>
        <v>2.2000000000000002</v>
      </c>
      <c r="M328" s="100">
        <f t="shared" ref="M328:M338" si="48">STDEV(I328:K328)</f>
        <v>7.0710678118654821E-2</v>
      </c>
      <c r="N328" s="101"/>
      <c r="O328" s="102">
        <f t="shared" ref="O328:O338" si="49">10^((3.31*(LOG(L328)))+0.611)</f>
        <v>55.516115869313488</v>
      </c>
      <c r="P328" s="116">
        <v>-20.947466666666667</v>
      </c>
      <c r="Q328" s="117">
        <v>4.9102266666666665</v>
      </c>
      <c r="R328" s="116">
        <v>38.689139754035608</v>
      </c>
      <c r="S328" s="117">
        <v>12.994025311927594</v>
      </c>
      <c r="T328" s="116">
        <v>2.9774560865693962</v>
      </c>
      <c r="U328" s="116"/>
      <c r="V328" s="132">
        <v>6</v>
      </c>
      <c r="W328" s="132">
        <v>11</v>
      </c>
    </row>
    <row r="329" spans="1:23" x14ac:dyDescent="0.25">
      <c r="A329" s="94" t="s">
        <v>200</v>
      </c>
      <c r="B329" s="95" t="s">
        <v>136</v>
      </c>
      <c r="C329" s="94" t="s">
        <v>22</v>
      </c>
      <c r="D329" s="114">
        <v>42196</v>
      </c>
      <c r="E329" s="94" t="s">
        <v>31</v>
      </c>
      <c r="F329" s="97">
        <v>8704</v>
      </c>
      <c r="G329" s="97">
        <v>9033</v>
      </c>
      <c r="H329" s="98">
        <f t="shared" si="46"/>
        <v>8868.5</v>
      </c>
      <c r="I329" s="99">
        <v>2.57</v>
      </c>
      <c r="J329" s="99">
        <v>2.57</v>
      </c>
      <c r="K329" s="99"/>
      <c r="L329" s="100">
        <f t="shared" si="47"/>
        <v>2.57</v>
      </c>
      <c r="M329" s="100">
        <f t="shared" si="48"/>
        <v>0</v>
      </c>
      <c r="N329" s="101">
        <v>2.63</v>
      </c>
      <c r="O329" s="102">
        <f t="shared" si="49"/>
        <v>92.870682728331374</v>
      </c>
      <c r="P329" s="103"/>
      <c r="Q329" s="103"/>
      <c r="R329" s="103"/>
      <c r="S329" s="103"/>
      <c r="T329" s="103"/>
      <c r="U329" s="116"/>
      <c r="V329" s="132">
        <v>6</v>
      </c>
      <c r="W329" s="132">
        <v>11</v>
      </c>
    </row>
    <row r="330" spans="1:23" x14ac:dyDescent="0.25">
      <c r="A330" s="94" t="s">
        <v>202</v>
      </c>
      <c r="B330" s="95" t="s">
        <v>136</v>
      </c>
      <c r="C330" s="94" t="s">
        <v>201</v>
      </c>
      <c r="D330" s="114">
        <v>42196</v>
      </c>
      <c r="E330" s="94" t="s">
        <v>31</v>
      </c>
      <c r="F330" s="97">
        <v>8704</v>
      </c>
      <c r="G330" s="97">
        <v>9033</v>
      </c>
      <c r="H330" s="98">
        <f t="shared" si="46"/>
        <v>8868.5</v>
      </c>
      <c r="I330" s="99">
        <v>2.4700000000000002</v>
      </c>
      <c r="J330" s="99">
        <v>2.5299999999999998</v>
      </c>
      <c r="K330" s="99"/>
      <c r="L330" s="100">
        <f t="shared" si="47"/>
        <v>2.5</v>
      </c>
      <c r="M330" s="100">
        <f t="shared" si="48"/>
        <v>4.2426406871192576E-2</v>
      </c>
      <c r="N330" s="101"/>
      <c r="O330" s="102">
        <f t="shared" si="49"/>
        <v>84.758142159370664</v>
      </c>
      <c r="P330" s="103"/>
      <c r="Q330" s="103"/>
      <c r="R330" s="103"/>
      <c r="S330" s="103"/>
      <c r="T330" s="103"/>
      <c r="U330" s="116"/>
      <c r="V330" s="132">
        <v>6</v>
      </c>
      <c r="W330" s="132">
        <v>11</v>
      </c>
    </row>
    <row r="331" spans="1:23" x14ac:dyDescent="0.25">
      <c r="A331" s="94" t="s">
        <v>204</v>
      </c>
      <c r="B331" s="95" t="s">
        <v>136</v>
      </c>
      <c r="C331" s="94" t="s">
        <v>62</v>
      </c>
      <c r="D331" s="114">
        <v>42196</v>
      </c>
      <c r="E331" s="94" t="s">
        <v>31</v>
      </c>
      <c r="F331" s="97">
        <v>8704</v>
      </c>
      <c r="G331" s="97">
        <v>9033</v>
      </c>
      <c r="H331" s="98">
        <f t="shared" si="46"/>
        <v>8868.5</v>
      </c>
      <c r="I331" s="99"/>
      <c r="J331" s="99">
        <v>2.38</v>
      </c>
      <c r="K331" s="99">
        <v>2.34</v>
      </c>
      <c r="L331" s="100">
        <f t="shared" si="47"/>
        <v>2.36</v>
      </c>
      <c r="M331" s="100">
        <f t="shared" si="48"/>
        <v>2.8284271247461926E-2</v>
      </c>
      <c r="N331" s="101"/>
      <c r="O331" s="102">
        <f t="shared" si="49"/>
        <v>70.038805367037725</v>
      </c>
      <c r="P331" s="103"/>
      <c r="Q331" s="103"/>
      <c r="R331" s="103"/>
      <c r="S331" s="103"/>
      <c r="T331" s="103"/>
      <c r="U331" s="116"/>
      <c r="V331" s="132">
        <v>6</v>
      </c>
      <c r="W331" s="132">
        <v>11</v>
      </c>
    </row>
    <row r="332" spans="1:23" x14ac:dyDescent="0.25">
      <c r="A332" s="94" t="s">
        <v>330</v>
      </c>
      <c r="B332" s="95" t="s">
        <v>136</v>
      </c>
      <c r="C332" s="94" t="s">
        <v>23</v>
      </c>
      <c r="D332" s="114">
        <v>42199</v>
      </c>
      <c r="E332" s="94" t="s">
        <v>31</v>
      </c>
      <c r="F332" s="97">
        <v>8704</v>
      </c>
      <c r="G332" s="97">
        <v>9033</v>
      </c>
      <c r="H332" s="98">
        <f t="shared" si="46"/>
        <v>8868.5</v>
      </c>
      <c r="I332" s="99">
        <v>2.63</v>
      </c>
      <c r="J332" s="99">
        <v>2.58</v>
      </c>
      <c r="K332" s="99"/>
      <c r="L332" s="100">
        <f t="shared" si="47"/>
        <v>2.605</v>
      </c>
      <c r="M332" s="100">
        <f t="shared" si="48"/>
        <v>3.5355339059327251E-2</v>
      </c>
      <c r="N332" s="101"/>
      <c r="O332" s="102">
        <f t="shared" si="49"/>
        <v>97.123333160996566</v>
      </c>
      <c r="P332" s="103"/>
      <c r="Q332" s="103"/>
      <c r="R332" s="103"/>
      <c r="S332" s="103"/>
      <c r="T332" s="103"/>
      <c r="U332" s="116"/>
      <c r="V332" s="132">
        <v>6</v>
      </c>
      <c r="W332" s="132">
        <v>11</v>
      </c>
    </row>
    <row r="333" spans="1:23" x14ac:dyDescent="0.25">
      <c r="A333" s="94" t="s">
        <v>331</v>
      </c>
      <c r="B333" s="95" t="s">
        <v>136</v>
      </c>
      <c r="C333" s="94" t="s">
        <v>23</v>
      </c>
      <c r="D333" s="114">
        <v>42199</v>
      </c>
      <c r="E333" s="94" t="s">
        <v>31</v>
      </c>
      <c r="F333" s="97">
        <v>8704</v>
      </c>
      <c r="G333" s="97">
        <v>9033</v>
      </c>
      <c r="H333" s="98">
        <f t="shared" si="46"/>
        <v>8868.5</v>
      </c>
      <c r="I333" s="99"/>
      <c r="J333" s="99">
        <v>2.2999999999999998</v>
      </c>
      <c r="K333" s="99">
        <v>2.27</v>
      </c>
      <c r="L333" s="100">
        <f t="shared" si="47"/>
        <v>2.2850000000000001</v>
      </c>
      <c r="M333" s="100">
        <f t="shared" si="48"/>
        <v>2.1213203435596288E-2</v>
      </c>
      <c r="N333" s="101">
        <v>2.36</v>
      </c>
      <c r="O333" s="102">
        <f t="shared" si="49"/>
        <v>62.938057749963988</v>
      </c>
      <c r="P333" s="103"/>
      <c r="Q333" s="103"/>
      <c r="R333" s="103"/>
      <c r="S333" s="103"/>
      <c r="T333" s="103"/>
      <c r="U333" s="116"/>
      <c r="V333" s="132">
        <v>6</v>
      </c>
      <c r="W333" s="132">
        <v>11</v>
      </c>
    </row>
    <row r="334" spans="1:23" x14ac:dyDescent="0.25">
      <c r="A334" s="94" t="s">
        <v>305</v>
      </c>
      <c r="B334" s="95" t="s">
        <v>85</v>
      </c>
      <c r="C334" s="94" t="s">
        <v>23</v>
      </c>
      <c r="D334" s="114">
        <v>42199</v>
      </c>
      <c r="E334" s="94" t="s">
        <v>31</v>
      </c>
      <c r="F334" s="97">
        <v>14152</v>
      </c>
      <c r="G334" s="97">
        <v>14387</v>
      </c>
      <c r="H334" s="98">
        <f t="shared" si="46"/>
        <v>14269.5</v>
      </c>
      <c r="I334" s="99">
        <v>2.2799999999999998</v>
      </c>
      <c r="J334" s="99">
        <v>2.21</v>
      </c>
      <c r="K334" s="99"/>
      <c r="L334" s="100">
        <f t="shared" si="47"/>
        <v>2.2450000000000001</v>
      </c>
      <c r="M334" s="100">
        <f t="shared" si="48"/>
        <v>4.9497474683058214E-2</v>
      </c>
      <c r="N334" s="101">
        <v>2.15</v>
      </c>
      <c r="O334" s="102">
        <f t="shared" si="49"/>
        <v>59.36440278246446</v>
      </c>
      <c r="P334" s="116">
        <v>-18.348466666666667</v>
      </c>
      <c r="Q334" s="117">
        <v>6.2476733333333332</v>
      </c>
      <c r="R334" s="116">
        <v>39.293163234354729</v>
      </c>
      <c r="S334" s="117">
        <v>13.869462350622134</v>
      </c>
      <c r="T334" s="117">
        <v>2.8330703989107535</v>
      </c>
      <c r="U334" s="127"/>
      <c r="V334" s="132">
        <v>9</v>
      </c>
      <c r="W334" s="132">
        <v>19</v>
      </c>
    </row>
    <row r="335" spans="1:23" x14ac:dyDescent="0.25">
      <c r="A335" s="33" t="s">
        <v>484</v>
      </c>
      <c r="B335" s="58" t="s">
        <v>482</v>
      </c>
      <c r="C335" s="33" t="s">
        <v>62</v>
      </c>
      <c r="D335" s="105">
        <v>42302</v>
      </c>
      <c r="E335" s="33" t="s">
        <v>31</v>
      </c>
      <c r="F335" s="88">
        <v>2775</v>
      </c>
      <c r="G335" s="88">
        <v>3104</v>
      </c>
      <c r="H335" s="107">
        <f t="shared" si="46"/>
        <v>2939.5</v>
      </c>
      <c r="I335" s="108">
        <v>2.54</v>
      </c>
      <c r="J335" s="108">
        <v>2.5299999999999998</v>
      </c>
      <c r="K335" s="108"/>
      <c r="L335" s="35">
        <f t="shared" si="47"/>
        <v>2.5350000000000001</v>
      </c>
      <c r="M335" s="35">
        <f t="shared" si="48"/>
        <v>7.0710678118656384E-3</v>
      </c>
      <c r="N335" s="101">
        <v>2.7</v>
      </c>
      <c r="O335" s="102">
        <f t="shared" si="49"/>
        <v>88.749733934701709</v>
      </c>
      <c r="P335" s="103"/>
      <c r="Q335" s="103"/>
      <c r="R335" s="103"/>
      <c r="S335" s="103"/>
      <c r="T335" s="103"/>
      <c r="U335" s="127"/>
      <c r="V335" s="132">
        <v>2</v>
      </c>
      <c r="W335" s="132">
        <v>3</v>
      </c>
    </row>
    <row r="336" spans="1:23" x14ac:dyDescent="0.25">
      <c r="A336" s="94" t="s">
        <v>306</v>
      </c>
      <c r="B336" s="95" t="s">
        <v>316</v>
      </c>
      <c r="C336" s="94" t="s">
        <v>55</v>
      </c>
      <c r="D336" s="114">
        <v>42199</v>
      </c>
      <c r="E336" s="94" t="s">
        <v>31</v>
      </c>
      <c r="F336" s="97">
        <v>13916</v>
      </c>
      <c r="G336" s="97">
        <v>14152</v>
      </c>
      <c r="H336" s="98">
        <f t="shared" si="46"/>
        <v>14034</v>
      </c>
      <c r="I336" s="99">
        <v>2.17</v>
      </c>
      <c r="J336" s="99">
        <v>2.2200000000000002</v>
      </c>
      <c r="K336" s="99"/>
      <c r="L336" s="100">
        <f t="shared" si="47"/>
        <v>2.1950000000000003</v>
      </c>
      <c r="M336" s="100">
        <f t="shared" si="48"/>
        <v>3.5355339059327563E-2</v>
      </c>
      <c r="N336" s="101"/>
      <c r="O336" s="102">
        <f t="shared" si="49"/>
        <v>55.099578468171011</v>
      </c>
      <c r="P336" s="116">
        <v>-16.119466666666668</v>
      </c>
      <c r="Q336" s="117">
        <v>6.4881733333333331</v>
      </c>
      <c r="R336" s="116">
        <v>40.727987443078923</v>
      </c>
      <c r="S336" s="117">
        <v>14.047810245076612</v>
      </c>
      <c r="T336" s="117">
        <v>2.8992410014473973</v>
      </c>
      <c r="U336" s="127"/>
      <c r="V336" s="132">
        <v>9</v>
      </c>
      <c r="W336" s="132">
        <v>18</v>
      </c>
    </row>
    <row r="337" spans="1:23" x14ac:dyDescent="0.25">
      <c r="A337" s="94" t="s">
        <v>434</v>
      </c>
      <c r="B337" s="95" t="s">
        <v>323</v>
      </c>
      <c r="C337" s="94" t="s">
        <v>435</v>
      </c>
      <c r="D337" s="96">
        <v>42298</v>
      </c>
      <c r="E337" s="94" t="s">
        <v>31</v>
      </c>
      <c r="F337" s="97">
        <v>0</v>
      </c>
      <c r="G337" s="97">
        <v>1787</v>
      </c>
      <c r="H337" s="98">
        <f t="shared" si="46"/>
        <v>893.5</v>
      </c>
      <c r="I337" s="99"/>
      <c r="J337" s="99">
        <v>2.72</v>
      </c>
      <c r="K337" s="99">
        <v>2.72</v>
      </c>
      <c r="L337" s="100">
        <f t="shared" si="47"/>
        <v>2.72</v>
      </c>
      <c r="M337" s="100">
        <f t="shared" si="48"/>
        <v>0</v>
      </c>
      <c r="N337" s="101">
        <v>2.67</v>
      </c>
      <c r="O337" s="102">
        <f t="shared" si="49"/>
        <v>112.05289265196565</v>
      </c>
      <c r="P337" s="103"/>
      <c r="Q337" s="103"/>
      <c r="R337" s="103"/>
      <c r="S337" s="103"/>
      <c r="T337" s="103"/>
      <c r="U337" s="127"/>
      <c r="V337" s="132">
        <v>1</v>
      </c>
      <c r="W337" s="132">
        <v>1</v>
      </c>
    </row>
    <row r="338" spans="1:23" x14ac:dyDescent="0.25">
      <c r="A338" s="33" t="s">
        <v>537</v>
      </c>
      <c r="B338" s="58" t="s">
        <v>358</v>
      </c>
      <c r="C338" s="33" t="s">
        <v>96</v>
      </c>
      <c r="D338" s="105">
        <v>42302</v>
      </c>
      <c r="E338" s="33" t="s">
        <v>31</v>
      </c>
      <c r="F338" s="88">
        <v>7057</v>
      </c>
      <c r="G338" s="88">
        <v>7386</v>
      </c>
      <c r="H338" s="107">
        <f t="shared" si="46"/>
        <v>7221.5</v>
      </c>
      <c r="I338" s="108">
        <v>2.54</v>
      </c>
      <c r="J338" s="108">
        <v>2.59</v>
      </c>
      <c r="K338" s="108"/>
      <c r="L338" s="35">
        <f t="shared" si="47"/>
        <v>2.5649999999999999</v>
      </c>
      <c r="M338" s="35">
        <f t="shared" si="48"/>
        <v>3.5355339059327251E-2</v>
      </c>
      <c r="N338" s="101">
        <v>2.41</v>
      </c>
      <c r="O338" s="102">
        <f t="shared" si="49"/>
        <v>92.273967185043091</v>
      </c>
      <c r="P338" s="127">
        <v>-10.151</v>
      </c>
      <c r="Q338" s="128">
        <v>5.9698333333333347</v>
      </c>
      <c r="R338" s="127">
        <v>41.551511484947362</v>
      </c>
      <c r="S338" s="128">
        <v>14.825338982737453</v>
      </c>
      <c r="T338" s="127">
        <v>2.8027360138833739</v>
      </c>
      <c r="U338" s="127"/>
      <c r="V338" s="132">
        <v>5</v>
      </c>
      <c r="W338" s="132">
        <v>8</v>
      </c>
    </row>
    <row r="339" spans="1:23" x14ac:dyDescent="0.25">
      <c r="A339" s="111" t="s">
        <v>538</v>
      </c>
      <c r="B339" s="111" t="s">
        <v>358</v>
      </c>
      <c r="C339" s="33"/>
      <c r="D339" s="105"/>
      <c r="E339" s="33"/>
      <c r="F339" s="88">
        <v>7057</v>
      </c>
      <c r="G339" s="88">
        <v>7386</v>
      </c>
      <c r="H339" s="107">
        <f t="shared" si="46"/>
        <v>7221.5</v>
      </c>
      <c r="I339" s="108"/>
      <c r="J339" s="108"/>
      <c r="K339" s="108"/>
      <c r="L339" s="35"/>
      <c r="M339" s="35"/>
      <c r="N339" s="101"/>
      <c r="O339" s="102"/>
      <c r="P339" s="109">
        <v>-18.0183</v>
      </c>
      <c r="Q339" s="110">
        <v>6.5432999999999995</v>
      </c>
      <c r="R339" s="109">
        <v>39.374500270389369</v>
      </c>
      <c r="S339" s="110">
        <v>13.495326366453449</v>
      </c>
      <c r="T339" s="109">
        <v>2.9176397221682699</v>
      </c>
      <c r="U339" s="127"/>
      <c r="V339" s="132">
        <v>5</v>
      </c>
      <c r="W339" s="132">
        <v>8</v>
      </c>
    </row>
    <row r="340" spans="1:23" x14ac:dyDescent="0.25">
      <c r="A340" s="33" t="s">
        <v>539</v>
      </c>
      <c r="B340" s="58" t="s">
        <v>358</v>
      </c>
      <c r="C340" s="33" t="s">
        <v>23</v>
      </c>
      <c r="D340" s="105">
        <v>42302</v>
      </c>
      <c r="E340" s="33" t="s">
        <v>31</v>
      </c>
      <c r="F340" s="88">
        <v>7057</v>
      </c>
      <c r="G340" s="88">
        <v>7386</v>
      </c>
      <c r="H340" s="107">
        <f t="shared" si="46"/>
        <v>7221.5</v>
      </c>
      <c r="I340" s="108">
        <v>2.2999999999999998</v>
      </c>
      <c r="J340" s="108"/>
      <c r="K340" s="108">
        <v>2.2200000000000002</v>
      </c>
      <c r="L340" s="35">
        <f>AVERAGE(I340:K340)</f>
        <v>2.2599999999999998</v>
      </c>
      <c r="M340" s="35">
        <f>STDEV(I340:K340)</f>
        <v>5.6568542494923539E-2</v>
      </c>
      <c r="N340" s="101">
        <v>2.09</v>
      </c>
      <c r="O340" s="102">
        <f>10^((3.31*(LOG(L340)))+0.611)</f>
        <v>60.687456167771181</v>
      </c>
      <c r="P340" s="127">
        <v>-10.862</v>
      </c>
      <c r="Q340" s="128">
        <v>5.6348333333333347</v>
      </c>
      <c r="R340" s="127">
        <v>44.243964657127677</v>
      </c>
      <c r="S340" s="128">
        <v>15.161479014616024</v>
      </c>
      <c r="T340" s="127">
        <v>2.9181826268054358</v>
      </c>
      <c r="U340" s="127"/>
      <c r="V340" s="132">
        <v>5</v>
      </c>
      <c r="W340" s="132">
        <v>8</v>
      </c>
    </row>
    <row r="341" spans="1:23" x14ac:dyDescent="0.25">
      <c r="A341" s="111" t="s">
        <v>540</v>
      </c>
      <c r="B341" s="111" t="s">
        <v>358</v>
      </c>
      <c r="C341" s="33"/>
      <c r="D341" s="105"/>
      <c r="E341" s="33"/>
      <c r="F341" s="88">
        <v>7057</v>
      </c>
      <c r="G341" s="88">
        <v>7386</v>
      </c>
      <c r="H341" s="107">
        <f t="shared" si="46"/>
        <v>7221.5</v>
      </c>
      <c r="I341" s="108"/>
      <c r="J341" s="108"/>
      <c r="K341" s="108"/>
      <c r="L341" s="35"/>
      <c r="M341" s="35"/>
      <c r="N341" s="101"/>
      <c r="O341" s="102"/>
      <c r="P341" s="109">
        <v>-18.898300000000003</v>
      </c>
      <c r="Q341" s="110">
        <v>5.6382999999999992</v>
      </c>
      <c r="R341" s="109">
        <v>41.292520041134281</v>
      </c>
      <c r="S341" s="110">
        <v>14.233650349520545</v>
      </c>
      <c r="T341" s="109">
        <v>2.9010492057313466</v>
      </c>
      <c r="U341" s="127"/>
      <c r="V341" s="132">
        <v>5</v>
      </c>
      <c r="W341" s="132">
        <v>8</v>
      </c>
    </row>
    <row r="342" spans="1:23" x14ac:dyDescent="0.25">
      <c r="A342" s="94" t="s">
        <v>541</v>
      </c>
      <c r="B342" s="95" t="s">
        <v>358</v>
      </c>
      <c r="C342" s="94" t="s">
        <v>22</v>
      </c>
      <c r="D342" s="96">
        <v>42302</v>
      </c>
      <c r="E342" s="94" t="s">
        <v>31</v>
      </c>
      <c r="F342" s="97">
        <v>7057</v>
      </c>
      <c r="G342" s="97">
        <v>7386</v>
      </c>
      <c r="H342" s="98">
        <f t="shared" si="46"/>
        <v>7221.5</v>
      </c>
      <c r="I342" s="99">
        <v>2.5</v>
      </c>
      <c r="J342" s="99">
        <v>2.5499999999999998</v>
      </c>
      <c r="K342" s="99"/>
      <c r="L342" s="100">
        <f>AVERAGE(I342:K342)</f>
        <v>2.5249999999999999</v>
      </c>
      <c r="M342" s="100">
        <f>STDEV(I342:K342)</f>
        <v>3.5355339059327251E-2</v>
      </c>
      <c r="N342" s="101">
        <v>2.42</v>
      </c>
      <c r="O342" s="102">
        <f>10^((3.31*(LOG(L342)))+0.611)</f>
        <v>87.596181731007292</v>
      </c>
      <c r="P342" s="116"/>
      <c r="Q342" s="117"/>
      <c r="R342" s="116"/>
      <c r="S342" s="117"/>
      <c r="T342" s="116"/>
      <c r="U342" s="127"/>
      <c r="V342" s="132">
        <v>5</v>
      </c>
      <c r="W342" s="132">
        <v>8</v>
      </c>
    </row>
    <row r="343" spans="1:23" x14ac:dyDescent="0.25">
      <c r="A343" s="111" t="s">
        <v>542</v>
      </c>
      <c r="B343" s="111" t="s">
        <v>358</v>
      </c>
      <c r="C343" s="94"/>
      <c r="D343" s="96"/>
      <c r="E343" s="94"/>
      <c r="F343" s="88">
        <v>7057</v>
      </c>
      <c r="G343" s="88">
        <v>7386</v>
      </c>
      <c r="H343" s="107">
        <f t="shared" si="46"/>
        <v>7221.5</v>
      </c>
      <c r="I343" s="99"/>
      <c r="J343" s="99"/>
      <c r="K343" s="99"/>
      <c r="L343" s="100"/>
      <c r="M343" s="100"/>
      <c r="N343" s="101"/>
      <c r="O343" s="102"/>
      <c r="P343" s="109">
        <v>-16.804300000000001</v>
      </c>
      <c r="Q343" s="110">
        <v>4.7802999999999995</v>
      </c>
      <c r="R343" s="109">
        <v>39.716347121889584</v>
      </c>
      <c r="S343" s="110">
        <v>13.690189544111769</v>
      </c>
      <c r="T343" s="109">
        <v>2.901080879407679</v>
      </c>
      <c r="U343" s="127"/>
      <c r="V343" s="132">
        <v>5</v>
      </c>
      <c r="W343" s="132">
        <v>8</v>
      </c>
    </row>
    <row r="344" spans="1:23" x14ac:dyDescent="0.25">
      <c r="A344" s="111" t="s">
        <v>138</v>
      </c>
      <c r="B344" s="111" t="s">
        <v>136</v>
      </c>
      <c r="C344" s="94"/>
      <c r="D344" s="96"/>
      <c r="E344" s="94"/>
      <c r="F344" s="97">
        <v>8704</v>
      </c>
      <c r="G344" s="97">
        <v>9033</v>
      </c>
      <c r="H344" s="98">
        <f t="shared" si="46"/>
        <v>8868.5</v>
      </c>
      <c r="I344" s="99"/>
      <c r="J344" s="99"/>
      <c r="K344" s="99"/>
      <c r="L344" s="100"/>
      <c r="M344" s="100"/>
      <c r="N344" s="101"/>
      <c r="O344" s="102"/>
      <c r="P344" s="116">
        <v>-13.328466666666666</v>
      </c>
      <c r="Q344" s="117">
        <v>6.5192733333333335</v>
      </c>
      <c r="R344" s="116">
        <v>36.311865019731215</v>
      </c>
      <c r="S344" s="117">
        <v>12.70457923309259</v>
      </c>
      <c r="T344" s="117">
        <v>2.8581714005251682</v>
      </c>
      <c r="U344" s="116"/>
      <c r="V344" s="132">
        <v>6</v>
      </c>
      <c r="W344" s="132">
        <v>11</v>
      </c>
    </row>
    <row r="345" spans="1:23" x14ac:dyDescent="0.25">
      <c r="A345" s="94" t="s">
        <v>139</v>
      </c>
      <c r="B345" s="111" t="s">
        <v>136</v>
      </c>
      <c r="C345" s="94" t="s">
        <v>22</v>
      </c>
      <c r="D345" s="114">
        <v>42191</v>
      </c>
      <c r="E345" s="94" t="s">
        <v>31</v>
      </c>
      <c r="F345" s="97">
        <v>8704</v>
      </c>
      <c r="G345" s="97">
        <v>9033</v>
      </c>
      <c r="H345" s="98">
        <f t="shared" si="46"/>
        <v>8868.5</v>
      </c>
      <c r="I345" s="99">
        <v>2.5299999999999998</v>
      </c>
      <c r="J345" s="99"/>
      <c r="K345" s="99">
        <v>2.5099999999999998</v>
      </c>
      <c r="L345" s="100">
        <f>AVERAGE(I345:K345)</f>
        <v>2.5199999999999996</v>
      </c>
      <c r="M345" s="100">
        <f>STDEV(I345:K345)</f>
        <v>1.4142135623730963E-2</v>
      </c>
      <c r="N345" s="101">
        <v>2.46</v>
      </c>
      <c r="O345" s="102">
        <f>10^((3.31*(LOG(L345)))+0.611)</f>
        <v>87.023348469501087</v>
      </c>
      <c r="P345" s="116">
        <v>-16.059466666666665</v>
      </c>
      <c r="Q345" s="117">
        <v>6.884173333333333</v>
      </c>
      <c r="R345" s="116">
        <v>40.98972232366247</v>
      </c>
      <c r="S345" s="117">
        <v>14.171220711276403</v>
      </c>
      <c r="T345" s="117">
        <v>2.8924623473718039</v>
      </c>
      <c r="U345" s="116"/>
      <c r="V345" s="132">
        <v>6</v>
      </c>
      <c r="W345" s="132">
        <v>11</v>
      </c>
    </row>
    <row r="346" spans="1:23" x14ac:dyDescent="0.25">
      <c r="A346" s="33" t="s">
        <v>145</v>
      </c>
      <c r="B346" s="111" t="s">
        <v>136</v>
      </c>
      <c r="C346" s="33" t="s">
        <v>147</v>
      </c>
      <c r="D346" s="115">
        <v>42191</v>
      </c>
      <c r="E346" s="33" t="s">
        <v>31</v>
      </c>
      <c r="F346" s="88">
        <v>8704</v>
      </c>
      <c r="G346" s="88">
        <v>9033</v>
      </c>
      <c r="H346" s="107">
        <f t="shared" si="46"/>
        <v>8868.5</v>
      </c>
      <c r="I346" s="108"/>
      <c r="J346" s="108">
        <v>2.48</v>
      </c>
      <c r="K346" s="108">
        <v>2.46</v>
      </c>
      <c r="L346" s="35">
        <f>AVERAGE(I346:K346)</f>
        <v>2.4699999999999998</v>
      </c>
      <c r="M346" s="35">
        <f>STDEV(I346:K346)</f>
        <v>1.4142135623730963E-2</v>
      </c>
      <c r="N346" s="101">
        <v>2.62</v>
      </c>
      <c r="O346" s="102">
        <f>10^((3.31*(LOG(L346)))+0.611)</f>
        <v>81.437965461622241</v>
      </c>
      <c r="P346" s="116">
        <v>-17.665466666666667</v>
      </c>
      <c r="Q346" s="117">
        <v>4.2496733333333339</v>
      </c>
      <c r="R346" s="116">
        <v>39.494735329148057</v>
      </c>
      <c r="S346" s="117">
        <v>13.845329716120915</v>
      </c>
      <c r="T346" s="117">
        <v>2.8525673377905951</v>
      </c>
      <c r="U346" s="116"/>
      <c r="V346" s="132">
        <v>6</v>
      </c>
      <c r="W346" s="132">
        <v>11</v>
      </c>
    </row>
    <row r="347" spans="1:23" x14ac:dyDescent="0.25">
      <c r="A347" s="94" t="s">
        <v>144</v>
      </c>
      <c r="B347" s="111" t="s">
        <v>136</v>
      </c>
      <c r="C347" s="94" t="s">
        <v>55</v>
      </c>
      <c r="D347" s="114">
        <v>42191</v>
      </c>
      <c r="E347" s="94" t="s">
        <v>31</v>
      </c>
      <c r="F347" s="97">
        <v>8704</v>
      </c>
      <c r="G347" s="97">
        <v>9033</v>
      </c>
      <c r="H347" s="98">
        <f t="shared" si="46"/>
        <v>8868.5</v>
      </c>
      <c r="I347" s="99">
        <v>2.67</v>
      </c>
      <c r="J347" s="99"/>
      <c r="K347" s="99">
        <v>2.6</v>
      </c>
      <c r="L347" s="100">
        <f>AVERAGE(I347:K347)</f>
        <v>2.6349999999999998</v>
      </c>
      <c r="M347" s="100">
        <f>STDEV(I347:K347)</f>
        <v>4.9497474683058214E-2</v>
      </c>
      <c r="N347" s="101"/>
      <c r="O347" s="102">
        <f>10^((3.31*(LOG(L347)))+0.611)</f>
        <v>100.87507037316401</v>
      </c>
      <c r="P347" s="116">
        <v>-13.128466666666666</v>
      </c>
      <c r="Q347" s="117">
        <v>8.0684733333333334</v>
      </c>
      <c r="R347" s="116">
        <v>35.273648012929392</v>
      </c>
      <c r="S347" s="117">
        <v>12.183418115135725</v>
      </c>
      <c r="T347" s="117">
        <v>2.8952177196568649</v>
      </c>
      <c r="U347" s="116"/>
      <c r="V347" s="132">
        <v>6</v>
      </c>
      <c r="W347" s="132">
        <v>11</v>
      </c>
    </row>
    <row r="348" spans="1:23" x14ac:dyDescent="0.25">
      <c r="A348" s="118" t="s">
        <v>314</v>
      </c>
      <c r="B348" s="111" t="s">
        <v>136</v>
      </c>
      <c r="C348" s="94"/>
      <c r="D348" s="114"/>
      <c r="E348" s="94"/>
      <c r="F348" s="97">
        <v>8704</v>
      </c>
      <c r="G348" s="97">
        <v>9033</v>
      </c>
      <c r="H348" s="98">
        <f t="shared" si="46"/>
        <v>8868.5</v>
      </c>
      <c r="I348" s="99"/>
      <c r="J348" s="99"/>
      <c r="K348" s="99"/>
      <c r="L348" s="100"/>
      <c r="M348" s="100"/>
      <c r="N348" s="101"/>
      <c r="O348" s="102"/>
      <c r="P348" s="116">
        <v>-19.509466666666665</v>
      </c>
      <c r="Q348" s="117">
        <v>6.3778733333333326</v>
      </c>
      <c r="R348" s="116">
        <v>32.944060932196031</v>
      </c>
      <c r="S348" s="117">
        <v>11.316295286570288</v>
      </c>
      <c r="T348" s="117">
        <v>2.9112054871255157</v>
      </c>
      <c r="U348" s="116"/>
      <c r="V348" s="132">
        <v>6</v>
      </c>
      <c r="W348" s="132">
        <v>11</v>
      </c>
    </row>
    <row r="349" spans="1:23" x14ac:dyDescent="0.25">
      <c r="A349" s="94" t="s">
        <v>137</v>
      </c>
      <c r="B349" s="111" t="s">
        <v>136</v>
      </c>
      <c r="C349" s="94" t="s">
        <v>21</v>
      </c>
      <c r="D349" s="114">
        <v>42191</v>
      </c>
      <c r="E349" s="94" t="s">
        <v>31</v>
      </c>
      <c r="F349" s="97">
        <v>8704</v>
      </c>
      <c r="G349" s="97">
        <v>9033</v>
      </c>
      <c r="H349" s="98">
        <f t="shared" si="46"/>
        <v>8868.5</v>
      </c>
      <c r="I349" s="99">
        <v>2.3199999999999998</v>
      </c>
      <c r="J349" s="99">
        <v>2.2999999999999998</v>
      </c>
      <c r="K349" s="99"/>
      <c r="L349" s="100">
        <f>AVERAGE(I349:K349)</f>
        <v>2.3099999999999996</v>
      </c>
      <c r="M349" s="100">
        <f>STDEV(I349:K349)</f>
        <v>1.4142135623730963E-2</v>
      </c>
      <c r="N349" s="101">
        <v>2.36</v>
      </c>
      <c r="O349" s="102">
        <f>10^((3.31*(LOG(L349)))+0.611)</f>
        <v>65.246264663379762</v>
      </c>
      <c r="P349" s="116">
        <v>-15.244466666666666</v>
      </c>
      <c r="Q349" s="117">
        <v>6.821673333333333</v>
      </c>
      <c r="R349" s="116">
        <v>33.127922883536868</v>
      </c>
      <c r="S349" s="117">
        <v>11.642546646252841</v>
      </c>
      <c r="T349" s="117">
        <v>2.8454189525793403</v>
      </c>
      <c r="U349" s="116"/>
      <c r="V349" s="132">
        <v>6</v>
      </c>
      <c r="W349" s="132">
        <v>11</v>
      </c>
    </row>
    <row r="350" spans="1:23" x14ac:dyDescent="0.25">
      <c r="A350" s="111" t="s">
        <v>143</v>
      </c>
      <c r="B350" s="111" t="s">
        <v>136</v>
      </c>
      <c r="C350" s="94"/>
      <c r="D350" s="114"/>
      <c r="E350" s="94"/>
      <c r="F350" s="97">
        <v>8704</v>
      </c>
      <c r="G350" s="97">
        <v>9033</v>
      </c>
      <c r="H350" s="98">
        <f t="shared" si="46"/>
        <v>8868.5</v>
      </c>
      <c r="I350" s="99"/>
      <c r="J350" s="99"/>
      <c r="K350" s="99"/>
      <c r="L350" s="100"/>
      <c r="M350" s="100"/>
      <c r="N350" s="101"/>
      <c r="O350" s="102"/>
      <c r="P350" s="116">
        <v>-11.839466666666665</v>
      </c>
      <c r="Q350" s="117">
        <v>8.6131733333333322</v>
      </c>
      <c r="R350" s="116">
        <v>28.933886738176653</v>
      </c>
      <c r="S350" s="117">
        <v>9.6756835441312745</v>
      </c>
      <c r="T350" s="117">
        <v>2.9903713371988401</v>
      </c>
      <c r="U350" s="116"/>
      <c r="V350" s="132">
        <v>6</v>
      </c>
      <c r="W350" s="132">
        <v>11</v>
      </c>
    </row>
    <row r="351" spans="1:23" x14ac:dyDescent="0.25">
      <c r="A351" s="111" t="s">
        <v>428</v>
      </c>
      <c r="B351" s="111" t="s">
        <v>247</v>
      </c>
      <c r="C351" s="94"/>
      <c r="D351" s="114"/>
      <c r="E351" s="94"/>
      <c r="F351" s="97">
        <v>11998</v>
      </c>
      <c r="G351" s="97">
        <v>15330</v>
      </c>
      <c r="H351" s="98">
        <f t="shared" si="46"/>
        <v>13664</v>
      </c>
      <c r="I351" s="99"/>
      <c r="J351" s="99"/>
      <c r="K351" s="99"/>
      <c r="L351" s="100"/>
      <c r="M351" s="100"/>
      <c r="N351" s="101"/>
      <c r="O351" s="102"/>
      <c r="P351" s="116">
        <v>-12.630466666666665</v>
      </c>
      <c r="Q351" s="117">
        <v>9.2722266666666648</v>
      </c>
      <c r="R351" s="116">
        <v>40.192381746957061</v>
      </c>
      <c r="S351" s="117">
        <v>13.943805330504931</v>
      </c>
      <c r="T351" s="116">
        <v>2.8824543081527385</v>
      </c>
      <c r="U351" s="127"/>
      <c r="V351" s="132">
        <v>9</v>
      </c>
      <c r="W351" s="132">
        <v>18</v>
      </c>
    </row>
    <row r="352" spans="1:23" x14ac:dyDescent="0.25">
      <c r="A352" s="94" t="s">
        <v>462</v>
      </c>
      <c r="B352" s="95" t="s">
        <v>451</v>
      </c>
      <c r="C352" s="94" t="s">
        <v>435</v>
      </c>
      <c r="D352" s="96">
        <v>42298</v>
      </c>
      <c r="E352" s="94" t="s">
        <v>31</v>
      </c>
      <c r="F352" s="97">
        <v>1458</v>
      </c>
      <c r="G352" s="97">
        <v>1787</v>
      </c>
      <c r="H352" s="98">
        <f t="shared" si="46"/>
        <v>1622.5</v>
      </c>
      <c r="I352" s="99"/>
      <c r="J352" s="99">
        <v>2.38</v>
      </c>
      <c r="K352" s="99">
        <v>2.38</v>
      </c>
      <c r="L352" s="100">
        <f>AVERAGE(I352:K352)</f>
        <v>2.38</v>
      </c>
      <c r="M352" s="100">
        <f>STDEV(I352:K352)</f>
        <v>0</v>
      </c>
      <c r="N352" s="101">
        <v>2.34</v>
      </c>
      <c r="O352" s="102">
        <f>10^((3.31*(LOG(L352)))+0.611)</f>
        <v>72.022754661441738</v>
      </c>
      <c r="P352" s="109">
        <v>-12.4633</v>
      </c>
      <c r="Q352" s="110">
        <v>5.3932999999999991</v>
      </c>
      <c r="R352" s="109">
        <v>42.641856977167748</v>
      </c>
      <c r="S352" s="110">
        <v>14.770728038631843</v>
      </c>
      <c r="T352" s="109">
        <v>2.8869163974613063</v>
      </c>
      <c r="U352" s="127"/>
      <c r="V352" s="132">
        <v>2</v>
      </c>
      <c r="W352" s="132">
        <v>2</v>
      </c>
    </row>
    <row r="353" spans="1:23" x14ac:dyDescent="0.25">
      <c r="A353" s="111" t="s">
        <v>454</v>
      </c>
      <c r="B353" s="112" t="s">
        <v>451</v>
      </c>
      <c r="C353" s="94"/>
      <c r="D353" s="96"/>
      <c r="E353" s="94"/>
      <c r="F353" s="112">
        <v>1458</v>
      </c>
      <c r="G353" s="111">
        <v>1787</v>
      </c>
      <c r="H353" s="113">
        <f>(F353+G353)/2</f>
        <v>1622.5</v>
      </c>
      <c r="I353" s="99"/>
      <c r="J353" s="99"/>
      <c r="K353" s="99"/>
      <c r="L353" s="100"/>
      <c r="M353" s="100"/>
      <c r="N353" s="101"/>
      <c r="O353" s="102"/>
      <c r="P353" s="109">
        <v>-15.374300000000002</v>
      </c>
      <c r="Q353" s="110">
        <v>5.5962999999999994</v>
      </c>
      <c r="R353" s="109">
        <v>43.582217725167112</v>
      </c>
      <c r="S353" s="110">
        <v>15.094935997004887</v>
      </c>
      <c r="T353" s="109">
        <v>2.8872078512830148</v>
      </c>
      <c r="U353" s="127"/>
      <c r="V353" s="132">
        <v>2</v>
      </c>
      <c r="W353" s="132">
        <v>2</v>
      </c>
    </row>
    <row r="354" spans="1:23" x14ac:dyDescent="0.25">
      <c r="A354" s="94" t="s">
        <v>478</v>
      </c>
      <c r="B354" s="95" t="s">
        <v>472</v>
      </c>
      <c r="C354" s="94" t="s">
        <v>21</v>
      </c>
      <c r="D354" s="96">
        <v>42298</v>
      </c>
      <c r="E354" s="94" t="s">
        <v>31</v>
      </c>
      <c r="F354" s="97">
        <v>1787</v>
      </c>
      <c r="G354" s="97">
        <v>2116</v>
      </c>
      <c r="H354" s="98">
        <f>AVERAGE(F354:G354)</f>
        <v>1951.5</v>
      </c>
      <c r="I354" s="99">
        <v>2.58</v>
      </c>
      <c r="J354" s="99">
        <v>2.5299999999999998</v>
      </c>
      <c r="K354" s="99"/>
      <c r="L354" s="100">
        <f>AVERAGE(I354:K354)</f>
        <v>2.5549999999999997</v>
      </c>
      <c r="M354" s="100">
        <f>STDEV(I354:K354)</f>
        <v>3.5355339059327563E-2</v>
      </c>
      <c r="N354" s="101">
        <v>2.44</v>
      </c>
      <c r="O354" s="102">
        <f>10^((3.31*(LOG(L354)))+0.611)</f>
        <v>91.088572026319866</v>
      </c>
      <c r="P354" s="109">
        <v>-13.558300000000001</v>
      </c>
      <c r="Q354" s="110">
        <v>5.0202999999999989</v>
      </c>
      <c r="R354" s="109">
        <v>40.393882334153055</v>
      </c>
      <c r="S354" s="110">
        <v>13.90116511630815</v>
      </c>
      <c r="T354" s="109">
        <v>2.9057911330586945</v>
      </c>
      <c r="U354" s="127"/>
      <c r="V354" s="132">
        <v>2</v>
      </c>
      <c r="W354" s="132">
        <v>2</v>
      </c>
    </row>
    <row r="355" spans="1:23" x14ac:dyDescent="0.25">
      <c r="A355" s="111" t="s">
        <v>227</v>
      </c>
      <c r="B355" s="111" t="s">
        <v>148</v>
      </c>
      <c r="C355" s="94"/>
      <c r="D355" s="96"/>
      <c r="E355" s="94"/>
      <c r="F355" s="97">
        <v>9363</v>
      </c>
      <c r="G355" s="97">
        <v>9692</v>
      </c>
      <c r="H355" s="98">
        <f>AVERAGE(F355:G355)</f>
        <v>9527.5</v>
      </c>
      <c r="I355" s="99"/>
      <c r="J355" s="99"/>
      <c r="K355" s="99"/>
      <c r="L355" s="100"/>
      <c r="M355" s="100"/>
      <c r="N355" s="101"/>
      <c r="O355" s="102"/>
      <c r="P355" s="116">
        <v>-19.967466666666667</v>
      </c>
      <c r="Q355" s="117">
        <v>4.4772266666666658</v>
      </c>
      <c r="R355" s="116">
        <v>41.743873851899622</v>
      </c>
      <c r="S355" s="117">
        <v>14.44112934286586</v>
      </c>
      <c r="T355" s="116">
        <v>2.8906239159558345</v>
      </c>
      <c r="U355" s="116"/>
      <c r="V355" s="132">
        <v>6</v>
      </c>
      <c r="W355" s="132">
        <v>13</v>
      </c>
    </row>
    <row r="356" spans="1:23" x14ac:dyDescent="0.25">
      <c r="A356" s="94" t="s">
        <v>226</v>
      </c>
      <c r="B356" s="95" t="s">
        <v>148</v>
      </c>
      <c r="C356" s="94" t="s">
        <v>210</v>
      </c>
      <c r="D356" s="114">
        <v>42196</v>
      </c>
      <c r="E356" s="94" t="s">
        <v>31</v>
      </c>
      <c r="F356" s="97">
        <v>9363</v>
      </c>
      <c r="G356" s="97">
        <v>9692</v>
      </c>
      <c r="H356" s="98">
        <f>AVERAGE(F356:G356)</f>
        <v>9527.5</v>
      </c>
      <c r="I356" s="99">
        <v>2.52</v>
      </c>
      <c r="J356" s="99">
        <v>2.5</v>
      </c>
      <c r="K356" s="99">
        <v>2.5099999999999998</v>
      </c>
      <c r="L356" s="100">
        <f>AVERAGE(I356:K356)</f>
        <v>2.5099999999999998</v>
      </c>
      <c r="M356" s="100">
        <f>STDEV(I356:K356)</f>
        <v>1.0000000000000009E-2</v>
      </c>
      <c r="N356" s="101"/>
      <c r="O356" s="102">
        <f>10^((3.31*(LOG(L356)))+0.611)</f>
        <v>85.885533573899892</v>
      </c>
      <c r="P356" s="103"/>
      <c r="Q356" s="103"/>
      <c r="R356" s="103"/>
      <c r="S356" s="103"/>
      <c r="T356" s="103"/>
      <c r="U356" s="116"/>
      <c r="V356" s="132">
        <v>6</v>
      </c>
      <c r="W356" s="132">
        <v>13</v>
      </c>
    </row>
    <row r="357" spans="1:23" x14ac:dyDescent="0.25">
      <c r="A357" s="111" t="s">
        <v>455</v>
      </c>
      <c r="B357" s="112" t="s">
        <v>451</v>
      </c>
      <c r="C357" s="94"/>
      <c r="D357" s="114"/>
      <c r="E357" s="94"/>
      <c r="F357" s="112">
        <v>1458</v>
      </c>
      <c r="G357" s="111">
        <v>1787</v>
      </c>
      <c r="H357" s="113">
        <f>(F357+G357)/2</f>
        <v>1622.5</v>
      </c>
      <c r="I357" s="99"/>
      <c r="J357" s="99"/>
      <c r="K357" s="99"/>
      <c r="L357" s="100"/>
      <c r="M357" s="100"/>
      <c r="N357" s="101"/>
      <c r="O357" s="102"/>
      <c r="P357" s="109">
        <v>-14.868300000000001</v>
      </c>
      <c r="Q357" s="110">
        <v>4.3102999999999998</v>
      </c>
      <c r="R357" s="109">
        <v>43.397752217330499</v>
      </c>
      <c r="S357" s="110">
        <v>15.092704711631576</v>
      </c>
      <c r="T357" s="109">
        <v>2.875412528536712</v>
      </c>
      <c r="U357" s="127"/>
      <c r="V357" s="132">
        <v>2</v>
      </c>
      <c r="W357" s="132">
        <v>2</v>
      </c>
    </row>
    <row r="358" spans="1:23" x14ac:dyDescent="0.25">
      <c r="A358" s="111" t="s">
        <v>497</v>
      </c>
      <c r="B358" s="111" t="s">
        <v>498</v>
      </c>
      <c r="C358" s="94"/>
      <c r="D358" s="114"/>
      <c r="E358" s="94"/>
      <c r="F358" s="97">
        <v>5410</v>
      </c>
      <c r="G358" s="97">
        <v>5739</v>
      </c>
      <c r="H358" s="98">
        <f>AVERAGE(F358:G358)</f>
        <v>5574.5</v>
      </c>
      <c r="I358" s="99"/>
      <c r="J358" s="99"/>
      <c r="K358" s="99"/>
      <c r="L358" s="100"/>
      <c r="M358" s="100"/>
      <c r="N358" s="101"/>
      <c r="O358" s="102"/>
      <c r="P358" s="109">
        <v>-14.082300000000002</v>
      </c>
      <c r="Q358" s="110">
        <v>6.9862999999999991</v>
      </c>
      <c r="R358" s="109">
        <v>41.628435898230336</v>
      </c>
      <c r="S358" s="110">
        <v>14.3084167862757</v>
      </c>
      <c r="T358" s="109">
        <v>2.9093670194286876</v>
      </c>
      <c r="U358" s="116"/>
      <c r="V358" s="132">
        <v>4</v>
      </c>
      <c r="W358" s="132">
        <v>5</v>
      </c>
    </row>
    <row r="359" spans="1:23" x14ac:dyDescent="0.25">
      <c r="A359" s="94" t="s">
        <v>463</v>
      </c>
      <c r="B359" s="95" t="s">
        <v>451</v>
      </c>
      <c r="C359" s="94" t="s">
        <v>464</v>
      </c>
      <c r="D359" s="96">
        <v>42298</v>
      </c>
      <c r="E359" s="94" t="s">
        <v>31</v>
      </c>
      <c r="F359" s="97">
        <v>1458</v>
      </c>
      <c r="G359" s="97">
        <v>1787</v>
      </c>
      <c r="H359" s="98">
        <f>AVERAGE(F359:G359)</f>
        <v>1622.5</v>
      </c>
      <c r="I359" s="99">
        <v>2.59</v>
      </c>
      <c r="J359" s="99">
        <v>2.57</v>
      </c>
      <c r="K359" s="99"/>
      <c r="L359" s="100">
        <f>AVERAGE(I359:K359)</f>
        <v>2.58</v>
      </c>
      <c r="M359" s="100">
        <f>STDEV(I359:K359)</f>
        <v>1.4142135623730963E-2</v>
      </c>
      <c r="N359" s="101">
        <v>2.62</v>
      </c>
      <c r="O359" s="102">
        <f>10^((3.31*(LOG(L359)))+0.611)</f>
        <v>94.072183983207808</v>
      </c>
      <c r="P359" s="127">
        <v>-18.113</v>
      </c>
      <c r="Q359" s="128">
        <v>6.0858333333333343</v>
      </c>
      <c r="R359" s="127">
        <v>41.32165247680031</v>
      </c>
      <c r="S359" s="128">
        <v>13.829189838525814</v>
      </c>
      <c r="T359" s="127">
        <v>2.9880024035598303</v>
      </c>
      <c r="U359" s="127"/>
      <c r="V359" s="132">
        <v>2</v>
      </c>
      <c r="W359" s="132">
        <v>2</v>
      </c>
    </row>
    <row r="360" spans="1:23" x14ac:dyDescent="0.25">
      <c r="A360" s="94" t="s">
        <v>465</v>
      </c>
      <c r="B360" s="95" t="s">
        <v>451</v>
      </c>
      <c r="C360" s="94" t="s">
        <v>464</v>
      </c>
      <c r="D360" s="96">
        <v>42298</v>
      </c>
      <c r="E360" s="94" t="s">
        <v>31</v>
      </c>
      <c r="F360" s="97">
        <v>1458</v>
      </c>
      <c r="G360" s="97">
        <v>1787</v>
      </c>
      <c r="H360" s="98">
        <f>AVERAGE(F360:G360)</f>
        <v>1622.5</v>
      </c>
      <c r="I360" s="99">
        <v>2.57</v>
      </c>
      <c r="J360" s="99"/>
      <c r="K360" s="99">
        <v>2.62</v>
      </c>
      <c r="L360" s="100">
        <f>AVERAGE(I360:K360)</f>
        <v>2.5949999999999998</v>
      </c>
      <c r="M360" s="100">
        <f>STDEV(I360:K360)</f>
        <v>3.5355339059327563E-2</v>
      </c>
      <c r="N360" s="101">
        <v>2.5</v>
      </c>
      <c r="O360" s="102">
        <f>10^((3.31*(LOG(L360)))+0.611)</f>
        <v>95.894714131452233</v>
      </c>
      <c r="P360" s="109">
        <v>-17.746300000000002</v>
      </c>
      <c r="Q360" s="110">
        <v>4.9392999999999994</v>
      </c>
      <c r="R360" s="109">
        <v>42.963433195652946</v>
      </c>
      <c r="S360" s="110">
        <v>14.810396881574601</v>
      </c>
      <c r="T360" s="109">
        <v>2.9008968185790569</v>
      </c>
      <c r="U360" s="127"/>
      <c r="V360" s="132">
        <v>2</v>
      </c>
      <c r="W360" s="132">
        <v>2</v>
      </c>
    </row>
    <row r="361" spans="1:23" x14ac:dyDescent="0.25">
      <c r="A361" s="94" t="s">
        <v>466</v>
      </c>
      <c r="B361" s="95" t="s">
        <v>451</v>
      </c>
      <c r="C361" s="94" t="s">
        <v>449</v>
      </c>
      <c r="D361" s="96">
        <v>42298</v>
      </c>
      <c r="E361" s="94" t="s">
        <v>31</v>
      </c>
      <c r="F361" s="97">
        <v>1458</v>
      </c>
      <c r="G361" s="97">
        <v>1787</v>
      </c>
      <c r="H361" s="98">
        <f>AVERAGE(F361:G361)</f>
        <v>1622.5</v>
      </c>
      <c r="I361" s="99">
        <v>2.78</v>
      </c>
      <c r="J361" s="99">
        <v>2.79</v>
      </c>
      <c r="K361" s="99"/>
      <c r="L361" s="100">
        <f>AVERAGE(I361:K361)</f>
        <v>2.7850000000000001</v>
      </c>
      <c r="M361" s="100">
        <f>STDEV(I361:K361)</f>
        <v>7.0710678118656384E-3</v>
      </c>
      <c r="N361" s="101">
        <v>2.75</v>
      </c>
      <c r="O361" s="102">
        <f>10^((3.31*(LOG(L361)))+0.611)</f>
        <v>121.16338847405083</v>
      </c>
      <c r="P361" s="103"/>
      <c r="Q361" s="103"/>
      <c r="R361" s="103"/>
      <c r="S361" s="103"/>
      <c r="T361" s="103"/>
      <c r="U361" s="127"/>
      <c r="V361" s="132">
        <v>2</v>
      </c>
      <c r="W361" s="132">
        <v>2</v>
      </c>
    </row>
    <row r="362" spans="1:23" x14ac:dyDescent="0.25">
      <c r="A362" s="111" t="s">
        <v>456</v>
      </c>
      <c r="B362" s="112" t="s">
        <v>451</v>
      </c>
      <c r="C362" s="94"/>
      <c r="D362" s="96"/>
      <c r="E362" s="94"/>
      <c r="F362" s="112">
        <v>1458</v>
      </c>
      <c r="G362" s="111">
        <v>1787</v>
      </c>
      <c r="H362" s="113">
        <f>(F362+G362)/2</f>
        <v>1622.5</v>
      </c>
      <c r="I362" s="99"/>
      <c r="J362" s="99"/>
      <c r="K362" s="99"/>
      <c r="L362" s="100"/>
      <c r="M362" s="100"/>
      <c r="N362" s="101"/>
      <c r="O362" s="102"/>
      <c r="P362" s="109">
        <v>-18.2743</v>
      </c>
      <c r="Q362" s="110">
        <v>6.0772999999999993</v>
      </c>
      <c r="R362" s="109">
        <v>41.729328856546402</v>
      </c>
      <c r="S362" s="110">
        <v>14.467373362245977</v>
      </c>
      <c r="T362" s="109">
        <v>2.8843749180789899</v>
      </c>
      <c r="U362" s="127"/>
      <c r="V362" s="132">
        <v>2</v>
      </c>
      <c r="W362" s="132">
        <v>2</v>
      </c>
    </row>
    <row r="363" spans="1:23" x14ac:dyDescent="0.25">
      <c r="A363" s="94" t="s">
        <v>491</v>
      </c>
      <c r="B363" s="95" t="s">
        <v>492</v>
      </c>
      <c r="C363" s="94" t="s">
        <v>96</v>
      </c>
      <c r="D363" s="96">
        <v>42302</v>
      </c>
      <c r="E363" s="94" t="s">
        <v>31</v>
      </c>
      <c r="F363" s="97">
        <v>4751</v>
      </c>
      <c r="G363" s="97">
        <v>5081</v>
      </c>
      <c r="H363" s="98">
        <f>AVERAGE(F363:G363)</f>
        <v>4916</v>
      </c>
      <c r="I363" s="99">
        <v>2.6</v>
      </c>
      <c r="J363" s="99">
        <v>2.61</v>
      </c>
      <c r="K363" s="99">
        <v>2.59</v>
      </c>
      <c r="L363" s="100">
        <f>AVERAGE(I363:K363)</f>
        <v>2.6</v>
      </c>
      <c r="M363" s="100">
        <f>STDEV(I363:K363)</f>
        <v>1.0000000000000009E-2</v>
      </c>
      <c r="N363" s="101"/>
      <c r="O363" s="102">
        <f>10^((3.31*(LOG(L363)))+0.611)</f>
        <v>96.507659172657284</v>
      </c>
      <c r="P363" s="109">
        <v>-18.970300000000002</v>
      </c>
      <c r="Q363" s="110">
        <v>3.5432999999999995</v>
      </c>
      <c r="R363" s="109">
        <v>44.061888299006149</v>
      </c>
      <c r="S363" s="110">
        <v>15.166628185924173</v>
      </c>
      <c r="T363" s="109">
        <v>2.9051868193023322</v>
      </c>
      <c r="U363" s="116"/>
      <c r="V363" s="132">
        <v>4</v>
      </c>
      <c r="W363" s="132">
        <v>4</v>
      </c>
    </row>
    <row r="364" spans="1:23" x14ac:dyDescent="0.25">
      <c r="A364" s="111" t="s">
        <v>166</v>
      </c>
      <c r="B364" s="111" t="s">
        <v>108</v>
      </c>
      <c r="C364" s="94"/>
      <c r="D364" s="96"/>
      <c r="E364" s="94"/>
      <c r="F364" s="111">
        <v>10680</v>
      </c>
      <c r="G364" s="111">
        <v>11010</v>
      </c>
      <c r="H364" s="113">
        <f>(F364+G364)/2</f>
        <v>10845</v>
      </c>
      <c r="I364" s="99"/>
      <c r="J364" s="99"/>
      <c r="K364" s="99"/>
      <c r="L364" s="100"/>
      <c r="M364" s="100"/>
      <c r="N364" s="101"/>
      <c r="O364" s="102"/>
      <c r="P364" s="116">
        <v>-19.615466666666666</v>
      </c>
      <c r="Q364" s="117">
        <v>4.5751733333333329</v>
      </c>
      <c r="R364" s="116">
        <v>40.744883157111012</v>
      </c>
      <c r="S364" s="117">
        <v>14.248331929049883</v>
      </c>
      <c r="T364" s="117">
        <v>2.8596247869576401</v>
      </c>
      <c r="U364" s="116"/>
      <c r="V364" s="132">
        <v>7</v>
      </c>
      <c r="W364" s="132">
        <v>16</v>
      </c>
    </row>
    <row r="365" spans="1:23" x14ac:dyDescent="0.25">
      <c r="A365" s="33" t="s">
        <v>167</v>
      </c>
      <c r="B365" s="58" t="s">
        <v>108</v>
      </c>
      <c r="C365" s="33" t="s">
        <v>21</v>
      </c>
      <c r="D365" s="115">
        <v>42191</v>
      </c>
      <c r="E365" s="33" t="s">
        <v>31</v>
      </c>
      <c r="F365" s="88">
        <v>10680</v>
      </c>
      <c r="G365" s="88">
        <v>11010</v>
      </c>
      <c r="H365" s="107">
        <f t="shared" ref="H365:H371" si="50">AVERAGE(F365:G365)</f>
        <v>10845</v>
      </c>
      <c r="I365" s="108">
        <v>2.61</v>
      </c>
      <c r="J365" s="108">
        <v>2.5099999999999998</v>
      </c>
      <c r="K365" s="108"/>
      <c r="L365" s="35">
        <f t="shared" ref="L365:L371" si="51">AVERAGE(I365:K365)</f>
        <v>2.5599999999999996</v>
      </c>
      <c r="M365" s="35">
        <f t="shared" ref="M365:M371" si="52">STDEV(I365:K365)</f>
        <v>7.0710678118654821E-2</v>
      </c>
      <c r="N365" s="101">
        <v>2.4</v>
      </c>
      <c r="O365" s="102">
        <f t="shared" ref="O365:O371" si="53">10^((3.31*(LOG(L365)))+0.611)</f>
        <v>91.679932565690223</v>
      </c>
      <c r="P365" s="116">
        <v>-11.105466666666665</v>
      </c>
      <c r="Q365" s="117">
        <v>9.2517733333333325</v>
      </c>
      <c r="R365" s="116">
        <v>38.834188970567325</v>
      </c>
      <c r="S365" s="117">
        <v>13.120170403082572</v>
      </c>
      <c r="T365" s="117">
        <v>2.9598844967320903</v>
      </c>
      <c r="U365" s="116"/>
      <c r="V365" s="132">
        <v>7</v>
      </c>
      <c r="W365" s="132">
        <v>16</v>
      </c>
    </row>
    <row r="366" spans="1:23" x14ac:dyDescent="0.25">
      <c r="A366" s="94" t="s">
        <v>159</v>
      </c>
      <c r="B366" s="95" t="s">
        <v>319</v>
      </c>
      <c r="C366" s="94" t="s">
        <v>21</v>
      </c>
      <c r="D366" s="114">
        <v>42191</v>
      </c>
      <c r="E366" s="94" t="s">
        <v>31</v>
      </c>
      <c r="F366" s="97">
        <v>5739</v>
      </c>
      <c r="G366" s="97">
        <v>6069</v>
      </c>
      <c r="H366" s="98">
        <f t="shared" si="50"/>
        <v>5904</v>
      </c>
      <c r="I366" s="99">
        <v>2.66</v>
      </c>
      <c r="J366" s="99"/>
      <c r="K366" s="99">
        <v>2.65</v>
      </c>
      <c r="L366" s="100">
        <f t="shared" si="51"/>
        <v>2.6550000000000002</v>
      </c>
      <c r="M366" s="100">
        <f t="shared" si="52"/>
        <v>7.0710678118656384E-3</v>
      </c>
      <c r="N366" s="101">
        <v>2.59</v>
      </c>
      <c r="O366" s="102">
        <f t="shared" si="53"/>
        <v>103.43168007538166</v>
      </c>
      <c r="P366" s="116">
        <v>-14.504466666666666</v>
      </c>
      <c r="Q366" s="117">
        <v>6.3373733333333337</v>
      </c>
      <c r="R366" s="116">
        <v>41.024611919212923</v>
      </c>
      <c r="S366" s="117">
        <v>14.459513026857756</v>
      </c>
      <c r="T366" s="117">
        <v>2.8372056405365758</v>
      </c>
      <c r="U366" s="116"/>
      <c r="V366" s="132">
        <v>4</v>
      </c>
      <c r="W366" s="132">
        <v>5</v>
      </c>
    </row>
    <row r="367" spans="1:23" x14ac:dyDescent="0.25">
      <c r="A367" s="94" t="s">
        <v>154</v>
      </c>
      <c r="B367" s="95" t="s">
        <v>319</v>
      </c>
      <c r="C367" s="94" t="s">
        <v>96</v>
      </c>
      <c r="D367" s="114">
        <v>42191</v>
      </c>
      <c r="E367" s="94" t="s">
        <v>31</v>
      </c>
      <c r="F367" s="97">
        <v>5739</v>
      </c>
      <c r="G367" s="97">
        <v>6069</v>
      </c>
      <c r="H367" s="98">
        <f t="shared" si="50"/>
        <v>5904</v>
      </c>
      <c r="I367" s="99">
        <v>2.4500000000000002</v>
      </c>
      <c r="J367" s="99">
        <v>2.42</v>
      </c>
      <c r="K367" s="99"/>
      <c r="L367" s="100">
        <f t="shared" si="51"/>
        <v>2.4350000000000001</v>
      </c>
      <c r="M367" s="100">
        <f t="shared" si="52"/>
        <v>2.12132034355966E-2</v>
      </c>
      <c r="N367" s="101">
        <v>2.34</v>
      </c>
      <c r="O367" s="102">
        <f t="shared" si="53"/>
        <v>77.680421956238803</v>
      </c>
      <c r="P367" s="116">
        <v>-19.362466666666666</v>
      </c>
      <c r="Q367" s="117">
        <v>4.4802266666666659</v>
      </c>
      <c r="R367" s="116">
        <v>40.502423390491366</v>
      </c>
      <c r="S367" s="117">
        <v>14.350995334992509</v>
      </c>
      <c r="T367" s="116">
        <v>2.822272772379276</v>
      </c>
      <c r="U367" s="116"/>
      <c r="V367" s="132">
        <v>4</v>
      </c>
      <c r="W367" s="132">
        <v>5</v>
      </c>
    </row>
    <row r="368" spans="1:23" x14ac:dyDescent="0.25">
      <c r="A368" s="94" t="s">
        <v>157</v>
      </c>
      <c r="B368" s="95" t="s">
        <v>319</v>
      </c>
      <c r="C368" s="94" t="s">
        <v>21</v>
      </c>
      <c r="D368" s="114">
        <v>42191</v>
      </c>
      <c r="E368" s="94" t="s">
        <v>31</v>
      </c>
      <c r="F368" s="97">
        <v>5739</v>
      </c>
      <c r="G368" s="97">
        <v>6069</v>
      </c>
      <c r="H368" s="98">
        <f t="shared" si="50"/>
        <v>5904</v>
      </c>
      <c r="I368" s="99">
        <v>2.62</v>
      </c>
      <c r="J368" s="99"/>
      <c r="K368" s="99">
        <v>2.61</v>
      </c>
      <c r="L368" s="100">
        <f t="shared" si="51"/>
        <v>2.6150000000000002</v>
      </c>
      <c r="M368" s="100">
        <f t="shared" si="52"/>
        <v>7.0710678118656384E-3</v>
      </c>
      <c r="N368" s="101">
        <v>2.65</v>
      </c>
      <c r="O368" s="102">
        <f t="shared" si="53"/>
        <v>98.362895490750162</v>
      </c>
      <c r="P368" s="116">
        <v>-17.077466666666666</v>
      </c>
      <c r="Q368" s="117">
        <v>5.1998733333333336</v>
      </c>
      <c r="R368" s="116">
        <v>40.421025285637633</v>
      </c>
      <c r="S368" s="117">
        <v>14.366875469674373</v>
      </c>
      <c r="T368" s="117">
        <v>2.8134875513439512</v>
      </c>
      <c r="U368" s="116"/>
      <c r="V368" s="132">
        <v>4</v>
      </c>
      <c r="W368" s="132">
        <v>5</v>
      </c>
    </row>
    <row r="369" spans="1:23" x14ac:dyDescent="0.25">
      <c r="A369" s="94" t="s">
        <v>158</v>
      </c>
      <c r="B369" s="95" t="s">
        <v>319</v>
      </c>
      <c r="C369" s="94" t="s">
        <v>21</v>
      </c>
      <c r="D369" s="114">
        <v>42191</v>
      </c>
      <c r="E369" s="94" t="s">
        <v>31</v>
      </c>
      <c r="F369" s="97">
        <v>5739</v>
      </c>
      <c r="G369" s="97">
        <v>6069</v>
      </c>
      <c r="H369" s="98">
        <f t="shared" si="50"/>
        <v>5904</v>
      </c>
      <c r="I369" s="99">
        <v>2.57</v>
      </c>
      <c r="J369" s="99">
        <v>2.67</v>
      </c>
      <c r="K369" s="99">
        <v>2.62</v>
      </c>
      <c r="L369" s="100">
        <f t="shared" si="51"/>
        <v>2.62</v>
      </c>
      <c r="M369" s="100">
        <f t="shared" si="52"/>
        <v>5.0000000000000044E-2</v>
      </c>
      <c r="N369" s="101"/>
      <c r="O369" s="102">
        <f t="shared" si="53"/>
        <v>98.986797598227227</v>
      </c>
      <c r="P369" s="116">
        <v>-17.994466666666664</v>
      </c>
      <c r="Q369" s="117">
        <v>4.3148733333333329</v>
      </c>
      <c r="R369" s="116">
        <v>41.927089189248093</v>
      </c>
      <c r="S369" s="117">
        <v>14.596604100662214</v>
      </c>
      <c r="T369" s="117">
        <v>2.8723865427949753</v>
      </c>
      <c r="U369" s="116"/>
      <c r="V369" s="132">
        <v>4</v>
      </c>
      <c r="W369" s="132">
        <v>5</v>
      </c>
    </row>
    <row r="370" spans="1:23" x14ac:dyDescent="0.25">
      <c r="A370" s="94" t="s">
        <v>160</v>
      </c>
      <c r="B370" s="95" t="s">
        <v>319</v>
      </c>
      <c r="C370" s="94" t="s">
        <v>21</v>
      </c>
      <c r="D370" s="114">
        <v>42191</v>
      </c>
      <c r="E370" s="94" t="s">
        <v>31</v>
      </c>
      <c r="F370" s="97">
        <v>5739</v>
      </c>
      <c r="G370" s="97">
        <v>6069</v>
      </c>
      <c r="H370" s="98">
        <f t="shared" si="50"/>
        <v>5904</v>
      </c>
      <c r="I370" s="99"/>
      <c r="J370" s="99">
        <v>2.69</v>
      </c>
      <c r="K370" s="99">
        <v>2.62</v>
      </c>
      <c r="L370" s="100">
        <f t="shared" si="51"/>
        <v>2.6550000000000002</v>
      </c>
      <c r="M370" s="100">
        <f t="shared" si="52"/>
        <v>4.9497474683058214E-2</v>
      </c>
      <c r="N370" s="101">
        <v>2.5499999999999998</v>
      </c>
      <c r="O370" s="102">
        <f t="shared" si="53"/>
        <v>103.43168007538166</v>
      </c>
      <c r="P370" s="116">
        <v>-19.331466666666664</v>
      </c>
      <c r="Q370" s="117">
        <v>6.1065733333333325</v>
      </c>
      <c r="R370" s="116">
        <v>40.884630687246101</v>
      </c>
      <c r="S370" s="117">
        <v>13.958002376417376</v>
      </c>
      <c r="T370" s="117">
        <v>2.9291176190313868</v>
      </c>
      <c r="U370" s="116"/>
      <c r="V370" s="132">
        <v>4</v>
      </c>
      <c r="W370" s="132">
        <v>5</v>
      </c>
    </row>
    <row r="371" spans="1:23" x14ac:dyDescent="0.25">
      <c r="A371" s="94" t="s">
        <v>161</v>
      </c>
      <c r="B371" s="95" t="s">
        <v>319</v>
      </c>
      <c r="C371" s="94" t="s">
        <v>21</v>
      </c>
      <c r="D371" s="114">
        <v>42191</v>
      </c>
      <c r="E371" s="94" t="s">
        <v>31</v>
      </c>
      <c r="F371" s="97">
        <v>5739</v>
      </c>
      <c r="G371" s="97">
        <v>6069</v>
      </c>
      <c r="H371" s="98">
        <f t="shared" si="50"/>
        <v>5904</v>
      </c>
      <c r="I371" s="99">
        <v>2.34</v>
      </c>
      <c r="J371" s="99">
        <v>2.37</v>
      </c>
      <c r="K371" s="99"/>
      <c r="L371" s="100">
        <f t="shared" si="51"/>
        <v>2.355</v>
      </c>
      <c r="M371" s="100">
        <f t="shared" si="52"/>
        <v>2.12132034355966E-2</v>
      </c>
      <c r="N371" s="101">
        <v>2.46</v>
      </c>
      <c r="O371" s="102">
        <f t="shared" si="53"/>
        <v>69.548844183905089</v>
      </c>
      <c r="P371" s="116">
        <v>-13.964466666666665</v>
      </c>
      <c r="Q371" s="117">
        <v>5.0515733333333328</v>
      </c>
      <c r="R371" s="116">
        <v>40.069843016732897</v>
      </c>
      <c r="S371" s="117">
        <v>13.856712812240923</v>
      </c>
      <c r="T371" s="117">
        <v>2.8917278982166303</v>
      </c>
      <c r="U371" s="116"/>
      <c r="V371" s="132">
        <v>4</v>
      </c>
      <c r="W371" s="132">
        <v>5</v>
      </c>
    </row>
    <row r="372" spans="1:23" x14ac:dyDescent="0.25">
      <c r="A372" s="111" t="s">
        <v>162</v>
      </c>
      <c r="B372" s="111" t="s">
        <v>319</v>
      </c>
      <c r="C372" s="94"/>
      <c r="D372" s="114"/>
      <c r="E372" s="94"/>
      <c r="F372" s="111">
        <v>5739</v>
      </c>
      <c r="G372" s="111">
        <v>6069</v>
      </c>
      <c r="H372" s="113">
        <f>(F372+G372)/2</f>
        <v>5904</v>
      </c>
      <c r="I372" s="99"/>
      <c r="J372" s="99"/>
      <c r="K372" s="99"/>
      <c r="L372" s="100"/>
      <c r="M372" s="100"/>
      <c r="N372" s="101"/>
      <c r="O372" s="102"/>
      <c r="P372" s="116">
        <v>-10.484466666666666</v>
      </c>
      <c r="Q372" s="117">
        <v>6.8213733333333337</v>
      </c>
      <c r="R372" s="116">
        <v>39.554076583581313</v>
      </c>
      <c r="S372" s="117">
        <v>13.963998664581711</v>
      </c>
      <c r="T372" s="117">
        <v>2.8325752195827891</v>
      </c>
      <c r="U372" s="116"/>
      <c r="V372" s="132">
        <v>4</v>
      </c>
      <c r="W372" s="132">
        <v>5</v>
      </c>
    </row>
    <row r="373" spans="1:23" x14ac:dyDescent="0.25">
      <c r="A373" s="94" t="s">
        <v>155</v>
      </c>
      <c r="B373" s="95" t="s">
        <v>319</v>
      </c>
      <c r="C373" s="94" t="s">
        <v>21</v>
      </c>
      <c r="D373" s="114">
        <v>42191</v>
      </c>
      <c r="E373" s="94" t="s">
        <v>31</v>
      </c>
      <c r="F373" s="97">
        <v>5739</v>
      </c>
      <c r="G373" s="97">
        <v>6069</v>
      </c>
      <c r="H373" s="98">
        <f>AVERAGE(F373:G373)</f>
        <v>5904</v>
      </c>
      <c r="I373" s="99"/>
      <c r="J373" s="99">
        <v>2.52</v>
      </c>
      <c r="K373" s="99">
        <v>2.5099999999999998</v>
      </c>
      <c r="L373" s="100">
        <f>AVERAGE(I373:K373)</f>
        <v>2.5149999999999997</v>
      </c>
      <c r="M373" s="100">
        <f>STDEV(I373:K373)</f>
        <v>7.0710678118656384E-3</v>
      </c>
      <c r="N373" s="101">
        <v>2.48</v>
      </c>
      <c r="O373" s="102">
        <f>10^((3.31*(LOG(L373)))+0.611)</f>
        <v>86.453134685954439</v>
      </c>
      <c r="P373" s="116">
        <v>-9.401466666666666</v>
      </c>
      <c r="Q373" s="117">
        <v>7.0102266666666662</v>
      </c>
      <c r="R373" s="116">
        <v>41.212833769908912</v>
      </c>
      <c r="S373" s="117">
        <v>14.623544472561266</v>
      </c>
      <c r="T373" s="116">
        <v>2.8182520214054931</v>
      </c>
      <c r="U373" s="116"/>
      <c r="V373" s="132">
        <v>4</v>
      </c>
      <c r="W373" s="132">
        <v>5</v>
      </c>
    </row>
    <row r="374" spans="1:23" x14ac:dyDescent="0.25">
      <c r="A374" s="111" t="s">
        <v>156</v>
      </c>
      <c r="B374" s="111" t="s">
        <v>319</v>
      </c>
      <c r="C374" s="94"/>
      <c r="D374" s="114"/>
      <c r="E374" s="94"/>
      <c r="F374" s="111">
        <v>5739</v>
      </c>
      <c r="G374" s="111">
        <v>6069</v>
      </c>
      <c r="H374" s="113">
        <f>(F374+G374)/2</f>
        <v>5904</v>
      </c>
      <c r="I374" s="99"/>
      <c r="J374" s="99"/>
      <c r="K374" s="99"/>
      <c r="L374" s="100"/>
      <c r="M374" s="100"/>
      <c r="N374" s="101"/>
      <c r="O374" s="102"/>
      <c r="P374" s="116">
        <v>-16.898466666666664</v>
      </c>
      <c r="Q374" s="117">
        <v>6.3002266666666662</v>
      </c>
      <c r="R374" s="116">
        <v>37.017140814069052</v>
      </c>
      <c r="S374" s="117">
        <v>12.88738501133443</v>
      </c>
      <c r="T374" s="116">
        <v>2.8723546927101617</v>
      </c>
      <c r="U374" s="116"/>
      <c r="V374" s="132">
        <v>4</v>
      </c>
      <c r="W374" s="132">
        <v>5</v>
      </c>
    </row>
    <row r="375" spans="1:23" x14ac:dyDescent="0.25">
      <c r="A375" s="94" t="s">
        <v>164</v>
      </c>
      <c r="B375" s="95" t="s">
        <v>319</v>
      </c>
      <c r="C375" s="94" t="s">
        <v>62</v>
      </c>
      <c r="D375" s="114">
        <v>42191</v>
      </c>
      <c r="E375" s="94" t="s">
        <v>31</v>
      </c>
      <c r="F375" s="97">
        <v>5739</v>
      </c>
      <c r="G375" s="97">
        <v>6069</v>
      </c>
      <c r="H375" s="98">
        <f>AVERAGE(F375:G375)</f>
        <v>5904</v>
      </c>
      <c r="I375" s="99"/>
      <c r="J375" s="99">
        <v>2.3199999999999998</v>
      </c>
      <c r="K375" s="99">
        <v>2.37</v>
      </c>
      <c r="L375" s="100">
        <f>AVERAGE(I375:K375)</f>
        <v>2.3449999999999998</v>
      </c>
      <c r="M375" s="100">
        <f>STDEV(I375:K375)</f>
        <v>3.5355339059327563E-2</v>
      </c>
      <c r="N375" s="101">
        <v>2.58</v>
      </c>
      <c r="O375" s="102">
        <f>10^((3.31*(LOG(L375)))+0.611)</f>
        <v>68.576106485675794</v>
      </c>
      <c r="P375" s="116">
        <v>-10.912466666666665</v>
      </c>
      <c r="Q375" s="117">
        <v>5.7135733333333336</v>
      </c>
      <c r="R375" s="116">
        <v>37.573336520528223</v>
      </c>
      <c r="S375" s="117">
        <v>13.087138081247929</v>
      </c>
      <c r="T375" s="117">
        <v>2.871012461797561</v>
      </c>
      <c r="U375" s="116"/>
      <c r="V375" s="132">
        <v>4</v>
      </c>
      <c r="W375" s="132">
        <v>5</v>
      </c>
    </row>
    <row r="376" spans="1:23" x14ac:dyDescent="0.25">
      <c r="A376" s="94" t="s">
        <v>163</v>
      </c>
      <c r="B376" s="95" t="s">
        <v>319</v>
      </c>
      <c r="C376" s="94" t="s">
        <v>23</v>
      </c>
      <c r="D376" s="114">
        <v>42191</v>
      </c>
      <c r="E376" s="94" t="s">
        <v>31</v>
      </c>
      <c r="F376" s="97">
        <v>5739</v>
      </c>
      <c r="G376" s="97">
        <v>6069</v>
      </c>
      <c r="H376" s="98">
        <f>AVERAGE(F376:G376)</f>
        <v>5904</v>
      </c>
      <c r="I376" s="99">
        <v>2.44</v>
      </c>
      <c r="J376" s="99"/>
      <c r="K376" s="99">
        <v>2.4300000000000002</v>
      </c>
      <c r="L376" s="100">
        <f>AVERAGE(I376:K376)</f>
        <v>2.4350000000000001</v>
      </c>
      <c r="M376" s="100">
        <f>STDEV(I376:K376)</f>
        <v>7.0710678118653244E-3</v>
      </c>
      <c r="N376" s="101">
        <v>2.4900000000000002</v>
      </c>
      <c r="O376" s="102">
        <f>10^((3.31*(LOG(L376)))+0.611)</f>
        <v>77.680421956238803</v>
      </c>
      <c r="P376" s="116">
        <v>-17.104466666666667</v>
      </c>
      <c r="Q376" s="117">
        <v>5.1535733333333331</v>
      </c>
      <c r="R376" s="116">
        <v>41.445111225322592</v>
      </c>
      <c r="S376" s="117">
        <v>14.515693065175803</v>
      </c>
      <c r="T376" s="117">
        <v>2.8551934130346424</v>
      </c>
      <c r="U376" s="116"/>
      <c r="V376" s="132">
        <v>4</v>
      </c>
      <c r="W376" s="132">
        <v>5</v>
      </c>
    </row>
    <row r="377" spans="1:23" x14ac:dyDescent="0.25">
      <c r="A377" s="118" t="s">
        <v>311</v>
      </c>
      <c r="B377" s="120" t="s">
        <v>319</v>
      </c>
      <c r="C377" s="94"/>
      <c r="D377" s="114"/>
      <c r="E377" s="94"/>
      <c r="F377" s="111">
        <v>5739</v>
      </c>
      <c r="G377" s="111">
        <v>6069</v>
      </c>
      <c r="H377" s="113">
        <f>(F377+G377)/2</f>
        <v>5904</v>
      </c>
      <c r="I377" s="99"/>
      <c r="J377" s="99"/>
      <c r="K377" s="99"/>
      <c r="L377" s="100"/>
      <c r="M377" s="100"/>
      <c r="N377" s="101"/>
      <c r="O377" s="102"/>
      <c r="P377" s="116">
        <v>-14.388466666666666</v>
      </c>
      <c r="Q377" s="117">
        <v>5.1872733333333327</v>
      </c>
      <c r="R377" s="116">
        <v>40.466776306963176</v>
      </c>
      <c r="S377" s="117">
        <v>14.103445674854758</v>
      </c>
      <c r="T377" s="117">
        <v>2.8692829567962947</v>
      </c>
      <c r="U377" s="116"/>
      <c r="V377" s="132">
        <v>4</v>
      </c>
      <c r="W377" s="132">
        <v>5</v>
      </c>
    </row>
    <row r="378" spans="1:23" x14ac:dyDescent="0.25">
      <c r="A378" s="33" t="s">
        <v>441</v>
      </c>
      <c r="B378" s="58" t="s">
        <v>437</v>
      </c>
      <c r="C378" s="33" t="s">
        <v>21</v>
      </c>
      <c r="D378" s="105">
        <v>42298</v>
      </c>
      <c r="E378" s="33" t="s">
        <v>31</v>
      </c>
      <c r="F378" s="88">
        <v>0</v>
      </c>
      <c r="G378" s="106">
        <v>1128.129117259552</v>
      </c>
      <c r="H378" s="107">
        <f>AVERAGE(F378:G378)</f>
        <v>564.064558629776</v>
      </c>
      <c r="I378" s="108"/>
      <c r="J378" s="108">
        <v>2.56</v>
      </c>
      <c r="K378" s="108">
        <v>2.46</v>
      </c>
      <c r="L378" s="35">
        <f>AVERAGE(I378:K378)</f>
        <v>2.5099999999999998</v>
      </c>
      <c r="M378" s="35">
        <f>STDEV(I378:K378)</f>
        <v>7.0710678118654821E-2</v>
      </c>
      <c r="N378" s="101">
        <v>2.3199999999999998</v>
      </c>
      <c r="O378" s="102">
        <f>10^((3.31*(LOG(L378)))+0.611)</f>
        <v>85.885533573899892</v>
      </c>
      <c r="P378" s="103"/>
      <c r="Q378" s="103"/>
      <c r="R378" s="103"/>
      <c r="S378" s="103"/>
      <c r="T378" s="103"/>
      <c r="U378" s="116"/>
      <c r="V378" s="132">
        <v>1</v>
      </c>
      <c r="W378" s="132">
        <v>1</v>
      </c>
    </row>
    <row r="379" spans="1:23" x14ac:dyDescent="0.25">
      <c r="A379" s="33" t="s">
        <v>716</v>
      </c>
      <c r="B379" s="112" t="s">
        <v>358</v>
      </c>
      <c r="C379" s="33"/>
      <c r="D379" s="105"/>
      <c r="E379" s="33"/>
      <c r="F379" s="4">
        <v>7057</v>
      </c>
      <c r="G379" s="111">
        <v>7386</v>
      </c>
      <c r="H379" s="113">
        <v>7221.5</v>
      </c>
      <c r="I379" s="108"/>
      <c r="J379" s="108"/>
      <c r="K379" s="108"/>
      <c r="L379" s="35"/>
      <c r="M379" s="35"/>
      <c r="N379" s="101"/>
      <c r="O379" s="102"/>
      <c r="P379" s="127">
        <v>-11.667</v>
      </c>
      <c r="Q379" s="128">
        <v>6.8158333333333347</v>
      </c>
      <c r="R379" s="127">
        <v>42.355463937485943</v>
      </c>
      <c r="S379" s="128">
        <v>15.23382229138025</v>
      </c>
      <c r="T379" s="127">
        <v>2.7803569667116261</v>
      </c>
      <c r="U379" s="127"/>
      <c r="V379" s="133">
        <v>5</v>
      </c>
      <c r="W379" s="133">
        <v>8</v>
      </c>
    </row>
    <row r="380" spans="1:23" x14ac:dyDescent="0.25">
      <c r="A380" s="33" t="s">
        <v>717</v>
      </c>
      <c r="B380" s="112" t="s">
        <v>358</v>
      </c>
      <c r="C380" s="33"/>
      <c r="D380" s="105"/>
      <c r="E380" s="33"/>
      <c r="F380" s="4">
        <v>7057</v>
      </c>
      <c r="G380" s="111">
        <v>7386</v>
      </c>
      <c r="H380" s="113">
        <v>7221.5</v>
      </c>
      <c r="I380" s="108"/>
      <c r="J380" s="108"/>
      <c r="K380" s="108"/>
      <c r="L380" s="35"/>
      <c r="M380" s="35"/>
      <c r="N380" s="101"/>
      <c r="O380" s="102"/>
      <c r="P380" s="127">
        <v>-19.605999999999998</v>
      </c>
      <c r="Q380" s="128">
        <v>5.5828333333333351</v>
      </c>
      <c r="R380" s="127">
        <v>43.893621114567907</v>
      </c>
      <c r="S380" s="128">
        <v>14.872208105420206</v>
      </c>
      <c r="T380" s="127">
        <v>2.951385618290991</v>
      </c>
      <c r="U380" s="127"/>
      <c r="V380" s="133">
        <v>5</v>
      </c>
      <c r="W380" s="133">
        <v>8</v>
      </c>
    </row>
    <row r="381" spans="1:23" x14ac:dyDescent="0.25">
      <c r="A381" s="33" t="s">
        <v>718</v>
      </c>
      <c r="B381" s="112" t="s">
        <v>358</v>
      </c>
      <c r="C381" s="33"/>
      <c r="D381" s="105"/>
      <c r="E381" s="33"/>
      <c r="F381" s="4">
        <v>7057</v>
      </c>
      <c r="G381" s="111">
        <v>7386</v>
      </c>
      <c r="H381" s="113">
        <v>7221.5</v>
      </c>
      <c r="I381" s="108"/>
      <c r="J381" s="108"/>
      <c r="K381" s="108"/>
      <c r="L381" s="35"/>
      <c r="M381" s="35"/>
      <c r="N381" s="101"/>
      <c r="O381" s="102"/>
      <c r="P381" s="127">
        <v>-13.745999999999999</v>
      </c>
      <c r="Q381" s="128">
        <v>6.0088333333333344</v>
      </c>
      <c r="R381" s="127">
        <v>45.020108697322776</v>
      </c>
      <c r="S381" s="128">
        <v>15.529476300183083</v>
      </c>
      <c r="T381" s="127">
        <v>2.8990101035662108</v>
      </c>
      <c r="U381" s="127"/>
      <c r="V381" s="133">
        <v>5</v>
      </c>
      <c r="W381" s="133">
        <v>8</v>
      </c>
    </row>
    <row r="382" spans="1:23" x14ac:dyDescent="0.25">
      <c r="A382" s="94" t="s">
        <v>78</v>
      </c>
      <c r="B382" s="95" t="s">
        <v>321</v>
      </c>
      <c r="C382" s="94" t="s">
        <v>62</v>
      </c>
      <c r="D382" s="114">
        <v>42187</v>
      </c>
      <c r="E382" s="94" t="s">
        <v>31</v>
      </c>
      <c r="F382" s="97">
        <v>6398</v>
      </c>
      <c r="G382" s="97">
        <v>6728</v>
      </c>
      <c r="H382" s="98">
        <f>AVERAGE(F382:G382)</f>
        <v>6563</v>
      </c>
      <c r="I382" s="99">
        <v>2.72</v>
      </c>
      <c r="J382" s="99">
        <v>2.7</v>
      </c>
      <c r="K382" s="99"/>
      <c r="L382" s="100">
        <f>AVERAGE(I382:K382)</f>
        <v>2.71</v>
      </c>
      <c r="M382" s="100">
        <f>STDEV(I382:K382)</f>
        <v>1.4142135623730963E-2</v>
      </c>
      <c r="N382" s="101"/>
      <c r="O382" s="102">
        <f>10^((3.31*(LOG(L382)))+0.611)</f>
        <v>110.69508874802516</v>
      </c>
      <c r="P382" s="103"/>
      <c r="Q382" s="103"/>
      <c r="R382" s="103"/>
      <c r="S382" s="103"/>
      <c r="T382" s="103"/>
      <c r="U382" s="127"/>
      <c r="V382" s="132">
        <v>5</v>
      </c>
      <c r="W382" s="132">
        <v>7</v>
      </c>
    </row>
    <row r="383" spans="1:23" x14ac:dyDescent="0.25">
      <c r="A383" s="4" t="s">
        <v>719</v>
      </c>
      <c r="B383" s="112" t="s">
        <v>723</v>
      </c>
      <c r="C383" s="94"/>
      <c r="D383" s="114"/>
      <c r="E383" s="94"/>
      <c r="F383" s="111">
        <v>3104</v>
      </c>
      <c r="G383" s="112">
        <v>3434</v>
      </c>
      <c r="H383" s="130">
        <v>3269</v>
      </c>
      <c r="I383" s="99"/>
      <c r="J383" s="99"/>
      <c r="K383" s="99"/>
      <c r="L383" s="100"/>
      <c r="M383" s="100"/>
      <c r="N383" s="101"/>
      <c r="O383" s="102"/>
      <c r="P383" s="127">
        <v>-15.571</v>
      </c>
      <c r="Q383" s="128">
        <v>7.9488333333333347</v>
      </c>
      <c r="R383" s="127">
        <v>43.901128986553672</v>
      </c>
      <c r="S383" s="128">
        <v>15.674029763006962</v>
      </c>
      <c r="T383" s="127">
        <v>2.800883349741166</v>
      </c>
      <c r="U383" s="127"/>
      <c r="V383" s="133">
        <v>3</v>
      </c>
      <c r="W383" s="133">
        <v>3</v>
      </c>
    </row>
    <row r="384" spans="1:23" x14ac:dyDescent="0.25">
      <c r="A384" s="111" t="s">
        <v>81</v>
      </c>
      <c r="B384" s="111" t="s">
        <v>321</v>
      </c>
      <c r="C384" s="94"/>
      <c r="D384" s="114"/>
      <c r="E384" s="94"/>
      <c r="F384" s="111">
        <v>6398</v>
      </c>
      <c r="G384" s="111">
        <v>6728</v>
      </c>
      <c r="H384" s="113">
        <f>(F384+G384)/2</f>
        <v>6563</v>
      </c>
      <c r="I384" s="99"/>
      <c r="J384" s="99"/>
      <c r="K384" s="99"/>
      <c r="L384" s="100"/>
      <c r="M384" s="100"/>
      <c r="N384" s="101"/>
      <c r="O384" s="102"/>
      <c r="P384" s="116">
        <v>-16.049466666666667</v>
      </c>
      <c r="Q384" s="117">
        <v>6.0958733333333326</v>
      </c>
      <c r="R384" s="116">
        <v>41.106811737005543</v>
      </c>
      <c r="S384" s="117">
        <v>14.448508019332499</v>
      </c>
      <c r="T384" s="117">
        <v>2.8450558135139978</v>
      </c>
      <c r="U384" s="116"/>
      <c r="V384" s="132">
        <v>5</v>
      </c>
      <c r="W384" s="132">
        <v>7</v>
      </c>
    </row>
    <row r="385" spans="1:23" x14ac:dyDescent="0.25">
      <c r="A385" s="33" t="s">
        <v>80</v>
      </c>
      <c r="B385" s="58" t="s">
        <v>321</v>
      </c>
      <c r="C385" s="33" t="s">
        <v>55</v>
      </c>
      <c r="D385" s="115">
        <v>42187</v>
      </c>
      <c r="E385" s="33" t="s">
        <v>31</v>
      </c>
      <c r="F385" s="88">
        <v>6398</v>
      </c>
      <c r="G385" s="88">
        <v>6728</v>
      </c>
      <c r="H385" s="107">
        <f>AVERAGE(F385:G385)</f>
        <v>6563</v>
      </c>
      <c r="I385" s="108">
        <v>2.65</v>
      </c>
      <c r="J385" s="108"/>
      <c r="K385" s="108">
        <v>2.59</v>
      </c>
      <c r="L385" s="35">
        <f>AVERAGE(I385:K385)</f>
        <v>2.62</v>
      </c>
      <c r="M385" s="35">
        <f>STDEV(I385:K385)</f>
        <v>4.2426406871192889E-2</v>
      </c>
      <c r="N385" s="101">
        <v>2.4900000000000002</v>
      </c>
      <c r="O385" s="102">
        <f>10^((3.31*(LOG(L385)))+0.611)</f>
        <v>98.986797598227227</v>
      </c>
      <c r="P385" s="116">
        <v>-10.827466666666666</v>
      </c>
      <c r="Q385" s="117">
        <v>5.4735733333333334</v>
      </c>
      <c r="R385" s="116">
        <v>41.572528783842479</v>
      </c>
      <c r="S385" s="117">
        <v>14.617508070750777</v>
      </c>
      <c r="T385" s="117">
        <v>2.8440229745470735</v>
      </c>
      <c r="U385" s="116"/>
      <c r="V385" s="132">
        <v>5</v>
      </c>
      <c r="W385" s="132">
        <v>7</v>
      </c>
    </row>
    <row r="386" spans="1:23" x14ac:dyDescent="0.25">
      <c r="A386" s="33" t="s">
        <v>720</v>
      </c>
      <c r="B386" s="112" t="s">
        <v>443</v>
      </c>
      <c r="C386" s="33"/>
      <c r="D386" s="115"/>
      <c r="E386" s="33"/>
      <c r="F386" s="112">
        <v>1128</v>
      </c>
      <c r="G386" s="111">
        <v>1458</v>
      </c>
      <c r="H386" s="113">
        <v>1293</v>
      </c>
      <c r="I386" s="108"/>
      <c r="J386" s="108"/>
      <c r="K386" s="108"/>
      <c r="L386" s="35"/>
      <c r="M386" s="35"/>
      <c r="N386" s="101"/>
      <c r="O386" s="102"/>
      <c r="P386" s="127">
        <v>-17.332999999999998</v>
      </c>
      <c r="Q386" s="128">
        <v>4.0418333333333347</v>
      </c>
      <c r="R386" s="127">
        <v>43.747839073045967</v>
      </c>
      <c r="S386" s="128">
        <v>15.692744232223074</v>
      </c>
      <c r="T386" s="127">
        <v>2.7877749376183223</v>
      </c>
      <c r="U386" s="127"/>
      <c r="V386" s="132">
        <v>1</v>
      </c>
      <c r="W386" s="132">
        <v>1</v>
      </c>
    </row>
    <row r="387" spans="1:23" x14ac:dyDescent="0.25">
      <c r="A387" s="94" t="s">
        <v>447</v>
      </c>
      <c r="B387" s="95" t="s">
        <v>443</v>
      </c>
      <c r="C387" s="94" t="s">
        <v>435</v>
      </c>
      <c r="D387" s="96">
        <v>42298</v>
      </c>
      <c r="E387" s="94" t="s">
        <v>31</v>
      </c>
      <c r="F387" s="104">
        <v>1128.129117259552</v>
      </c>
      <c r="G387" s="97">
        <v>1458</v>
      </c>
      <c r="H387" s="98">
        <f t="shared" ref="H387:H392" si="54">AVERAGE(F387:G387)</f>
        <v>1293.064558629776</v>
      </c>
      <c r="I387" s="99"/>
      <c r="J387" s="99">
        <v>2.4700000000000002</v>
      </c>
      <c r="K387" s="99">
        <v>2.5099999999999998</v>
      </c>
      <c r="L387" s="100">
        <f t="shared" ref="L387:L392" si="55">AVERAGE(I387:K387)</f>
        <v>2.4900000000000002</v>
      </c>
      <c r="M387" s="100">
        <f t="shared" ref="M387:M392" si="56">STDEV(I387:K387)</f>
        <v>2.8284271247461613E-2</v>
      </c>
      <c r="N387" s="101">
        <v>2.41</v>
      </c>
      <c r="O387" s="102">
        <f t="shared" ref="O387:O392" si="57">10^((3.31*(LOG(L387)))+0.611)</f>
        <v>83.641119858148173</v>
      </c>
      <c r="P387" s="127">
        <v>-17.478999999999999</v>
      </c>
      <c r="Q387" s="128">
        <v>5.9498333333333351</v>
      </c>
      <c r="R387" s="127">
        <v>42.673603214140158</v>
      </c>
      <c r="S387" s="128">
        <v>14.975467650298127</v>
      </c>
      <c r="T387" s="127">
        <v>2.8495673197418063</v>
      </c>
      <c r="U387" s="127"/>
      <c r="V387" s="132">
        <v>1</v>
      </c>
      <c r="W387" s="132">
        <v>1</v>
      </c>
    </row>
    <row r="388" spans="1:23" x14ac:dyDescent="0.25">
      <c r="A388" s="94" t="s">
        <v>448</v>
      </c>
      <c r="B388" s="95" t="s">
        <v>443</v>
      </c>
      <c r="C388" s="94" t="s">
        <v>449</v>
      </c>
      <c r="D388" s="96">
        <v>42298</v>
      </c>
      <c r="E388" s="94" t="s">
        <v>31</v>
      </c>
      <c r="F388" s="104">
        <v>1128.129117259552</v>
      </c>
      <c r="G388" s="97">
        <v>1458</v>
      </c>
      <c r="H388" s="98">
        <f t="shared" si="54"/>
        <v>1293.064558629776</v>
      </c>
      <c r="I388" s="99">
        <v>2.44</v>
      </c>
      <c r="J388" s="99">
        <v>2.46</v>
      </c>
      <c r="K388" s="99">
        <v>2.48</v>
      </c>
      <c r="L388" s="100">
        <f t="shared" si="55"/>
        <v>2.4600000000000004</v>
      </c>
      <c r="M388" s="100">
        <f t="shared" si="56"/>
        <v>2.0000000000000018E-2</v>
      </c>
      <c r="N388" s="101"/>
      <c r="O388" s="102">
        <f t="shared" si="57"/>
        <v>80.351724968409059</v>
      </c>
      <c r="P388" s="127">
        <v>-16.924999999999997</v>
      </c>
      <c r="Q388" s="128">
        <v>5.9958333333333345</v>
      </c>
      <c r="R388" s="127">
        <v>45.705533477424112</v>
      </c>
      <c r="S388" s="128">
        <v>15.818043400804907</v>
      </c>
      <c r="T388" s="127">
        <v>2.8894555615581616</v>
      </c>
      <c r="U388" s="127"/>
      <c r="V388" s="132">
        <v>1</v>
      </c>
      <c r="W388" s="132">
        <v>1</v>
      </c>
    </row>
    <row r="389" spans="1:23" x14ac:dyDescent="0.25">
      <c r="A389" s="131" t="s">
        <v>60</v>
      </c>
      <c r="B389" s="95" t="s">
        <v>321</v>
      </c>
      <c r="C389" s="94" t="s">
        <v>16</v>
      </c>
      <c r="D389" s="114">
        <v>42186</v>
      </c>
      <c r="E389" s="94" t="s">
        <v>31</v>
      </c>
      <c r="F389" s="97">
        <v>6398</v>
      </c>
      <c r="G389" s="97">
        <v>6728</v>
      </c>
      <c r="H389" s="98">
        <f t="shared" si="54"/>
        <v>6563</v>
      </c>
      <c r="I389" s="99"/>
      <c r="J389" s="99">
        <v>2.58</v>
      </c>
      <c r="K389" s="99">
        <v>2.58</v>
      </c>
      <c r="L389" s="100">
        <f t="shared" si="55"/>
        <v>2.58</v>
      </c>
      <c r="M389" s="100">
        <f t="shared" si="56"/>
        <v>0</v>
      </c>
      <c r="N389" s="101">
        <v>2.78</v>
      </c>
      <c r="O389" s="102">
        <f t="shared" si="57"/>
        <v>94.072183983207808</v>
      </c>
      <c r="P389" s="116">
        <v>-19.226466666666667</v>
      </c>
      <c r="Q389" s="117">
        <v>5.386073333333333</v>
      </c>
      <c r="R389" s="116">
        <v>35.982781460852635</v>
      </c>
      <c r="S389" s="117">
        <v>12.272310827286946</v>
      </c>
      <c r="T389" s="117">
        <v>2.9320298326250422</v>
      </c>
      <c r="U389" s="127"/>
      <c r="V389" s="132">
        <v>5</v>
      </c>
      <c r="W389" s="132">
        <v>7</v>
      </c>
    </row>
    <row r="390" spans="1:23" x14ac:dyDescent="0.25">
      <c r="A390" s="94" t="s">
        <v>309</v>
      </c>
      <c r="B390" s="95" t="s">
        <v>321</v>
      </c>
      <c r="C390" s="94" t="s">
        <v>16</v>
      </c>
      <c r="D390" s="114">
        <v>42199</v>
      </c>
      <c r="E390" s="94" t="s">
        <v>31</v>
      </c>
      <c r="F390" s="97">
        <v>6398</v>
      </c>
      <c r="G390" s="97">
        <v>6728</v>
      </c>
      <c r="H390" s="98">
        <f t="shared" si="54"/>
        <v>6563</v>
      </c>
      <c r="I390" s="99"/>
      <c r="J390" s="99">
        <v>2.39</v>
      </c>
      <c r="K390" s="99">
        <v>2.4</v>
      </c>
      <c r="L390" s="100">
        <f t="shared" si="55"/>
        <v>2.395</v>
      </c>
      <c r="M390" s="100">
        <f t="shared" si="56"/>
        <v>7.0710678118653244E-3</v>
      </c>
      <c r="N390" s="101">
        <v>2.4700000000000002</v>
      </c>
      <c r="O390" s="102">
        <f t="shared" si="57"/>
        <v>73.536213530411189</v>
      </c>
      <c r="P390" s="116">
        <v>-19.226466666666667</v>
      </c>
      <c r="Q390" s="117">
        <v>5.386073333333333</v>
      </c>
      <c r="R390" s="116">
        <v>35.982781460852635</v>
      </c>
      <c r="S390" s="117">
        <v>12.272310827286946</v>
      </c>
      <c r="T390" s="117">
        <v>2.9320298326250422</v>
      </c>
      <c r="U390" s="116"/>
      <c r="V390" s="132">
        <v>5</v>
      </c>
      <c r="W390" s="132">
        <v>7</v>
      </c>
    </row>
    <row r="391" spans="1:23" x14ac:dyDescent="0.25">
      <c r="A391" s="33" t="s">
        <v>63</v>
      </c>
      <c r="B391" s="58" t="s">
        <v>321</v>
      </c>
      <c r="C391" s="33" t="s">
        <v>58</v>
      </c>
      <c r="D391" s="115">
        <v>42186</v>
      </c>
      <c r="E391" s="33" t="s">
        <v>31</v>
      </c>
      <c r="F391" s="88">
        <v>6398</v>
      </c>
      <c r="G391" s="88">
        <v>6728</v>
      </c>
      <c r="H391" s="107">
        <f t="shared" si="54"/>
        <v>6563</v>
      </c>
      <c r="I391" s="108">
        <v>2.64</v>
      </c>
      <c r="J391" s="108">
        <v>2.71</v>
      </c>
      <c r="K391" s="108"/>
      <c r="L391" s="35">
        <f t="shared" si="55"/>
        <v>2.6749999999999998</v>
      </c>
      <c r="M391" s="35">
        <f t="shared" si="56"/>
        <v>4.9497474683058214E-2</v>
      </c>
      <c r="N391" s="101">
        <v>2.5499999999999998</v>
      </c>
      <c r="O391" s="102">
        <f t="shared" si="57"/>
        <v>106.03316693367366</v>
      </c>
      <c r="P391" s="116">
        <v>-12.794466666666665</v>
      </c>
      <c r="Q391" s="117">
        <v>6.624226666666666</v>
      </c>
      <c r="R391" s="116">
        <v>37.868436936302651</v>
      </c>
      <c r="S391" s="117">
        <v>13.138136502137503</v>
      </c>
      <c r="T391" s="116">
        <v>2.8823293874395097</v>
      </c>
      <c r="U391" s="116"/>
      <c r="V391" s="132">
        <v>5</v>
      </c>
      <c r="W391" s="132">
        <v>7</v>
      </c>
    </row>
    <row r="392" spans="1:23" x14ac:dyDescent="0.25">
      <c r="A392" s="94" t="s">
        <v>74</v>
      </c>
      <c r="B392" s="95" t="s">
        <v>321</v>
      </c>
      <c r="C392" s="94" t="s">
        <v>62</v>
      </c>
      <c r="D392" s="114">
        <v>42187</v>
      </c>
      <c r="E392" s="94" t="s">
        <v>31</v>
      </c>
      <c r="F392" s="97">
        <v>6398</v>
      </c>
      <c r="G392" s="97">
        <v>6728</v>
      </c>
      <c r="H392" s="98">
        <f t="shared" si="54"/>
        <v>6563</v>
      </c>
      <c r="I392" s="99">
        <v>2.37</v>
      </c>
      <c r="J392" s="99">
        <v>2.4300000000000002</v>
      </c>
      <c r="K392" s="99"/>
      <c r="L392" s="100">
        <f t="shared" si="55"/>
        <v>2.4000000000000004</v>
      </c>
      <c r="M392" s="100">
        <f t="shared" si="56"/>
        <v>4.2426406871192889E-2</v>
      </c>
      <c r="N392" s="101"/>
      <c r="O392" s="102">
        <f t="shared" si="57"/>
        <v>74.045592064062333</v>
      </c>
      <c r="P392" s="116">
        <v>-19.255466666666667</v>
      </c>
      <c r="Q392" s="117">
        <v>6.0862266666666658</v>
      </c>
      <c r="R392" s="116">
        <v>39.729732647154307</v>
      </c>
      <c r="S392" s="117">
        <v>13.687526708684898</v>
      </c>
      <c r="T392" s="116">
        <v>2.9026232052533874</v>
      </c>
      <c r="U392" s="116"/>
      <c r="V392" s="132">
        <v>5</v>
      </c>
      <c r="W392" s="132">
        <v>7</v>
      </c>
    </row>
    <row r="393" spans="1:23" x14ac:dyDescent="0.25">
      <c r="A393" s="111" t="s">
        <v>426</v>
      </c>
      <c r="B393" s="111" t="s">
        <v>321</v>
      </c>
      <c r="C393" s="94"/>
      <c r="D393" s="114"/>
      <c r="E393" s="94"/>
      <c r="F393" s="111">
        <v>6398</v>
      </c>
      <c r="G393" s="111">
        <v>6728</v>
      </c>
      <c r="H393" s="113">
        <f>(F393+G393)/2</f>
        <v>6563</v>
      </c>
      <c r="I393" s="99"/>
      <c r="J393" s="99"/>
      <c r="K393" s="99"/>
      <c r="L393" s="100"/>
      <c r="M393" s="100"/>
      <c r="N393" s="101"/>
      <c r="O393" s="102"/>
      <c r="P393" s="116">
        <v>-19.382466666666666</v>
      </c>
      <c r="Q393" s="117">
        <v>5.8482266666666662</v>
      </c>
      <c r="R393" s="116">
        <v>38.89554570160243</v>
      </c>
      <c r="S393" s="117">
        <v>13.309766643172283</v>
      </c>
      <c r="T393" s="116">
        <v>2.9223311530826335</v>
      </c>
      <c r="U393" s="116"/>
      <c r="V393" s="132">
        <v>5</v>
      </c>
      <c r="W393" s="132">
        <v>7</v>
      </c>
    </row>
    <row r="394" spans="1:23" x14ac:dyDescent="0.25">
      <c r="A394" s="33" t="s">
        <v>61</v>
      </c>
      <c r="B394" s="58" t="s">
        <v>321</v>
      </c>
      <c r="C394" s="33" t="s">
        <v>55</v>
      </c>
      <c r="D394" s="115">
        <v>42186</v>
      </c>
      <c r="E394" s="33" t="s">
        <v>31</v>
      </c>
      <c r="F394" s="88">
        <v>6398</v>
      </c>
      <c r="G394" s="88">
        <v>6728</v>
      </c>
      <c r="H394" s="107">
        <f>AVERAGE(F394:G394)</f>
        <v>6563</v>
      </c>
      <c r="I394" s="108"/>
      <c r="J394" s="108">
        <v>2.54</v>
      </c>
      <c r="K394" s="108">
        <v>2.46</v>
      </c>
      <c r="L394" s="35">
        <f>AVERAGE(I394:K394)</f>
        <v>2.5</v>
      </c>
      <c r="M394" s="35">
        <f>STDEV(I394:K394)</f>
        <v>5.6568542494923851E-2</v>
      </c>
      <c r="N394" s="101">
        <v>2.2999999999999998</v>
      </c>
      <c r="O394" s="102">
        <f>10^((3.31*(LOG(L394)))+0.611)</f>
        <v>84.758142159370664</v>
      </c>
      <c r="P394" s="116">
        <v>-16.130466666666663</v>
      </c>
      <c r="Q394" s="117">
        <v>6.5802266666666664</v>
      </c>
      <c r="R394" s="116">
        <v>41.489128665094206</v>
      </c>
      <c r="S394" s="117">
        <v>14.686971834871454</v>
      </c>
      <c r="T394" s="116">
        <v>2.8248933225694675</v>
      </c>
      <c r="U394" s="116"/>
      <c r="V394" s="132">
        <v>5</v>
      </c>
      <c r="W394" s="132">
        <v>7</v>
      </c>
    </row>
    <row r="395" spans="1:23" x14ac:dyDescent="0.25">
      <c r="A395" s="94" t="s">
        <v>72</v>
      </c>
      <c r="B395" s="95" t="s">
        <v>321</v>
      </c>
      <c r="C395" s="94" t="s">
        <v>62</v>
      </c>
      <c r="D395" s="114">
        <v>42187</v>
      </c>
      <c r="E395" s="94" t="s">
        <v>31</v>
      </c>
      <c r="F395" s="97">
        <v>6398</v>
      </c>
      <c r="G395" s="97">
        <v>6728</v>
      </c>
      <c r="H395" s="98">
        <f>AVERAGE(F395:G395)</f>
        <v>6563</v>
      </c>
      <c r="I395" s="99">
        <v>2.5499999999999998</v>
      </c>
      <c r="J395" s="99"/>
      <c r="K395" s="99"/>
      <c r="L395" s="100">
        <f>AVERAGE(I395:K395)</f>
        <v>2.5499999999999998</v>
      </c>
      <c r="M395" s="100"/>
      <c r="N395" s="101"/>
      <c r="O395" s="102">
        <f>10^((3.31*(LOG(L395)))+0.611)</f>
        <v>90.499878727120972</v>
      </c>
      <c r="P395" s="116">
        <v>-17.959466666666664</v>
      </c>
      <c r="Q395" s="117">
        <v>6.4366733333333332</v>
      </c>
      <c r="R395" s="116">
        <v>28.924795519983647</v>
      </c>
      <c r="S395" s="117">
        <v>9.5966135654933709</v>
      </c>
      <c r="T395" s="117">
        <v>3.0140627548022558</v>
      </c>
      <c r="U395" s="116"/>
      <c r="V395" s="132">
        <v>5</v>
      </c>
      <c r="W395" s="132">
        <v>7</v>
      </c>
    </row>
    <row r="396" spans="1:23" x14ac:dyDescent="0.25">
      <c r="A396" s="94" t="s">
        <v>295</v>
      </c>
      <c r="B396" s="95" t="s">
        <v>321</v>
      </c>
      <c r="C396" s="94" t="s">
        <v>22</v>
      </c>
      <c r="D396" s="114">
        <v>42199</v>
      </c>
      <c r="E396" s="94" t="s">
        <v>31</v>
      </c>
      <c r="F396" s="97">
        <v>6398</v>
      </c>
      <c r="G396" s="97">
        <v>6728</v>
      </c>
      <c r="H396" s="98">
        <f>AVERAGE(F396:G396)</f>
        <v>6563</v>
      </c>
      <c r="I396" s="99"/>
      <c r="J396" s="99">
        <v>2.33</v>
      </c>
      <c r="K396" s="99">
        <v>2.33</v>
      </c>
      <c r="L396" s="100">
        <f>AVERAGE(I396:K396)</f>
        <v>2.33</v>
      </c>
      <c r="M396" s="100">
        <f>STDEV(I396:K396)</f>
        <v>0</v>
      </c>
      <c r="N396" s="101">
        <v>2.4500000000000002</v>
      </c>
      <c r="O396" s="102">
        <f>10^((3.31*(LOG(L396)))+0.611)</f>
        <v>67.134861700469955</v>
      </c>
      <c r="P396" s="116">
        <v>-14.927466666666666</v>
      </c>
      <c r="Q396" s="117">
        <v>5.0443733333333336</v>
      </c>
      <c r="R396" s="116">
        <v>37.76465461020711</v>
      </c>
      <c r="S396" s="117">
        <v>13.205807992885253</v>
      </c>
      <c r="T396" s="117">
        <v>2.859700415949797</v>
      </c>
      <c r="U396" s="116"/>
      <c r="V396" s="132">
        <v>5</v>
      </c>
      <c r="W396" s="132">
        <v>7</v>
      </c>
    </row>
    <row r="397" spans="1:23" x14ac:dyDescent="0.25">
      <c r="A397" s="94" t="s">
        <v>75</v>
      </c>
      <c r="B397" s="95" t="s">
        <v>321</v>
      </c>
      <c r="C397" s="94" t="s">
        <v>62</v>
      </c>
      <c r="D397" s="114">
        <v>42187</v>
      </c>
      <c r="E397" s="94" t="s">
        <v>31</v>
      </c>
      <c r="F397" s="97">
        <v>6398</v>
      </c>
      <c r="G397" s="97">
        <v>6728</v>
      </c>
      <c r="H397" s="98">
        <f>AVERAGE(F397:G397)</f>
        <v>6563</v>
      </c>
      <c r="I397" s="99">
        <v>2.56</v>
      </c>
      <c r="J397" s="99">
        <v>2.56</v>
      </c>
      <c r="K397" s="99"/>
      <c r="L397" s="100">
        <f>AVERAGE(I397:K397)</f>
        <v>2.56</v>
      </c>
      <c r="M397" s="100">
        <f>STDEV(I397:K397)</f>
        <v>0</v>
      </c>
      <c r="N397" s="101"/>
      <c r="O397" s="102">
        <f>10^((3.31*(LOG(L397)))+0.611)</f>
        <v>91.679932565690308</v>
      </c>
      <c r="P397" s="103"/>
      <c r="Q397" s="103"/>
      <c r="R397" s="103"/>
      <c r="S397" s="103"/>
      <c r="T397" s="103"/>
      <c r="V397" s="132">
        <v>5</v>
      </c>
      <c r="W397" s="132">
        <v>7</v>
      </c>
    </row>
    <row r="398" spans="1:23" x14ac:dyDescent="0.25">
      <c r="A398" s="111" t="s">
        <v>473</v>
      </c>
      <c r="B398" s="112" t="s">
        <v>472</v>
      </c>
      <c r="C398" s="94"/>
      <c r="D398" s="114"/>
      <c r="E398" s="94"/>
      <c r="F398" s="112">
        <v>1787</v>
      </c>
      <c r="G398" s="111">
        <v>2116</v>
      </c>
      <c r="H398" s="113">
        <f>(F398+G398)/2</f>
        <v>1951.5</v>
      </c>
      <c r="I398" s="99"/>
      <c r="J398" s="99"/>
      <c r="K398" s="99"/>
      <c r="L398" s="100"/>
      <c r="M398" s="100"/>
      <c r="N398" s="101"/>
      <c r="O398" s="102"/>
      <c r="P398" s="109">
        <v>-13.506300000000001</v>
      </c>
      <c r="Q398" s="110">
        <v>5.2592999999999996</v>
      </c>
      <c r="R398" s="109">
        <v>43.210814488869296</v>
      </c>
      <c r="S398" s="110">
        <v>14.621290810622796</v>
      </c>
      <c r="T398" s="109">
        <v>2.9553351375430803</v>
      </c>
      <c r="U398" s="127"/>
      <c r="V398" s="132">
        <v>2</v>
      </c>
      <c r="W398" s="132">
        <v>2</v>
      </c>
    </row>
    <row r="399" spans="1:23" x14ac:dyDescent="0.25">
      <c r="A399" s="111" t="s">
        <v>623</v>
      </c>
      <c r="B399" s="111" t="s">
        <v>362</v>
      </c>
      <c r="C399" s="94"/>
      <c r="D399" s="96"/>
      <c r="E399" s="94"/>
      <c r="F399" s="111">
        <v>8375</v>
      </c>
      <c r="G399" s="111">
        <v>8704</v>
      </c>
      <c r="H399" s="113">
        <f>(F399+G399)/2</f>
        <v>8539.5</v>
      </c>
      <c r="I399" s="99"/>
      <c r="J399" s="99"/>
      <c r="K399" s="99"/>
      <c r="L399" s="100"/>
      <c r="M399" s="100"/>
      <c r="N399" s="101"/>
      <c r="O399" s="102"/>
      <c r="P399" s="109">
        <v>-18.37855555555555</v>
      </c>
      <c r="Q399" s="110">
        <v>5.7944444444444443</v>
      </c>
      <c r="R399" s="109">
        <v>41.07325684627984</v>
      </c>
      <c r="S399" s="110">
        <v>14.461605844965513</v>
      </c>
      <c r="T399" s="109">
        <v>2.8401587822681935</v>
      </c>
      <c r="U399" s="116"/>
      <c r="V399" s="132">
        <v>6</v>
      </c>
      <c r="W399" s="133">
        <v>11</v>
      </c>
    </row>
    <row r="400" spans="1:23" x14ac:dyDescent="0.25">
      <c r="A400" s="111" t="s">
        <v>624</v>
      </c>
      <c r="B400" s="111" t="s">
        <v>362</v>
      </c>
      <c r="C400" s="94"/>
      <c r="D400" s="96"/>
      <c r="E400" s="94"/>
      <c r="F400" s="111">
        <v>8375</v>
      </c>
      <c r="G400" s="111">
        <v>8704</v>
      </c>
      <c r="H400" s="113">
        <f>(F400+G400)/2</f>
        <v>8539.5</v>
      </c>
      <c r="I400" s="99"/>
      <c r="J400" s="99"/>
      <c r="K400" s="99"/>
      <c r="L400" s="100"/>
      <c r="M400" s="100"/>
      <c r="N400" s="101"/>
      <c r="O400" s="102"/>
      <c r="P400" s="109">
        <v>-14.223555555555553</v>
      </c>
      <c r="Q400" s="110">
        <v>7.8064444444444439</v>
      </c>
      <c r="R400" s="109">
        <v>41.968467440997294</v>
      </c>
      <c r="S400" s="110">
        <v>14.499475886814201</v>
      </c>
      <c r="T400" s="109">
        <v>2.8944816880700737</v>
      </c>
      <c r="U400" s="116"/>
      <c r="V400" s="132">
        <v>6</v>
      </c>
      <c r="W400" s="133">
        <v>11</v>
      </c>
    </row>
    <row r="401" spans="1:23" x14ac:dyDescent="0.25">
      <c r="A401" s="94" t="s">
        <v>499</v>
      </c>
      <c r="B401" s="95" t="s">
        <v>498</v>
      </c>
      <c r="C401" s="94" t="s">
        <v>21</v>
      </c>
      <c r="D401" s="96">
        <v>42302</v>
      </c>
      <c r="E401" s="94" t="s">
        <v>31</v>
      </c>
      <c r="F401" s="97">
        <v>5410</v>
      </c>
      <c r="G401" s="97">
        <v>5739</v>
      </c>
      <c r="H401" s="98">
        <f t="shared" ref="H401:H411" si="58">AVERAGE(F401:G401)</f>
        <v>5574.5</v>
      </c>
      <c r="I401" s="99"/>
      <c r="J401" s="99">
        <v>2.72</v>
      </c>
      <c r="K401" s="99">
        <v>2.66</v>
      </c>
      <c r="L401" s="100">
        <f t="shared" ref="L401:L411" si="59">AVERAGE(I401:K401)</f>
        <v>2.6900000000000004</v>
      </c>
      <c r="M401" s="100">
        <f t="shared" ref="M401:M411" si="60">STDEV(I401:K401)</f>
        <v>4.2426406871192889E-2</v>
      </c>
      <c r="N401" s="101">
        <v>2.58</v>
      </c>
      <c r="O401" s="102">
        <f t="shared" ref="O401:O411" si="61">10^((3.31*(LOG(L401)))+0.611)</f>
        <v>108.01399938736766</v>
      </c>
      <c r="P401" s="116">
        <v>-14.519</v>
      </c>
      <c r="Q401" s="117">
        <v>5.5034444444444448</v>
      </c>
      <c r="R401" s="117">
        <v>42.955935730778599</v>
      </c>
      <c r="S401" s="117">
        <v>15.031196315523975</v>
      </c>
      <c r="T401" s="116">
        <v>2.8577855567234134</v>
      </c>
      <c r="U401" s="116"/>
      <c r="V401" s="132">
        <v>4</v>
      </c>
      <c r="W401" s="132">
        <v>5</v>
      </c>
    </row>
    <row r="402" spans="1:23" x14ac:dyDescent="0.25">
      <c r="A402" s="94" t="s">
        <v>569</v>
      </c>
      <c r="B402" s="95" t="s">
        <v>360</v>
      </c>
      <c r="C402" s="94" t="s">
        <v>21</v>
      </c>
      <c r="D402" s="96">
        <v>42302</v>
      </c>
      <c r="E402" s="94" t="s">
        <v>31</v>
      </c>
      <c r="F402" s="97">
        <v>7716</v>
      </c>
      <c r="G402" s="97">
        <v>8045</v>
      </c>
      <c r="H402" s="98">
        <f t="shared" si="58"/>
        <v>7880.5</v>
      </c>
      <c r="I402" s="99">
        <v>2.48</v>
      </c>
      <c r="J402" s="99"/>
      <c r="K402" s="99">
        <v>2.48</v>
      </c>
      <c r="L402" s="100">
        <f t="shared" si="59"/>
        <v>2.48</v>
      </c>
      <c r="M402" s="100">
        <f t="shared" si="60"/>
        <v>0</v>
      </c>
      <c r="N402" s="101">
        <v>2.42</v>
      </c>
      <c r="O402" s="102">
        <f t="shared" si="61"/>
        <v>82.53441236984186</v>
      </c>
      <c r="P402" s="127">
        <v>-9.984</v>
      </c>
      <c r="Q402" s="128">
        <v>6.1668333333333347</v>
      </c>
      <c r="R402" s="127">
        <v>44.569244280673153</v>
      </c>
      <c r="S402" s="128">
        <v>15.735772631612802</v>
      </c>
      <c r="T402" s="127">
        <v>2.8323518218059771</v>
      </c>
      <c r="U402" s="127"/>
      <c r="V402" s="132">
        <v>5</v>
      </c>
      <c r="W402" s="132">
        <v>9</v>
      </c>
    </row>
    <row r="403" spans="1:23" x14ac:dyDescent="0.25">
      <c r="A403" s="94" t="s">
        <v>570</v>
      </c>
      <c r="B403" s="95" t="s">
        <v>360</v>
      </c>
      <c r="C403" s="94" t="s">
        <v>96</v>
      </c>
      <c r="D403" s="96">
        <v>42302</v>
      </c>
      <c r="E403" s="94" t="s">
        <v>31</v>
      </c>
      <c r="F403" s="97">
        <v>7716</v>
      </c>
      <c r="G403" s="97">
        <v>8045</v>
      </c>
      <c r="H403" s="98">
        <f t="shared" si="58"/>
        <v>7880.5</v>
      </c>
      <c r="I403" s="99"/>
      <c r="J403" s="99">
        <v>2.67</v>
      </c>
      <c r="K403" s="99">
        <v>2.66</v>
      </c>
      <c r="L403" s="100">
        <f t="shared" si="59"/>
        <v>2.665</v>
      </c>
      <c r="M403" s="100">
        <f t="shared" si="60"/>
        <v>7.0710678118653244E-3</v>
      </c>
      <c r="N403" s="101">
        <v>2.74</v>
      </c>
      <c r="O403" s="102">
        <f t="shared" si="61"/>
        <v>104.72678617354116</v>
      </c>
      <c r="P403" s="103"/>
      <c r="Q403" s="103"/>
      <c r="R403" s="103"/>
      <c r="S403" s="103"/>
      <c r="T403" s="103"/>
      <c r="U403" s="127"/>
      <c r="V403" s="132">
        <v>5</v>
      </c>
      <c r="W403" s="132">
        <v>9</v>
      </c>
    </row>
    <row r="404" spans="1:23" x14ac:dyDescent="0.25">
      <c r="A404" s="33" t="s">
        <v>479</v>
      </c>
      <c r="B404" s="58" t="s">
        <v>480</v>
      </c>
      <c r="C404" s="33" t="s">
        <v>464</v>
      </c>
      <c r="D404" s="105">
        <v>42298</v>
      </c>
      <c r="E404" s="33" t="s">
        <v>31</v>
      </c>
      <c r="F404" s="88">
        <v>2116</v>
      </c>
      <c r="G404" s="88">
        <v>2446</v>
      </c>
      <c r="H404" s="107">
        <f t="shared" si="58"/>
        <v>2281</v>
      </c>
      <c r="I404" s="108"/>
      <c r="J404" s="108">
        <v>2.3199999999999998</v>
      </c>
      <c r="K404" s="108">
        <v>2.2599999999999998</v>
      </c>
      <c r="L404" s="35">
        <f t="shared" si="59"/>
        <v>2.29</v>
      </c>
      <c r="M404" s="35">
        <f t="shared" si="60"/>
        <v>4.2426406871192889E-2</v>
      </c>
      <c r="N404" s="101">
        <v>2.16</v>
      </c>
      <c r="O404" s="102">
        <f t="shared" si="61"/>
        <v>63.395064281510365</v>
      </c>
      <c r="P404" s="109">
        <v>-17.627300000000002</v>
      </c>
      <c r="Q404" s="110">
        <v>4.8922999999999996</v>
      </c>
      <c r="R404" s="109">
        <v>44.059681149392993</v>
      </c>
      <c r="S404" s="110">
        <v>15.404656216909638</v>
      </c>
      <c r="T404" s="109">
        <v>2.8601534840504153</v>
      </c>
      <c r="U404" s="127"/>
      <c r="V404" s="132">
        <v>2</v>
      </c>
      <c r="W404" s="132">
        <v>2</v>
      </c>
    </row>
    <row r="405" spans="1:23" x14ac:dyDescent="0.25">
      <c r="A405" s="94" t="s">
        <v>547</v>
      </c>
      <c r="B405" s="95" t="s">
        <v>359</v>
      </c>
      <c r="C405" s="94" t="s">
        <v>23</v>
      </c>
      <c r="D405" s="96">
        <v>42302</v>
      </c>
      <c r="E405" s="94" t="s">
        <v>31</v>
      </c>
      <c r="F405" s="97">
        <v>7386</v>
      </c>
      <c r="G405" s="97">
        <v>7716</v>
      </c>
      <c r="H405" s="98">
        <f t="shared" si="58"/>
        <v>7551</v>
      </c>
      <c r="I405" s="99">
        <v>2.27</v>
      </c>
      <c r="J405" s="99"/>
      <c r="K405" s="99">
        <v>2.27</v>
      </c>
      <c r="L405" s="100">
        <f t="shared" si="59"/>
        <v>2.27</v>
      </c>
      <c r="M405" s="100">
        <f t="shared" si="60"/>
        <v>0</v>
      </c>
      <c r="N405" s="101">
        <v>2.2000000000000002</v>
      </c>
      <c r="O405" s="102">
        <f t="shared" si="61"/>
        <v>61.58083697431406</v>
      </c>
      <c r="P405" s="103"/>
      <c r="Q405" s="103"/>
      <c r="R405" s="103"/>
      <c r="S405" s="103"/>
      <c r="T405" s="103"/>
      <c r="U405" s="127"/>
      <c r="V405" s="132">
        <v>5</v>
      </c>
      <c r="W405" s="132">
        <v>8</v>
      </c>
    </row>
    <row r="406" spans="1:23" x14ac:dyDescent="0.25">
      <c r="A406" s="94" t="s">
        <v>192</v>
      </c>
      <c r="B406" s="95" t="s">
        <v>320</v>
      </c>
      <c r="C406" s="94" t="s">
        <v>23</v>
      </c>
      <c r="D406" s="114">
        <v>42194</v>
      </c>
      <c r="E406" s="94" t="s">
        <v>31</v>
      </c>
      <c r="F406" s="97">
        <v>6069</v>
      </c>
      <c r="G406" s="97">
        <v>6398</v>
      </c>
      <c r="H406" s="98">
        <f t="shared" si="58"/>
        <v>6233.5</v>
      </c>
      <c r="I406" s="99">
        <v>2.5299999999999998</v>
      </c>
      <c r="J406" s="99">
        <v>2.5499999999999998</v>
      </c>
      <c r="K406" s="99">
        <v>2.5099999999999998</v>
      </c>
      <c r="L406" s="100">
        <f t="shared" si="59"/>
        <v>2.5299999999999998</v>
      </c>
      <c r="M406" s="100">
        <f t="shared" si="60"/>
        <v>2.0000000000000018E-2</v>
      </c>
      <c r="N406" s="101"/>
      <c r="O406" s="102">
        <f t="shared" si="61"/>
        <v>88.171641281128316</v>
      </c>
      <c r="P406" s="103"/>
      <c r="Q406" s="103"/>
      <c r="R406" s="103"/>
      <c r="S406" s="103"/>
      <c r="T406" s="103"/>
      <c r="U406" s="127"/>
      <c r="V406" s="132">
        <v>4</v>
      </c>
      <c r="W406" s="132">
        <v>6</v>
      </c>
    </row>
    <row r="407" spans="1:23" x14ac:dyDescent="0.25">
      <c r="A407" s="33" t="s">
        <v>194</v>
      </c>
      <c r="B407" s="58" t="s">
        <v>320</v>
      </c>
      <c r="C407" s="33" t="s">
        <v>147</v>
      </c>
      <c r="D407" s="115">
        <v>42194</v>
      </c>
      <c r="E407" s="33" t="s">
        <v>31</v>
      </c>
      <c r="F407" s="88">
        <v>6069</v>
      </c>
      <c r="G407" s="88">
        <v>6398</v>
      </c>
      <c r="H407" s="107">
        <f t="shared" si="58"/>
        <v>6233.5</v>
      </c>
      <c r="I407" s="108">
        <v>2.2200000000000002</v>
      </c>
      <c r="J407" s="108">
        <v>2.12</v>
      </c>
      <c r="K407" s="108"/>
      <c r="L407" s="35">
        <f t="shared" si="59"/>
        <v>2.17</v>
      </c>
      <c r="M407" s="35">
        <f t="shared" si="60"/>
        <v>7.0710678118654821E-2</v>
      </c>
      <c r="N407" s="101">
        <v>2.04</v>
      </c>
      <c r="O407" s="102">
        <f t="shared" si="61"/>
        <v>53.04955180141981</v>
      </c>
      <c r="P407" s="103"/>
      <c r="Q407" s="103"/>
      <c r="R407" s="103"/>
      <c r="S407" s="103"/>
      <c r="T407" s="103"/>
      <c r="U407" s="127"/>
      <c r="V407" s="132">
        <v>4</v>
      </c>
      <c r="W407" s="132">
        <v>6</v>
      </c>
    </row>
    <row r="408" spans="1:23" x14ac:dyDescent="0.25">
      <c r="A408" s="33" t="s">
        <v>195</v>
      </c>
      <c r="B408" s="58" t="s">
        <v>320</v>
      </c>
      <c r="C408" s="33" t="s">
        <v>22</v>
      </c>
      <c r="D408" s="115">
        <v>42194</v>
      </c>
      <c r="E408" s="33" t="s">
        <v>31</v>
      </c>
      <c r="F408" s="88">
        <v>6069</v>
      </c>
      <c r="G408" s="88">
        <v>6398</v>
      </c>
      <c r="H408" s="107">
        <f t="shared" si="58"/>
        <v>6233.5</v>
      </c>
      <c r="I408" s="108">
        <v>2.58</v>
      </c>
      <c r="J408" s="108"/>
      <c r="K408" s="108">
        <v>2.48</v>
      </c>
      <c r="L408" s="35">
        <f t="shared" si="59"/>
        <v>2.5300000000000002</v>
      </c>
      <c r="M408" s="35">
        <f t="shared" si="60"/>
        <v>7.0710678118654821E-2</v>
      </c>
      <c r="N408" s="101">
        <v>2.35</v>
      </c>
      <c r="O408" s="102">
        <f t="shared" si="61"/>
        <v>88.171641281128387</v>
      </c>
      <c r="P408" s="116">
        <v>-12.679466666666666</v>
      </c>
      <c r="Q408" s="117">
        <v>6.5982266666666662</v>
      </c>
      <c r="R408" s="116">
        <v>42.570603823825031</v>
      </c>
      <c r="S408" s="117">
        <v>14.51880433304088</v>
      </c>
      <c r="T408" s="116">
        <v>2.9321012149014107</v>
      </c>
      <c r="U408" s="116"/>
      <c r="V408" s="132">
        <v>4</v>
      </c>
      <c r="W408" s="132">
        <v>6</v>
      </c>
    </row>
    <row r="409" spans="1:23" x14ac:dyDescent="0.25">
      <c r="A409" s="94" t="s">
        <v>196</v>
      </c>
      <c r="B409" s="95" t="s">
        <v>320</v>
      </c>
      <c r="C409" s="94" t="s">
        <v>22</v>
      </c>
      <c r="D409" s="114">
        <v>42194</v>
      </c>
      <c r="E409" s="94" t="s">
        <v>31</v>
      </c>
      <c r="F409" s="97">
        <v>6069</v>
      </c>
      <c r="G409" s="97">
        <v>6398</v>
      </c>
      <c r="H409" s="98">
        <f t="shared" si="58"/>
        <v>6233.5</v>
      </c>
      <c r="I409" s="99">
        <v>2.19</v>
      </c>
      <c r="J409" s="99">
        <v>2.2000000000000002</v>
      </c>
      <c r="K409" s="99"/>
      <c r="L409" s="100">
        <f t="shared" si="59"/>
        <v>2.1950000000000003</v>
      </c>
      <c r="M409" s="100">
        <f t="shared" si="60"/>
        <v>7.0710678118656384E-3</v>
      </c>
      <c r="N409" s="101">
        <v>2.0699999999999998</v>
      </c>
      <c r="O409" s="102">
        <f t="shared" si="61"/>
        <v>55.099578468171011</v>
      </c>
      <c r="P409" s="103"/>
      <c r="Q409" s="103"/>
      <c r="R409" s="103"/>
      <c r="S409" s="103"/>
      <c r="T409" s="103"/>
      <c r="U409" s="116"/>
      <c r="V409" s="132">
        <v>4</v>
      </c>
      <c r="W409" s="132">
        <v>6</v>
      </c>
    </row>
    <row r="410" spans="1:23" x14ac:dyDescent="0.25">
      <c r="A410" s="33" t="s">
        <v>191</v>
      </c>
      <c r="B410" s="58" t="s">
        <v>320</v>
      </c>
      <c r="C410" s="33" t="s">
        <v>21</v>
      </c>
      <c r="D410" s="115">
        <v>42194</v>
      </c>
      <c r="E410" s="33" t="s">
        <v>31</v>
      </c>
      <c r="F410" s="88">
        <v>6069</v>
      </c>
      <c r="G410" s="88">
        <v>6398</v>
      </c>
      <c r="H410" s="107">
        <f t="shared" si="58"/>
        <v>6233.5</v>
      </c>
      <c r="I410" s="108"/>
      <c r="J410" s="108">
        <v>2.4700000000000002</v>
      </c>
      <c r="K410" s="108">
        <v>2.4500000000000002</v>
      </c>
      <c r="L410" s="35">
        <f t="shared" si="59"/>
        <v>2.46</v>
      </c>
      <c r="M410" s="35">
        <f t="shared" si="60"/>
        <v>1.4142135623730963E-2</v>
      </c>
      <c r="N410" s="101">
        <v>2.59</v>
      </c>
      <c r="O410" s="102">
        <f t="shared" si="61"/>
        <v>80.351724968409059</v>
      </c>
      <c r="P410" s="116">
        <v>-17.363466666666664</v>
      </c>
      <c r="Q410" s="117">
        <v>6.2712266666666663</v>
      </c>
      <c r="R410" s="116">
        <v>41.657996000387961</v>
      </c>
      <c r="S410" s="117">
        <v>14.29204347254308</v>
      </c>
      <c r="T410" s="116">
        <v>2.9147683520847472</v>
      </c>
      <c r="U410" s="116"/>
      <c r="V410" s="132">
        <v>4</v>
      </c>
      <c r="W410" s="132">
        <v>6</v>
      </c>
    </row>
    <row r="411" spans="1:23" x14ac:dyDescent="0.25">
      <c r="A411" s="94" t="s">
        <v>193</v>
      </c>
      <c r="B411" s="95" t="s">
        <v>320</v>
      </c>
      <c r="C411" s="94" t="s">
        <v>96</v>
      </c>
      <c r="D411" s="114">
        <v>42194</v>
      </c>
      <c r="E411" s="94" t="s">
        <v>31</v>
      </c>
      <c r="F411" s="97">
        <v>6069</v>
      </c>
      <c r="G411" s="97">
        <v>6398</v>
      </c>
      <c r="H411" s="98">
        <f t="shared" si="58"/>
        <v>6233.5</v>
      </c>
      <c r="I411" s="99">
        <v>2.44</v>
      </c>
      <c r="J411" s="99"/>
      <c r="K411" s="99">
        <v>2.44</v>
      </c>
      <c r="L411" s="100">
        <f t="shared" si="59"/>
        <v>2.44</v>
      </c>
      <c r="M411" s="100">
        <f t="shared" si="60"/>
        <v>0</v>
      </c>
      <c r="N411" s="101">
        <v>2.4</v>
      </c>
      <c r="O411" s="102">
        <f t="shared" si="61"/>
        <v>78.20964690656038</v>
      </c>
      <c r="P411" s="116">
        <v>-17.549466666666664</v>
      </c>
      <c r="Q411" s="117">
        <v>5.9552266666666664</v>
      </c>
      <c r="R411" s="116">
        <v>39.160191078207369</v>
      </c>
      <c r="S411" s="117">
        <v>13.239325416942831</v>
      </c>
      <c r="T411" s="116">
        <v>2.9578690639398206</v>
      </c>
      <c r="U411" s="116"/>
      <c r="V411" s="132">
        <v>4</v>
      </c>
      <c r="W411" s="132">
        <v>6</v>
      </c>
    </row>
    <row r="412" spans="1:23" x14ac:dyDescent="0.25">
      <c r="A412" s="4" t="s">
        <v>721</v>
      </c>
      <c r="B412" s="95"/>
      <c r="C412" s="94"/>
      <c r="D412" s="114"/>
      <c r="E412" s="94"/>
      <c r="F412" s="97"/>
      <c r="G412" s="97"/>
      <c r="H412" s="98"/>
      <c r="I412" s="99"/>
      <c r="J412" s="99"/>
      <c r="K412" s="99"/>
      <c r="L412" s="100"/>
      <c r="M412" s="100"/>
      <c r="N412" s="101"/>
      <c r="O412" s="102"/>
      <c r="P412" s="116"/>
      <c r="Q412" s="117"/>
      <c r="R412" s="116"/>
      <c r="S412" s="117"/>
      <c r="T412" s="116"/>
      <c r="U412" s="116"/>
      <c r="V412" s="132"/>
      <c r="W412" s="132"/>
    </row>
    <row r="413" spans="1:23" x14ac:dyDescent="0.25">
      <c r="A413" s="94" t="s">
        <v>485</v>
      </c>
      <c r="B413" s="95" t="s">
        <v>482</v>
      </c>
      <c r="C413" s="94" t="s">
        <v>449</v>
      </c>
      <c r="D413" s="96">
        <v>42298</v>
      </c>
      <c r="E413" s="94" t="s">
        <v>31</v>
      </c>
      <c r="F413" s="97">
        <v>2775</v>
      </c>
      <c r="G413" s="97">
        <v>3104</v>
      </c>
      <c r="H413" s="98">
        <f t="shared" ref="H413:H425" si="62">AVERAGE(F413:G413)</f>
        <v>2939.5</v>
      </c>
      <c r="I413" s="99"/>
      <c r="J413" s="99">
        <v>2.57</v>
      </c>
      <c r="K413" s="99">
        <v>2.57</v>
      </c>
      <c r="L413" s="100">
        <f t="shared" ref="L413:L425" si="63">AVERAGE(I413:K413)</f>
        <v>2.57</v>
      </c>
      <c r="M413" s="100">
        <f t="shared" ref="M413:M425" si="64">STDEV(I413:K413)</f>
        <v>0</v>
      </c>
      <c r="N413" s="101">
        <v>2.59</v>
      </c>
      <c r="O413" s="102">
        <f t="shared" ref="O413:O425" si="65">10^((3.31*(LOG(L413)))+0.611)</f>
        <v>92.870682728331374</v>
      </c>
      <c r="P413" s="109">
        <v>-15.329300000000002</v>
      </c>
      <c r="Q413" s="110">
        <v>5.5142999999999995</v>
      </c>
      <c r="R413" s="109">
        <v>43.388400067615841</v>
      </c>
      <c r="S413" s="110">
        <v>14.802989410326784</v>
      </c>
      <c r="T413" s="109">
        <v>2.9310566173442947</v>
      </c>
      <c r="U413" s="127"/>
      <c r="V413" s="132">
        <v>2</v>
      </c>
      <c r="W413" s="132">
        <v>3</v>
      </c>
    </row>
    <row r="414" spans="1:23" x14ac:dyDescent="0.25">
      <c r="A414" s="94" t="s">
        <v>52</v>
      </c>
      <c r="B414" s="95" t="s">
        <v>321</v>
      </c>
      <c r="C414" s="94" t="s">
        <v>16</v>
      </c>
      <c r="D414" s="114">
        <v>42186</v>
      </c>
      <c r="E414" s="94" t="s">
        <v>31</v>
      </c>
      <c r="F414" s="97">
        <v>6398</v>
      </c>
      <c r="G414" s="97">
        <v>6728</v>
      </c>
      <c r="H414" s="98">
        <f t="shared" si="62"/>
        <v>6563</v>
      </c>
      <c r="I414" s="99">
        <v>2.85</v>
      </c>
      <c r="J414" s="99">
        <v>2.85</v>
      </c>
      <c r="K414" s="99"/>
      <c r="L414" s="100">
        <f t="shared" si="63"/>
        <v>2.85</v>
      </c>
      <c r="M414" s="100">
        <f t="shared" si="64"/>
        <v>0</v>
      </c>
      <c r="N414" s="101">
        <v>2.75</v>
      </c>
      <c r="O414" s="102">
        <f t="shared" si="65"/>
        <v>130.77854060206661</v>
      </c>
      <c r="P414" s="116">
        <v>-16.505466666666663</v>
      </c>
      <c r="Q414" s="117">
        <v>7.4562266666666659</v>
      </c>
      <c r="R414" s="116">
        <v>42.621285680022758</v>
      </c>
      <c r="S414" s="117">
        <v>15.080869353199461</v>
      </c>
      <c r="T414" s="116">
        <v>2.8261822764866338</v>
      </c>
      <c r="U414" s="127"/>
      <c r="V414" s="132">
        <v>5</v>
      </c>
      <c r="W414" s="132">
        <v>7</v>
      </c>
    </row>
    <row r="415" spans="1:23" x14ac:dyDescent="0.25">
      <c r="A415" s="33" t="s">
        <v>64</v>
      </c>
      <c r="B415" s="58" t="s">
        <v>321</v>
      </c>
      <c r="C415" s="33" t="s">
        <v>16</v>
      </c>
      <c r="D415" s="115">
        <v>42186</v>
      </c>
      <c r="E415" s="33" t="s">
        <v>31</v>
      </c>
      <c r="F415" s="88">
        <v>6398</v>
      </c>
      <c r="G415" s="88">
        <v>6728</v>
      </c>
      <c r="H415" s="107">
        <f t="shared" si="62"/>
        <v>6563</v>
      </c>
      <c r="I415" s="108">
        <v>2.54</v>
      </c>
      <c r="J415" s="108">
        <v>2.78</v>
      </c>
      <c r="K415" s="108"/>
      <c r="L415" s="35">
        <f t="shared" si="63"/>
        <v>2.66</v>
      </c>
      <c r="M415" s="35">
        <f t="shared" si="64"/>
        <v>0.16970562748477125</v>
      </c>
      <c r="N415" s="101"/>
      <c r="O415" s="102">
        <f t="shared" si="65"/>
        <v>104.07782725504735</v>
      </c>
      <c r="P415" s="116">
        <v>-15.410466666666666</v>
      </c>
      <c r="Q415" s="117">
        <v>6.544226666666666</v>
      </c>
      <c r="R415" s="116">
        <v>42.455653960963701</v>
      </c>
      <c r="S415" s="117">
        <v>14.932315433522721</v>
      </c>
      <c r="T415" s="116">
        <v>2.8432063433144257</v>
      </c>
      <c r="U415" s="116"/>
      <c r="V415" s="132">
        <v>5</v>
      </c>
      <c r="W415" s="132">
        <v>7</v>
      </c>
    </row>
    <row r="416" spans="1:23" x14ac:dyDescent="0.25">
      <c r="A416" s="94" t="s">
        <v>53</v>
      </c>
      <c r="B416" s="95" t="s">
        <v>321</v>
      </c>
      <c r="C416" s="94" t="s">
        <v>16</v>
      </c>
      <c r="D416" s="114">
        <v>42186</v>
      </c>
      <c r="E416" s="94" t="s">
        <v>31</v>
      </c>
      <c r="F416" s="97">
        <v>6398</v>
      </c>
      <c r="G416" s="97">
        <v>6728</v>
      </c>
      <c r="H416" s="98">
        <f t="shared" si="62"/>
        <v>6563</v>
      </c>
      <c r="I416" s="99">
        <v>2.62</v>
      </c>
      <c r="J416" s="99">
        <v>2.59</v>
      </c>
      <c r="K416" s="99"/>
      <c r="L416" s="100">
        <f t="shared" si="63"/>
        <v>2.605</v>
      </c>
      <c r="M416" s="100">
        <f t="shared" si="64"/>
        <v>2.12132034355966E-2</v>
      </c>
      <c r="N416" s="101"/>
      <c r="O416" s="102">
        <f t="shared" si="65"/>
        <v>97.123333160996566</v>
      </c>
      <c r="P416" s="116">
        <v>-14.905466666666666</v>
      </c>
      <c r="Q416" s="117">
        <v>5.4412266666666662</v>
      </c>
      <c r="R416" s="116">
        <v>42.21708657917484</v>
      </c>
      <c r="S416" s="117">
        <v>14.357004658660834</v>
      </c>
      <c r="T416" s="116">
        <v>2.9405218973518594</v>
      </c>
      <c r="U416" s="116"/>
      <c r="V416" s="132">
        <v>5</v>
      </c>
      <c r="W416" s="132">
        <v>7</v>
      </c>
    </row>
    <row r="417" spans="1:23" x14ac:dyDescent="0.25">
      <c r="A417" s="94" t="s">
        <v>232</v>
      </c>
      <c r="B417" s="95" t="s">
        <v>320</v>
      </c>
      <c r="C417" s="94" t="s">
        <v>21</v>
      </c>
      <c r="D417" s="114">
        <v>42196</v>
      </c>
      <c r="E417" s="94" t="s">
        <v>31</v>
      </c>
      <c r="F417" s="97">
        <v>6069</v>
      </c>
      <c r="G417" s="97">
        <v>6398</v>
      </c>
      <c r="H417" s="98">
        <f t="shared" si="62"/>
        <v>6233.5</v>
      </c>
      <c r="I417" s="99">
        <v>2.46</v>
      </c>
      <c r="J417" s="99">
        <v>2.44</v>
      </c>
      <c r="K417" s="99"/>
      <c r="L417" s="100">
        <f t="shared" si="63"/>
        <v>2.4500000000000002</v>
      </c>
      <c r="M417" s="100">
        <f t="shared" si="64"/>
        <v>1.4142135623730963E-2</v>
      </c>
      <c r="N417" s="101">
        <v>2.37</v>
      </c>
      <c r="O417" s="102">
        <f t="shared" si="65"/>
        <v>79.275636793059704</v>
      </c>
      <c r="P417" s="116">
        <v>-17.121466666666663</v>
      </c>
      <c r="Q417" s="117">
        <v>4.600226666666666</v>
      </c>
      <c r="R417" s="116">
        <v>40.957414353477979</v>
      </c>
      <c r="S417" s="117">
        <v>14.175317829825755</v>
      </c>
      <c r="T417" s="116">
        <v>2.8893471628058327</v>
      </c>
      <c r="U417" s="116"/>
      <c r="V417" s="132">
        <v>4</v>
      </c>
      <c r="W417" s="132">
        <v>6</v>
      </c>
    </row>
    <row r="418" spans="1:23" x14ac:dyDescent="0.25">
      <c r="A418" s="94" t="s">
        <v>233</v>
      </c>
      <c r="B418" s="95" t="s">
        <v>320</v>
      </c>
      <c r="C418" s="94" t="s">
        <v>96</v>
      </c>
      <c r="D418" s="114">
        <v>42196</v>
      </c>
      <c r="E418" s="94" t="s">
        <v>31</v>
      </c>
      <c r="F418" s="97">
        <v>6069</v>
      </c>
      <c r="G418" s="97">
        <v>6398</v>
      </c>
      <c r="H418" s="98">
        <f t="shared" si="62"/>
        <v>6233.5</v>
      </c>
      <c r="I418" s="99"/>
      <c r="J418" s="99">
        <v>2.52</v>
      </c>
      <c r="K418" s="99">
        <v>2.52</v>
      </c>
      <c r="L418" s="100">
        <f t="shared" si="63"/>
        <v>2.52</v>
      </c>
      <c r="M418" s="100">
        <f t="shared" si="64"/>
        <v>0</v>
      </c>
      <c r="N418" s="101">
        <v>2.64</v>
      </c>
      <c r="O418" s="102">
        <f t="shared" si="65"/>
        <v>87.023348469501087</v>
      </c>
      <c r="P418" s="116">
        <v>-15.171466666666666</v>
      </c>
      <c r="Q418" s="117">
        <v>6.092226666666666</v>
      </c>
      <c r="R418" s="116">
        <v>39.717553852421112</v>
      </c>
      <c r="S418" s="117">
        <v>13.781507308308397</v>
      </c>
      <c r="T418" s="116">
        <v>2.8819455640005911</v>
      </c>
      <c r="U418" s="116"/>
      <c r="V418" s="132">
        <v>4</v>
      </c>
      <c r="W418" s="132">
        <v>6</v>
      </c>
    </row>
    <row r="419" spans="1:23" x14ac:dyDescent="0.25">
      <c r="A419" s="94" t="s">
        <v>165</v>
      </c>
      <c r="B419" s="95" t="s">
        <v>148</v>
      </c>
      <c r="C419" s="94" t="s">
        <v>21</v>
      </c>
      <c r="D419" s="114">
        <v>42191</v>
      </c>
      <c r="E419" s="94" t="s">
        <v>31</v>
      </c>
      <c r="F419" s="97">
        <v>9363</v>
      </c>
      <c r="G419" s="97">
        <v>9692</v>
      </c>
      <c r="H419" s="98">
        <f t="shared" si="62"/>
        <v>9527.5</v>
      </c>
      <c r="I419" s="99">
        <v>2.5299999999999998</v>
      </c>
      <c r="J419" s="99">
        <v>2.5099999999999998</v>
      </c>
      <c r="K419" s="99"/>
      <c r="L419" s="100">
        <f t="shared" si="63"/>
        <v>2.5199999999999996</v>
      </c>
      <c r="M419" s="100">
        <f t="shared" si="64"/>
        <v>1.4142135623730963E-2</v>
      </c>
      <c r="N419" s="101">
        <v>2.61</v>
      </c>
      <c r="O419" s="102">
        <f t="shared" si="65"/>
        <v>87.023348469501087</v>
      </c>
      <c r="P419" s="116">
        <v>-13.418466666666665</v>
      </c>
      <c r="Q419" s="117">
        <v>6.8702733333333335</v>
      </c>
      <c r="R419" s="116">
        <v>41.881631494944777</v>
      </c>
      <c r="S419" s="117">
        <v>13.973079146820609</v>
      </c>
      <c r="T419" s="117">
        <v>2.9973086858578619</v>
      </c>
      <c r="U419" s="116"/>
      <c r="V419" s="132">
        <v>6</v>
      </c>
      <c r="W419" s="132">
        <v>13</v>
      </c>
    </row>
    <row r="420" spans="1:23" x14ac:dyDescent="0.25">
      <c r="A420" s="94" t="s">
        <v>128</v>
      </c>
      <c r="B420" s="95" t="s">
        <v>320</v>
      </c>
      <c r="C420" s="94" t="s">
        <v>96</v>
      </c>
      <c r="D420" s="114">
        <v>42191</v>
      </c>
      <c r="E420" s="94" t="s">
        <v>31</v>
      </c>
      <c r="F420" s="97">
        <v>6069</v>
      </c>
      <c r="G420" s="97">
        <v>6398</v>
      </c>
      <c r="H420" s="98">
        <f t="shared" si="62"/>
        <v>6233.5</v>
      </c>
      <c r="I420" s="99">
        <v>2.4900000000000002</v>
      </c>
      <c r="J420" s="99"/>
      <c r="K420" s="99">
        <v>2.4300000000000002</v>
      </c>
      <c r="L420" s="100">
        <f t="shared" si="63"/>
        <v>2.46</v>
      </c>
      <c r="M420" s="100">
        <f t="shared" si="64"/>
        <v>4.2426406871192889E-2</v>
      </c>
      <c r="N420" s="101">
        <v>2.36</v>
      </c>
      <c r="O420" s="102">
        <f t="shared" si="65"/>
        <v>80.351724968409059</v>
      </c>
      <c r="P420" s="116">
        <v>-16.113466666666667</v>
      </c>
      <c r="Q420" s="117">
        <v>5.7567733333333324</v>
      </c>
      <c r="R420" s="116">
        <v>39.67291183704311</v>
      </c>
      <c r="S420" s="117">
        <v>13.99535068464577</v>
      </c>
      <c r="T420" s="117">
        <v>2.8347208105737618</v>
      </c>
      <c r="U420" s="116"/>
      <c r="V420" s="132">
        <v>4</v>
      </c>
      <c r="W420" s="132">
        <v>6</v>
      </c>
    </row>
    <row r="421" spans="1:23" x14ac:dyDescent="0.25">
      <c r="A421" s="33" t="s">
        <v>127</v>
      </c>
      <c r="B421" s="58" t="s">
        <v>320</v>
      </c>
      <c r="C421" s="33" t="s">
        <v>21</v>
      </c>
      <c r="D421" s="115">
        <v>42191</v>
      </c>
      <c r="E421" s="33" t="s">
        <v>31</v>
      </c>
      <c r="F421" s="88">
        <v>6069</v>
      </c>
      <c r="G421" s="88">
        <v>6398</v>
      </c>
      <c r="H421" s="107">
        <f t="shared" si="62"/>
        <v>6233.5</v>
      </c>
      <c r="I421" s="108"/>
      <c r="J421" s="108">
        <v>2.69</v>
      </c>
      <c r="K421" s="108">
        <v>2.64</v>
      </c>
      <c r="L421" s="35">
        <f t="shared" si="63"/>
        <v>2.665</v>
      </c>
      <c r="M421" s="35">
        <f t="shared" si="64"/>
        <v>3.5355339059327251E-2</v>
      </c>
      <c r="N421" s="101">
        <v>2.5</v>
      </c>
      <c r="O421" s="102">
        <f t="shared" si="65"/>
        <v>104.72678617354116</v>
      </c>
      <c r="P421" s="116">
        <v>-15.914466666666666</v>
      </c>
      <c r="Q421" s="117">
        <v>5.7051733333333337</v>
      </c>
      <c r="R421" s="116">
        <v>38.858280414645307</v>
      </c>
      <c r="S421" s="117">
        <v>13.307457492661031</v>
      </c>
      <c r="T421" s="117">
        <v>2.9200379137844608</v>
      </c>
      <c r="U421" s="116"/>
      <c r="V421" s="132">
        <v>4</v>
      </c>
      <c r="W421" s="132">
        <v>6</v>
      </c>
    </row>
    <row r="422" spans="1:23" x14ac:dyDescent="0.25">
      <c r="A422" s="94" t="s">
        <v>130</v>
      </c>
      <c r="B422" s="95" t="s">
        <v>320</v>
      </c>
      <c r="C422" s="94" t="s">
        <v>96</v>
      </c>
      <c r="D422" s="114">
        <v>42191</v>
      </c>
      <c r="E422" s="94" t="s">
        <v>31</v>
      </c>
      <c r="F422" s="97">
        <v>6069</v>
      </c>
      <c r="G422" s="97">
        <v>6398</v>
      </c>
      <c r="H422" s="98">
        <f t="shared" si="62"/>
        <v>6233.5</v>
      </c>
      <c r="I422" s="99">
        <v>2.4900000000000002</v>
      </c>
      <c r="J422" s="99">
        <v>2.48</v>
      </c>
      <c r="K422" s="99"/>
      <c r="L422" s="100">
        <f t="shared" si="63"/>
        <v>2.4850000000000003</v>
      </c>
      <c r="M422" s="100">
        <f t="shared" si="64"/>
        <v>7.0710678118656384E-3</v>
      </c>
      <c r="N422" s="101">
        <v>2.54</v>
      </c>
      <c r="O422" s="102">
        <f t="shared" si="65"/>
        <v>83.086480153518039</v>
      </c>
      <c r="P422" s="116">
        <v>-19.474466666666665</v>
      </c>
      <c r="Q422" s="117">
        <v>4.9222733333333331</v>
      </c>
      <c r="R422" s="116">
        <v>39.892222409486891</v>
      </c>
      <c r="S422" s="117">
        <v>13.709028487657804</v>
      </c>
      <c r="T422" s="117">
        <v>2.909923372425824</v>
      </c>
      <c r="U422" s="116"/>
      <c r="V422" s="132">
        <v>4</v>
      </c>
      <c r="W422" s="132">
        <v>6</v>
      </c>
    </row>
    <row r="423" spans="1:23" x14ac:dyDescent="0.25">
      <c r="A423" s="94" t="s">
        <v>129</v>
      </c>
      <c r="B423" s="95" t="s">
        <v>320</v>
      </c>
      <c r="C423" s="94" t="s">
        <v>96</v>
      </c>
      <c r="D423" s="114">
        <v>42191</v>
      </c>
      <c r="E423" s="94" t="s">
        <v>31</v>
      </c>
      <c r="F423" s="97">
        <v>6069</v>
      </c>
      <c r="G423" s="97">
        <v>6398</v>
      </c>
      <c r="H423" s="98">
        <f t="shared" si="62"/>
        <v>6233.5</v>
      </c>
      <c r="I423" s="99"/>
      <c r="J423" s="99">
        <v>2.56</v>
      </c>
      <c r="K423" s="99">
        <v>2.57</v>
      </c>
      <c r="L423" s="100">
        <f t="shared" si="63"/>
        <v>2.5649999999999999</v>
      </c>
      <c r="M423" s="100">
        <f t="shared" si="64"/>
        <v>7.0710678118653244E-3</v>
      </c>
      <c r="N423" s="101">
        <v>2.64</v>
      </c>
      <c r="O423" s="102">
        <f t="shared" si="65"/>
        <v>92.273967185043091</v>
      </c>
      <c r="P423" s="116">
        <v>-15.488466666666666</v>
      </c>
      <c r="Q423" s="117">
        <v>5.6305733333333334</v>
      </c>
      <c r="R423" s="116">
        <v>38.622766147159282</v>
      </c>
      <c r="S423" s="117">
        <v>13.448419773278307</v>
      </c>
      <c r="T423" s="117">
        <v>2.8719185449506721</v>
      </c>
      <c r="U423" s="116"/>
      <c r="V423" s="132">
        <v>4</v>
      </c>
      <c r="W423" s="132">
        <v>6</v>
      </c>
    </row>
    <row r="424" spans="1:23" x14ac:dyDescent="0.25">
      <c r="A424" s="94" t="s">
        <v>131</v>
      </c>
      <c r="B424" s="95" t="s">
        <v>320</v>
      </c>
      <c r="C424" s="94" t="s">
        <v>21</v>
      </c>
      <c r="D424" s="114">
        <v>42191</v>
      </c>
      <c r="E424" s="94" t="s">
        <v>31</v>
      </c>
      <c r="F424" s="97">
        <v>6069</v>
      </c>
      <c r="G424" s="97">
        <v>6398</v>
      </c>
      <c r="H424" s="98">
        <f t="shared" si="62"/>
        <v>6233.5</v>
      </c>
      <c r="I424" s="99">
        <v>2.4900000000000002</v>
      </c>
      <c r="J424" s="99">
        <v>2.4300000000000002</v>
      </c>
      <c r="K424" s="99">
        <v>2.46</v>
      </c>
      <c r="L424" s="100">
        <f t="shared" si="63"/>
        <v>2.46</v>
      </c>
      <c r="M424" s="100">
        <f t="shared" si="64"/>
        <v>3.0000000000000027E-2</v>
      </c>
      <c r="N424" s="101"/>
      <c r="O424" s="102">
        <f t="shared" si="65"/>
        <v>80.351724968409059</v>
      </c>
      <c r="P424" s="116">
        <v>-12.522466666666665</v>
      </c>
      <c r="Q424" s="117">
        <v>6.2138733333333329</v>
      </c>
      <c r="R424" s="116">
        <v>39.756701118861315</v>
      </c>
      <c r="S424" s="117">
        <v>13.377991173677369</v>
      </c>
      <c r="T424" s="117">
        <v>2.9717990244370083</v>
      </c>
      <c r="U424" s="116"/>
      <c r="V424" s="132">
        <v>4</v>
      </c>
      <c r="W424" s="132">
        <v>6</v>
      </c>
    </row>
    <row r="425" spans="1:23" x14ac:dyDescent="0.25">
      <c r="A425" s="33" t="s">
        <v>126</v>
      </c>
      <c r="B425" s="58" t="s">
        <v>320</v>
      </c>
      <c r="C425" s="33" t="s">
        <v>21</v>
      </c>
      <c r="D425" s="115">
        <v>42191</v>
      </c>
      <c r="E425" s="33" t="s">
        <v>31</v>
      </c>
      <c r="F425" s="88">
        <v>6069</v>
      </c>
      <c r="G425" s="88">
        <v>6398</v>
      </c>
      <c r="H425" s="107">
        <f t="shared" si="62"/>
        <v>6233.5</v>
      </c>
      <c r="I425" s="108">
        <v>2.52</v>
      </c>
      <c r="J425" s="108"/>
      <c r="K425" s="108">
        <v>2.44</v>
      </c>
      <c r="L425" s="35">
        <f t="shared" si="63"/>
        <v>2.48</v>
      </c>
      <c r="M425" s="35">
        <f t="shared" si="64"/>
        <v>5.6568542494923851E-2</v>
      </c>
      <c r="N425" s="101">
        <v>2.37</v>
      </c>
      <c r="O425" s="102">
        <f t="shared" si="65"/>
        <v>82.53441236984186</v>
      </c>
      <c r="P425" s="116">
        <v>-21.317466666666665</v>
      </c>
      <c r="Q425" s="117">
        <v>2.8519733333333335</v>
      </c>
      <c r="R425" s="116">
        <v>39.823594438138443</v>
      </c>
      <c r="S425" s="117">
        <v>13.617450978549247</v>
      </c>
      <c r="T425" s="117">
        <v>2.9244529318203649</v>
      </c>
      <c r="U425" s="116"/>
      <c r="V425" s="132">
        <v>4</v>
      </c>
      <c r="W425" s="132">
        <v>6</v>
      </c>
    </row>
    <row r="426" spans="1:23" x14ac:dyDescent="0.25">
      <c r="A426" s="118" t="s">
        <v>298</v>
      </c>
      <c r="B426" s="111" t="s">
        <v>320</v>
      </c>
      <c r="C426" s="103"/>
      <c r="D426" s="103"/>
      <c r="E426" s="103"/>
      <c r="F426" s="111">
        <v>6069</v>
      </c>
      <c r="G426" s="111">
        <v>6398</v>
      </c>
      <c r="H426" s="113">
        <f>(F426+G426)/2</f>
        <v>6233.5</v>
      </c>
      <c r="I426" s="103"/>
      <c r="J426" s="103"/>
      <c r="K426" s="103"/>
      <c r="L426" s="103"/>
      <c r="M426" s="103"/>
      <c r="N426" s="103"/>
      <c r="O426" s="103"/>
      <c r="P426" s="116">
        <v>-12.892466666666666</v>
      </c>
      <c r="Q426" s="117">
        <v>7.6796733333333336</v>
      </c>
      <c r="R426" s="116">
        <v>36.895542457375583</v>
      </c>
      <c r="S426" s="117">
        <v>12.384991467224955</v>
      </c>
      <c r="T426" s="117">
        <v>2.9790527151362332</v>
      </c>
      <c r="U426" s="116"/>
      <c r="V426" s="132">
        <v>4</v>
      </c>
      <c r="W426" s="132">
        <v>6</v>
      </c>
    </row>
    <row r="427" spans="1:23" x14ac:dyDescent="0.25">
      <c r="A427" s="94" t="s">
        <v>132</v>
      </c>
      <c r="B427" s="95" t="s">
        <v>320</v>
      </c>
      <c r="C427" s="94" t="s">
        <v>23</v>
      </c>
      <c r="D427" s="114">
        <v>42191</v>
      </c>
      <c r="E427" s="94" t="s">
        <v>31</v>
      </c>
      <c r="F427" s="97">
        <v>6069</v>
      </c>
      <c r="G427" s="97">
        <v>6398</v>
      </c>
      <c r="H427" s="98">
        <f t="shared" ref="H427:H458" si="66">AVERAGE(F427:G427)</f>
        <v>6233.5</v>
      </c>
      <c r="I427" s="99">
        <v>2.5099999999999998</v>
      </c>
      <c r="J427" s="99">
        <v>2.46</v>
      </c>
      <c r="K427" s="99">
        <v>2.4900000000000002</v>
      </c>
      <c r="L427" s="100">
        <f t="shared" ref="L427:L458" si="67">AVERAGE(I427:K427)</f>
        <v>2.4866666666666668</v>
      </c>
      <c r="M427" s="100">
        <f t="shared" ref="M427:M458" si="68">STDEV(I427:K427)</f>
        <v>2.5166114784235766E-2</v>
      </c>
      <c r="N427" s="101"/>
      <c r="O427" s="102">
        <f t="shared" ref="O427:O458" si="69">10^((3.31*(LOG(L427)))+0.611)</f>
        <v>83.271073951278439</v>
      </c>
      <c r="P427" s="116">
        <v>-12.784466666666665</v>
      </c>
      <c r="Q427" s="117">
        <v>5.1610733333333334</v>
      </c>
      <c r="R427" s="116">
        <v>40.689478179670608</v>
      </c>
      <c r="S427" s="117">
        <v>13.937790352222615</v>
      </c>
      <c r="T427" s="117">
        <v>2.9193636258979878</v>
      </c>
      <c r="U427" s="116"/>
      <c r="V427" s="132">
        <v>4</v>
      </c>
      <c r="W427" s="132">
        <v>6</v>
      </c>
    </row>
    <row r="428" spans="1:23" x14ac:dyDescent="0.25">
      <c r="A428" s="33" t="s">
        <v>500</v>
      </c>
      <c r="B428" s="58" t="s">
        <v>498</v>
      </c>
      <c r="C428" s="33" t="s">
        <v>22</v>
      </c>
      <c r="D428" s="105">
        <v>42302</v>
      </c>
      <c r="E428" s="33" t="s">
        <v>31</v>
      </c>
      <c r="F428" s="88">
        <v>5410</v>
      </c>
      <c r="G428" s="88">
        <v>5739</v>
      </c>
      <c r="H428" s="107">
        <f t="shared" si="66"/>
        <v>5574.5</v>
      </c>
      <c r="I428" s="108"/>
      <c r="J428" s="108">
        <v>2.65</v>
      </c>
      <c r="K428" s="108">
        <v>2.69</v>
      </c>
      <c r="L428" s="35">
        <f t="shared" si="67"/>
        <v>2.67</v>
      </c>
      <c r="M428" s="35">
        <f t="shared" si="68"/>
        <v>2.8284271247461926E-2</v>
      </c>
      <c r="N428" s="101">
        <v>2.4900000000000002</v>
      </c>
      <c r="O428" s="102">
        <f t="shared" si="69"/>
        <v>105.37856375652099</v>
      </c>
      <c r="P428" s="116">
        <v>-16.439999999999998</v>
      </c>
      <c r="Q428" s="117">
        <v>6.1624444444444446</v>
      </c>
      <c r="R428" s="117">
        <v>41.880768660739349</v>
      </c>
      <c r="S428" s="117">
        <v>14.630708414848472</v>
      </c>
      <c r="T428" s="116">
        <v>2.8625250037951155</v>
      </c>
      <c r="U428" s="116"/>
      <c r="V428" s="132">
        <v>4</v>
      </c>
      <c r="W428" s="132">
        <v>5</v>
      </c>
    </row>
    <row r="429" spans="1:23" x14ac:dyDescent="0.25">
      <c r="A429" s="33" t="s">
        <v>467</v>
      </c>
      <c r="B429" s="58" t="s">
        <v>451</v>
      </c>
      <c r="C429" s="33" t="s">
        <v>464</v>
      </c>
      <c r="D429" s="105">
        <v>42298</v>
      </c>
      <c r="E429" s="33" t="s">
        <v>31</v>
      </c>
      <c r="F429" s="88">
        <v>1458</v>
      </c>
      <c r="G429" s="88">
        <v>1787</v>
      </c>
      <c r="H429" s="107">
        <f t="shared" si="66"/>
        <v>1622.5</v>
      </c>
      <c r="I429" s="108">
        <v>2.38</v>
      </c>
      <c r="J429" s="108">
        <v>2.44</v>
      </c>
      <c r="K429" s="108"/>
      <c r="L429" s="35">
        <f t="shared" si="67"/>
        <v>2.41</v>
      </c>
      <c r="M429" s="35">
        <f t="shared" si="68"/>
        <v>4.2426406871192889E-2</v>
      </c>
      <c r="N429" s="101">
        <v>2.57</v>
      </c>
      <c r="O429" s="102">
        <f t="shared" si="69"/>
        <v>75.071727715989212</v>
      </c>
      <c r="P429" s="103"/>
      <c r="Q429" s="103"/>
      <c r="R429" s="103"/>
      <c r="S429" s="103"/>
      <c r="T429" s="103"/>
      <c r="U429" s="116"/>
      <c r="V429" s="132">
        <v>2</v>
      </c>
      <c r="W429" s="132">
        <v>2</v>
      </c>
    </row>
    <row r="430" spans="1:23" x14ac:dyDescent="0.25">
      <c r="A430" s="94" t="s">
        <v>468</v>
      </c>
      <c r="B430" s="95" t="s">
        <v>451</v>
      </c>
      <c r="C430" s="94" t="s">
        <v>21</v>
      </c>
      <c r="D430" s="96">
        <v>42298</v>
      </c>
      <c r="E430" s="94" t="s">
        <v>31</v>
      </c>
      <c r="F430" s="97">
        <v>1458</v>
      </c>
      <c r="G430" s="97">
        <v>1787</v>
      </c>
      <c r="H430" s="98">
        <f t="shared" si="66"/>
        <v>1622.5</v>
      </c>
      <c r="I430" s="99">
        <v>2.31</v>
      </c>
      <c r="J430" s="99">
        <v>2.31</v>
      </c>
      <c r="K430" s="99"/>
      <c r="L430" s="100">
        <f t="shared" si="67"/>
        <v>2.31</v>
      </c>
      <c r="M430" s="100">
        <f t="shared" si="68"/>
        <v>0</v>
      </c>
      <c r="N430" s="101">
        <v>2.2000000000000002</v>
      </c>
      <c r="O430" s="102">
        <f t="shared" si="69"/>
        <v>65.246264663379819</v>
      </c>
      <c r="P430" s="103"/>
      <c r="Q430" s="103"/>
      <c r="R430" s="103"/>
      <c r="S430" s="103"/>
      <c r="T430" s="103"/>
      <c r="U430" s="127"/>
      <c r="V430" s="132">
        <v>2</v>
      </c>
      <c r="W430" s="132">
        <v>2</v>
      </c>
    </row>
    <row r="431" spans="1:23" x14ac:dyDescent="0.25">
      <c r="A431" s="94" t="s">
        <v>469</v>
      </c>
      <c r="B431" s="95" t="s">
        <v>451</v>
      </c>
      <c r="C431" s="94" t="s">
        <v>21</v>
      </c>
      <c r="D431" s="96">
        <v>42298</v>
      </c>
      <c r="E431" s="94" t="s">
        <v>31</v>
      </c>
      <c r="F431" s="97">
        <v>1458</v>
      </c>
      <c r="G431" s="97">
        <v>1787</v>
      </c>
      <c r="H431" s="98">
        <f t="shared" si="66"/>
        <v>1622.5</v>
      </c>
      <c r="I431" s="99">
        <v>2.4500000000000002</v>
      </c>
      <c r="J431" s="99"/>
      <c r="K431" s="99">
        <v>2.4</v>
      </c>
      <c r="L431" s="100">
        <f t="shared" si="67"/>
        <v>2.4249999999999998</v>
      </c>
      <c r="M431" s="100">
        <f t="shared" si="68"/>
        <v>3.5355339059327563E-2</v>
      </c>
      <c r="N431" s="101">
        <v>2.54</v>
      </c>
      <c r="O431" s="102">
        <f t="shared" si="69"/>
        <v>76.629478348117118</v>
      </c>
      <c r="P431" s="103"/>
      <c r="Q431" s="103"/>
      <c r="R431" s="103"/>
      <c r="S431" s="103"/>
      <c r="T431" s="103"/>
      <c r="U431" s="127"/>
      <c r="V431" s="132">
        <v>2</v>
      </c>
      <c r="W431" s="132">
        <v>2</v>
      </c>
    </row>
    <row r="432" spans="1:23" x14ac:dyDescent="0.25">
      <c r="A432" s="33" t="s">
        <v>470</v>
      </c>
      <c r="B432" s="58" t="s">
        <v>451</v>
      </c>
      <c r="C432" s="33" t="s">
        <v>449</v>
      </c>
      <c r="D432" s="105">
        <v>42298</v>
      </c>
      <c r="E432" s="33" t="s">
        <v>31</v>
      </c>
      <c r="F432" s="88">
        <v>1458</v>
      </c>
      <c r="G432" s="88">
        <v>1787</v>
      </c>
      <c r="H432" s="107">
        <f t="shared" si="66"/>
        <v>1622.5</v>
      </c>
      <c r="I432" s="108">
        <v>2.4</v>
      </c>
      <c r="J432" s="108">
        <v>2.38</v>
      </c>
      <c r="K432" s="108"/>
      <c r="L432" s="35">
        <f t="shared" si="67"/>
        <v>2.3899999999999997</v>
      </c>
      <c r="M432" s="35">
        <f t="shared" si="68"/>
        <v>1.4142135623730963E-2</v>
      </c>
      <c r="N432" s="101">
        <v>2.2599999999999998</v>
      </c>
      <c r="O432" s="102">
        <f t="shared" si="69"/>
        <v>73.029285584602718</v>
      </c>
      <c r="P432" s="103"/>
      <c r="Q432" s="103"/>
      <c r="R432" s="103"/>
      <c r="S432" s="103"/>
      <c r="T432" s="103"/>
      <c r="U432" s="127"/>
      <c r="V432" s="132">
        <v>2</v>
      </c>
      <c r="W432" s="132">
        <v>2</v>
      </c>
    </row>
    <row r="433" spans="1:24" x14ac:dyDescent="0.25">
      <c r="A433" s="4" t="s">
        <v>737</v>
      </c>
      <c r="B433" s="95" t="s">
        <v>443</v>
      </c>
      <c r="C433" s="94" t="s">
        <v>435</v>
      </c>
      <c r="D433" s="96">
        <v>42298</v>
      </c>
      <c r="E433" s="94" t="s">
        <v>31</v>
      </c>
      <c r="F433" s="104">
        <v>1128.129117259552</v>
      </c>
      <c r="G433" s="97">
        <v>1458</v>
      </c>
      <c r="H433" s="98">
        <f t="shared" si="66"/>
        <v>1293.064558629776</v>
      </c>
      <c r="I433" s="99">
        <v>2.4300000000000002</v>
      </c>
      <c r="J433" s="99">
        <v>2.4</v>
      </c>
      <c r="K433" s="99"/>
      <c r="L433" s="100">
        <f t="shared" si="67"/>
        <v>2.415</v>
      </c>
      <c r="M433" s="100">
        <f t="shared" si="68"/>
        <v>2.12132034355966E-2</v>
      </c>
      <c r="N433" s="101">
        <v>2.48</v>
      </c>
      <c r="O433" s="102">
        <f t="shared" si="69"/>
        <v>75.588498255635045</v>
      </c>
      <c r="P433" s="103"/>
      <c r="Q433" s="103"/>
      <c r="R433" s="103"/>
      <c r="S433" s="103"/>
      <c r="T433" s="103"/>
      <c r="U433" s="127"/>
      <c r="V433" s="132">
        <v>1</v>
      </c>
      <c r="W433" s="132">
        <v>1</v>
      </c>
      <c r="X433" s="52" t="s">
        <v>724</v>
      </c>
    </row>
    <row r="434" spans="1:24" x14ac:dyDescent="0.25">
      <c r="A434" s="33" t="s">
        <v>736</v>
      </c>
      <c r="B434" s="58" t="s">
        <v>443</v>
      </c>
      <c r="C434" s="33" t="s">
        <v>449</v>
      </c>
      <c r="D434" s="105">
        <v>42298</v>
      </c>
      <c r="E434" s="33" t="s">
        <v>31</v>
      </c>
      <c r="F434" s="106">
        <v>1128.129117259552</v>
      </c>
      <c r="G434" s="88">
        <v>1458</v>
      </c>
      <c r="H434" s="107">
        <f t="shared" si="66"/>
        <v>1293.064558629776</v>
      </c>
      <c r="I434" s="108"/>
      <c r="J434" s="108">
        <v>2.12</v>
      </c>
      <c r="K434" s="108">
        <v>2.17</v>
      </c>
      <c r="L434" s="35">
        <f t="shared" si="67"/>
        <v>2.145</v>
      </c>
      <c r="M434" s="35">
        <f t="shared" si="68"/>
        <v>3.5355339059327251E-2</v>
      </c>
      <c r="N434" s="101">
        <v>2.3199999999999998</v>
      </c>
      <c r="O434" s="102">
        <f t="shared" si="69"/>
        <v>51.053362548923786</v>
      </c>
      <c r="P434" s="103"/>
      <c r="Q434" s="103"/>
      <c r="R434" s="103"/>
      <c r="S434" s="103"/>
      <c r="T434" s="103"/>
      <c r="U434" s="127"/>
      <c r="V434" s="132">
        <v>1</v>
      </c>
      <c r="W434" s="132">
        <v>1</v>
      </c>
      <c r="X434" s="52" t="s">
        <v>725</v>
      </c>
    </row>
    <row r="435" spans="1:24" x14ac:dyDescent="0.25">
      <c r="A435" s="4" t="s">
        <v>735</v>
      </c>
      <c r="B435" s="95" t="s">
        <v>437</v>
      </c>
      <c r="C435" s="94" t="s">
        <v>21</v>
      </c>
      <c r="D435" s="96">
        <v>42298</v>
      </c>
      <c r="E435" s="94" t="s">
        <v>31</v>
      </c>
      <c r="F435" s="97">
        <v>0</v>
      </c>
      <c r="G435" s="104">
        <v>1128.129117259552</v>
      </c>
      <c r="H435" s="98">
        <f t="shared" si="66"/>
        <v>564.064558629776</v>
      </c>
      <c r="I435" s="99"/>
      <c r="J435" s="99">
        <v>2.46</v>
      </c>
      <c r="K435" s="99">
        <v>2.41</v>
      </c>
      <c r="L435" s="100">
        <f t="shared" si="67"/>
        <v>2.4350000000000001</v>
      </c>
      <c r="M435" s="100">
        <f t="shared" si="68"/>
        <v>3.5355339059327251E-2</v>
      </c>
      <c r="N435" s="101">
        <v>2.54</v>
      </c>
      <c r="O435" s="102">
        <f t="shared" si="69"/>
        <v>77.680421956238803</v>
      </c>
      <c r="P435" s="103"/>
      <c r="Q435" s="103"/>
      <c r="R435" s="103"/>
      <c r="S435" s="103"/>
      <c r="T435" s="103"/>
      <c r="U435" s="127"/>
      <c r="V435" s="132">
        <v>1</v>
      </c>
      <c r="W435" s="132">
        <v>1</v>
      </c>
      <c r="X435" s="52" t="s">
        <v>726</v>
      </c>
    </row>
    <row r="436" spans="1:24" x14ac:dyDescent="0.25">
      <c r="A436" s="33" t="s">
        <v>738</v>
      </c>
      <c r="B436" s="58" t="s">
        <v>437</v>
      </c>
      <c r="C436" s="33" t="s">
        <v>21</v>
      </c>
      <c r="D436" s="105">
        <v>42298</v>
      </c>
      <c r="E436" s="33" t="s">
        <v>31</v>
      </c>
      <c r="F436" s="88">
        <v>0</v>
      </c>
      <c r="G436" s="106">
        <v>1128.129117259552</v>
      </c>
      <c r="H436" s="107">
        <f t="shared" si="66"/>
        <v>564.064558629776</v>
      </c>
      <c r="I436" s="108">
        <v>2.13</v>
      </c>
      <c r="J436" s="108"/>
      <c r="K436" s="108">
        <v>2.1</v>
      </c>
      <c r="L436" s="35">
        <f t="shared" si="67"/>
        <v>2.1150000000000002</v>
      </c>
      <c r="M436" s="35">
        <f t="shared" si="68"/>
        <v>2.1213203435596288E-2</v>
      </c>
      <c r="N436" s="101">
        <v>2.2400000000000002</v>
      </c>
      <c r="O436" s="102">
        <f t="shared" si="69"/>
        <v>48.727859061985377</v>
      </c>
      <c r="P436" s="103"/>
      <c r="Q436" s="103"/>
      <c r="R436" s="103"/>
      <c r="S436" s="103"/>
      <c r="T436" s="103"/>
      <c r="U436" s="127"/>
      <c r="V436" s="132">
        <v>1</v>
      </c>
      <c r="W436" s="132">
        <v>1</v>
      </c>
      <c r="X436" s="52" t="s">
        <v>727</v>
      </c>
    </row>
    <row r="437" spans="1:24" x14ac:dyDescent="0.25">
      <c r="A437" s="94" t="s">
        <v>548</v>
      </c>
      <c r="B437" s="95" t="s">
        <v>359</v>
      </c>
      <c r="C437" s="94" t="s">
        <v>21</v>
      </c>
      <c r="D437" s="96">
        <v>42302</v>
      </c>
      <c r="E437" s="94" t="s">
        <v>31</v>
      </c>
      <c r="F437" s="97">
        <v>7386</v>
      </c>
      <c r="G437" s="97">
        <v>7716</v>
      </c>
      <c r="H437" s="98">
        <f t="shared" si="66"/>
        <v>7551</v>
      </c>
      <c r="I437" s="99">
        <v>2.63</v>
      </c>
      <c r="J437" s="99"/>
      <c r="K437" s="99">
        <v>2.62</v>
      </c>
      <c r="L437" s="100">
        <f t="shared" si="67"/>
        <v>2.625</v>
      </c>
      <c r="M437" s="100">
        <f t="shared" si="68"/>
        <v>7.0710678118653244E-3</v>
      </c>
      <c r="N437" s="101">
        <v>2.67</v>
      </c>
      <c r="O437" s="102">
        <f t="shared" si="69"/>
        <v>99.613456184953733</v>
      </c>
      <c r="P437" s="103"/>
      <c r="Q437" s="103"/>
      <c r="R437" s="103"/>
      <c r="S437" s="103"/>
      <c r="T437" s="103"/>
      <c r="U437" s="127"/>
      <c r="V437" s="132">
        <v>5</v>
      </c>
      <c r="W437" s="132">
        <v>8</v>
      </c>
      <c r="X437" s="52" t="s">
        <v>728</v>
      </c>
    </row>
    <row r="438" spans="1:24" x14ac:dyDescent="0.25">
      <c r="A438" s="94" t="s">
        <v>549</v>
      </c>
      <c r="B438" s="95" t="s">
        <v>359</v>
      </c>
      <c r="C438" s="94" t="s">
        <v>96</v>
      </c>
      <c r="D438" s="96">
        <v>42302</v>
      </c>
      <c r="E438" s="94" t="s">
        <v>31</v>
      </c>
      <c r="F438" s="97">
        <v>7386</v>
      </c>
      <c r="G438" s="97">
        <v>7716</v>
      </c>
      <c r="H438" s="98">
        <f t="shared" si="66"/>
        <v>7551</v>
      </c>
      <c r="I438" s="99">
        <v>2.4700000000000002</v>
      </c>
      <c r="J438" s="99">
        <v>2.41</v>
      </c>
      <c r="K438" s="99"/>
      <c r="L438" s="100">
        <f t="shared" si="67"/>
        <v>2.4400000000000004</v>
      </c>
      <c r="M438" s="100">
        <f t="shared" si="68"/>
        <v>4.2426406871192889E-2</v>
      </c>
      <c r="N438" s="101">
        <v>2.33</v>
      </c>
      <c r="O438" s="102">
        <f t="shared" si="69"/>
        <v>78.209646906560451</v>
      </c>
      <c r="P438" s="103"/>
      <c r="Q438" s="103"/>
      <c r="R438" s="103"/>
      <c r="S438" s="103"/>
      <c r="T438" s="103"/>
      <c r="U438" s="103"/>
      <c r="V438" s="132">
        <v>5</v>
      </c>
      <c r="W438" s="132">
        <v>8</v>
      </c>
      <c r="X438" s="52" t="s">
        <v>729</v>
      </c>
    </row>
    <row r="439" spans="1:24" x14ac:dyDescent="0.25">
      <c r="A439" s="94" t="s">
        <v>550</v>
      </c>
      <c r="B439" s="95" t="s">
        <v>359</v>
      </c>
      <c r="C439" s="94" t="s">
        <v>96</v>
      </c>
      <c r="D439" s="96">
        <v>42302</v>
      </c>
      <c r="E439" s="94" t="s">
        <v>31</v>
      </c>
      <c r="F439" s="97">
        <v>7386</v>
      </c>
      <c r="G439" s="97">
        <v>7716</v>
      </c>
      <c r="H439" s="98">
        <f t="shared" si="66"/>
        <v>7551</v>
      </c>
      <c r="I439" s="99">
        <v>2.34</v>
      </c>
      <c r="J439" s="99">
        <v>2.38</v>
      </c>
      <c r="K439" s="99"/>
      <c r="L439" s="100">
        <f t="shared" si="67"/>
        <v>2.36</v>
      </c>
      <c r="M439" s="100">
        <f t="shared" si="68"/>
        <v>2.8284271247461926E-2</v>
      </c>
      <c r="N439" s="101">
        <v>2.46</v>
      </c>
      <c r="O439" s="102">
        <f t="shared" si="69"/>
        <v>70.038805367037725</v>
      </c>
      <c r="P439" s="103"/>
      <c r="Q439" s="103"/>
      <c r="R439" s="103"/>
      <c r="S439" s="103"/>
      <c r="T439" s="103"/>
      <c r="U439" s="117"/>
      <c r="V439" s="132">
        <v>5</v>
      </c>
      <c r="W439" s="132">
        <v>8</v>
      </c>
      <c r="X439" s="52" t="s">
        <v>730</v>
      </c>
    </row>
    <row r="440" spans="1:24" x14ac:dyDescent="0.25">
      <c r="A440" s="33" t="s">
        <v>551</v>
      </c>
      <c r="B440" s="58" t="s">
        <v>359</v>
      </c>
      <c r="C440" s="33" t="s">
        <v>96</v>
      </c>
      <c r="D440" s="105">
        <v>42302</v>
      </c>
      <c r="E440" s="33" t="s">
        <v>31</v>
      </c>
      <c r="F440" s="88">
        <v>7386</v>
      </c>
      <c r="G440" s="88">
        <v>7716</v>
      </c>
      <c r="H440" s="107">
        <f t="shared" si="66"/>
        <v>7551</v>
      </c>
      <c r="I440" s="108"/>
      <c r="J440" s="108">
        <v>2.48</v>
      </c>
      <c r="K440" s="108">
        <v>2.4900000000000002</v>
      </c>
      <c r="L440" s="35">
        <f t="shared" si="67"/>
        <v>2.4850000000000003</v>
      </c>
      <c r="M440" s="35">
        <f t="shared" si="68"/>
        <v>7.0710678118656384E-3</v>
      </c>
      <c r="N440" s="101">
        <v>2.3199999999999998</v>
      </c>
      <c r="O440" s="102">
        <f t="shared" si="69"/>
        <v>83.086480153518039</v>
      </c>
      <c r="P440" s="103"/>
      <c r="Q440" s="103"/>
      <c r="R440" s="103"/>
      <c r="S440" s="103"/>
      <c r="T440" s="103"/>
      <c r="U440" s="117"/>
      <c r="V440" s="132">
        <v>5</v>
      </c>
      <c r="W440" s="132">
        <v>8</v>
      </c>
      <c r="X440" s="52" t="s">
        <v>731</v>
      </c>
    </row>
    <row r="441" spans="1:24" x14ac:dyDescent="0.25">
      <c r="A441" s="33" t="s">
        <v>552</v>
      </c>
      <c r="B441" s="58" t="s">
        <v>359</v>
      </c>
      <c r="C441" s="33" t="s">
        <v>96</v>
      </c>
      <c r="D441" s="105">
        <v>42302</v>
      </c>
      <c r="E441" s="33" t="s">
        <v>31</v>
      </c>
      <c r="F441" s="88">
        <v>7386</v>
      </c>
      <c r="G441" s="88">
        <v>7716</v>
      </c>
      <c r="H441" s="107">
        <f t="shared" si="66"/>
        <v>7551</v>
      </c>
      <c r="I441" s="108"/>
      <c r="J441" s="108">
        <v>2.42</v>
      </c>
      <c r="K441" s="108">
        <v>2.33</v>
      </c>
      <c r="L441" s="35">
        <f t="shared" si="67"/>
        <v>2.375</v>
      </c>
      <c r="M441" s="35">
        <f t="shared" si="68"/>
        <v>6.3639610306789177E-2</v>
      </c>
      <c r="N441" s="101">
        <v>2.2400000000000002</v>
      </c>
      <c r="O441" s="102">
        <f t="shared" si="69"/>
        <v>71.523138297418626</v>
      </c>
      <c r="P441" s="103"/>
      <c r="Q441" s="103"/>
      <c r="R441" s="103"/>
      <c r="S441" s="103"/>
      <c r="T441" s="103"/>
      <c r="U441" s="117"/>
      <c r="V441" s="132">
        <v>5</v>
      </c>
      <c r="W441" s="132">
        <v>8</v>
      </c>
      <c r="X441" s="52" t="s">
        <v>732</v>
      </c>
    </row>
    <row r="442" spans="1:24" x14ac:dyDescent="0.25">
      <c r="A442" s="94" t="s">
        <v>553</v>
      </c>
      <c r="B442" s="95" t="s">
        <v>359</v>
      </c>
      <c r="C442" s="94" t="s">
        <v>21</v>
      </c>
      <c r="D442" s="96">
        <v>42302</v>
      </c>
      <c r="E442" s="94" t="s">
        <v>31</v>
      </c>
      <c r="F442" s="97">
        <v>7386</v>
      </c>
      <c r="G442" s="97">
        <v>7716</v>
      </c>
      <c r="H442" s="98">
        <f t="shared" si="66"/>
        <v>7551</v>
      </c>
      <c r="I442" s="99">
        <v>2.44</v>
      </c>
      <c r="J442" s="99">
        <v>2.4900000000000002</v>
      </c>
      <c r="K442" s="99">
        <v>2.4</v>
      </c>
      <c r="L442" s="100">
        <f t="shared" si="67"/>
        <v>2.4433333333333334</v>
      </c>
      <c r="M442" s="100">
        <f t="shared" si="68"/>
        <v>4.5092497528229095E-2</v>
      </c>
      <c r="N442" s="101"/>
      <c r="O442" s="102">
        <f t="shared" si="69"/>
        <v>78.56385816894722</v>
      </c>
      <c r="P442" s="103"/>
      <c r="Q442" s="103"/>
      <c r="R442" s="103"/>
      <c r="S442" s="103"/>
      <c r="T442" s="103"/>
      <c r="U442" s="109"/>
      <c r="V442" s="132">
        <v>5</v>
      </c>
      <c r="W442" s="132">
        <v>8</v>
      </c>
      <c r="X442" s="52" t="s">
        <v>733</v>
      </c>
    </row>
    <row r="443" spans="1:24" x14ac:dyDescent="0.25">
      <c r="A443" s="94" t="s">
        <v>554</v>
      </c>
      <c r="B443" s="95" t="s">
        <v>359</v>
      </c>
      <c r="C443" s="62" t="s">
        <v>96</v>
      </c>
      <c r="D443" s="96">
        <v>42302</v>
      </c>
      <c r="E443" s="94" t="s">
        <v>31</v>
      </c>
      <c r="F443" s="97">
        <v>7386</v>
      </c>
      <c r="G443" s="97">
        <v>7716</v>
      </c>
      <c r="H443" s="98">
        <f t="shared" si="66"/>
        <v>7551</v>
      </c>
      <c r="I443" s="99">
        <v>2.4500000000000002</v>
      </c>
      <c r="J443" s="99">
        <v>2.4500000000000002</v>
      </c>
      <c r="K443" s="99"/>
      <c r="L443" s="100">
        <f t="shared" si="67"/>
        <v>2.4500000000000002</v>
      </c>
      <c r="M443" s="100">
        <f t="shared" si="68"/>
        <v>0</v>
      </c>
      <c r="N443" s="101">
        <v>2.35</v>
      </c>
      <c r="O443" s="102">
        <f t="shared" si="69"/>
        <v>79.275636793059704</v>
      </c>
      <c r="P443" s="103"/>
      <c r="Q443" s="103"/>
      <c r="R443" s="103"/>
      <c r="S443" s="103"/>
      <c r="T443" s="103"/>
      <c r="U443" s="117"/>
      <c r="V443" s="132">
        <v>5</v>
      </c>
      <c r="W443" s="132">
        <v>8</v>
      </c>
      <c r="X443" s="52" t="s">
        <v>734</v>
      </c>
    </row>
    <row r="444" spans="1:24" x14ac:dyDescent="0.25">
      <c r="A444" s="94" t="s">
        <v>555</v>
      </c>
      <c r="B444" s="95" t="s">
        <v>359</v>
      </c>
      <c r="C444" s="62" t="s">
        <v>96</v>
      </c>
      <c r="D444" s="96">
        <v>42302</v>
      </c>
      <c r="E444" s="94" t="s">
        <v>31</v>
      </c>
      <c r="F444" s="97">
        <v>7386</v>
      </c>
      <c r="G444" s="97">
        <v>7716</v>
      </c>
      <c r="H444" s="98">
        <f t="shared" si="66"/>
        <v>7551</v>
      </c>
      <c r="I444" s="99">
        <v>2.4300000000000002</v>
      </c>
      <c r="J444" s="99">
        <v>2.37</v>
      </c>
      <c r="K444" s="99">
        <v>2.31</v>
      </c>
      <c r="L444" s="100">
        <f t="shared" si="67"/>
        <v>2.3700000000000006</v>
      </c>
      <c r="M444" s="100">
        <f t="shared" si="68"/>
        <v>6.0000000000000053E-2</v>
      </c>
      <c r="N444" s="101"/>
      <c r="O444" s="102">
        <f t="shared" si="69"/>
        <v>71.025945747909745</v>
      </c>
      <c r="P444" s="103"/>
      <c r="Q444" s="103"/>
      <c r="R444" s="103"/>
      <c r="S444" s="103"/>
      <c r="T444" s="103"/>
      <c r="U444" s="116"/>
      <c r="V444" s="132">
        <v>5</v>
      </c>
      <c r="W444" s="132">
        <v>8</v>
      </c>
    </row>
    <row r="445" spans="1:24" x14ac:dyDescent="0.25">
      <c r="A445" s="94" t="s">
        <v>556</v>
      </c>
      <c r="B445" s="95" t="s">
        <v>359</v>
      </c>
      <c r="C445" s="62" t="s">
        <v>96</v>
      </c>
      <c r="D445" s="96">
        <v>42302</v>
      </c>
      <c r="E445" s="94" t="s">
        <v>31</v>
      </c>
      <c r="F445" s="97">
        <v>7386</v>
      </c>
      <c r="G445" s="97">
        <v>7716</v>
      </c>
      <c r="H445" s="98">
        <f t="shared" si="66"/>
        <v>7551</v>
      </c>
      <c r="I445" s="99">
        <v>2.2000000000000002</v>
      </c>
      <c r="J445" s="99"/>
      <c r="K445" s="99">
        <v>2.2200000000000002</v>
      </c>
      <c r="L445" s="100">
        <f t="shared" si="67"/>
        <v>2.21</v>
      </c>
      <c r="M445" s="100">
        <f t="shared" si="68"/>
        <v>1.4142135623730963E-2</v>
      </c>
      <c r="N445" s="101">
        <v>2.29</v>
      </c>
      <c r="O445" s="102">
        <f t="shared" si="69"/>
        <v>56.355774916361376</v>
      </c>
      <c r="P445" s="103"/>
      <c r="Q445" s="103"/>
      <c r="R445" s="103"/>
      <c r="S445" s="103"/>
      <c r="T445" s="103"/>
      <c r="U445" s="116"/>
      <c r="V445" s="132">
        <v>5</v>
      </c>
      <c r="W445" s="132">
        <v>8</v>
      </c>
    </row>
    <row r="446" spans="1:24" x14ac:dyDescent="0.25">
      <c r="A446" s="33" t="s">
        <v>571</v>
      </c>
      <c r="B446" s="58" t="s">
        <v>360</v>
      </c>
      <c r="C446" s="33" t="s">
        <v>96</v>
      </c>
      <c r="D446" s="105">
        <v>42302</v>
      </c>
      <c r="E446" s="33" t="s">
        <v>31</v>
      </c>
      <c r="F446" s="88">
        <v>7716</v>
      </c>
      <c r="G446" s="88">
        <v>8045</v>
      </c>
      <c r="H446" s="107">
        <f t="shared" si="66"/>
        <v>7880.5</v>
      </c>
      <c r="I446" s="108">
        <v>2.38</v>
      </c>
      <c r="J446" s="108"/>
      <c r="K446" s="108">
        <v>2.4300000000000002</v>
      </c>
      <c r="L446" s="35">
        <f t="shared" si="67"/>
        <v>2.4050000000000002</v>
      </c>
      <c r="M446" s="35">
        <f t="shared" si="68"/>
        <v>3.5355339059327563E-2</v>
      </c>
      <c r="N446" s="101">
        <v>2.64</v>
      </c>
      <c r="O446" s="102">
        <f t="shared" si="69"/>
        <v>74.557427889747444</v>
      </c>
      <c r="P446" s="103"/>
      <c r="Q446" s="103"/>
      <c r="R446" s="103"/>
      <c r="S446" s="103"/>
      <c r="T446" s="103"/>
      <c r="U446" s="117"/>
      <c r="V446" s="132">
        <v>5</v>
      </c>
      <c r="W446" s="132">
        <v>9</v>
      </c>
    </row>
    <row r="447" spans="1:24" x14ac:dyDescent="0.25">
      <c r="A447" s="33" t="s">
        <v>572</v>
      </c>
      <c r="B447" s="58" t="s">
        <v>360</v>
      </c>
      <c r="C447" s="33" t="s">
        <v>21</v>
      </c>
      <c r="D447" s="105">
        <v>42302</v>
      </c>
      <c r="E447" s="33" t="s">
        <v>31</v>
      </c>
      <c r="F447" s="88">
        <v>7716</v>
      </c>
      <c r="G447" s="88">
        <v>8045</v>
      </c>
      <c r="H447" s="107">
        <f t="shared" si="66"/>
        <v>7880.5</v>
      </c>
      <c r="I447" s="108">
        <v>2.4700000000000002</v>
      </c>
      <c r="J447" s="108"/>
      <c r="K447" s="108">
        <v>2.4700000000000002</v>
      </c>
      <c r="L447" s="35">
        <f t="shared" si="67"/>
        <v>2.4700000000000002</v>
      </c>
      <c r="M447" s="35">
        <f t="shared" si="68"/>
        <v>0</v>
      </c>
      <c r="N447" s="101">
        <v>2.62</v>
      </c>
      <c r="O447" s="102">
        <f t="shared" si="69"/>
        <v>81.437965461622312</v>
      </c>
      <c r="P447" s="103"/>
      <c r="Q447" s="103"/>
      <c r="R447" s="103"/>
      <c r="S447" s="103"/>
      <c r="T447" s="103"/>
      <c r="U447" s="117"/>
      <c r="V447" s="132">
        <v>5</v>
      </c>
      <c r="W447" s="132">
        <v>9</v>
      </c>
    </row>
    <row r="448" spans="1:24" x14ac:dyDescent="0.25">
      <c r="A448" s="94" t="s">
        <v>573</v>
      </c>
      <c r="B448" s="95" t="s">
        <v>360</v>
      </c>
      <c r="C448" s="94" t="s">
        <v>23</v>
      </c>
      <c r="D448" s="96">
        <v>42302</v>
      </c>
      <c r="E448" s="94" t="s">
        <v>31</v>
      </c>
      <c r="F448" s="97">
        <v>7716</v>
      </c>
      <c r="G448" s="97">
        <v>8045</v>
      </c>
      <c r="H448" s="98">
        <f t="shared" si="66"/>
        <v>7880.5</v>
      </c>
      <c r="I448" s="99">
        <v>2.65</v>
      </c>
      <c r="J448" s="99"/>
      <c r="K448" s="99">
        <v>2.64</v>
      </c>
      <c r="L448" s="100">
        <f t="shared" si="67"/>
        <v>2.645</v>
      </c>
      <c r="M448" s="100">
        <f t="shared" si="68"/>
        <v>7.0710678118653244E-3</v>
      </c>
      <c r="N448" s="101">
        <v>2.57</v>
      </c>
      <c r="O448" s="102">
        <f t="shared" si="69"/>
        <v>102.14779325008192</v>
      </c>
      <c r="P448" s="103"/>
      <c r="Q448" s="103"/>
      <c r="R448" s="103"/>
      <c r="S448" s="103"/>
      <c r="T448" s="103"/>
      <c r="U448" s="117"/>
      <c r="V448" s="132">
        <v>5</v>
      </c>
      <c r="W448" s="132">
        <v>9</v>
      </c>
    </row>
    <row r="449" spans="1:23" x14ac:dyDescent="0.25">
      <c r="A449" s="94" t="s">
        <v>496</v>
      </c>
      <c r="B449" s="95" t="s">
        <v>494</v>
      </c>
      <c r="C449" s="62" t="s">
        <v>96</v>
      </c>
      <c r="D449" s="96">
        <v>42302</v>
      </c>
      <c r="E449" s="94" t="s">
        <v>31</v>
      </c>
      <c r="F449" s="97">
        <v>5081</v>
      </c>
      <c r="G449" s="97">
        <v>5410</v>
      </c>
      <c r="H449" s="98">
        <f t="shared" si="66"/>
        <v>5245.5</v>
      </c>
      <c r="I449" s="99">
        <v>2.5099999999999998</v>
      </c>
      <c r="J449" s="99">
        <v>2.5</v>
      </c>
      <c r="K449" s="119"/>
      <c r="L449" s="100">
        <f t="shared" si="67"/>
        <v>2.5049999999999999</v>
      </c>
      <c r="M449" s="100">
        <f t="shared" si="68"/>
        <v>7.0710678118653244E-3</v>
      </c>
      <c r="N449" s="101">
        <v>2.4700000000000002</v>
      </c>
      <c r="O449" s="102">
        <f t="shared" si="69"/>
        <v>85.32053833106356</v>
      </c>
      <c r="P449" s="103"/>
      <c r="Q449" s="103"/>
      <c r="R449" s="103"/>
      <c r="S449" s="103"/>
      <c r="T449" s="103"/>
      <c r="U449" s="117"/>
      <c r="V449" s="132">
        <v>4</v>
      </c>
      <c r="W449" s="132">
        <v>4</v>
      </c>
    </row>
    <row r="450" spans="1:23" x14ac:dyDescent="0.25">
      <c r="A450" s="94" t="s">
        <v>574</v>
      </c>
      <c r="B450" s="95" t="s">
        <v>360</v>
      </c>
      <c r="C450" s="94" t="s">
        <v>21</v>
      </c>
      <c r="D450" s="96">
        <v>42302</v>
      </c>
      <c r="E450" s="94" t="s">
        <v>31</v>
      </c>
      <c r="F450" s="97">
        <v>7716</v>
      </c>
      <c r="G450" s="97">
        <v>8045</v>
      </c>
      <c r="H450" s="98">
        <f t="shared" si="66"/>
        <v>7880.5</v>
      </c>
      <c r="I450" s="99">
        <v>2.39</v>
      </c>
      <c r="J450" s="99">
        <v>2.41</v>
      </c>
      <c r="K450" s="99"/>
      <c r="L450" s="100">
        <f t="shared" si="67"/>
        <v>2.4000000000000004</v>
      </c>
      <c r="M450" s="100">
        <f t="shared" si="68"/>
        <v>1.4142135623730963E-2</v>
      </c>
      <c r="N450" s="101">
        <v>2.4700000000000002</v>
      </c>
      <c r="O450" s="102">
        <f t="shared" si="69"/>
        <v>74.045592064062333</v>
      </c>
      <c r="P450" s="103"/>
      <c r="Q450" s="103"/>
      <c r="R450" s="103"/>
      <c r="S450" s="103"/>
      <c r="T450" s="103"/>
      <c r="U450" s="117"/>
      <c r="V450" s="132">
        <v>5</v>
      </c>
      <c r="W450" s="132">
        <v>9</v>
      </c>
    </row>
    <row r="451" spans="1:23" x14ac:dyDescent="0.25">
      <c r="A451" s="94" t="s">
        <v>575</v>
      </c>
      <c r="B451" s="95" t="s">
        <v>360</v>
      </c>
      <c r="C451" s="94" t="s">
        <v>576</v>
      </c>
      <c r="D451" s="96">
        <v>42302</v>
      </c>
      <c r="E451" s="94" t="s">
        <v>31</v>
      </c>
      <c r="F451" s="97">
        <v>7716</v>
      </c>
      <c r="G451" s="97">
        <v>8045</v>
      </c>
      <c r="H451" s="98">
        <f t="shared" si="66"/>
        <v>7880.5</v>
      </c>
      <c r="I451" s="99"/>
      <c r="J451" s="99">
        <v>2.4900000000000002</v>
      </c>
      <c r="K451" s="99">
        <v>2.4500000000000002</v>
      </c>
      <c r="L451" s="100">
        <f t="shared" si="67"/>
        <v>2.4700000000000002</v>
      </c>
      <c r="M451" s="100">
        <f t="shared" si="68"/>
        <v>2.8284271247461926E-2</v>
      </c>
      <c r="N451" s="101">
        <v>2.36</v>
      </c>
      <c r="O451" s="102">
        <f t="shared" si="69"/>
        <v>81.437965461622312</v>
      </c>
      <c r="P451" s="103"/>
      <c r="Q451" s="103"/>
      <c r="R451" s="103"/>
      <c r="S451" s="103"/>
      <c r="T451" s="103"/>
      <c r="U451" s="117"/>
      <c r="V451" s="132">
        <v>5</v>
      </c>
      <c r="W451" s="132">
        <v>9</v>
      </c>
    </row>
    <row r="452" spans="1:23" x14ac:dyDescent="0.25">
      <c r="A452" s="94" t="s">
        <v>577</v>
      </c>
      <c r="B452" s="95" t="s">
        <v>360</v>
      </c>
      <c r="C452" s="94" t="s">
        <v>96</v>
      </c>
      <c r="D452" s="96">
        <v>42302</v>
      </c>
      <c r="E452" s="94" t="s">
        <v>31</v>
      </c>
      <c r="F452" s="97">
        <v>7716</v>
      </c>
      <c r="G452" s="97">
        <v>8045</v>
      </c>
      <c r="H452" s="98">
        <f t="shared" si="66"/>
        <v>7880.5</v>
      </c>
      <c r="I452" s="99"/>
      <c r="J452" s="99">
        <v>2.76</v>
      </c>
      <c r="K452" s="99">
        <v>2.76</v>
      </c>
      <c r="L452" s="100">
        <f t="shared" si="67"/>
        <v>2.76</v>
      </c>
      <c r="M452" s="100">
        <f t="shared" si="68"/>
        <v>0</v>
      </c>
      <c r="N452" s="101">
        <v>2.66</v>
      </c>
      <c r="O452" s="102">
        <f t="shared" si="69"/>
        <v>117.60047113688682</v>
      </c>
      <c r="P452" s="103"/>
      <c r="Q452" s="103"/>
      <c r="R452" s="103"/>
      <c r="S452" s="103"/>
      <c r="T452" s="103"/>
      <c r="U452" s="117"/>
      <c r="V452" s="132">
        <v>5</v>
      </c>
      <c r="W452" s="132">
        <v>9</v>
      </c>
    </row>
    <row r="453" spans="1:23" x14ac:dyDescent="0.25">
      <c r="A453" s="33" t="s">
        <v>578</v>
      </c>
      <c r="B453" s="58" t="s">
        <v>360</v>
      </c>
      <c r="C453" s="33" t="s">
        <v>96</v>
      </c>
      <c r="D453" s="105">
        <v>42302</v>
      </c>
      <c r="E453" s="33" t="s">
        <v>31</v>
      </c>
      <c r="F453" s="88">
        <v>7716</v>
      </c>
      <c r="G453" s="88">
        <v>8045</v>
      </c>
      <c r="H453" s="107">
        <f t="shared" si="66"/>
        <v>7880.5</v>
      </c>
      <c r="I453" s="108">
        <v>2.5099999999999998</v>
      </c>
      <c r="J453" s="108"/>
      <c r="K453" s="108">
        <v>2.5</v>
      </c>
      <c r="L453" s="35">
        <f t="shared" si="67"/>
        <v>2.5049999999999999</v>
      </c>
      <c r="M453" s="35">
        <f t="shared" si="68"/>
        <v>7.0710678118653244E-3</v>
      </c>
      <c r="N453" s="101">
        <v>2.37</v>
      </c>
      <c r="O453" s="102">
        <f t="shared" si="69"/>
        <v>85.32053833106356</v>
      </c>
      <c r="P453" s="103"/>
      <c r="Q453" s="103"/>
      <c r="R453" s="103"/>
      <c r="S453" s="103"/>
      <c r="T453" s="103"/>
      <c r="U453" s="117"/>
      <c r="V453" s="132">
        <v>5</v>
      </c>
      <c r="W453" s="132">
        <v>9</v>
      </c>
    </row>
    <row r="454" spans="1:23" x14ac:dyDescent="0.25">
      <c r="A454" s="33" t="s">
        <v>579</v>
      </c>
      <c r="B454" s="58" t="s">
        <v>360</v>
      </c>
      <c r="C454" s="33" t="s">
        <v>22</v>
      </c>
      <c r="D454" s="105">
        <v>42302</v>
      </c>
      <c r="E454" s="33" t="s">
        <v>31</v>
      </c>
      <c r="F454" s="88">
        <v>7716</v>
      </c>
      <c r="G454" s="88">
        <v>8045</v>
      </c>
      <c r="H454" s="107">
        <f t="shared" si="66"/>
        <v>7880.5</v>
      </c>
      <c r="I454" s="108"/>
      <c r="J454" s="108">
        <v>2.65</v>
      </c>
      <c r="K454" s="108">
        <v>2.63</v>
      </c>
      <c r="L454" s="35">
        <f t="shared" si="67"/>
        <v>2.6399999999999997</v>
      </c>
      <c r="M454" s="35">
        <f t="shared" si="68"/>
        <v>1.4142135623730963E-2</v>
      </c>
      <c r="N454" s="101">
        <v>2.46</v>
      </c>
      <c r="O454" s="102">
        <f t="shared" si="69"/>
        <v>101.51003977332563</v>
      </c>
      <c r="P454" s="103"/>
      <c r="Q454" s="103"/>
      <c r="R454" s="103"/>
      <c r="S454" s="103"/>
      <c r="T454" s="103"/>
      <c r="U454" s="117"/>
      <c r="V454" s="132">
        <v>5</v>
      </c>
      <c r="W454" s="132">
        <v>9</v>
      </c>
    </row>
    <row r="455" spans="1:23" x14ac:dyDescent="0.25">
      <c r="A455" s="94" t="s">
        <v>580</v>
      </c>
      <c r="B455" s="95" t="s">
        <v>360</v>
      </c>
      <c r="C455" s="94" t="s">
        <v>23</v>
      </c>
      <c r="D455" s="96">
        <v>42302</v>
      </c>
      <c r="E455" s="94" t="s">
        <v>31</v>
      </c>
      <c r="F455" s="97">
        <v>7716</v>
      </c>
      <c r="G455" s="97">
        <v>8045</v>
      </c>
      <c r="H455" s="98">
        <f t="shared" si="66"/>
        <v>7880.5</v>
      </c>
      <c r="I455" s="99">
        <v>2.42</v>
      </c>
      <c r="J455" s="99"/>
      <c r="K455" s="99">
        <v>2.46</v>
      </c>
      <c r="L455" s="100">
        <f t="shared" si="67"/>
        <v>2.44</v>
      </c>
      <c r="M455" s="100">
        <f t="shared" si="68"/>
        <v>2.8284271247461926E-2</v>
      </c>
      <c r="N455" s="101">
        <v>2.34</v>
      </c>
      <c r="O455" s="102">
        <f t="shared" si="69"/>
        <v>78.20964690656038</v>
      </c>
      <c r="P455" s="103"/>
      <c r="Q455" s="103"/>
      <c r="R455" s="103"/>
      <c r="S455" s="103"/>
      <c r="T455" s="103"/>
      <c r="U455" s="117"/>
      <c r="V455" s="132">
        <v>5</v>
      </c>
      <c r="W455" s="132">
        <v>9</v>
      </c>
    </row>
    <row r="456" spans="1:23" x14ac:dyDescent="0.25">
      <c r="A456" s="94" t="s">
        <v>598</v>
      </c>
      <c r="B456" s="95" t="s">
        <v>361</v>
      </c>
      <c r="C456" s="94" t="s">
        <v>22</v>
      </c>
      <c r="D456" s="96">
        <v>42302</v>
      </c>
      <c r="E456" s="94" t="s">
        <v>31</v>
      </c>
      <c r="F456" s="97">
        <v>8045</v>
      </c>
      <c r="G456" s="97">
        <v>8375</v>
      </c>
      <c r="H456" s="98">
        <f t="shared" si="66"/>
        <v>8210</v>
      </c>
      <c r="I456" s="99">
        <v>2.5499999999999998</v>
      </c>
      <c r="J456" s="99"/>
      <c r="K456" s="99">
        <v>2.52</v>
      </c>
      <c r="L456" s="100">
        <f t="shared" si="67"/>
        <v>2.5350000000000001</v>
      </c>
      <c r="M456" s="100">
        <f t="shared" si="68"/>
        <v>2.1213203435596288E-2</v>
      </c>
      <c r="N456" s="101">
        <v>2.4700000000000002</v>
      </c>
      <c r="O456" s="102">
        <f t="shared" si="69"/>
        <v>88.749733934701709</v>
      </c>
      <c r="P456" s="103"/>
      <c r="Q456" s="103"/>
      <c r="R456" s="103"/>
      <c r="S456" s="103"/>
      <c r="T456" s="103"/>
      <c r="U456" s="117"/>
      <c r="V456" s="132">
        <v>6</v>
      </c>
      <c r="W456" s="132">
        <v>10</v>
      </c>
    </row>
    <row r="457" spans="1:23" x14ac:dyDescent="0.25">
      <c r="A457" s="94" t="s">
        <v>599</v>
      </c>
      <c r="B457" s="95" t="s">
        <v>361</v>
      </c>
      <c r="C457" s="94" t="s">
        <v>23</v>
      </c>
      <c r="D457" s="96">
        <v>42302</v>
      </c>
      <c r="E457" s="94" t="s">
        <v>31</v>
      </c>
      <c r="F457" s="97">
        <v>8045</v>
      </c>
      <c r="G457" s="97">
        <v>8375</v>
      </c>
      <c r="H457" s="98">
        <f t="shared" si="66"/>
        <v>8210</v>
      </c>
      <c r="I457" s="99">
        <v>2.38</v>
      </c>
      <c r="J457" s="99">
        <v>2.38</v>
      </c>
      <c r="K457" s="99"/>
      <c r="L457" s="100">
        <f t="shared" si="67"/>
        <v>2.38</v>
      </c>
      <c r="M457" s="100">
        <f t="shared" si="68"/>
        <v>0</v>
      </c>
      <c r="N457" s="101">
        <v>2.36</v>
      </c>
      <c r="O457" s="102">
        <f t="shared" si="69"/>
        <v>72.022754661441738</v>
      </c>
      <c r="P457" s="103"/>
      <c r="Q457" s="103"/>
      <c r="R457" s="103"/>
      <c r="S457" s="103"/>
      <c r="T457" s="103"/>
      <c r="U457" s="117"/>
      <c r="V457" s="132">
        <v>6</v>
      </c>
      <c r="W457" s="132">
        <v>10</v>
      </c>
    </row>
    <row r="458" spans="1:23" x14ac:dyDescent="0.25">
      <c r="A458" s="94" t="s">
        <v>600</v>
      </c>
      <c r="B458" s="95" t="s">
        <v>361</v>
      </c>
      <c r="C458" s="94" t="s">
        <v>96</v>
      </c>
      <c r="D458" s="96">
        <v>42302</v>
      </c>
      <c r="E458" s="94" t="s">
        <v>31</v>
      </c>
      <c r="F458" s="97">
        <v>8045</v>
      </c>
      <c r="G458" s="97">
        <v>8375</v>
      </c>
      <c r="H458" s="98">
        <f t="shared" si="66"/>
        <v>8210</v>
      </c>
      <c r="I458" s="99">
        <v>2.6</v>
      </c>
      <c r="J458" s="99"/>
      <c r="K458" s="99">
        <v>2.6</v>
      </c>
      <c r="L458" s="100">
        <f t="shared" si="67"/>
        <v>2.6</v>
      </c>
      <c r="M458" s="100">
        <f t="shared" si="68"/>
        <v>0</v>
      </c>
      <c r="N458" s="101">
        <v>2.57</v>
      </c>
      <c r="O458" s="102">
        <f t="shared" si="69"/>
        <v>96.507659172657284</v>
      </c>
      <c r="P458" s="103"/>
      <c r="Q458" s="103"/>
      <c r="R458" s="103"/>
      <c r="S458" s="103"/>
      <c r="T458" s="103"/>
      <c r="U458" s="117"/>
      <c r="V458" s="132">
        <v>6</v>
      </c>
      <c r="W458" s="132">
        <v>10</v>
      </c>
    </row>
    <row r="459" spans="1:23" x14ac:dyDescent="0.25">
      <c r="A459" s="94" t="s">
        <v>601</v>
      </c>
      <c r="B459" s="95" t="s">
        <v>361</v>
      </c>
      <c r="C459" s="94" t="s">
        <v>21</v>
      </c>
      <c r="D459" s="96">
        <v>42302</v>
      </c>
      <c r="E459" s="94" t="s">
        <v>31</v>
      </c>
      <c r="F459" s="97">
        <v>8045</v>
      </c>
      <c r="G459" s="97">
        <v>8375</v>
      </c>
      <c r="H459" s="98">
        <f t="shared" ref="H459:H488" si="70">AVERAGE(F459:G459)</f>
        <v>8210</v>
      </c>
      <c r="I459" s="99">
        <v>2.54</v>
      </c>
      <c r="J459" s="99">
        <v>2.52</v>
      </c>
      <c r="K459" s="99">
        <v>2.57</v>
      </c>
      <c r="L459" s="100">
        <f t="shared" ref="L459:L488" si="71">AVERAGE(I459:K459)</f>
        <v>2.5433333333333334</v>
      </c>
      <c r="M459" s="100">
        <f t="shared" ref="M459:M488" si="72">STDEV(I459:K459)</f>
        <v>2.5166114784235735E-2</v>
      </c>
      <c r="N459" s="101"/>
      <c r="O459" s="102">
        <f t="shared" ref="O459:O488" si="73">10^((3.31*(LOG(L459)))+0.611)</f>
        <v>89.719091554328699</v>
      </c>
      <c r="P459" s="103"/>
      <c r="Q459" s="103"/>
      <c r="R459" s="103"/>
      <c r="S459" s="103"/>
      <c r="T459" s="103"/>
      <c r="U459" s="117"/>
      <c r="V459" s="132">
        <v>6</v>
      </c>
      <c r="W459" s="132">
        <v>10</v>
      </c>
    </row>
    <row r="460" spans="1:23" x14ac:dyDescent="0.25">
      <c r="A460" s="94" t="s">
        <v>635</v>
      </c>
      <c r="B460" s="95" t="s">
        <v>148</v>
      </c>
      <c r="C460" s="94" t="s">
        <v>23</v>
      </c>
      <c r="D460" s="96">
        <v>42302</v>
      </c>
      <c r="E460" s="94" t="s">
        <v>31</v>
      </c>
      <c r="F460" s="97">
        <v>9363</v>
      </c>
      <c r="G460" s="97">
        <v>9692</v>
      </c>
      <c r="H460" s="98">
        <f t="shared" si="70"/>
        <v>9527.5</v>
      </c>
      <c r="I460" s="99">
        <v>2.4900000000000002</v>
      </c>
      <c r="J460" s="99">
        <v>2.5099999999999998</v>
      </c>
      <c r="K460" s="99"/>
      <c r="L460" s="100">
        <f t="shared" si="71"/>
        <v>2.5</v>
      </c>
      <c r="M460" s="100">
        <f t="shared" si="72"/>
        <v>1.4142135623730649E-2</v>
      </c>
      <c r="N460" s="101">
        <v>2.39</v>
      </c>
      <c r="O460" s="102">
        <f t="shared" si="73"/>
        <v>84.758142159370664</v>
      </c>
      <c r="P460" s="103"/>
      <c r="Q460" s="103"/>
      <c r="R460" s="103"/>
      <c r="S460" s="103"/>
      <c r="T460" s="103"/>
      <c r="U460" s="117"/>
      <c r="V460" s="132">
        <v>6</v>
      </c>
      <c r="W460" s="132">
        <v>13</v>
      </c>
    </row>
    <row r="461" spans="1:23" x14ac:dyDescent="0.25">
      <c r="A461" s="94" t="s">
        <v>636</v>
      </c>
      <c r="B461" s="95" t="s">
        <v>148</v>
      </c>
      <c r="C461" s="94" t="s">
        <v>21</v>
      </c>
      <c r="D461" s="96">
        <v>42302</v>
      </c>
      <c r="E461" s="94" t="s">
        <v>31</v>
      </c>
      <c r="F461" s="97">
        <v>9363</v>
      </c>
      <c r="G461" s="97">
        <v>9692</v>
      </c>
      <c r="H461" s="98">
        <f t="shared" si="70"/>
        <v>9527.5</v>
      </c>
      <c r="I461" s="99">
        <v>2.64</v>
      </c>
      <c r="J461" s="99">
        <v>2.65</v>
      </c>
      <c r="K461" s="99"/>
      <c r="L461" s="100">
        <f t="shared" si="71"/>
        <v>2.645</v>
      </c>
      <c r="M461" s="100">
        <f t="shared" si="72"/>
        <v>7.0710678118653244E-3</v>
      </c>
      <c r="N461" s="101">
        <v>2.62</v>
      </c>
      <c r="O461" s="102">
        <f t="shared" si="73"/>
        <v>102.14779325008192</v>
      </c>
      <c r="P461" s="103"/>
      <c r="Q461" s="103"/>
      <c r="R461" s="103"/>
      <c r="S461" s="103"/>
      <c r="T461" s="103"/>
      <c r="U461" s="103"/>
      <c r="V461" s="132">
        <v>6</v>
      </c>
      <c r="W461" s="132">
        <v>13</v>
      </c>
    </row>
    <row r="462" spans="1:23" x14ac:dyDescent="0.25">
      <c r="A462" s="94" t="s">
        <v>646</v>
      </c>
      <c r="B462" s="95" t="s">
        <v>363</v>
      </c>
      <c r="C462" s="94" t="s">
        <v>23</v>
      </c>
      <c r="D462" s="96">
        <v>42302</v>
      </c>
      <c r="E462" s="94" t="s">
        <v>31</v>
      </c>
      <c r="F462" s="97">
        <v>9692</v>
      </c>
      <c r="G462" s="97">
        <v>10021</v>
      </c>
      <c r="H462" s="98">
        <f t="shared" si="70"/>
        <v>9856.5</v>
      </c>
      <c r="I462" s="99"/>
      <c r="J462" s="99">
        <v>2.4300000000000002</v>
      </c>
      <c r="K462" s="99">
        <v>2.46</v>
      </c>
      <c r="L462" s="100">
        <f t="shared" si="71"/>
        <v>2.4450000000000003</v>
      </c>
      <c r="M462" s="100">
        <f t="shared" si="72"/>
        <v>2.1213203435596288E-2</v>
      </c>
      <c r="N462" s="101">
        <v>2.36</v>
      </c>
      <c r="O462" s="102">
        <f t="shared" si="73"/>
        <v>78.741382937850688</v>
      </c>
      <c r="P462" s="103"/>
      <c r="Q462" s="103"/>
      <c r="R462" s="103"/>
      <c r="S462" s="103"/>
      <c r="T462" s="103"/>
      <c r="U462" s="116"/>
      <c r="V462" s="132">
        <v>7</v>
      </c>
      <c r="W462" s="132">
        <v>14</v>
      </c>
    </row>
    <row r="463" spans="1:23" x14ac:dyDescent="0.25">
      <c r="A463" s="94" t="s">
        <v>647</v>
      </c>
      <c r="B463" s="95" t="s">
        <v>363</v>
      </c>
      <c r="C463" s="94" t="s">
        <v>21</v>
      </c>
      <c r="D463" s="96">
        <v>42302</v>
      </c>
      <c r="E463" s="94" t="s">
        <v>31</v>
      </c>
      <c r="F463" s="97">
        <v>9692</v>
      </c>
      <c r="G463" s="97">
        <v>10021</v>
      </c>
      <c r="H463" s="98">
        <f t="shared" si="70"/>
        <v>9856.5</v>
      </c>
      <c r="I463" s="99">
        <v>2.6</v>
      </c>
      <c r="J463" s="99">
        <v>2.6</v>
      </c>
      <c r="K463" s="99">
        <v>2.6</v>
      </c>
      <c r="L463" s="100">
        <f t="shared" si="71"/>
        <v>2.6</v>
      </c>
      <c r="M463" s="100">
        <f t="shared" si="72"/>
        <v>0</v>
      </c>
      <c r="N463" s="101"/>
      <c r="O463" s="102">
        <f t="shared" si="73"/>
        <v>96.507659172657284</v>
      </c>
      <c r="P463" s="103"/>
      <c r="Q463" s="103"/>
      <c r="R463" s="103"/>
      <c r="S463" s="103"/>
      <c r="T463" s="103"/>
      <c r="U463" s="116"/>
      <c r="V463" s="132">
        <v>7</v>
      </c>
      <c r="W463" s="132">
        <v>14</v>
      </c>
    </row>
    <row r="464" spans="1:23" x14ac:dyDescent="0.25">
      <c r="A464" s="94" t="s">
        <v>648</v>
      </c>
      <c r="B464" s="95" t="s">
        <v>363</v>
      </c>
      <c r="C464" s="94" t="s">
        <v>96</v>
      </c>
      <c r="D464" s="96">
        <v>42302</v>
      </c>
      <c r="E464" s="94" t="s">
        <v>31</v>
      </c>
      <c r="F464" s="97">
        <v>9692</v>
      </c>
      <c r="G464" s="97">
        <v>10021</v>
      </c>
      <c r="H464" s="98">
        <f t="shared" si="70"/>
        <v>9856.5</v>
      </c>
      <c r="I464" s="99">
        <v>2.54</v>
      </c>
      <c r="J464" s="99"/>
      <c r="K464" s="99">
        <v>2.54</v>
      </c>
      <c r="L464" s="100">
        <f t="shared" si="71"/>
        <v>2.54</v>
      </c>
      <c r="M464" s="100">
        <f t="shared" si="72"/>
        <v>0</v>
      </c>
      <c r="N464" s="101">
        <v>2.5099999999999998</v>
      </c>
      <c r="O464" s="102">
        <f t="shared" si="73"/>
        <v>89.330466510741147</v>
      </c>
      <c r="P464" s="103"/>
      <c r="Q464" s="103"/>
      <c r="R464" s="103"/>
      <c r="S464" s="103"/>
      <c r="T464" s="103"/>
      <c r="U464" s="103"/>
      <c r="V464" s="132">
        <v>7</v>
      </c>
      <c r="W464" s="132">
        <v>14</v>
      </c>
    </row>
    <row r="465" spans="1:23" x14ac:dyDescent="0.25">
      <c r="A465" s="94" t="s">
        <v>649</v>
      </c>
      <c r="B465" s="95" t="s">
        <v>363</v>
      </c>
      <c r="C465" s="94" t="s">
        <v>96</v>
      </c>
      <c r="D465" s="96">
        <v>42302</v>
      </c>
      <c r="E465" s="94" t="s">
        <v>31</v>
      </c>
      <c r="F465" s="97">
        <v>9692</v>
      </c>
      <c r="G465" s="97">
        <v>10021</v>
      </c>
      <c r="H465" s="98">
        <f t="shared" si="70"/>
        <v>9856.5</v>
      </c>
      <c r="I465" s="99">
        <v>2.31</v>
      </c>
      <c r="J465" s="99">
        <v>2.31</v>
      </c>
      <c r="K465" s="99"/>
      <c r="L465" s="100">
        <f t="shared" si="71"/>
        <v>2.31</v>
      </c>
      <c r="M465" s="100">
        <f t="shared" si="72"/>
        <v>0</v>
      </c>
      <c r="N465" s="101">
        <v>2.4300000000000002</v>
      </c>
      <c r="O465" s="102">
        <f t="shared" si="73"/>
        <v>65.246264663379819</v>
      </c>
      <c r="P465" s="103"/>
      <c r="Q465" s="103"/>
      <c r="R465" s="103"/>
      <c r="S465" s="103"/>
      <c r="T465" s="103"/>
      <c r="U465" s="116"/>
      <c r="V465" s="132">
        <v>7</v>
      </c>
      <c r="W465" s="132">
        <v>14</v>
      </c>
    </row>
    <row r="466" spans="1:23" x14ac:dyDescent="0.25">
      <c r="A466" s="94" t="s">
        <v>650</v>
      </c>
      <c r="B466" s="95" t="s">
        <v>363</v>
      </c>
      <c r="C466" s="94" t="s">
        <v>21</v>
      </c>
      <c r="D466" s="96">
        <v>42302</v>
      </c>
      <c r="E466" s="94" t="s">
        <v>31</v>
      </c>
      <c r="F466" s="97">
        <v>9692</v>
      </c>
      <c r="G466" s="97">
        <v>10021</v>
      </c>
      <c r="H466" s="98">
        <f t="shared" si="70"/>
        <v>9856.5</v>
      </c>
      <c r="I466" s="99">
        <v>2.68</v>
      </c>
      <c r="J466" s="99"/>
      <c r="K466" s="99">
        <v>2.69</v>
      </c>
      <c r="L466" s="100">
        <f t="shared" si="71"/>
        <v>2.6850000000000001</v>
      </c>
      <c r="M466" s="100">
        <f t="shared" si="72"/>
        <v>7.0710678118653244E-3</v>
      </c>
      <c r="N466" s="101">
        <v>2.64</v>
      </c>
      <c r="O466" s="102">
        <f t="shared" si="73"/>
        <v>107.35087780936044</v>
      </c>
      <c r="P466" s="103"/>
      <c r="Q466" s="103"/>
      <c r="R466" s="103"/>
      <c r="S466" s="103"/>
      <c r="T466" s="103"/>
      <c r="U466" s="116"/>
      <c r="V466" s="132">
        <v>7</v>
      </c>
      <c r="W466" s="132">
        <v>14</v>
      </c>
    </row>
    <row r="467" spans="1:23" x14ac:dyDescent="0.25">
      <c r="A467" s="94" t="s">
        <v>651</v>
      </c>
      <c r="B467" s="95" t="s">
        <v>363</v>
      </c>
      <c r="C467" s="94" t="s">
        <v>23</v>
      </c>
      <c r="D467" s="96">
        <v>42302</v>
      </c>
      <c r="E467" s="94" t="s">
        <v>31</v>
      </c>
      <c r="F467" s="97">
        <v>9692</v>
      </c>
      <c r="G467" s="97">
        <v>10021</v>
      </c>
      <c r="H467" s="98">
        <f t="shared" si="70"/>
        <v>9856.5</v>
      </c>
      <c r="I467" s="99">
        <v>2.71</v>
      </c>
      <c r="J467" s="99">
        <v>2.71</v>
      </c>
      <c r="K467" s="99"/>
      <c r="L467" s="100">
        <f t="shared" si="71"/>
        <v>2.71</v>
      </c>
      <c r="M467" s="100">
        <f t="shared" si="72"/>
        <v>0</v>
      </c>
      <c r="N467" s="101">
        <v>2.66</v>
      </c>
      <c r="O467" s="102">
        <f t="shared" si="73"/>
        <v>110.69508874802516</v>
      </c>
      <c r="P467" s="103"/>
      <c r="Q467" s="103"/>
      <c r="R467" s="103"/>
      <c r="S467" s="103"/>
      <c r="T467" s="103"/>
      <c r="U467" s="116"/>
      <c r="V467" s="132">
        <v>7</v>
      </c>
      <c r="W467" s="132">
        <v>14</v>
      </c>
    </row>
    <row r="468" spans="1:23" x14ac:dyDescent="0.25">
      <c r="A468" s="33" t="s">
        <v>652</v>
      </c>
      <c r="B468" s="58" t="s">
        <v>363</v>
      </c>
      <c r="C468" s="33" t="s">
        <v>23</v>
      </c>
      <c r="D468" s="105">
        <v>42302</v>
      </c>
      <c r="E468" s="33" t="s">
        <v>31</v>
      </c>
      <c r="F468" s="88">
        <v>9692</v>
      </c>
      <c r="G468" s="88">
        <v>10021</v>
      </c>
      <c r="H468" s="107">
        <f t="shared" si="70"/>
        <v>9856.5</v>
      </c>
      <c r="I468" s="108">
        <v>2.39</v>
      </c>
      <c r="J468" s="108"/>
      <c r="K468" s="108">
        <v>2.41</v>
      </c>
      <c r="L468" s="35">
        <f t="shared" si="71"/>
        <v>2.4000000000000004</v>
      </c>
      <c r="M468" s="35">
        <f t="shared" si="72"/>
        <v>1.4142135623730963E-2</v>
      </c>
      <c r="N468" s="101">
        <v>2.64</v>
      </c>
      <c r="O468" s="102">
        <f t="shared" si="73"/>
        <v>74.045592064062333</v>
      </c>
      <c r="P468" s="103"/>
      <c r="Q468" s="103"/>
      <c r="R468" s="103"/>
      <c r="S468" s="103"/>
      <c r="T468" s="103"/>
      <c r="U468" s="116"/>
      <c r="V468" s="132">
        <v>7</v>
      </c>
      <c r="W468" s="132">
        <v>14</v>
      </c>
    </row>
    <row r="469" spans="1:23" x14ac:dyDescent="0.25">
      <c r="A469" s="94" t="s">
        <v>653</v>
      </c>
      <c r="B469" s="95" t="s">
        <v>363</v>
      </c>
      <c r="C469" s="94" t="s">
        <v>96</v>
      </c>
      <c r="D469" s="96">
        <v>42302</v>
      </c>
      <c r="E469" s="94" t="s">
        <v>31</v>
      </c>
      <c r="F469" s="97">
        <v>9692</v>
      </c>
      <c r="G469" s="97">
        <v>10021</v>
      </c>
      <c r="H469" s="98">
        <f t="shared" si="70"/>
        <v>9856.5</v>
      </c>
      <c r="I469" s="99">
        <v>2.48</v>
      </c>
      <c r="J469" s="99">
        <v>2.4900000000000002</v>
      </c>
      <c r="K469" s="99"/>
      <c r="L469" s="100">
        <f t="shared" si="71"/>
        <v>2.4850000000000003</v>
      </c>
      <c r="M469" s="100">
        <f t="shared" si="72"/>
        <v>7.0710678118656384E-3</v>
      </c>
      <c r="N469" s="101">
        <v>2.5099999999999998</v>
      </c>
      <c r="O469" s="102">
        <f t="shared" si="73"/>
        <v>83.086480153518039</v>
      </c>
      <c r="P469" s="103"/>
      <c r="Q469" s="103"/>
      <c r="R469" s="103"/>
      <c r="S469" s="103"/>
      <c r="T469" s="103"/>
      <c r="U469" s="116"/>
      <c r="V469" s="132">
        <v>7</v>
      </c>
      <c r="W469" s="132">
        <v>14</v>
      </c>
    </row>
    <row r="470" spans="1:23" x14ac:dyDescent="0.25">
      <c r="A470" s="33" t="s">
        <v>670</v>
      </c>
      <c r="B470" s="58" t="s">
        <v>89</v>
      </c>
      <c r="C470" s="33" t="s">
        <v>21</v>
      </c>
      <c r="D470" s="105">
        <v>42302</v>
      </c>
      <c r="E470" s="33" t="s">
        <v>31</v>
      </c>
      <c r="F470" s="88">
        <v>10351</v>
      </c>
      <c r="G470" s="88">
        <v>10680</v>
      </c>
      <c r="H470" s="107">
        <f t="shared" si="70"/>
        <v>10515.5</v>
      </c>
      <c r="I470" s="108"/>
      <c r="J470" s="108">
        <v>2.6</v>
      </c>
      <c r="K470" s="108">
        <v>2.66</v>
      </c>
      <c r="L470" s="35">
        <f t="shared" si="71"/>
        <v>2.63</v>
      </c>
      <c r="M470" s="35">
        <f t="shared" si="72"/>
        <v>4.2426406871192889E-2</v>
      </c>
      <c r="N470" s="101">
        <v>2.4900000000000002</v>
      </c>
      <c r="O470" s="102">
        <f t="shared" si="73"/>
        <v>100.242878144164</v>
      </c>
      <c r="P470" s="103"/>
      <c r="Q470" s="103"/>
      <c r="R470" s="103"/>
      <c r="S470" s="103"/>
      <c r="T470" s="103"/>
      <c r="U470" s="116"/>
      <c r="V470" s="132">
        <v>7</v>
      </c>
      <c r="W470" s="132">
        <v>16</v>
      </c>
    </row>
    <row r="471" spans="1:23" x14ac:dyDescent="0.25">
      <c r="A471" s="33" t="s">
        <v>671</v>
      </c>
      <c r="B471" s="58" t="s">
        <v>89</v>
      </c>
      <c r="C471" s="33" t="s">
        <v>22</v>
      </c>
      <c r="D471" s="105">
        <v>42302</v>
      </c>
      <c r="E471" s="33" t="s">
        <v>31</v>
      </c>
      <c r="F471" s="88">
        <v>10351</v>
      </c>
      <c r="G471" s="88">
        <v>10680</v>
      </c>
      <c r="H471" s="107">
        <f t="shared" si="70"/>
        <v>10515.5</v>
      </c>
      <c r="I471" s="108"/>
      <c r="J471" s="123">
        <v>2.21</v>
      </c>
      <c r="K471" s="108">
        <v>2.34</v>
      </c>
      <c r="L471" s="35">
        <f t="shared" si="71"/>
        <v>2.2749999999999999</v>
      </c>
      <c r="M471" s="35">
        <f t="shared" si="72"/>
        <v>9.1923881554251102E-2</v>
      </c>
      <c r="N471" s="101">
        <v>2.4900000000000002</v>
      </c>
      <c r="O471" s="102">
        <f t="shared" si="73"/>
        <v>62.030950696928713</v>
      </c>
      <c r="P471" s="103"/>
      <c r="Q471" s="103"/>
      <c r="R471" s="103"/>
      <c r="S471" s="103"/>
      <c r="T471" s="103"/>
      <c r="U471" s="116"/>
      <c r="V471" s="132">
        <v>7</v>
      </c>
      <c r="W471" s="132">
        <v>16</v>
      </c>
    </row>
    <row r="472" spans="1:23" x14ac:dyDescent="0.25">
      <c r="A472" s="94" t="s">
        <v>672</v>
      </c>
      <c r="B472" s="95" t="s">
        <v>89</v>
      </c>
      <c r="C472" s="94" t="s">
        <v>21</v>
      </c>
      <c r="D472" s="96">
        <v>42302</v>
      </c>
      <c r="E472" s="94" t="s">
        <v>31</v>
      </c>
      <c r="F472" s="97">
        <v>10351</v>
      </c>
      <c r="G472" s="97">
        <v>10680</v>
      </c>
      <c r="H472" s="98">
        <f t="shared" si="70"/>
        <v>10515.5</v>
      </c>
      <c r="I472" s="99">
        <v>2.61</v>
      </c>
      <c r="J472" s="99">
        <v>2.56</v>
      </c>
      <c r="K472" s="99">
        <v>2.59</v>
      </c>
      <c r="L472" s="100">
        <f t="shared" si="71"/>
        <v>2.5866666666666664</v>
      </c>
      <c r="M472" s="100">
        <f t="shared" si="72"/>
        <v>2.5166114784235735E-2</v>
      </c>
      <c r="N472" s="101"/>
      <c r="O472" s="102">
        <f t="shared" si="73"/>
        <v>94.879184724746622</v>
      </c>
      <c r="P472" s="103"/>
      <c r="Q472" s="103"/>
      <c r="R472" s="103"/>
      <c r="S472" s="103"/>
      <c r="T472" s="103"/>
      <c r="U472" s="103"/>
      <c r="V472" s="132">
        <v>7</v>
      </c>
      <c r="W472" s="132">
        <v>16</v>
      </c>
    </row>
    <row r="473" spans="1:23" x14ac:dyDescent="0.25">
      <c r="A473" s="33" t="s">
        <v>673</v>
      </c>
      <c r="B473" s="58" t="s">
        <v>89</v>
      </c>
      <c r="C473" s="33" t="s">
        <v>23</v>
      </c>
      <c r="D473" s="105">
        <v>42302</v>
      </c>
      <c r="E473" s="33" t="s">
        <v>31</v>
      </c>
      <c r="F473" s="88">
        <v>10351</v>
      </c>
      <c r="G473" s="88">
        <v>10680</v>
      </c>
      <c r="H473" s="107">
        <f t="shared" si="70"/>
        <v>10515.5</v>
      </c>
      <c r="I473" s="108">
        <v>2.67</v>
      </c>
      <c r="J473" s="108"/>
      <c r="K473" s="108">
        <v>2.69</v>
      </c>
      <c r="L473" s="35">
        <f t="shared" si="71"/>
        <v>2.6799999999999997</v>
      </c>
      <c r="M473" s="35">
        <f t="shared" si="72"/>
        <v>1.4142135623730963E-2</v>
      </c>
      <c r="N473" s="101">
        <v>2.81</v>
      </c>
      <c r="O473" s="102">
        <f t="shared" si="73"/>
        <v>106.69060263871015</v>
      </c>
      <c r="P473" s="103"/>
      <c r="Q473" s="103"/>
      <c r="R473" s="103"/>
      <c r="S473" s="103"/>
      <c r="T473" s="103"/>
      <c r="U473" s="116"/>
      <c r="V473" s="132">
        <v>7</v>
      </c>
      <c r="W473" s="132">
        <v>16</v>
      </c>
    </row>
    <row r="474" spans="1:23" x14ac:dyDescent="0.25">
      <c r="A474" s="94" t="s">
        <v>674</v>
      </c>
      <c r="B474" s="95" t="s">
        <v>89</v>
      </c>
      <c r="C474" s="94" t="s">
        <v>21</v>
      </c>
      <c r="D474" s="96">
        <v>42302</v>
      </c>
      <c r="E474" s="94" t="s">
        <v>31</v>
      </c>
      <c r="F474" s="97">
        <v>10351</v>
      </c>
      <c r="G474" s="97">
        <v>10680</v>
      </c>
      <c r="H474" s="98">
        <f t="shared" si="70"/>
        <v>10515.5</v>
      </c>
      <c r="I474" s="99">
        <v>2.6</v>
      </c>
      <c r="J474" s="99">
        <v>2.61</v>
      </c>
      <c r="K474" s="99">
        <v>2.61</v>
      </c>
      <c r="L474" s="100">
        <f t="shared" si="71"/>
        <v>2.6066666666666669</v>
      </c>
      <c r="M474" s="100">
        <f t="shared" si="72"/>
        <v>5.7735026918961348E-3</v>
      </c>
      <c r="N474" s="101"/>
      <c r="O474" s="102">
        <f t="shared" si="73"/>
        <v>97.329165444954043</v>
      </c>
      <c r="P474" s="103"/>
      <c r="Q474" s="103"/>
      <c r="R474" s="103"/>
      <c r="S474" s="103"/>
      <c r="T474" s="103"/>
      <c r="U474" s="116"/>
      <c r="V474" s="132">
        <v>7</v>
      </c>
      <c r="W474" s="132">
        <v>16</v>
      </c>
    </row>
    <row r="475" spans="1:23" x14ac:dyDescent="0.25">
      <c r="A475" s="94" t="s">
        <v>675</v>
      </c>
      <c r="B475" s="95" t="s">
        <v>89</v>
      </c>
      <c r="C475" s="94" t="s">
        <v>23</v>
      </c>
      <c r="D475" s="96">
        <v>42302</v>
      </c>
      <c r="E475" s="94" t="s">
        <v>31</v>
      </c>
      <c r="F475" s="97">
        <v>10351</v>
      </c>
      <c r="G475" s="97">
        <v>10680</v>
      </c>
      <c r="H475" s="98">
        <f t="shared" si="70"/>
        <v>10515.5</v>
      </c>
      <c r="I475" s="99">
        <v>2.52</v>
      </c>
      <c r="J475" s="99"/>
      <c r="K475" s="99">
        <v>2.57</v>
      </c>
      <c r="L475" s="100">
        <f t="shared" si="71"/>
        <v>2.5449999999999999</v>
      </c>
      <c r="M475" s="100">
        <f t="shared" si="72"/>
        <v>3.5355339059327251E-2</v>
      </c>
      <c r="N475" s="101">
        <v>2.4500000000000002</v>
      </c>
      <c r="O475" s="102">
        <f t="shared" si="73"/>
        <v>89.913845832431036</v>
      </c>
      <c r="P475" s="103"/>
      <c r="Q475" s="103"/>
      <c r="R475" s="103"/>
      <c r="S475" s="103"/>
      <c r="T475" s="103"/>
      <c r="U475" s="116"/>
      <c r="V475" s="132">
        <v>7</v>
      </c>
      <c r="W475" s="132">
        <v>16</v>
      </c>
    </row>
    <row r="476" spans="1:23" x14ac:dyDescent="0.25">
      <c r="A476" s="33" t="s">
        <v>676</v>
      </c>
      <c r="B476" s="58" t="s">
        <v>89</v>
      </c>
      <c r="C476" s="33" t="s">
        <v>23</v>
      </c>
      <c r="D476" s="105">
        <v>42302</v>
      </c>
      <c r="E476" s="33" t="s">
        <v>31</v>
      </c>
      <c r="F476" s="88">
        <v>10351</v>
      </c>
      <c r="G476" s="88">
        <v>10680</v>
      </c>
      <c r="H476" s="107">
        <f t="shared" si="70"/>
        <v>10515.5</v>
      </c>
      <c r="I476" s="108"/>
      <c r="J476" s="108">
        <v>2.5</v>
      </c>
      <c r="K476" s="108">
        <v>2.57</v>
      </c>
      <c r="L476" s="35">
        <f t="shared" si="71"/>
        <v>2.5350000000000001</v>
      </c>
      <c r="M476" s="35">
        <f t="shared" si="72"/>
        <v>4.9497474683058214E-2</v>
      </c>
      <c r="N476" s="101">
        <v>2.34</v>
      </c>
      <c r="O476" s="102">
        <f t="shared" si="73"/>
        <v>88.749733934701709</v>
      </c>
      <c r="P476" s="103"/>
      <c r="Q476" s="103"/>
      <c r="R476" s="103"/>
      <c r="S476" s="103"/>
      <c r="T476" s="103"/>
      <c r="U476" s="116"/>
      <c r="V476" s="132">
        <v>7</v>
      </c>
      <c r="W476" s="132">
        <v>16</v>
      </c>
    </row>
    <row r="477" spans="1:23" x14ac:dyDescent="0.25">
      <c r="A477" s="94" t="s">
        <v>654</v>
      </c>
      <c r="B477" s="95" t="s">
        <v>363</v>
      </c>
      <c r="C477" s="94" t="s">
        <v>21</v>
      </c>
      <c r="D477" s="96">
        <v>42302</v>
      </c>
      <c r="E477" s="94" t="s">
        <v>31</v>
      </c>
      <c r="F477" s="97">
        <v>9692</v>
      </c>
      <c r="G477" s="97">
        <v>10021</v>
      </c>
      <c r="H477" s="98">
        <f t="shared" si="70"/>
        <v>9856.5</v>
      </c>
      <c r="I477" s="99"/>
      <c r="J477" s="99">
        <v>2.5</v>
      </c>
      <c r="K477" s="99">
        <v>2.5299999999999998</v>
      </c>
      <c r="L477" s="100">
        <f t="shared" si="71"/>
        <v>2.5149999999999997</v>
      </c>
      <c r="M477" s="100">
        <f t="shared" si="72"/>
        <v>2.1213203435596288E-2</v>
      </c>
      <c r="N477" s="101">
        <v>2.6</v>
      </c>
      <c r="O477" s="102">
        <f t="shared" si="73"/>
        <v>86.453134685954439</v>
      </c>
      <c r="P477" s="103"/>
      <c r="Q477" s="103"/>
      <c r="R477" s="103"/>
      <c r="S477" s="103"/>
      <c r="T477" s="103"/>
      <c r="U477" s="116"/>
      <c r="V477" s="132">
        <v>7</v>
      </c>
      <c r="W477" s="132">
        <v>14</v>
      </c>
    </row>
    <row r="478" spans="1:23" x14ac:dyDescent="0.25">
      <c r="A478" s="94" t="s">
        <v>655</v>
      </c>
      <c r="B478" s="95" t="s">
        <v>363</v>
      </c>
      <c r="C478" s="94" t="s">
        <v>96</v>
      </c>
      <c r="D478" s="96">
        <v>42302</v>
      </c>
      <c r="E478" s="94" t="s">
        <v>31</v>
      </c>
      <c r="F478" s="97">
        <v>9692</v>
      </c>
      <c r="G478" s="97">
        <v>10021</v>
      </c>
      <c r="H478" s="98">
        <f t="shared" si="70"/>
        <v>9856.5</v>
      </c>
      <c r="I478" s="99">
        <v>2.62</v>
      </c>
      <c r="J478" s="99">
        <v>2.61</v>
      </c>
      <c r="K478" s="99">
        <v>2.61</v>
      </c>
      <c r="L478" s="100">
        <f t="shared" si="71"/>
        <v>2.6133333333333333</v>
      </c>
      <c r="M478" s="100">
        <f t="shared" si="72"/>
        <v>5.7735026918963907E-3</v>
      </c>
      <c r="N478" s="101"/>
      <c r="O478" s="102">
        <f t="shared" si="73"/>
        <v>98.155539481699307</v>
      </c>
      <c r="P478" s="103"/>
      <c r="Q478" s="103"/>
      <c r="R478" s="103"/>
      <c r="S478" s="103"/>
      <c r="T478" s="103"/>
      <c r="U478" s="116"/>
      <c r="V478" s="132">
        <v>7</v>
      </c>
      <c r="W478" s="132">
        <v>14</v>
      </c>
    </row>
    <row r="479" spans="1:23" x14ac:dyDescent="0.25">
      <c r="A479" s="94" t="s">
        <v>656</v>
      </c>
      <c r="B479" s="95" t="s">
        <v>363</v>
      </c>
      <c r="C479" s="94" t="s">
        <v>96</v>
      </c>
      <c r="D479" s="96">
        <v>42302</v>
      </c>
      <c r="E479" s="94" t="s">
        <v>31</v>
      </c>
      <c r="F479" s="97">
        <v>9692</v>
      </c>
      <c r="G479" s="97">
        <v>10021</v>
      </c>
      <c r="H479" s="98">
        <f t="shared" si="70"/>
        <v>9856.5</v>
      </c>
      <c r="I479" s="99">
        <v>2.58</v>
      </c>
      <c r="J479" s="99"/>
      <c r="K479" s="99">
        <v>2.56</v>
      </c>
      <c r="L479" s="100">
        <f t="shared" si="71"/>
        <v>2.5700000000000003</v>
      </c>
      <c r="M479" s="100">
        <f t="shared" si="72"/>
        <v>1.4142135623730963E-2</v>
      </c>
      <c r="N479" s="101">
        <v>2.5099999999999998</v>
      </c>
      <c r="O479" s="102">
        <f t="shared" si="73"/>
        <v>92.87068272833146</v>
      </c>
      <c r="P479" s="103"/>
      <c r="Q479" s="103"/>
      <c r="R479" s="103"/>
      <c r="S479" s="103"/>
      <c r="T479" s="103"/>
      <c r="U479" s="116"/>
      <c r="V479" s="132">
        <v>7</v>
      </c>
      <c r="W479" s="132">
        <v>14</v>
      </c>
    </row>
    <row r="480" spans="1:23" x14ac:dyDescent="0.25">
      <c r="A480" s="33" t="s">
        <v>657</v>
      </c>
      <c r="B480" s="58" t="s">
        <v>363</v>
      </c>
      <c r="C480" s="33" t="s">
        <v>21</v>
      </c>
      <c r="D480" s="105">
        <v>42302</v>
      </c>
      <c r="E480" s="33" t="s">
        <v>31</v>
      </c>
      <c r="F480" s="88">
        <v>9692</v>
      </c>
      <c r="G480" s="88">
        <v>10021</v>
      </c>
      <c r="H480" s="107">
        <f t="shared" si="70"/>
        <v>9856.5</v>
      </c>
      <c r="I480" s="108"/>
      <c r="J480" s="108">
        <v>2.58</v>
      </c>
      <c r="K480" s="108">
        <v>2.64</v>
      </c>
      <c r="L480" s="35">
        <f t="shared" si="71"/>
        <v>2.6100000000000003</v>
      </c>
      <c r="M480" s="35">
        <f t="shared" si="72"/>
        <v>4.2426406871192889E-2</v>
      </c>
      <c r="N480" s="101">
        <v>2.4700000000000002</v>
      </c>
      <c r="O480" s="102">
        <f t="shared" si="73"/>
        <v>97.741742973365078</v>
      </c>
      <c r="P480" s="103"/>
      <c r="Q480" s="103"/>
      <c r="R480" s="103"/>
      <c r="S480" s="103"/>
      <c r="T480" s="103"/>
      <c r="U480" s="116"/>
      <c r="V480" s="132">
        <v>7</v>
      </c>
      <c r="W480" s="132">
        <v>14</v>
      </c>
    </row>
    <row r="481" spans="1:23" x14ac:dyDescent="0.25">
      <c r="A481" s="33" t="s">
        <v>658</v>
      </c>
      <c r="B481" s="58" t="s">
        <v>363</v>
      </c>
      <c r="C481" s="33" t="s">
        <v>21</v>
      </c>
      <c r="D481" s="105">
        <v>42302</v>
      </c>
      <c r="E481" s="33" t="s">
        <v>31</v>
      </c>
      <c r="F481" s="88">
        <v>9692</v>
      </c>
      <c r="G481" s="88">
        <v>10021</v>
      </c>
      <c r="H481" s="107">
        <f t="shared" si="70"/>
        <v>9856.5</v>
      </c>
      <c r="I481" s="108"/>
      <c r="J481" s="108">
        <v>2.39</v>
      </c>
      <c r="K481" s="108">
        <v>2.29</v>
      </c>
      <c r="L481" s="35">
        <f t="shared" si="71"/>
        <v>2.34</v>
      </c>
      <c r="M481" s="35">
        <f t="shared" si="72"/>
        <v>7.0710678118654821E-2</v>
      </c>
      <c r="N481" s="101">
        <v>2.5099999999999998</v>
      </c>
      <c r="O481" s="102">
        <f t="shared" si="73"/>
        <v>68.09331664511916</v>
      </c>
      <c r="P481" s="103"/>
      <c r="Q481" s="103"/>
      <c r="R481" s="103"/>
      <c r="S481" s="103"/>
      <c r="T481" s="103"/>
      <c r="U481" s="116"/>
      <c r="V481" s="132">
        <v>7</v>
      </c>
      <c r="W481" s="132">
        <v>14</v>
      </c>
    </row>
    <row r="482" spans="1:23" x14ac:dyDescent="0.25">
      <c r="A482" s="94" t="s">
        <v>659</v>
      </c>
      <c r="B482" s="95" t="s">
        <v>363</v>
      </c>
      <c r="C482" s="94" t="s">
        <v>96</v>
      </c>
      <c r="D482" s="96">
        <v>42302</v>
      </c>
      <c r="E482" s="94" t="s">
        <v>31</v>
      </c>
      <c r="F482" s="97">
        <v>9692</v>
      </c>
      <c r="G482" s="97">
        <v>10021</v>
      </c>
      <c r="H482" s="98">
        <f t="shared" si="70"/>
        <v>9856.5</v>
      </c>
      <c r="I482" s="99">
        <v>2.31</v>
      </c>
      <c r="J482" s="99"/>
      <c r="K482" s="99">
        <v>2.29</v>
      </c>
      <c r="L482" s="100">
        <f t="shared" si="71"/>
        <v>2.2999999999999998</v>
      </c>
      <c r="M482" s="100">
        <f t="shared" si="72"/>
        <v>1.4142135623730963E-2</v>
      </c>
      <c r="N482" s="101">
        <v>2.39</v>
      </c>
      <c r="O482" s="102">
        <f t="shared" si="73"/>
        <v>64.316016391088468</v>
      </c>
      <c r="P482" s="103"/>
      <c r="Q482" s="103"/>
      <c r="R482" s="103"/>
      <c r="S482" s="103"/>
      <c r="T482" s="103"/>
      <c r="U482" s="116"/>
      <c r="V482" s="132">
        <v>7</v>
      </c>
      <c r="W482" s="132">
        <v>14</v>
      </c>
    </row>
    <row r="483" spans="1:23" x14ac:dyDescent="0.25">
      <c r="A483" s="94" t="s">
        <v>660</v>
      </c>
      <c r="B483" s="95" t="s">
        <v>363</v>
      </c>
      <c r="C483" s="94" t="s">
        <v>23</v>
      </c>
      <c r="D483" s="96">
        <v>42302</v>
      </c>
      <c r="E483" s="94" t="s">
        <v>31</v>
      </c>
      <c r="F483" s="97">
        <v>9692</v>
      </c>
      <c r="G483" s="97">
        <v>10021</v>
      </c>
      <c r="H483" s="98">
        <f t="shared" si="70"/>
        <v>9856.5</v>
      </c>
      <c r="I483" s="99"/>
      <c r="J483" s="99">
        <v>2.56</v>
      </c>
      <c r="K483" s="99">
        <v>2.56</v>
      </c>
      <c r="L483" s="100">
        <f t="shared" si="71"/>
        <v>2.56</v>
      </c>
      <c r="M483" s="100">
        <f t="shared" si="72"/>
        <v>0</v>
      </c>
      <c r="N483" s="101">
        <v>2.44</v>
      </c>
      <c r="O483" s="102">
        <f t="shared" si="73"/>
        <v>91.679932565690308</v>
      </c>
      <c r="P483" s="103"/>
      <c r="Q483" s="103"/>
      <c r="R483" s="103"/>
      <c r="S483" s="103"/>
      <c r="T483" s="103"/>
      <c r="U483" s="116"/>
      <c r="V483" s="132">
        <v>7</v>
      </c>
      <c r="W483" s="132">
        <v>14</v>
      </c>
    </row>
    <row r="484" spans="1:23" x14ac:dyDescent="0.25">
      <c r="A484" s="94" t="s">
        <v>661</v>
      </c>
      <c r="B484" s="95" t="s">
        <v>363</v>
      </c>
      <c r="C484" s="94" t="s">
        <v>96</v>
      </c>
      <c r="D484" s="96">
        <v>42302</v>
      </c>
      <c r="E484" s="94" t="s">
        <v>31</v>
      </c>
      <c r="F484" s="97">
        <v>9692</v>
      </c>
      <c r="G484" s="97">
        <v>10021</v>
      </c>
      <c r="H484" s="98">
        <f t="shared" si="70"/>
        <v>9856.5</v>
      </c>
      <c r="I484" s="99"/>
      <c r="J484" s="99">
        <v>2.19</v>
      </c>
      <c r="K484" s="99">
        <v>2.2000000000000002</v>
      </c>
      <c r="L484" s="100">
        <f t="shared" si="71"/>
        <v>2.1950000000000003</v>
      </c>
      <c r="M484" s="100">
        <f t="shared" si="72"/>
        <v>7.0710678118656384E-3</v>
      </c>
      <c r="N484" s="101">
        <v>2.2799999999999998</v>
      </c>
      <c r="O484" s="102">
        <f t="shared" si="73"/>
        <v>55.099578468171011</v>
      </c>
      <c r="P484" s="103"/>
      <c r="Q484" s="103"/>
      <c r="R484" s="103"/>
      <c r="S484" s="103"/>
      <c r="T484" s="103"/>
      <c r="U484" s="116"/>
      <c r="V484" s="132">
        <v>7</v>
      </c>
      <c r="W484" s="132">
        <v>14</v>
      </c>
    </row>
    <row r="485" spans="1:23" x14ac:dyDescent="0.25">
      <c r="A485" s="33" t="s">
        <v>662</v>
      </c>
      <c r="B485" s="58" t="s">
        <v>363</v>
      </c>
      <c r="C485" s="33" t="s">
        <v>22</v>
      </c>
      <c r="D485" s="105">
        <v>42302</v>
      </c>
      <c r="E485" s="33" t="s">
        <v>31</v>
      </c>
      <c r="F485" s="88">
        <v>9692</v>
      </c>
      <c r="G485" s="88">
        <v>10021</v>
      </c>
      <c r="H485" s="107">
        <f t="shared" si="70"/>
        <v>9856.5</v>
      </c>
      <c r="I485" s="108">
        <v>2.2799999999999998</v>
      </c>
      <c r="J485" s="108">
        <v>2.19</v>
      </c>
      <c r="K485" s="108"/>
      <c r="L485" s="35">
        <f t="shared" si="71"/>
        <v>2.2349999999999999</v>
      </c>
      <c r="M485" s="35">
        <f t="shared" si="72"/>
        <v>6.3639610306789177E-2</v>
      </c>
      <c r="N485" s="101">
        <v>2.09</v>
      </c>
      <c r="O485" s="102">
        <f t="shared" si="73"/>
        <v>58.49363569120689</v>
      </c>
      <c r="P485" s="103"/>
      <c r="Q485" s="103"/>
      <c r="R485" s="103"/>
      <c r="S485" s="103"/>
      <c r="T485" s="103"/>
      <c r="U485" s="103"/>
      <c r="V485" s="132">
        <v>7</v>
      </c>
      <c r="W485" s="132">
        <v>14</v>
      </c>
    </row>
    <row r="486" spans="1:23" x14ac:dyDescent="0.25">
      <c r="A486" s="94" t="s">
        <v>663</v>
      </c>
      <c r="B486" s="95" t="s">
        <v>363</v>
      </c>
      <c r="C486" s="94" t="s">
        <v>23</v>
      </c>
      <c r="D486" s="96">
        <v>42302</v>
      </c>
      <c r="E486" s="94" t="s">
        <v>31</v>
      </c>
      <c r="F486" s="97">
        <v>9692</v>
      </c>
      <c r="G486" s="97">
        <v>10021</v>
      </c>
      <c r="H486" s="98">
        <f t="shared" si="70"/>
        <v>9856.5</v>
      </c>
      <c r="I486" s="99">
        <v>2.4300000000000002</v>
      </c>
      <c r="J486" s="99">
        <v>2.44</v>
      </c>
      <c r="K486" s="99"/>
      <c r="L486" s="100">
        <f t="shared" si="71"/>
        <v>2.4350000000000001</v>
      </c>
      <c r="M486" s="100">
        <f t="shared" si="72"/>
        <v>7.0710678118653244E-3</v>
      </c>
      <c r="N486" s="101">
        <v>2.37</v>
      </c>
      <c r="O486" s="102">
        <f t="shared" si="73"/>
        <v>77.680421956238803</v>
      </c>
      <c r="P486" s="103"/>
      <c r="Q486" s="103"/>
      <c r="R486" s="103"/>
      <c r="S486" s="103"/>
      <c r="T486" s="103"/>
      <c r="U486" s="103"/>
      <c r="V486" s="132">
        <v>7</v>
      </c>
      <c r="W486" s="132">
        <v>14</v>
      </c>
    </row>
    <row r="487" spans="1:23" x14ac:dyDescent="0.25">
      <c r="A487" s="33" t="s">
        <v>637</v>
      </c>
      <c r="B487" s="58" t="s">
        <v>148</v>
      </c>
      <c r="C487" s="33" t="s">
        <v>21</v>
      </c>
      <c r="D487" s="105">
        <v>42302</v>
      </c>
      <c r="E487" s="33" t="s">
        <v>31</v>
      </c>
      <c r="F487" s="88">
        <v>9363</v>
      </c>
      <c r="G487" s="88">
        <v>9692</v>
      </c>
      <c r="H487" s="107">
        <f t="shared" si="70"/>
        <v>9527.5</v>
      </c>
      <c r="I487" s="108"/>
      <c r="J487" s="108">
        <v>2.27</v>
      </c>
      <c r="K487" s="108">
        <v>2.27</v>
      </c>
      <c r="L487" s="35">
        <f t="shared" si="71"/>
        <v>2.27</v>
      </c>
      <c r="M487" s="35">
        <f t="shared" si="72"/>
        <v>0</v>
      </c>
      <c r="N487" s="101">
        <v>2.4</v>
      </c>
      <c r="O487" s="102">
        <f t="shared" si="73"/>
        <v>61.58083697431406</v>
      </c>
      <c r="P487" s="103"/>
      <c r="Q487" s="103"/>
      <c r="R487" s="103"/>
      <c r="S487" s="103"/>
      <c r="T487" s="103"/>
      <c r="U487" s="116"/>
      <c r="V487" s="132">
        <v>6</v>
      </c>
      <c r="W487" s="132">
        <v>13</v>
      </c>
    </row>
    <row r="488" spans="1:23" x14ac:dyDescent="0.25">
      <c r="A488" s="33" t="s">
        <v>534</v>
      </c>
      <c r="B488" s="58" t="s">
        <v>528</v>
      </c>
      <c r="C488" s="33" t="s">
        <v>55</v>
      </c>
      <c r="D488" s="105">
        <v>42302</v>
      </c>
      <c r="E488" s="33" t="s">
        <v>31</v>
      </c>
      <c r="F488" s="88">
        <v>6728</v>
      </c>
      <c r="G488" s="88">
        <v>7057</v>
      </c>
      <c r="H488" s="107">
        <f t="shared" si="70"/>
        <v>6892.5</v>
      </c>
      <c r="I488" s="108">
        <v>2.46</v>
      </c>
      <c r="J488" s="108"/>
      <c r="K488" s="108">
        <v>2.4</v>
      </c>
      <c r="L488" s="35">
        <f t="shared" si="71"/>
        <v>2.4299999999999997</v>
      </c>
      <c r="M488" s="35">
        <f t="shared" si="72"/>
        <v>4.2426406871192889E-2</v>
      </c>
      <c r="N488" s="101">
        <v>2.59</v>
      </c>
      <c r="O488" s="102">
        <f t="shared" si="73"/>
        <v>77.153701348217609</v>
      </c>
      <c r="P488" s="103"/>
      <c r="Q488" s="103"/>
      <c r="R488" s="103"/>
      <c r="S488" s="103"/>
      <c r="T488" s="103"/>
      <c r="U488" s="116"/>
      <c r="V488" s="132">
        <v>5</v>
      </c>
      <c r="W488" s="132">
        <v>8</v>
      </c>
    </row>
    <row r="489" spans="1:23" x14ac:dyDescent="0.25">
      <c r="U489" s="116"/>
    </row>
    <row r="490" spans="1:23" x14ac:dyDescent="0.25">
      <c r="Q490" s="54"/>
      <c r="U490" s="103"/>
    </row>
    <row r="491" spans="1:23" x14ac:dyDescent="0.25">
      <c r="U491" s="103"/>
    </row>
    <row r="492" spans="1:23" x14ac:dyDescent="0.25">
      <c r="U492" s="103"/>
    </row>
    <row r="493" spans="1:23" x14ac:dyDescent="0.25">
      <c r="U493" s="103"/>
    </row>
    <row r="494" spans="1:23" x14ac:dyDescent="0.25">
      <c r="U494" s="103"/>
    </row>
    <row r="495" spans="1:23" x14ac:dyDescent="0.25">
      <c r="U495" s="103"/>
    </row>
    <row r="496" spans="1:23" x14ac:dyDescent="0.25">
      <c r="U496" s="103"/>
    </row>
    <row r="497" spans="21:21" x14ac:dyDescent="0.25">
      <c r="U497" s="103"/>
    </row>
    <row r="498" spans="21:21" x14ac:dyDescent="0.25">
      <c r="U498" s="103"/>
    </row>
    <row r="499" spans="21:21" x14ac:dyDescent="0.25">
      <c r="U499" s="116"/>
    </row>
    <row r="500" spans="21:21" x14ac:dyDescent="0.25">
      <c r="U500" s="103"/>
    </row>
    <row r="501" spans="21:21" x14ac:dyDescent="0.25">
      <c r="U501" s="103"/>
    </row>
    <row r="502" spans="21:21" x14ac:dyDescent="0.25">
      <c r="U502" s="116"/>
    </row>
    <row r="503" spans="21:21" x14ac:dyDescent="0.25">
      <c r="U503" s="103"/>
    </row>
    <row r="504" spans="21:21" x14ac:dyDescent="0.25">
      <c r="U504" s="103"/>
    </row>
    <row r="505" spans="21:21" x14ac:dyDescent="0.25">
      <c r="U505" s="116"/>
    </row>
    <row r="506" spans="21:21" x14ac:dyDescent="0.25">
      <c r="U506" s="116"/>
    </row>
    <row r="507" spans="21:21" x14ac:dyDescent="0.25">
      <c r="U507" s="116"/>
    </row>
    <row r="508" spans="21:21" x14ac:dyDescent="0.25">
      <c r="U508" s="103"/>
    </row>
    <row r="509" spans="21:21" x14ac:dyDescent="0.25">
      <c r="U509" s="116"/>
    </row>
    <row r="510" spans="21:21" x14ac:dyDescent="0.25">
      <c r="U510" s="116"/>
    </row>
    <row r="511" spans="21:21" x14ac:dyDescent="0.25">
      <c r="U511" s="103"/>
    </row>
    <row r="512" spans="21:21" x14ac:dyDescent="0.25">
      <c r="U512" s="103"/>
    </row>
    <row r="513" spans="21:21" x14ac:dyDescent="0.25">
      <c r="U513" s="103"/>
    </row>
    <row r="514" spans="21:21" x14ac:dyDescent="0.25">
      <c r="U514" s="117"/>
    </row>
    <row r="515" spans="21:21" x14ac:dyDescent="0.25">
      <c r="U515" s="103"/>
    </row>
    <row r="516" spans="21:21" x14ac:dyDescent="0.25">
      <c r="U516" s="103"/>
    </row>
    <row r="517" spans="21:21" x14ac:dyDescent="0.25">
      <c r="U517" s="103"/>
    </row>
    <row r="518" spans="21:21" x14ac:dyDescent="0.25">
      <c r="U518" s="103"/>
    </row>
    <row r="519" spans="21:21" x14ac:dyDescent="0.25">
      <c r="U519" s="103"/>
    </row>
    <row r="520" spans="21:21" x14ac:dyDescent="0.25">
      <c r="U520" s="116"/>
    </row>
    <row r="521" spans="21:21" x14ac:dyDescent="0.25">
      <c r="U521" s="116"/>
    </row>
    <row r="522" spans="21:21" x14ac:dyDescent="0.25">
      <c r="U522" s="116"/>
    </row>
    <row r="523" spans="21:21" x14ac:dyDescent="0.25">
      <c r="U523" s="103"/>
    </row>
    <row r="524" spans="21:21" x14ac:dyDescent="0.25">
      <c r="U524" s="103"/>
    </row>
    <row r="525" spans="21:21" x14ac:dyDescent="0.25">
      <c r="U525" s="116"/>
    </row>
    <row r="526" spans="21:21" x14ac:dyDescent="0.25">
      <c r="U526" s="103"/>
    </row>
    <row r="527" spans="21:21" x14ac:dyDescent="0.25">
      <c r="U527" s="116"/>
    </row>
    <row r="528" spans="21:21" x14ac:dyDescent="0.25">
      <c r="U528" s="103"/>
    </row>
    <row r="529" spans="21:21" x14ac:dyDescent="0.25">
      <c r="U529" s="103"/>
    </row>
    <row r="530" spans="21:21" x14ac:dyDescent="0.25">
      <c r="U530" s="103"/>
    </row>
    <row r="531" spans="21:21" x14ac:dyDescent="0.25">
      <c r="U531" s="116"/>
    </row>
    <row r="532" spans="21:21" x14ac:dyDescent="0.25">
      <c r="U532" s="117"/>
    </row>
    <row r="533" spans="21:21" x14ac:dyDescent="0.25">
      <c r="U533" s="103"/>
    </row>
    <row r="534" spans="21:21" x14ac:dyDescent="0.25">
      <c r="U534" s="103"/>
    </row>
    <row r="535" spans="21:21" x14ac:dyDescent="0.25">
      <c r="U535" s="103"/>
    </row>
    <row r="536" spans="21:21" x14ac:dyDescent="0.25">
      <c r="U536" s="103"/>
    </row>
    <row r="537" spans="21:21" x14ac:dyDescent="0.25">
      <c r="U537" s="103"/>
    </row>
    <row r="538" spans="21:21" x14ac:dyDescent="0.25">
      <c r="U538" s="103"/>
    </row>
    <row r="539" spans="21:21" x14ac:dyDescent="0.25">
      <c r="U539" s="103"/>
    </row>
    <row r="540" spans="21:21" x14ac:dyDescent="0.25">
      <c r="U540" s="103"/>
    </row>
    <row r="541" spans="21:21" x14ac:dyDescent="0.25">
      <c r="U541" s="103"/>
    </row>
    <row r="542" spans="21:21" x14ac:dyDescent="0.25">
      <c r="U542" s="103"/>
    </row>
    <row r="543" spans="21:21" x14ac:dyDescent="0.25">
      <c r="U543" s="103"/>
    </row>
    <row r="544" spans="21:21" x14ac:dyDescent="0.25">
      <c r="U544" s="116"/>
    </row>
    <row r="545" spans="21:21" x14ac:dyDescent="0.25">
      <c r="U545" s="116"/>
    </row>
    <row r="546" spans="21:21" x14ac:dyDescent="0.25">
      <c r="U546" s="116"/>
    </row>
    <row r="547" spans="21:21" x14ac:dyDescent="0.25">
      <c r="U547" s="103"/>
    </row>
    <row r="548" spans="21:21" x14ac:dyDescent="0.25">
      <c r="U548" s="103"/>
    </row>
    <row r="549" spans="21:21" x14ac:dyDescent="0.25">
      <c r="U549" s="103"/>
    </row>
    <row r="550" spans="21:21" x14ac:dyDescent="0.25">
      <c r="U550" s="103"/>
    </row>
    <row r="551" spans="21:21" x14ac:dyDescent="0.25">
      <c r="U551" s="103"/>
    </row>
    <row r="552" spans="21:21" x14ac:dyDescent="0.25">
      <c r="U552" s="103"/>
    </row>
    <row r="553" spans="21:21" x14ac:dyDescent="0.25">
      <c r="U553" s="103"/>
    </row>
    <row r="554" spans="21:21" x14ac:dyDescent="0.25">
      <c r="U554" s="103"/>
    </row>
    <row r="555" spans="21:21" x14ac:dyDescent="0.25">
      <c r="U555" s="117"/>
    </row>
    <row r="556" spans="21:21" x14ac:dyDescent="0.25">
      <c r="U556" s="116"/>
    </row>
    <row r="557" spans="21:21" x14ac:dyDescent="0.25">
      <c r="U557" s="103"/>
    </row>
    <row r="558" spans="21:21" x14ac:dyDescent="0.25">
      <c r="U558" s="103"/>
    </row>
    <row r="559" spans="21:21" x14ac:dyDescent="0.25">
      <c r="U559" s="103"/>
    </row>
    <row r="560" spans="21:21" x14ac:dyDescent="0.25">
      <c r="U560" s="109"/>
    </row>
    <row r="561" spans="21:21" x14ac:dyDescent="0.25">
      <c r="U561" s="103"/>
    </row>
    <row r="562" spans="21:21" x14ac:dyDescent="0.25">
      <c r="U562" s="103"/>
    </row>
    <row r="563" spans="21:21" x14ac:dyDescent="0.25">
      <c r="U563" s="103"/>
    </row>
    <row r="564" spans="21:21" x14ac:dyDescent="0.25">
      <c r="U564" s="109"/>
    </row>
    <row r="565" spans="21:21" x14ac:dyDescent="0.25">
      <c r="U565" s="103"/>
    </row>
    <row r="566" spans="21:21" x14ac:dyDescent="0.25">
      <c r="U566" s="103"/>
    </row>
    <row r="567" spans="21:21" x14ac:dyDescent="0.25">
      <c r="U567" s="103"/>
    </row>
    <row r="568" spans="21:21" x14ac:dyDescent="0.25">
      <c r="U568" s="103"/>
    </row>
    <row r="569" spans="21:21" x14ac:dyDescent="0.25">
      <c r="U569" s="109"/>
    </row>
    <row r="570" spans="21:21" x14ac:dyDescent="0.25">
      <c r="U570" s="109"/>
    </row>
    <row r="571" spans="21:21" x14ac:dyDescent="0.25">
      <c r="U571" s="109"/>
    </row>
    <row r="572" spans="21:21" x14ac:dyDescent="0.25">
      <c r="U572" s="109"/>
    </row>
    <row r="573" spans="21:21" x14ac:dyDescent="0.25">
      <c r="U573" s="109"/>
    </row>
    <row r="574" spans="21:21" x14ac:dyDescent="0.25">
      <c r="U574" s="109"/>
    </row>
    <row r="575" spans="21:21" x14ac:dyDescent="0.25">
      <c r="U575" s="109"/>
    </row>
    <row r="576" spans="21:21" x14ac:dyDescent="0.25">
      <c r="U576" s="103"/>
    </row>
    <row r="577" spans="21:21" x14ac:dyDescent="0.25">
      <c r="U577" s="103"/>
    </row>
    <row r="578" spans="21:21" x14ac:dyDescent="0.25">
      <c r="U578" s="109"/>
    </row>
    <row r="579" spans="21:21" x14ac:dyDescent="0.25">
      <c r="U579" s="109"/>
    </row>
    <row r="580" spans="21:21" x14ac:dyDescent="0.25">
      <c r="U580" s="103"/>
    </row>
    <row r="581" spans="21:21" x14ac:dyDescent="0.25">
      <c r="U581" s="103"/>
    </row>
    <row r="582" spans="21:21" x14ac:dyDescent="0.25">
      <c r="U582" s="103"/>
    </row>
    <row r="583" spans="21:21" x14ac:dyDescent="0.25">
      <c r="U583" s="103"/>
    </row>
    <row r="584" spans="21:21" x14ac:dyDescent="0.25">
      <c r="U584" s="109"/>
    </row>
    <row r="585" spans="21:21" x14ac:dyDescent="0.25">
      <c r="U585" s="103"/>
    </row>
    <row r="586" spans="21:21" x14ac:dyDescent="0.25">
      <c r="U586" s="103"/>
    </row>
    <row r="587" spans="21:21" x14ac:dyDescent="0.25">
      <c r="U587" s="103"/>
    </row>
    <row r="588" spans="21:21" x14ac:dyDescent="0.25">
      <c r="U588" s="103"/>
    </row>
    <row r="589" spans="21:21" x14ac:dyDescent="0.25">
      <c r="U589" s="103"/>
    </row>
    <row r="590" spans="21:21" x14ac:dyDescent="0.25">
      <c r="U590" s="103"/>
    </row>
    <row r="591" spans="21:21" x14ac:dyDescent="0.25">
      <c r="U591" s="109"/>
    </row>
    <row r="592" spans="21:21" x14ac:dyDescent="0.25">
      <c r="U592" s="109"/>
    </row>
    <row r="593" spans="21:21" x14ac:dyDescent="0.25">
      <c r="U593" s="103"/>
    </row>
    <row r="594" spans="21:21" x14ac:dyDescent="0.25">
      <c r="U594" s="109"/>
    </row>
    <row r="595" spans="21:21" x14ac:dyDescent="0.25">
      <c r="U595" s="109"/>
    </row>
    <row r="596" spans="21:21" x14ac:dyDescent="0.25">
      <c r="U596" s="109"/>
    </row>
    <row r="597" spans="21:21" x14ac:dyDescent="0.25">
      <c r="U597" s="103"/>
    </row>
    <row r="598" spans="21:21" x14ac:dyDescent="0.25">
      <c r="U598" s="103"/>
    </row>
    <row r="599" spans="21:21" x14ac:dyDescent="0.25">
      <c r="U599" s="103"/>
    </row>
    <row r="600" spans="21:21" x14ac:dyDescent="0.25">
      <c r="U600" s="103"/>
    </row>
    <row r="601" spans="21:21" x14ac:dyDescent="0.25">
      <c r="U601" s="109"/>
    </row>
    <row r="602" spans="21:21" x14ac:dyDescent="0.25">
      <c r="U602" s="109"/>
    </row>
    <row r="603" spans="21:21" x14ac:dyDescent="0.25">
      <c r="U603" s="109"/>
    </row>
    <row r="604" spans="21:21" x14ac:dyDescent="0.25">
      <c r="U604" s="116"/>
    </row>
    <row r="605" spans="21:21" x14ac:dyDescent="0.25">
      <c r="U605" s="116"/>
    </row>
    <row r="606" spans="21:21" x14ac:dyDescent="0.25">
      <c r="U606" s="109"/>
    </row>
    <row r="607" spans="21:21" x14ac:dyDescent="0.25">
      <c r="U607" s="109"/>
    </row>
    <row r="608" spans="21:21" x14ac:dyDescent="0.25">
      <c r="U608" s="116"/>
    </row>
    <row r="609" spans="21:21" x14ac:dyDescent="0.25">
      <c r="U609" s="109"/>
    </row>
    <row r="610" spans="21:21" x14ac:dyDescent="0.25">
      <c r="U610" s="109"/>
    </row>
    <row r="611" spans="21:21" x14ac:dyDescent="0.25">
      <c r="U611" s="109"/>
    </row>
    <row r="612" spans="21:21" x14ac:dyDescent="0.25">
      <c r="U612" s="109"/>
    </row>
    <row r="613" spans="21:21" x14ac:dyDescent="0.25">
      <c r="U613" s="116"/>
    </row>
    <row r="614" spans="21:21" x14ac:dyDescent="0.25">
      <c r="U614" s="109"/>
    </row>
    <row r="615" spans="21:21" x14ac:dyDescent="0.25">
      <c r="U615" s="109"/>
    </row>
    <row r="616" spans="21:21" x14ac:dyDescent="0.25">
      <c r="U616" s="109"/>
    </row>
    <row r="617" spans="21:21" x14ac:dyDescent="0.25">
      <c r="U617" s="109"/>
    </row>
    <row r="618" spans="21:21" x14ac:dyDescent="0.25">
      <c r="U618" s="109"/>
    </row>
    <row r="619" spans="21:21" x14ac:dyDescent="0.25">
      <c r="U619" s="116"/>
    </row>
    <row r="620" spans="21:21" x14ac:dyDescent="0.25">
      <c r="U620" s="109"/>
    </row>
    <row r="621" spans="21:21" x14ac:dyDescent="0.25">
      <c r="U621" s="109"/>
    </row>
    <row r="622" spans="21:21" x14ac:dyDescent="0.25">
      <c r="U622" s="103"/>
    </row>
    <row r="623" spans="21:21" x14ac:dyDescent="0.25">
      <c r="U623" s="116"/>
    </row>
    <row r="624" spans="21:21" x14ac:dyDescent="0.25">
      <c r="U624" s="109"/>
    </row>
    <row r="625" spans="21:21" x14ac:dyDescent="0.25">
      <c r="U625" s="109"/>
    </row>
    <row r="626" spans="21:21" x14ac:dyDescent="0.25">
      <c r="U626" s="116"/>
    </row>
    <row r="627" spans="21:21" x14ac:dyDescent="0.25">
      <c r="U627" s="116"/>
    </row>
    <row r="628" spans="21:21" x14ac:dyDescent="0.25">
      <c r="U628" s="116"/>
    </row>
    <row r="629" spans="21:21" x14ac:dyDescent="0.25">
      <c r="U629" s="109"/>
    </row>
    <row r="630" spans="21:21" x14ac:dyDescent="0.25">
      <c r="U630" s="116"/>
    </row>
    <row r="631" spans="21:21" x14ac:dyDescent="0.25">
      <c r="U631" s="116"/>
    </row>
    <row r="632" spans="21:21" x14ac:dyDescent="0.25">
      <c r="U632" s="109"/>
    </row>
    <row r="633" spans="21:21" x14ac:dyDescent="0.25">
      <c r="U633" s="116"/>
    </row>
    <row r="634" spans="21:21" x14ac:dyDescent="0.25">
      <c r="U634" s="116"/>
    </row>
    <row r="635" spans="21:21" x14ac:dyDescent="0.25">
      <c r="U635" s="109"/>
    </row>
    <row r="636" spans="21:21" x14ac:dyDescent="0.25">
      <c r="U636" s="103"/>
    </row>
    <row r="637" spans="21:21" x14ac:dyDescent="0.25">
      <c r="U637" s="116"/>
    </row>
    <row r="638" spans="21:21" x14ac:dyDescent="0.25">
      <c r="U638" s="109"/>
    </row>
    <row r="639" spans="21:21" x14ac:dyDescent="0.25">
      <c r="U639" s="116"/>
    </row>
    <row r="640" spans="21:21" x14ac:dyDescent="0.25">
      <c r="U640" s="116"/>
    </row>
    <row r="641" spans="21:21" x14ac:dyDescent="0.25">
      <c r="U641" s="116"/>
    </row>
    <row r="642" spans="21:21" x14ac:dyDescent="0.25">
      <c r="U642" s="116"/>
    </row>
    <row r="643" spans="21:21" x14ac:dyDescent="0.25">
      <c r="U643" s="116"/>
    </row>
    <row r="644" spans="21:21" x14ac:dyDescent="0.25">
      <c r="U644" s="109"/>
    </row>
    <row r="645" spans="21:21" x14ac:dyDescent="0.25">
      <c r="U645" s="109"/>
    </row>
    <row r="646" spans="21:21" x14ac:dyDescent="0.25">
      <c r="U646" s="116"/>
    </row>
    <row r="647" spans="21:21" x14ac:dyDescent="0.25">
      <c r="U647" s="109"/>
    </row>
    <row r="648" spans="21:21" x14ac:dyDescent="0.25">
      <c r="U648" s="109"/>
    </row>
    <row r="649" spans="21:21" x14ac:dyDescent="0.25">
      <c r="U649" s="116"/>
    </row>
    <row r="650" spans="21:21" x14ac:dyDescent="0.25">
      <c r="U650" s="116"/>
    </row>
    <row r="651" spans="21:21" x14ac:dyDescent="0.25">
      <c r="U651" s="109"/>
    </row>
    <row r="652" spans="21:21" x14ac:dyDescent="0.25">
      <c r="U652" s="116"/>
    </row>
    <row r="653" spans="21:21" x14ac:dyDescent="0.25">
      <c r="U653" s="116"/>
    </row>
    <row r="654" spans="21:21" x14ac:dyDescent="0.25">
      <c r="U654" s="109"/>
    </row>
    <row r="655" spans="21:21" x14ac:dyDescent="0.25">
      <c r="U655" s="109"/>
    </row>
    <row r="656" spans="21:21" x14ac:dyDescent="0.25">
      <c r="U656" s="109"/>
    </row>
    <row r="657" spans="21:21" x14ac:dyDescent="0.25">
      <c r="U657" s="116"/>
    </row>
    <row r="658" spans="21:21" x14ac:dyDescent="0.25">
      <c r="U658" s="116"/>
    </row>
    <row r="659" spans="21:21" x14ac:dyDescent="0.25">
      <c r="U659" s="116"/>
    </row>
    <row r="660" spans="21:21" x14ac:dyDescent="0.25">
      <c r="U660" s="116"/>
    </row>
    <row r="661" spans="21:21" x14ac:dyDescent="0.25">
      <c r="U661" s="109"/>
    </row>
    <row r="662" spans="21:21" x14ac:dyDescent="0.25">
      <c r="U662" s="116"/>
    </row>
    <row r="663" spans="21:21" x14ac:dyDescent="0.25">
      <c r="U663" s="109"/>
    </row>
    <row r="664" spans="21:21" x14ac:dyDescent="0.25">
      <c r="U664" s="116"/>
    </row>
    <row r="665" spans="21:21" x14ac:dyDescent="0.25">
      <c r="U665" s="109"/>
    </row>
    <row r="666" spans="21:21" x14ac:dyDescent="0.25">
      <c r="U666" s="116"/>
    </row>
    <row r="667" spans="21:21" x14ac:dyDescent="0.25">
      <c r="U667" s="116"/>
    </row>
    <row r="668" spans="21:21" x14ac:dyDescent="0.25">
      <c r="U668" s="116"/>
    </row>
    <row r="669" spans="21:21" x14ac:dyDescent="0.25">
      <c r="U669" s="109"/>
    </row>
    <row r="670" spans="21:21" x14ac:dyDescent="0.25">
      <c r="U670" s="116"/>
    </row>
    <row r="671" spans="21:21" x14ac:dyDescent="0.25">
      <c r="U671" s="109"/>
    </row>
    <row r="672" spans="21:21" x14ac:dyDescent="0.25">
      <c r="U672" s="109"/>
    </row>
    <row r="673" spans="21:21" x14ac:dyDescent="0.25">
      <c r="U673" s="116"/>
    </row>
    <row r="674" spans="21:21" x14ac:dyDescent="0.25">
      <c r="U674" s="116"/>
    </row>
    <row r="675" spans="21:21" x14ac:dyDescent="0.25">
      <c r="U675" s="109"/>
    </row>
    <row r="676" spans="21:21" x14ac:dyDescent="0.25">
      <c r="U676" s="109"/>
    </row>
    <row r="677" spans="21:21" x14ac:dyDescent="0.25">
      <c r="U677" s="116"/>
    </row>
    <row r="678" spans="21:21" x14ac:dyDescent="0.25">
      <c r="U678" s="116"/>
    </row>
    <row r="679" spans="21:21" x14ac:dyDescent="0.25">
      <c r="U679" s="116"/>
    </row>
    <row r="680" spans="21:21" x14ac:dyDescent="0.25">
      <c r="U680" s="109"/>
    </row>
    <row r="681" spans="21:21" x14ac:dyDescent="0.25">
      <c r="U681" s="116"/>
    </row>
    <row r="682" spans="21:21" x14ac:dyDescent="0.25">
      <c r="U682" s="109"/>
    </row>
    <row r="683" spans="21:21" x14ac:dyDescent="0.25">
      <c r="U683" s="116"/>
    </row>
    <row r="684" spans="21:21" x14ac:dyDescent="0.25">
      <c r="U684" s="116"/>
    </row>
    <row r="685" spans="21:21" x14ac:dyDescent="0.25">
      <c r="U685" s="116"/>
    </row>
    <row r="686" spans="21:21" x14ac:dyDescent="0.25">
      <c r="U686" s="109"/>
    </row>
    <row r="687" spans="21:21" x14ac:dyDescent="0.25">
      <c r="U687" s="109"/>
    </row>
    <row r="688" spans="21:21" x14ac:dyDescent="0.25">
      <c r="U688" s="116"/>
    </row>
    <row r="689" spans="21:21" x14ac:dyDescent="0.25">
      <c r="U689" s="109"/>
    </row>
    <row r="690" spans="21:21" x14ac:dyDescent="0.25">
      <c r="U690" s="109"/>
    </row>
    <row r="691" spans="21:21" x14ac:dyDescent="0.25">
      <c r="U691" s="117"/>
    </row>
    <row r="692" spans="21:21" x14ac:dyDescent="0.25">
      <c r="U692" s="103"/>
    </row>
    <row r="693" spans="21:21" x14ac:dyDescent="0.25">
      <c r="U693" s="103"/>
    </row>
    <row r="694" spans="21:21" x14ac:dyDescent="0.25">
      <c r="U694" s="103"/>
    </row>
    <row r="695" spans="21:21" x14ac:dyDescent="0.25">
      <c r="U695" s="103"/>
    </row>
    <row r="696" spans="21:21" x14ac:dyDescent="0.25">
      <c r="U696" s="103"/>
    </row>
    <row r="697" spans="21:21" x14ac:dyDescent="0.25">
      <c r="U697" s="117"/>
    </row>
    <row r="698" spans="21:21" x14ac:dyDescent="0.25">
      <c r="U698" s="117"/>
    </row>
    <row r="699" spans="21:21" x14ac:dyDescent="0.25">
      <c r="U699" s="117"/>
    </row>
    <row r="700" spans="21:21" x14ac:dyDescent="0.25">
      <c r="U700" s="117"/>
    </row>
    <row r="701" spans="21:21" x14ac:dyDescent="0.25">
      <c r="U701" s="109"/>
    </row>
    <row r="702" spans="21:21" x14ac:dyDescent="0.25">
      <c r="U702" s="109"/>
    </row>
    <row r="703" spans="21:21" x14ac:dyDescent="0.25">
      <c r="U703" s="109"/>
    </row>
    <row r="704" spans="21:21" x14ac:dyDescent="0.25">
      <c r="U704" s="103"/>
    </row>
    <row r="705" spans="21:21" x14ac:dyDescent="0.25">
      <c r="U705" s="116"/>
    </row>
    <row r="706" spans="21:21" x14ac:dyDescent="0.25">
      <c r="U706" s="116"/>
    </row>
    <row r="707" spans="21:21" x14ac:dyDescent="0.25">
      <c r="U707" s="116"/>
    </row>
    <row r="708" spans="21:21" x14ac:dyDescent="0.25">
      <c r="U708" s="103"/>
    </row>
    <row r="709" spans="21:21" x14ac:dyDescent="0.25">
      <c r="U709" s="103"/>
    </row>
    <row r="710" spans="21:21" x14ac:dyDescent="0.25">
      <c r="U710" s="103"/>
    </row>
    <row r="711" spans="21:21" x14ac:dyDescent="0.25">
      <c r="U711" s="103"/>
    </row>
    <row r="712" spans="21:21" x14ac:dyDescent="0.25">
      <c r="U712" s="103"/>
    </row>
    <row r="713" spans="21:21" x14ac:dyDescent="0.25">
      <c r="U713" s="103"/>
    </row>
    <row r="714" spans="21:21" x14ac:dyDescent="0.25">
      <c r="U714" s="103"/>
    </row>
    <row r="715" spans="21:21" x14ac:dyDescent="0.25">
      <c r="U715" s="103"/>
    </row>
    <row r="716" spans="21:21" x14ac:dyDescent="0.25">
      <c r="U716" s="103"/>
    </row>
    <row r="717" spans="21:21" x14ac:dyDescent="0.25">
      <c r="U717" s="103"/>
    </row>
    <row r="718" spans="21:21" x14ac:dyDescent="0.25">
      <c r="U718" s="117"/>
    </row>
    <row r="719" spans="21:21" x14ac:dyDescent="0.25">
      <c r="U719" s="117"/>
    </row>
    <row r="720" spans="21:21" x14ac:dyDescent="0.25">
      <c r="U720" s="117"/>
    </row>
    <row r="721" spans="21:21" x14ac:dyDescent="0.25">
      <c r="U721" s="117"/>
    </row>
    <row r="722" spans="21:21" x14ac:dyDescent="0.25">
      <c r="U722" s="103"/>
    </row>
    <row r="723" spans="21:21" x14ac:dyDescent="0.25">
      <c r="U723" s="103"/>
    </row>
    <row r="724" spans="21:21" x14ac:dyDescent="0.25">
      <c r="U724" s="103"/>
    </row>
    <row r="725" spans="21:21" x14ac:dyDescent="0.25">
      <c r="U725" s="103"/>
    </row>
    <row r="726" spans="21:21" x14ac:dyDescent="0.25">
      <c r="U726" s="103"/>
    </row>
    <row r="727" spans="21:21" x14ac:dyDescent="0.25">
      <c r="U727" s="103"/>
    </row>
    <row r="728" spans="21:21" x14ac:dyDescent="0.25">
      <c r="U728" s="103"/>
    </row>
    <row r="729" spans="21:21" x14ac:dyDescent="0.25">
      <c r="U729" s="103"/>
    </row>
    <row r="730" spans="21:21" x14ac:dyDescent="0.25">
      <c r="U730" s="117"/>
    </row>
    <row r="731" spans="21:21" x14ac:dyDescent="0.25">
      <c r="U731" s="117"/>
    </row>
    <row r="732" spans="21:21" x14ac:dyDescent="0.25">
      <c r="U732" s="103"/>
    </row>
    <row r="733" spans="21:21" x14ac:dyDescent="0.25">
      <c r="U733" s="109"/>
    </row>
    <row r="734" spans="21:21" x14ac:dyDescent="0.25">
      <c r="U734" s="103"/>
    </row>
    <row r="735" spans="21:21" x14ac:dyDescent="0.25">
      <c r="U735" s="109"/>
    </row>
    <row r="736" spans="21:21" x14ac:dyDescent="0.25">
      <c r="U736" s="109"/>
    </row>
    <row r="737" spans="21:21" x14ac:dyDescent="0.25">
      <c r="U737" s="109"/>
    </row>
    <row r="738" spans="21:21" x14ac:dyDescent="0.25">
      <c r="U738" s="103"/>
    </row>
    <row r="739" spans="21:21" x14ac:dyDescent="0.25">
      <c r="U739" s="109"/>
    </row>
    <row r="740" spans="21:21" x14ac:dyDescent="0.25">
      <c r="U740" s="116"/>
    </row>
    <row r="741" spans="21:21" x14ac:dyDescent="0.25">
      <c r="U741" s="103"/>
    </row>
    <row r="742" spans="21:21" x14ac:dyDescent="0.25">
      <c r="U742" s="103"/>
    </row>
    <row r="743" spans="21:21" x14ac:dyDescent="0.25">
      <c r="U743" s="103"/>
    </row>
    <row r="744" spans="21:21" x14ac:dyDescent="0.25">
      <c r="U744" s="103"/>
    </row>
    <row r="745" spans="21:21" x14ac:dyDescent="0.25">
      <c r="U745" s="103"/>
    </row>
    <row r="746" spans="21:21" x14ac:dyDescent="0.25">
      <c r="U746" s="117"/>
    </row>
    <row r="747" spans="21:21" x14ac:dyDescent="0.25">
      <c r="U747" s="103"/>
    </row>
    <row r="748" spans="21:21" x14ac:dyDescent="0.25">
      <c r="U748" s="117"/>
    </row>
    <row r="749" spans="21:21" x14ac:dyDescent="0.25">
      <c r="U749" s="103"/>
    </row>
    <row r="750" spans="21:21" x14ac:dyDescent="0.25">
      <c r="U750" s="103"/>
    </row>
    <row r="751" spans="21:21" x14ac:dyDescent="0.25">
      <c r="U751" s="109"/>
    </row>
    <row r="752" spans="21:21" x14ac:dyDescent="0.25">
      <c r="U752" s="117"/>
    </row>
    <row r="753" spans="21:21" x14ac:dyDescent="0.25">
      <c r="U753" s="109"/>
    </row>
    <row r="754" spans="21:21" x14ac:dyDescent="0.25">
      <c r="U754" s="116"/>
    </row>
    <row r="755" spans="21:21" x14ac:dyDescent="0.25">
      <c r="U755" s="109"/>
    </row>
    <row r="756" spans="21:21" x14ac:dyDescent="0.25">
      <c r="U756" s="117"/>
    </row>
    <row r="757" spans="21:21" x14ac:dyDescent="0.25">
      <c r="U757" s="117"/>
    </row>
    <row r="758" spans="21:21" x14ac:dyDescent="0.25">
      <c r="U758" s="117"/>
    </row>
    <row r="759" spans="21:21" x14ac:dyDescent="0.25">
      <c r="U759" s="117"/>
    </row>
    <row r="760" spans="21:21" x14ac:dyDescent="0.25">
      <c r="U760" s="117"/>
    </row>
    <row r="761" spans="21:21" x14ac:dyDescent="0.25">
      <c r="U761" s="117"/>
    </row>
    <row r="762" spans="21:21" x14ac:dyDescent="0.25">
      <c r="U762" s="117"/>
    </row>
    <row r="763" spans="21:21" x14ac:dyDescent="0.25">
      <c r="U763" s="116"/>
    </row>
    <row r="764" spans="21:21" x14ac:dyDescent="0.25">
      <c r="U764" s="109"/>
    </row>
    <row r="765" spans="21:21" x14ac:dyDescent="0.25">
      <c r="U765" s="109"/>
    </row>
    <row r="766" spans="21:21" x14ac:dyDescent="0.25">
      <c r="U766" s="109"/>
    </row>
    <row r="767" spans="21:21" x14ac:dyDescent="0.25">
      <c r="U767" s="116"/>
    </row>
    <row r="768" spans="21:21" x14ac:dyDescent="0.25">
      <c r="U768" s="103"/>
    </row>
    <row r="769" spans="21:21" x14ac:dyDescent="0.25">
      <c r="U769" s="109"/>
    </row>
    <row r="770" spans="21:21" x14ac:dyDescent="0.25">
      <c r="U770" s="109"/>
    </row>
    <row r="771" spans="21:21" x14ac:dyDescent="0.25">
      <c r="U771" s="103"/>
    </row>
    <row r="772" spans="21:21" x14ac:dyDescent="0.25">
      <c r="U772" s="109"/>
    </row>
    <row r="773" spans="21:21" x14ac:dyDescent="0.25">
      <c r="U773" s="103"/>
    </row>
    <row r="774" spans="21:21" x14ac:dyDescent="0.25">
      <c r="U774" s="109"/>
    </row>
    <row r="775" spans="21:21" x14ac:dyDescent="0.25">
      <c r="U775" s="109"/>
    </row>
    <row r="776" spans="21:21" x14ac:dyDescent="0.25">
      <c r="U776" s="117"/>
    </row>
    <row r="777" spans="21:21" x14ac:dyDescent="0.25">
      <c r="U777" s="117"/>
    </row>
    <row r="778" spans="21:21" x14ac:dyDescent="0.25">
      <c r="U778" s="117"/>
    </row>
    <row r="779" spans="21:21" x14ac:dyDescent="0.25">
      <c r="U779" s="116"/>
    </row>
    <row r="780" spans="21:21" x14ac:dyDescent="0.25">
      <c r="U780" s="117"/>
    </row>
    <row r="781" spans="21:21" x14ac:dyDescent="0.25">
      <c r="U781" s="117"/>
    </row>
    <row r="782" spans="21:21" x14ac:dyDescent="0.25">
      <c r="U782" s="117"/>
    </row>
    <row r="783" spans="21:21" x14ac:dyDescent="0.25">
      <c r="U783" s="117"/>
    </row>
    <row r="784" spans="21:21" x14ac:dyDescent="0.25">
      <c r="U784" s="117"/>
    </row>
    <row r="785" spans="21:21" x14ac:dyDescent="0.25">
      <c r="U785" s="116"/>
    </row>
    <row r="786" spans="21:21" x14ac:dyDescent="0.25">
      <c r="U786" s="116"/>
    </row>
    <row r="787" spans="21:21" x14ac:dyDescent="0.25">
      <c r="U787" s="117"/>
    </row>
    <row r="788" spans="21:21" x14ac:dyDescent="0.25">
      <c r="U788" s="117"/>
    </row>
    <row r="789" spans="21:21" x14ac:dyDescent="0.25">
      <c r="U789" s="117"/>
    </row>
    <row r="790" spans="21:21" x14ac:dyDescent="0.25">
      <c r="U790" s="103"/>
    </row>
    <row r="791" spans="21:21" x14ac:dyDescent="0.25">
      <c r="U791" s="103"/>
    </row>
    <row r="792" spans="21:21" x14ac:dyDescent="0.25">
      <c r="U792" s="103"/>
    </row>
    <row r="793" spans="21:21" x14ac:dyDescent="0.25">
      <c r="U793" s="103"/>
    </row>
    <row r="794" spans="21:21" x14ac:dyDescent="0.25">
      <c r="U794" s="103"/>
    </row>
    <row r="795" spans="21:21" x14ac:dyDescent="0.25">
      <c r="U795" s="103"/>
    </row>
    <row r="796" spans="21:21" x14ac:dyDescent="0.25">
      <c r="U796" s="117"/>
    </row>
    <row r="797" spans="21:21" x14ac:dyDescent="0.25">
      <c r="U797" s="117"/>
    </row>
    <row r="798" spans="21:21" x14ac:dyDescent="0.25">
      <c r="U798" s="117"/>
    </row>
    <row r="799" spans="21:21" x14ac:dyDescent="0.25">
      <c r="U799" s="103"/>
    </row>
    <row r="800" spans="21:21" x14ac:dyDescent="0.25">
      <c r="U800" s="103"/>
    </row>
    <row r="801" spans="21:21" x14ac:dyDescent="0.25">
      <c r="U801" s="103"/>
    </row>
    <row r="802" spans="21:21" x14ac:dyDescent="0.25">
      <c r="U802" s="117"/>
    </row>
    <row r="803" spans="21:21" x14ac:dyDescent="0.25">
      <c r="U803" s="116"/>
    </row>
    <row r="804" spans="21:21" x14ac:dyDescent="0.25">
      <c r="U804" s="116"/>
    </row>
    <row r="805" spans="21:21" x14ac:dyDescent="0.25">
      <c r="U805" s="116"/>
    </row>
    <row r="806" spans="21:21" x14ac:dyDescent="0.25">
      <c r="U806" s="116"/>
    </row>
    <row r="807" spans="21:21" x14ac:dyDescent="0.25">
      <c r="U807" s="117"/>
    </row>
    <row r="808" spans="21:21" x14ac:dyDescent="0.25">
      <c r="U808" s="117"/>
    </row>
    <row r="809" spans="21:21" x14ac:dyDescent="0.25">
      <c r="U809" s="103"/>
    </row>
    <row r="810" spans="21:21" x14ac:dyDescent="0.25">
      <c r="U810" s="109"/>
    </row>
    <row r="811" spans="21:21" x14ac:dyDescent="0.25">
      <c r="U811" s="109"/>
    </row>
    <row r="812" spans="21:21" x14ac:dyDescent="0.25">
      <c r="U812" s="109"/>
    </row>
    <row r="813" spans="21:21" x14ac:dyDescent="0.25">
      <c r="U813" s="116"/>
    </row>
    <row r="814" spans="21:21" x14ac:dyDescent="0.25">
      <c r="U814" s="103"/>
    </row>
    <row r="815" spans="21:21" x14ac:dyDescent="0.25">
      <c r="U815" s="103"/>
    </row>
    <row r="816" spans="21:21" x14ac:dyDescent="0.25">
      <c r="U816" s="109"/>
    </row>
    <row r="817" spans="21:21" x14ac:dyDescent="0.25">
      <c r="U817" s="103"/>
    </row>
    <row r="818" spans="21:21" x14ac:dyDescent="0.25">
      <c r="U818" s="103"/>
    </row>
    <row r="819" spans="21:21" x14ac:dyDescent="0.25">
      <c r="U819" s="103"/>
    </row>
    <row r="820" spans="21:21" x14ac:dyDescent="0.25">
      <c r="U820" s="116"/>
    </row>
    <row r="821" spans="21:21" x14ac:dyDescent="0.25">
      <c r="U821" s="103"/>
    </row>
    <row r="822" spans="21:21" x14ac:dyDescent="0.25">
      <c r="U822" s="116"/>
    </row>
    <row r="823" spans="21:21" x14ac:dyDescent="0.25">
      <c r="U823" s="116"/>
    </row>
    <row r="824" spans="21:21" x14ac:dyDescent="0.25">
      <c r="U824" s="116"/>
    </row>
    <row r="825" spans="21:21" x14ac:dyDescent="0.25">
      <c r="U825" s="109"/>
    </row>
    <row r="826" spans="21:21" x14ac:dyDescent="0.25">
      <c r="U826" s="116"/>
    </row>
    <row r="827" spans="21:21" x14ac:dyDescent="0.25">
      <c r="U827" s="116"/>
    </row>
    <row r="828" spans="21:21" x14ac:dyDescent="0.25">
      <c r="U828" s="116"/>
    </row>
    <row r="829" spans="21:21" x14ac:dyDescent="0.25">
      <c r="U829" s="116"/>
    </row>
    <row r="830" spans="21:21" x14ac:dyDescent="0.25">
      <c r="U830" s="116"/>
    </row>
    <row r="831" spans="21:21" x14ac:dyDescent="0.25">
      <c r="U831" s="117"/>
    </row>
    <row r="832" spans="21:21" x14ac:dyDescent="0.25">
      <c r="U832" s="117"/>
    </row>
    <row r="833" spans="21:21" x14ac:dyDescent="0.25">
      <c r="U833" s="117"/>
    </row>
    <row r="834" spans="21:21" x14ac:dyDescent="0.25">
      <c r="U834" s="117"/>
    </row>
    <row r="835" spans="21:21" x14ac:dyDescent="0.25">
      <c r="U835" s="117"/>
    </row>
    <row r="836" spans="21:21" x14ac:dyDescent="0.25">
      <c r="U836" s="117"/>
    </row>
    <row r="837" spans="21:21" x14ac:dyDescent="0.25">
      <c r="U837" s="117"/>
    </row>
    <row r="838" spans="21:21" x14ac:dyDescent="0.25">
      <c r="U838" s="117"/>
    </row>
    <row r="839" spans="21:21" x14ac:dyDescent="0.25">
      <c r="U839" s="117"/>
    </row>
    <row r="840" spans="21:21" x14ac:dyDescent="0.25">
      <c r="U840" s="116"/>
    </row>
    <row r="841" spans="21:21" x14ac:dyDescent="0.25">
      <c r="U841" s="103"/>
    </row>
    <row r="842" spans="21:21" x14ac:dyDescent="0.25">
      <c r="U842" s="103"/>
    </row>
    <row r="843" spans="21:21" x14ac:dyDescent="0.25">
      <c r="U843" s="103"/>
    </row>
    <row r="844" spans="21:21" x14ac:dyDescent="0.25">
      <c r="U844" s="103"/>
    </row>
    <row r="845" spans="21:21" x14ac:dyDescent="0.25">
      <c r="U845" s="103"/>
    </row>
    <row r="846" spans="21:21" x14ac:dyDescent="0.25">
      <c r="U846" s="103"/>
    </row>
    <row r="847" spans="21:21" x14ac:dyDescent="0.25">
      <c r="U847" s="103"/>
    </row>
    <row r="848" spans="21:21" x14ac:dyDescent="0.25">
      <c r="U848" s="103"/>
    </row>
    <row r="849" spans="21:21" x14ac:dyDescent="0.25">
      <c r="U849" s="103"/>
    </row>
    <row r="850" spans="21:21" x14ac:dyDescent="0.25">
      <c r="U850" s="103"/>
    </row>
    <row r="851" spans="21:21" x14ac:dyDescent="0.25">
      <c r="U851" s="103"/>
    </row>
    <row r="852" spans="21:21" x14ac:dyDescent="0.25">
      <c r="U852" s="103"/>
    </row>
    <row r="853" spans="21:21" x14ac:dyDescent="0.25">
      <c r="U853" s="103"/>
    </row>
    <row r="854" spans="21:21" x14ac:dyDescent="0.25">
      <c r="U854" s="103"/>
    </row>
    <row r="855" spans="21:21" x14ac:dyDescent="0.25">
      <c r="U855" s="103"/>
    </row>
    <row r="856" spans="21:21" x14ac:dyDescent="0.25">
      <c r="U856" s="103"/>
    </row>
    <row r="857" spans="21:21" x14ac:dyDescent="0.25">
      <c r="U857" s="103"/>
    </row>
    <row r="858" spans="21:21" x14ac:dyDescent="0.25">
      <c r="U858" s="103"/>
    </row>
    <row r="859" spans="21:21" x14ac:dyDescent="0.25">
      <c r="U859" s="103"/>
    </row>
    <row r="860" spans="21:21" x14ac:dyDescent="0.25">
      <c r="U860" s="103"/>
    </row>
    <row r="861" spans="21:21" x14ac:dyDescent="0.25">
      <c r="U861" s="103"/>
    </row>
    <row r="862" spans="21:21" x14ac:dyDescent="0.25">
      <c r="U862" s="103"/>
    </row>
    <row r="863" spans="21:21" x14ac:dyDescent="0.25">
      <c r="U863" s="103"/>
    </row>
    <row r="864" spans="21:21" x14ac:dyDescent="0.25">
      <c r="U864" s="103"/>
    </row>
    <row r="865" spans="21:21" x14ac:dyDescent="0.25">
      <c r="U865" s="103"/>
    </row>
    <row r="866" spans="21:21" x14ac:dyDescent="0.25">
      <c r="U866" s="103"/>
    </row>
    <row r="867" spans="21:21" x14ac:dyDescent="0.25">
      <c r="U867" s="103"/>
    </row>
    <row r="868" spans="21:21" x14ac:dyDescent="0.25">
      <c r="U868" s="103"/>
    </row>
    <row r="869" spans="21:21" x14ac:dyDescent="0.25">
      <c r="U869" s="103"/>
    </row>
    <row r="870" spans="21:21" x14ac:dyDescent="0.25">
      <c r="U870" s="103"/>
    </row>
    <row r="871" spans="21:21" x14ac:dyDescent="0.25">
      <c r="U871" s="103"/>
    </row>
    <row r="872" spans="21:21" x14ac:dyDescent="0.25">
      <c r="U872" s="103"/>
    </row>
    <row r="873" spans="21:21" x14ac:dyDescent="0.25">
      <c r="U873" s="103"/>
    </row>
    <row r="874" spans="21:21" x14ac:dyDescent="0.25">
      <c r="U874" s="103"/>
    </row>
    <row r="875" spans="21:21" x14ac:dyDescent="0.25">
      <c r="U875" s="103"/>
    </row>
    <row r="876" spans="21:21" x14ac:dyDescent="0.25">
      <c r="U876" s="103"/>
    </row>
    <row r="877" spans="21:21" x14ac:dyDescent="0.25">
      <c r="U877" s="103"/>
    </row>
    <row r="878" spans="21:21" x14ac:dyDescent="0.25">
      <c r="U878" s="103"/>
    </row>
    <row r="879" spans="21:21" x14ac:dyDescent="0.25">
      <c r="U879" s="103"/>
    </row>
    <row r="880" spans="21:21" x14ac:dyDescent="0.25">
      <c r="U880" s="103"/>
    </row>
    <row r="881" spans="21:21" x14ac:dyDescent="0.25">
      <c r="U881" s="103"/>
    </row>
    <row r="882" spans="21:21" x14ac:dyDescent="0.25">
      <c r="U882" s="103"/>
    </row>
    <row r="883" spans="21:21" x14ac:dyDescent="0.25">
      <c r="U883" s="103"/>
    </row>
    <row r="884" spans="21:21" x14ac:dyDescent="0.25">
      <c r="U884" s="103"/>
    </row>
    <row r="885" spans="21:21" x14ac:dyDescent="0.25">
      <c r="U885" s="103"/>
    </row>
    <row r="886" spans="21:21" x14ac:dyDescent="0.25">
      <c r="U886" s="103"/>
    </row>
    <row r="887" spans="21:21" x14ac:dyDescent="0.25">
      <c r="U887" s="103"/>
    </row>
    <row r="888" spans="21:21" x14ac:dyDescent="0.25">
      <c r="U888" s="103"/>
    </row>
    <row r="889" spans="21:21" x14ac:dyDescent="0.25">
      <c r="U889" s="103"/>
    </row>
    <row r="890" spans="21:21" x14ac:dyDescent="0.25">
      <c r="U890" s="103"/>
    </row>
    <row r="891" spans="21:21" x14ac:dyDescent="0.25">
      <c r="U891" s="103"/>
    </row>
    <row r="892" spans="21:21" x14ac:dyDescent="0.25">
      <c r="U892" s="103"/>
    </row>
    <row r="893" spans="21:21" x14ac:dyDescent="0.25">
      <c r="U893" s="103"/>
    </row>
    <row r="894" spans="21:21" x14ac:dyDescent="0.25">
      <c r="U894" s="103"/>
    </row>
    <row r="895" spans="21:21" x14ac:dyDescent="0.25">
      <c r="U895" s="103"/>
    </row>
    <row r="896" spans="21:21" x14ac:dyDescent="0.25">
      <c r="U896" s="103"/>
    </row>
    <row r="897" spans="21:21" x14ac:dyDescent="0.25">
      <c r="U897" s="103"/>
    </row>
    <row r="898" spans="21:21" x14ac:dyDescent="0.25">
      <c r="U898" s="103"/>
    </row>
    <row r="899" spans="21:21" x14ac:dyDescent="0.25">
      <c r="U899" s="103"/>
    </row>
    <row r="900" spans="21:21" x14ac:dyDescent="0.25">
      <c r="U900" s="103"/>
    </row>
  </sheetData>
  <autoFilter ref="A1:W902"/>
  <sortState ref="A2:V466">
    <sortCondition ref="A2:A466"/>
  </sortState>
  <conditionalFormatting sqref="A1">
    <cfRule type="duplicateValues" dxfId="1" priority="1"/>
  </conditionalFormatting>
  <conditionalFormatting sqref="A427:A488 A2:A9 A401:A425 A394:A397 A385:A392 A378:A383 A375:A376 A373 A365:A371 A363 A354 A356 A359:A361 A345:A347 A349 A352 A342 A340 A328:A338 A326 A324 A320:A322 A277:A317 A266 A268:A271 A273 A259:A260 A246 A229 A232 A224:A226 A209:A210 A197 A199:A201 A184:A190 A163:A181 A116:A159 A60:A114 A56 A54 A51:A52 A49 A45:A46 A38:A43 A30:A36 A24:A27 A22 A20 A13:A18">
    <cfRule type="duplicateValues" dxfId="0" priority="2"/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98"/>
  <sheetViews>
    <sheetView topLeftCell="A9" workbookViewId="0">
      <selection activeCell="U40" sqref="U40"/>
    </sheetView>
  </sheetViews>
  <sheetFormatPr defaultColWidth="8.875" defaultRowHeight="15.75" x14ac:dyDescent="0.25"/>
  <cols>
    <col min="1" max="1" width="7.5" customWidth="1"/>
    <col min="2" max="3" width="8.875" style="61"/>
    <col min="10" max="10" width="12" style="61" customWidth="1"/>
    <col min="11" max="11" width="12.875" style="61" customWidth="1"/>
    <col min="12" max="12" width="13" customWidth="1"/>
    <col min="16" max="16" width="8.875" style="87"/>
    <col min="17" max="17" width="18.5" customWidth="1"/>
  </cols>
  <sheetData>
    <row r="1" spans="1:18" ht="48.95" customHeight="1" x14ac:dyDescent="0.25">
      <c r="A1" s="137" t="s">
        <v>423</v>
      </c>
      <c r="B1" s="137"/>
      <c r="C1" s="137"/>
      <c r="D1" s="137"/>
      <c r="E1" s="137"/>
      <c r="F1" s="137"/>
      <c r="G1" s="137"/>
      <c r="H1" s="137"/>
      <c r="I1" s="137"/>
      <c r="J1" s="137"/>
      <c r="K1" s="137"/>
      <c r="L1" s="79"/>
      <c r="O1" s="79" t="s">
        <v>424</v>
      </c>
    </row>
    <row r="2" spans="1:18" s="61" customFormat="1" ht="66.95" customHeight="1" thickBot="1" x14ac:dyDescent="0.3">
      <c r="A2" s="78"/>
      <c r="B2" s="82" t="s">
        <v>421</v>
      </c>
      <c r="C2" s="82" t="s">
        <v>354</v>
      </c>
      <c r="D2" s="82" t="s">
        <v>288</v>
      </c>
      <c r="E2" s="82" t="s">
        <v>289</v>
      </c>
      <c r="F2" s="83" t="s">
        <v>38</v>
      </c>
      <c r="G2" s="84" t="s">
        <v>353</v>
      </c>
      <c r="H2" s="85" t="s">
        <v>352</v>
      </c>
      <c r="I2" s="82"/>
      <c r="J2" s="82" t="s">
        <v>409</v>
      </c>
      <c r="K2" s="86" t="s">
        <v>340</v>
      </c>
      <c r="L2" s="82" t="s">
        <v>351</v>
      </c>
      <c r="O2" s="61" t="s">
        <v>398</v>
      </c>
      <c r="P2" s="63" t="s">
        <v>422</v>
      </c>
      <c r="Q2" s="46" t="s">
        <v>425</v>
      </c>
      <c r="R2"/>
    </row>
    <row r="3" spans="1:18" ht="16.5" thickTop="1" x14ac:dyDescent="0.25">
      <c r="B3" s="75" t="s">
        <v>341</v>
      </c>
      <c r="C3" s="76"/>
      <c r="D3" s="76">
        <v>0</v>
      </c>
      <c r="E3" s="76">
        <v>1787</v>
      </c>
      <c r="F3" s="77">
        <v>893.5</v>
      </c>
      <c r="G3" s="76"/>
      <c r="H3" s="76"/>
      <c r="I3" s="76"/>
      <c r="J3" s="75">
        <v>1</v>
      </c>
      <c r="K3" s="61">
        <v>1</v>
      </c>
      <c r="L3" s="61">
        <v>2</v>
      </c>
      <c r="O3" s="61">
        <v>5</v>
      </c>
      <c r="P3" s="87">
        <v>1128.129117259552</v>
      </c>
    </row>
    <row r="4" spans="1:18" s="71" customFormat="1" x14ac:dyDescent="0.25">
      <c r="B4" s="33" t="s">
        <v>342</v>
      </c>
      <c r="F4" s="80"/>
      <c r="J4" s="33"/>
      <c r="K4" s="33">
        <v>10</v>
      </c>
      <c r="L4" s="33">
        <v>10</v>
      </c>
      <c r="O4" s="33">
        <v>10</v>
      </c>
      <c r="P4" s="88">
        <v>1457.5098814229248</v>
      </c>
    </row>
    <row r="5" spans="1:18" s="71" customFormat="1" x14ac:dyDescent="0.25">
      <c r="B5" s="81" t="s">
        <v>343</v>
      </c>
      <c r="F5" s="80"/>
      <c r="J5" s="33"/>
      <c r="K5" s="33">
        <v>6</v>
      </c>
      <c r="L5" s="33">
        <v>6</v>
      </c>
      <c r="O5" s="33">
        <v>15</v>
      </c>
      <c r="P5" s="88">
        <v>1786.8906455862978</v>
      </c>
    </row>
    <row r="6" spans="1:18" s="71" customFormat="1" x14ac:dyDescent="0.25">
      <c r="B6" s="33" t="s">
        <v>344</v>
      </c>
      <c r="F6" s="80"/>
      <c r="J6" s="33"/>
      <c r="K6" s="33">
        <v>24</v>
      </c>
      <c r="L6" s="33">
        <v>24</v>
      </c>
      <c r="O6" s="33">
        <v>20</v>
      </c>
      <c r="P6" s="88">
        <v>2116.2714097496705</v>
      </c>
    </row>
    <row r="7" spans="1:18" s="71" customFormat="1" x14ac:dyDescent="0.25">
      <c r="B7" s="33" t="s">
        <v>345</v>
      </c>
      <c r="F7" s="80"/>
      <c r="J7" s="33"/>
      <c r="K7" s="33">
        <v>10</v>
      </c>
      <c r="L7" s="33">
        <v>10</v>
      </c>
      <c r="O7" s="33">
        <v>25</v>
      </c>
      <c r="P7" s="88">
        <v>2445.6521739130435</v>
      </c>
    </row>
    <row r="8" spans="1:18" s="71" customFormat="1" x14ac:dyDescent="0.25">
      <c r="B8" s="33" t="s">
        <v>399</v>
      </c>
      <c r="F8" s="80"/>
      <c r="J8" s="33"/>
      <c r="K8" s="33">
        <v>2</v>
      </c>
      <c r="L8" s="33">
        <v>2</v>
      </c>
      <c r="O8" s="33">
        <v>30</v>
      </c>
      <c r="P8" s="88">
        <v>2775.032938076416</v>
      </c>
    </row>
    <row r="9" spans="1:18" s="71" customFormat="1" x14ac:dyDescent="0.25">
      <c r="B9" s="33" t="s">
        <v>122</v>
      </c>
      <c r="D9" s="71">
        <v>2446</v>
      </c>
      <c r="E9" s="71">
        <v>2775</v>
      </c>
      <c r="F9" s="80">
        <v>2610.5</v>
      </c>
      <c r="J9" s="33">
        <v>1</v>
      </c>
      <c r="K9" s="33">
        <v>0</v>
      </c>
      <c r="L9" s="33">
        <v>1</v>
      </c>
      <c r="O9" s="33">
        <v>35</v>
      </c>
      <c r="P9" s="88">
        <v>3104.413702239789</v>
      </c>
    </row>
    <row r="10" spans="1:18" s="71" customFormat="1" x14ac:dyDescent="0.25">
      <c r="B10" s="33" t="s">
        <v>400</v>
      </c>
      <c r="F10" s="80"/>
      <c r="J10" s="33"/>
      <c r="K10" s="33">
        <v>6</v>
      </c>
      <c r="L10" s="33">
        <v>6</v>
      </c>
      <c r="O10" s="33">
        <v>40</v>
      </c>
      <c r="P10" s="88">
        <v>3433.794466403162</v>
      </c>
    </row>
    <row r="11" spans="1:18" s="71" customFormat="1" x14ac:dyDescent="0.25">
      <c r="B11" s="33" t="s">
        <v>346</v>
      </c>
      <c r="F11" s="80"/>
      <c r="J11" s="33"/>
      <c r="K11" s="33">
        <v>1</v>
      </c>
      <c r="L11" s="33">
        <v>1</v>
      </c>
      <c r="O11" s="33">
        <v>45</v>
      </c>
      <c r="P11" s="88">
        <v>3763.1752305665345</v>
      </c>
    </row>
    <row r="12" spans="1:18" s="71" customFormat="1" x14ac:dyDescent="0.25">
      <c r="B12" s="33" t="s">
        <v>347</v>
      </c>
      <c r="F12" s="80"/>
      <c r="J12" s="33"/>
      <c r="K12" s="33">
        <v>1</v>
      </c>
      <c r="L12" s="33">
        <v>1</v>
      </c>
      <c r="O12" s="33">
        <v>50</v>
      </c>
      <c r="P12" s="88">
        <v>4092.5559947299075</v>
      </c>
    </row>
    <row r="13" spans="1:18" s="71" customFormat="1" x14ac:dyDescent="0.25">
      <c r="B13" s="33" t="s">
        <v>348</v>
      </c>
      <c r="F13" s="80"/>
      <c r="J13" s="33"/>
      <c r="K13" s="33">
        <v>1</v>
      </c>
      <c r="L13" s="33">
        <v>1</v>
      </c>
      <c r="O13" s="33">
        <v>55</v>
      </c>
      <c r="P13" s="88">
        <v>4421.9367588932801</v>
      </c>
    </row>
    <row r="14" spans="1:18" s="71" customFormat="1" x14ac:dyDescent="0.25">
      <c r="B14" s="33" t="s">
        <v>349</v>
      </c>
      <c r="F14" s="80"/>
      <c r="J14" s="33"/>
      <c r="K14" s="33">
        <v>1</v>
      </c>
      <c r="L14" s="33">
        <v>1</v>
      </c>
      <c r="O14" s="33">
        <v>60</v>
      </c>
      <c r="P14" s="88">
        <v>4751.317523056653</v>
      </c>
    </row>
    <row r="15" spans="1:18" s="71" customFormat="1" x14ac:dyDescent="0.25">
      <c r="B15" s="33" t="s">
        <v>350</v>
      </c>
      <c r="F15" s="80"/>
      <c r="J15" s="33"/>
      <c r="K15" s="33">
        <v>3</v>
      </c>
      <c r="L15" s="33">
        <v>3</v>
      </c>
      <c r="O15" s="33">
        <v>65</v>
      </c>
      <c r="P15" s="88">
        <v>5080.698287220026</v>
      </c>
    </row>
    <row r="16" spans="1:18" s="71" customFormat="1" x14ac:dyDescent="0.25">
      <c r="B16" s="33" t="s">
        <v>124</v>
      </c>
      <c r="D16" s="71">
        <v>4751</v>
      </c>
      <c r="E16" s="71">
        <v>5081</v>
      </c>
      <c r="F16" s="80">
        <v>4916</v>
      </c>
      <c r="J16" s="33">
        <v>10</v>
      </c>
      <c r="K16" s="33">
        <v>0</v>
      </c>
      <c r="L16" s="33">
        <v>10</v>
      </c>
      <c r="O16" s="33">
        <v>70</v>
      </c>
      <c r="P16" s="88">
        <v>5410.079051383399</v>
      </c>
    </row>
    <row r="17" spans="2:16" s="71" customFormat="1" x14ac:dyDescent="0.25">
      <c r="B17" s="33" t="s">
        <v>355</v>
      </c>
      <c r="D17" s="71">
        <v>5739</v>
      </c>
      <c r="E17" s="71">
        <v>6069</v>
      </c>
      <c r="F17" s="80">
        <v>5904</v>
      </c>
      <c r="J17" s="33">
        <v>11</v>
      </c>
      <c r="K17" s="33">
        <v>4</v>
      </c>
      <c r="L17" s="33">
        <v>15</v>
      </c>
      <c r="O17" s="33">
        <v>75</v>
      </c>
      <c r="P17" s="88">
        <v>5739.459815546772</v>
      </c>
    </row>
    <row r="18" spans="2:16" s="71" customFormat="1" x14ac:dyDescent="0.25">
      <c r="B18" s="33" t="s">
        <v>356</v>
      </c>
      <c r="F18" s="80"/>
      <c r="J18" s="33"/>
      <c r="K18" s="33">
        <v>3</v>
      </c>
      <c r="L18" s="33">
        <v>3</v>
      </c>
      <c r="O18" s="33">
        <v>80</v>
      </c>
      <c r="P18" s="88">
        <v>6068.840579710145</v>
      </c>
    </row>
    <row r="19" spans="2:16" s="71" customFormat="1" x14ac:dyDescent="0.25">
      <c r="B19" s="33" t="s">
        <v>410</v>
      </c>
      <c r="F19" s="80"/>
      <c r="J19" s="33"/>
      <c r="K19" s="33">
        <v>4</v>
      </c>
      <c r="L19" s="33">
        <v>4</v>
      </c>
      <c r="O19" s="33">
        <v>85</v>
      </c>
      <c r="P19" s="88">
        <v>6398.2213438735171</v>
      </c>
    </row>
    <row r="20" spans="2:16" s="71" customFormat="1" x14ac:dyDescent="0.25">
      <c r="B20" s="33" t="s">
        <v>187</v>
      </c>
      <c r="D20" s="71">
        <v>5739</v>
      </c>
      <c r="E20" s="71">
        <v>6069</v>
      </c>
      <c r="F20" s="80">
        <v>5904</v>
      </c>
      <c r="J20" s="33"/>
      <c r="K20" s="33" t="s">
        <v>411</v>
      </c>
      <c r="L20" s="33" t="s">
        <v>411</v>
      </c>
      <c r="O20" s="33">
        <v>90</v>
      </c>
      <c r="P20" s="88">
        <v>6727.6021080368901</v>
      </c>
    </row>
    <row r="21" spans="2:16" s="71" customFormat="1" x14ac:dyDescent="0.25">
      <c r="B21" s="33" t="s">
        <v>125</v>
      </c>
      <c r="D21" s="71">
        <v>6069</v>
      </c>
      <c r="E21" s="71">
        <v>6398</v>
      </c>
      <c r="F21" s="80">
        <v>6233.5</v>
      </c>
      <c r="J21" s="33">
        <v>25</v>
      </c>
      <c r="K21" s="33" t="s">
        <v>411</v>
      </c>
      <c r="L21" s="33" t="s">
        <v>420</v>
      </c>
      <c r="O21" s="33">
        <v>95</v>
      </c>
      <c r="P21" s="88">
        <v>7056.982872200263</v>
      </c>
    </row>
    <row r="22" spans="2:16" s="71" customFormat="1" x14ac:dyDescent="0.25">
      <c r="B22" s="33" t="s">
        <v>123</v>
      </c>
      <c r="D22" s="71">
        <v>6398</v>
      </c>
      <c r="E22" s="71">
        <v>6728</v>
      </c>
      <c r="F22" s="80">
        <v>6563</v>
      </c>
      <c r="J22" s="33">
        <v>15</v>
      </c>
      <c r="K22" s="33">
        <v>0</v>
      </c>
      <c r="L22" s="33">
        <v>15</v>
      </c>
      <c r="O22" s="33">
        <v>100</v>
      </c>
      <c r="P22" s="88">
        <v>7386.363636363636</v>
      </c>
    </row>
    <row r="23" spans="2:16" s="71" customFormat="1" x14ac:dyDescent="0.25">
      <c r="B23" s="33" t="s">
        <v>357</v>
      </c>
      <c r="F23" s="80"/>
      <c r="J23" s="33"/>
      <c r="K23" s="33" t="s">
        <v>411</v>
      </c>
      <c r="L23" s="33" t="s">
        <v>411</v>
      </c>
      <c r="O23" s="33">
        <v>105</v>
      </c>
      <c r="P23" s="88">
        <v>7715.744400527009</v>
      </c>
    </row>
    <row r="24" spans="2:16" s="71" customFormat="1" x14ac:dyDescent="0.25">
      <c r="B24" s="33" t="s">
        <v>358</v>
      </c>
      <c r="F24" s="80"/>
      <c r="J24" s="33"/>
      <c r="K24" s="33" t="s">
        <v>412</v>
      </c>
      <c r="L24" s="33" t="s">
        <v>412</v>
      </c>
      <c r="O24" s="33">
        <v>110</v>
      </c>
      <c r="P24" s="88">
        <v>8045.125164690382</v>
      </c>
    </row>
    <row r="25" spans="2:16" s="71" customFormat="1" x14ac:dyDescent="0.25">
      <c r="B25" s="33" t="s">
        <v>359</v>
      </c>
      <c r="F25" s="80"/>
      <c r="J25" s="33"/>
      <c r="K25" s="33" t="s">
        <v>411</v>
      </c>
      <c r="L25" s="33" t="s">
        <v>411</v>
      </c>
      <c r="O25" s="33">
        <v>115</v>
      </c>
      <c r="P25" s="88">
        <v>8374.5059288537541</v>
      </c>
    </row>
    <row r="26" spans="2:16" s="71" customFormat="1" x14ac:dyDescent="0.25">
      <c r="B26" s="33" t="s">
        <v>360</v>
      </c>
      <c r="F26" s="80"/>
      <c r="J26" s="33"/>
      <c r="K26" s="33" t="s">
        <v>413</v>
      </c>
      <c r="L26" s="33" t="s">
        <v>413</v>
      </c>
      <c r="O26" s="33">
        <v>120</v>
      </c>
      <c r="P26" s="88">
        <v>8703.886693017128</v>
      </c>
    </row>
    <row r="27" spans="2:16" x14ac:dyDescent="0.25">
      <c r="B27" s="61" t="s">
        <v>361</v>
      </c>
      <c r="C27"/>
      <c r="F27" s="47"/>
      <c r="K27" s="61" t="s">
        <v>411</v>
      </c>
      <c r="L27" s="61" t="s">
        <v>411</v>
      </c>
      <c r="O27" s="61">
        <v>125</v>
      </c>
      <c r="P27" s="87">
        <v>9033.2674571805001</v>
      </c>
    </row>
    <row r="28" spans="2:16" x14ac:dyDescent="0.25">
      <c r="B28" s="61" t="s">
        <v>362</v>
      </c>
      <c r="C28"/>
      <c r="F28" s="47"/>
      <c r="K28" s="61" t="s">
        <v>413</v>
      </c>
      <c r="L28" s="61" t="s">
        <v>413</v>
      </c>
      <c r="O28" s="61">
        <v>130</v>
      </c>
      <c r="P28" s="87">
        <v>9362.6482213438721</v>
      </c>
    </row>
    <row r="29" spans="2:16" x14ac:dyDescent="0.25">
      <c r="B29" s="75" t="s">
        <v>414</v>
      </c>
      <c r="C29" s="76"/>
      <c r="D29" s="76"/>
      <c r="E29" s="76"/>
      <c r="F29" s="77"/>
      <c r="G29" s="76"/>
      <c r="H29" s="76"/>
      <c r="I29" s="76"/>
      <c r="J29" s="75"/>
      <c r="K29" s="75">
        <v>3</v>
      </c>
      <c r="L29" s="75">
        <v>3</v>
      </c>
      <c r="O29" s="61">
        <v>135</v>
      </c>
      <c r="P29" s="87">
        <v>9692.028985507246</v>
      </c>
    </row>
    <row r="30" spans="2:16" x14ac:dyDescent="0.25">
      <c r="B30" s="61" t="s">
        <v>136</v>
      </c>
      <c r="C30"/>
      <c r="D30">
        <v>8704</v>
      </c>
      <c r="E30">
        <v>9033</v>
      </c>
      <c r="F30" s="47">
        <v>8868.5</v>
      </c>
      <c r="J30" s="61">
        <v>14</v>
      </c>
      <c r="K30" s="61">
        <v>3</v>
      </c>
      <c r="L30" s="61">
        <v>17</v>
      </c>
      <c r="O30" s="61">
        <v>140</v>
      </c>
      <c r="P30" s="87">
        <v>10021.409749670618</v>
      </c>
    </row>
    <row r="31" spans="2:16" x14ac:dyDescent="0.25">
      <c r="B31" s="61" t="s">
        <v>205</v>
      </c>
      <c r="C31"/>
      <c r="D31">
        <v>9033</v>
      </c>
      <c r="E31">
        <v>9363</v>
      </c>
      <c r="F31" s="47">
        <v>9198</v>
      </c>
      <c r="J31" s="61">
        <v>22</v>
      </c>
      <c r="K31" s="61" t="s">
        <v>411</v>
      </c>
      <c r="L31" s="61" t="s">
        <v>419</v>
      </c>
      <c r="O31" s="61">
        <v>145</v>
      </c>
      <c r="P31" s="87">
        <v>10350.790513833992</v>
      </c>
    </row>
    <row r="32" spans="2:16" x14ac:dyDescent="0.25">
      <c r="B32" s="61" t="s">
        <v>148</v>
      </c>
      <c r="C32"/>
      <c r="D32">
        <v>9363</v>
      </c>
      <c r="E32">
        <v>9692</v>
      </c>
      <c r="F32" s="47">
        <v>9527.5</v>
      </c>
      <c r="J32" s="61">
        <v>10</v>
      </c>
      <c r="K32" s="61">
        <v>6</v>
      </c>
      <c r="L32" s="61">
        <v>16</v>
      </c>
      <c r="O32" s="61">
        <v>150</v>
      </c>
      <c r="P32" s="87">
        <v>10680.171277997364</v>
      </c>
    </row>
    <row r="33" spans="2:18" x14ac:dyDescent="0.25">
      <c r="B33" s="61" t="s">
        <v>363</v>
      </c>
      <c r="C33"/>
      <c r="F33" s="47"/>
      <c r="K33" s="61" t="s">
        <v>413</v>
      </c>
      <c r="L33" s="61" t="s">
        <v>413</v>
      </c>
      <c r="O33" s="61">
        <v>155</v>
      </c>
      <c r="P33" s="87">
        <v>11009.552042160738</v>
      </c>
    </row>
    <row r="34" spans="2:18" x14ac:dyDescent="0.25">
      <c r="B34" s="61" t="s">
        <v>13</v>
      </c>
      <c r="C34"/>
      <c r="D34">
        <v>10021</v>
      </c>
      <c r="E34">
        <v>10351</v>
      </c>
      <c r="F34" s="47">
        <v>10186</v>
      </c>
      <c r="J34" s="61">
        <v>43</v>
      </c>
      <c r="K34" s="61">
        <v>12</v>
      </c>
      <c r="L34" s="61">
        <v>55</v>
      </c>
      <c r="O34" s="61">
        <v>160</v>
      </c>
      <c r="P34" s="87">
        <v>11338.93280632411</v>
      </c>
    </row>
    <row r="35" spans="2:18" x14ac:dyDescent="0.25">
      <c r="B35" s="61" t="s">
        <v>89</v>
      </c>
      <c r="C35"/>
      <c r="D35">
        <v>10351</v>
      </c>
      <c r="E35">
        <v>10680</v>
      </c>
      <c r="F35" s="47">
        <v>10515.5</v>
      </c>
      <c r="J35" s="61">
        <v>8</v>
      </c>
      <c r="K35" s="61" t="s">
        <v>413</v>
      </c>
      <c r="L35" s="61" t="s">
        <v>419</v>
      </c>
      <c r="O35" s="61">
        <v>165</v>
      </c>
      <c r="P35" s="87">
        <v>11668.313570487482</v>
      </c>
    </row>
    <row r="36" spans="2:18" x14ac:dyDescent="0.25">
      <c r="B36" s="75" t="s">
        <v>415</v>
      </c>
      <c r="C36" s="76"/>
      <c r="D36" s="76"/>
      <c r="E36" s="76"/>
      <c r="F36" s="77"/>
      <c r="G36" s="76"/>
      <c r="H36" s="76"/>
      <c r="I36" s="76"/>
      <c r="J36" s="75"/>
      <c r="K36" s="75">
        <v>31</v>
      </c>
      <c r="L36" s="75">
        <v>31</v>
      </c>
      <c r="O36" s="89">
        <v>170</v>
      </c>
      <c r="P36" s="90">
        <v>11997.694334650856</v>
      </c>
      <c r="Q36" s="91">
        <v>12972.937293729374</v>
      </c>
    </row>
    <row r="37" spans="2:18" x14ac:dyDescent="0.25">
      <c r="B37" s="61" t="s">
        <v>108</v>
      </c>
      <c r="C37"/>
      <c r="D37">
        <v>10680</v>
      </c>
      <c r="E37">
        <v>11010</v>
      </c>
      <c r="F37" s="47">
        <v>10845</v>
      </c>
      <c r="K37" s="61">
        <v>1</v>
      </c>
      <c r="L37" s="61">
        <v>1</v>
      </c>
      <c r="O37" s="89">
        <v>175</v>
      </c>
      <c r="P37" s="90">
        <v>12327.075098814228</v>
      </c>
      <c r="Q37" s="91">
        <v>13208.675153229609</v>
      </c>
    </row>
    <row r="38" spans="2:18" x14ac:dyDescent="0.25">
      <c r="B38" s="75" t="s">
        <v>290</v>
      </c>
      <c r="C38" s="76"/>
      <c r="D38" s="76">
        <v>10680</v>
      </c>
      <c r="E38" s="76"/>
      <c r="F38" s="77">
        <v>11009</v>
      </c>
      <c r="G38" s="76"/>
      <c r="H38" s="76"/>
      <c r="I38" s="76"/>
      <c r="J38" s="75">
        <v>6</v>
      </c>
      <c r="L38" s="61">
        <v>6</v>
      </c>
      <c r="O38" s="89">
        <v>180</v>
      </c>
      <c r="P38" s="90">
        <v>12656.455862977602</v>
      </c>
      <c r="Q38" s="91">
        <v>13444.413012729845</v>
      </c>
    </row>
    <row r="39" spans="2:18" x14ac:dyDescent="0.25">
      <c r="B39" s="61" t="s">
        <v>240</v>
      </c>
      <c r="C39"/>
      <c r="F39" s="47"/>
      <c r="K39" s="61">
        <v>0</v>
      </c>
      <c r="L39" s="61">
        <v>0</v>
      </c>
      <c r="O39" s="89">
        <v>185</v>
      </c>
      <c r="P39" s="90">
        <v>12985.836627140974</v>
      </c>
      <c r="Q39" s="91">
        <v>13680.15087223008</v>
      </c>
    </row>
    <row r="40" spans="2:18" x14ac:dyDescent="0.25">
      <c r="B40" s="61" t="s">
        <v>401</v>
      </c>
      <c r="C40"/>
      <c r="F40" s="47"/>
      <c r="L40" s="61"/>
      <c r="O40" s="89">
        <v>190</v>
      </c>
      <c r="P40" s="90">
        <v>13315.217391304348</v>
      </c>
      <c r="Q40" s="91">
        <v>13915.888731730316</v>
      </c>
    </row>
    <row r="41" spans="2:18" x14ac:dyDescent="0.25">
      <c r="B41" s="61" t="s">
        <v>402</v>
      </c>
      <c r="C41"/>
      <c r="F41" s="47"/>
      <c r="L41" s="61"/>
      <c r="O41" s="89">
        <v>195</v>
      </c>
      <c r="P41" s="90">
        <v>13644.59815546772</v>
      </c>
      <c r="Q41" s="91">
        <v>14151.626591230552</v>
      </c>
    </row>
    <row r="42" spans="2:18" x14ac:dyDescent="0.25">
      <c r="B42" s="61" t="s">
        <v>403</v>
      </c>
      <c r="C42"/>
      <c r="F42" s="47"/>
      <c r="L42" s="61"/>
      <c r="O42" s="33">
        <v>200</v>
      </c>
      <c r="P42" s="88">
        <v>14387.364450730787</v>
      </c>
      <c r="Q42" s="71"/>
      <c r="R42" s="71"/>
    </row>
    <row r="43" spans="2:18" x14ac:dyDescent="0.25">
      <c r="B43" s="61" t="s">
        <v>404</v>
      </c>
      <c r="L43" s="61"/>
      <c r="O43" s="33">
        <v>205</v>
      </c>
      <c r="P43" s="88">
        <v>14623.102310231023</v>
      </c>
      <c r="Q43" s="71"/>
      <c r="R43" s="71"/>
    </row>
    <row r="44" spans="2:18" s="76" customFormat="1" x14ac:dyDescent="0.25">
      <c r="B44" s="75" t="s">
        <v>17</v>
      </c>
      <c r="D44" s="76">
        <v>11668</v>
      </c>
      <c r="E44" s="76">
        <v>12656</v>
      </c>
      <c r="F44" s="77">
        <v>12162</v>
      </c>
      <c r="J44" s="75">
        <v>7</v>
      </c>
      <c r="K44" s="75"/>
      <c r="L44" s="75">
        <v>7</v>
      </c>
      <c r="O44" s="33">
        <v>210</v>
      </c>
      <c r="P44" s="88">
        <v>14858.84016973126</v>
      </c>
      <c r="Q44" s="71"/>
      <c r="R44" s="71"/>
    </row>
    <row r="45" spans="2:18" s="76" customFormat="1" x14ac:dyDescent="0.25">
      <c r="B45" s="75" t="s">
        <v>416</v>
      </c>
      <c r="F45" s="77"/>
      <c r="J45" s="75"/>
      <c r="K45" s="75">
        <v>9</v>
      </c>
      <c r="L45" s="75">
        <v>9</v>
      </c>
      <c r="O45" s="33">
        <v>215</v>
      </c>
      <c r="P45" s="88">
        <v>15094.578029231496</v>
      </c>
      <c r="Q45" s="71"/>
      <c r="R45" s="71"/>
    </row>
    <row r="46" spans="2:18" s="76" customFormat="1" x14ac:dyDescent="0.25">
      <c r="B46" s="75" t="s">
        <v>247</v>
      </c>
      <c r="F46" s="77"/>
      <c r="J46" s="75"/>
      <c r="K46" s="75">
        <v>4</v>
      </c>
      <c r="L46" s="75">
        <v>4</v>
      </c>
      <c r="O46" s="33">
        <v>220</v>
      </c>
      <c r="P46" s="88">
        <v>15330.315888731731</v>
      </c>
      <c r="Q46" s="71"/>
      <c r="R46" s="71"/>
    </row>
    <row r="47" spans="2:18" s="76" customFormat="1" x14ac:dyDescent="0.25">
      <c r="B47" s="75" t="s">
        <v>417</v>
      </c>
      <c r="F47" s="77"/>
      <c r="J47" s="75"/>
      <c r="K47" s="75">
        <v>4</v>
      </c>
      <c r="L47" s="75">
        <v>4</v>
      </c>
      <c r="O47" s="33">
        <v>225</v>
      </c>
      <c r="P47" s="88">
        <v>15566.053748231967</v>
      </c>
      <c r="Q47" s="71"/>
      <c r="R47" s="71"/>
    </row>
    <row r="48" spans="2:18" s="76" customFormat="1" x14ac:dyDescent="0.25">
      <c r="B48" s="75" t="s">
        <v>172</v>
      </c>
      <c r="F48" s="77"/>
      <c r="J48" s="75"/>
      <c r="K48" s="75">
        <v>2</v>
      </c>
      <c r="L48" s="75">
        <v>2</v>
      </c>
      <c r="O48" s="33">
        <v>230</v>
      </c>
      <c r="P48" s="88">
        <v>15801.791607732202</v>
      </c>
      <c r="Q48" s="71"/>
      <c r="R48" s="71"/>
    </row>
    <row r="49" spans="2:18" x14ac:dyDescent="0.25">
      <c r="B49" s="61" t="s">
        <v>316</v>
      </c>
      <c r="C49"/>
      <c r="F49" s="47"/>
      <c r="L49" s="61"/>
      <c r="O49" s="33">
        <v>235</v>
      </c>
      <c r="P49" s="88">
        <v>16037.529467232438</v>
      </c>
      <c r="Q49" s="71"/>
      <c r="R49" s="71"/>
    </row>
    <row r="50" spans="2:18" x14ac:dyDescent="0.25">
      <c r="B50" s="61" t="s">
        <v>85</v>
      </c>
      <c r="C50"/>
      <c r="F50" s="47"/>
      <c r="L50" s="61"/>
      <c r="O50" s="33">
        <v>240</v>
      </c>
      <c r="P50" s="88">
        <v>16273.267326732674</v>
      </c>
      <c r="Q50" s="71"/>
      <c r="R50" s="71"/>
    </row>
    <row r="51" spans="2:18" x14ac:dyDescent="0.25">
      <c r="B51" s="75" t="s">
        <v>172</v>
      </c>
      <c r="C51" s="76"/>
      <c r="D51" s="76">
        <v>13916</v>
      </c>
      <c r="E51" s="76">
        <v>15095</v>
      </c>
      <c r="F51" s="77">
        <v>14506</v>
      </c>
      <c r="G51" s="76"/>
      <c r="H51" s="76"/>
      <c r="I51" s="76"/>
      <c r="J51" s="75">
        <v>9</v>
      </c>
      <c r="L51" s="61">
        <v>9</v>
      </c>
      <c r="O51" s="33">
        <v>245</v>
      </c>
      <c r="P51" s="88">
        <v>16509.005186232909</v>
      </c>
      <c r="Q51" s="71"/>
      <c r="R51" s="71"/>
    </row>
    <row r="52" spans="2:18" x14ac:dyDescent="0.25">
      <c r="B52" s="62" t="s">
        <v>405</v>
      </c>
      <c r="C52"/>
      <c r="D52" s="49"/>
      <c r="E52" s="49"/>
      <c r="F52" s="50"/>
      <c r="K52" s="61">
        <v>1</v>
      </c>
      <c r="L52" s="61">
        <v>1</v>
      </c>
      <c r="O52" s="33">
        <v>250</v>
      </c>
      <c r="P52" s="88">
        <v>16744.743045733147</v>
      </c>
      <c r="Q52" s="71"/>
      <c r="R52" s="71"/>
    </row>
    <row r="53" spans="2:18" x14ac:dyDescent="0.25">
      <c r="B53" s="61" t="s">
        <v>406</v>
      </c>
      <c r="L53" s="61"/>
      <c r="O53" s="33">
        <v>255</v>
      </c>
      <c r="P53" s="88">
        <v>16980.48090523338</v>
      </c>
      <c r="Q53" s="71"/>
      <c r="R53" s="71"/>
    </row>
    <row r="54" spans="2:18" x14ac:dyDescent="0.25">
      <c r="B54" s="61" t="s">
        <v>407</v>
      </c>
      <c r="L54" s="61"/>
      <c r="O54" s="33">
        <v>260</v>
      </c>
      <c r="P54" s="88">
        <v>17216.218764733618</v>
      </c>
      <c r="Q54" s="71"/>
      <c r="R54" s="71"/>
    </row>
    <row r="55" spans="2:18" x14ac:dyDescent="0.25">
      <c r="B55" s="61" t="s">
        <v>408</v>
      </c>
      <c r="L55" s="61"/>
      <c r="O55" s="33">
        <v>265</v>
      </c>
      <c r="P55" s="88">
        <v>17451.956624233851</v>
      </c>
      <c r="Q55" s="71"/>
      <c r="R55" s="71"/>
    </row>
    <row r="56" spans="2:18" s="76" customFormat="1" x14ac:dyDescent="0.25">
      <c r="B56" s="75" t="s">
        <v>418</v>
      </c>
      <c r="C56" s="75"/>
      <c r="J56" s="75"/>
      <c r="K56" s="75">
        <v>2</v>
      </c>
      <c r="L56" s="75">
        <v>2</v>
      </c>
      <c r="O56" s="33">
        <v>270</v>
      </c>
      <c r="P56" s="88">
        <v>17687.694483734089</v>
      </c>
      <c r="Q56" s="71"/>
      <c r="R56" s="71"/>
    </row>
    <row r="57" spans="2:18" x14ac:dyDescent="0.25">
      <c r="O57" s="33">
        <v>275</v>
      </c>
      <c r="P57" s="88">
        <v>17923.432343234323</v>
      </c>
      <c r="Q57" s="71"/>
      <c r="R57" s="71"/>
    </row>
    <row r="58" spans="2:18" x14ac:dyDescent="0.25">
      <c r="O58" s="33">
        <v>280</v>
      </c>
      <c r="P58" s="88">
        <v>18159.17020273456</v>
      </c>
      <c r="Q58" s="71"/>
      <c r="R58" s="71"/>
    </row>
    <row r="59" spans="2:18" x14ac:dyDescent="0.25">
      <c r="O59" s="33">
        <v>285</v>
      </c>
      <c r="P59" s="88">
        <v>18394.908062234794</v>
      </c>
      <c r="Q59" s="71"/>
      <c r="R59" s="71"/>
    </row>
    <row r="60" spans="2:18" x14ac:dyDescent="0.25">
      <c r="O60" s="33">
        <v>290</v>
      </c>
      <c r="P60" s="88">
        <v>18630.645921735031</v>
      </c>
      <c r="Q60" s="71"/>
      <c r="R60" s="71"/>
    </row>
    <row r="61" spans="2:18" x14ac:dyDescent="0.25">
      <c r="O61" s="33">
        <v>295</v>
      </c>
      <c r="P61" s="88">
        <v>18866.383781235269</v>
      </c>
      <c r="Q61" s="71"/>
      <c r="R61" s="71"/>
    </row>
    <row r="62" spans="2:18" x14ac:dyDescent="0.25">
      <c r="O62" s="33">
        <v>300</v>
      </c>
      <c r="P62" s="88">
        <v>19102.121640735502</v>
      </c>
      <c r="Q62" s="71"/>
      <c r="R62" s="71"/>
    </row>
    <row r="63" spans="2:18" x14ac:dyDescent="0.25">
      <c r="O63" s="33">
        <v>305</v>
      </c>
      <c r="P63" s="88">
        <v>19337.85950023574</v>
      </c>
      <c r="Q63" s="71"/>
      <c r="R63" s="71"/>
    </row>
    <row r="64" spans="2:18" x14ac:dyDescent="0.25">
      <c r="O64" s="33">
        <v>310</v>
      </c>
      <c r="P64" s="88">
        <v>19573.597359735973</v>
      </c>
      <c r="Q64" s="71"/>
      <c r="R64" s="71"/>
    </row>
    <row r="65" spans="15:18" x14ac:dyDescent="0.25">
      <c r="O65" s="33">
        <v>315</v>
      </c>
      <c r="P65" s="88">
        <v>19809.335219236211</v>
      </c>
      <c r="Q65" s="71"/>
      <c r="R65" s="71"/>
    </row>
    <row r="66" spans="15:18" x14ac:dyDescent="0.25">
      <c r="O66" s="33">
        <v>320</v>
      </c>
      <c r="P66" s="88">
        <v>20045.073078736445</v>
      </c>
      <c r="Q66" s="71"/>
      <c r="R66" s="71"/>
    </row>
    <row r="67" spans="15:18" x14ac:dyDescent="0.25">
      <c r="O67" s="33">
        <v>325</v>
      </c>
      <c r="P67" s="88">
        <v>20280.810938236682</v>
      </c>
      <c r="Q67" s="71"/>
      <c r="R67" s="71"/>
    </row>
    <row r="68" spans="15:18" x14ac:dyDescent="0.25">
      <c r="O68" s="33">
        <v>330</v>
      </c>
      <c r="P68" s="88">
        <v>20516.548797736916</v>
      </c>
      <c r="Q68" s="71"/>
      <c r="R68" s="71"/>
    </row>
    <row r="69" spans="15:18" x14ac:dyDescent="0.25">
      <c r="O69" s="33">
        <v>335</v>
      </c>
      <c r="P69" s="88">
        <v>20752.286657237153</v>
      </c>
      <c r="Q69" s="71"/>
      <c r="R69" s="71"/>
    </row>
    <row r="70" spans="15:18" x14ac:dyDescent="0.25">
      <c r="O70" s="33">
        <v>340</v>
      </c>
      <c r="P70" s="88">
        <v>20988.024516737387</v>
      </c>
      <c r="Q70" s="71"/>
      <c r="R70" s="71"/>
    </row>
    <row r="71" spans="15:18" x14ac:dyDescent="0.25">
      <c r="O71" s="33">
        <v>345</v>
      </c>
      <c r="P71" s="88">
        <v>21223.762376237624</v>
      </c>
      <c r="Q71" s="71"/>
      <c r="R71" s="71"/>
    </row>
    <row r="72" spans="15:18" x14ac:dyDescent="0.25">
      <c r="O72" s="33">
        <v>350</v>
      </c>
      <c r="P72" s="88">
        <v>21459.500235737862</v>
      </c>
      <c r="Q72" s="71"/>
      <c r="R72" s="71"/>
    </row>
    <row r="73" spans="15:18" x14ac:dyDescent="0.25">
      <c r="O73" s="33">
        <v>355</v>
      </c>
      <c r="P73" s="88">
        <v>21695.238095238095</v>
      </c>
      <c r="Q73" s="71"/>
      <c r="R73" s="71"/>
    </row>
    <row r="74" spans="15:18" x14ac:dyDescent="0.25">
      <c r="O74" s="33">
        <v>360</v>
      </c>
      <c r="P74" s="88">
        <v>21930.975954738333</v>
      </c>
      <c r="Q74" s="71"/>
      <c r="R74" s="71"/>
    </row>
    <row r="75" spans="15:18" x14ac:dyDescent="0.25">
      <c r="O75" s="33">
        <v>365</v>
      </c>
      <c r="P75" s="88">
        <v>22166.713814238567</v>
      </c>
      <c r="Q75" s="71"/>
      <c r="R75" s="71"/>
    </row>
    <row r="76" spans="15:18" x14ac:dyDescent="0.25">
      <c r="O76" s="33">
        <v>370</v>
      </c>
      <c r="P76" s="88">
        <v>22402.451673738804</v>
      </c>
      <c r="Q76" s="71"/>
      <c r="R76" s="71"/>
    </row>
    <row r="77" spans="15:18" x14ac:dyDescent="0.25">
      <c r="O77" s="33">
        <v>375</v>
      </c>
      <c r="P77" s="88">
        <v>22638.189533239038</v>
      </c>
      <c r="Q77" s="71"/>
      <c r="R77" s="71"/>
    </row>
    <row r="78" spans="15:18" x14ac:dyDescent="0.25">
      <c r="O78" s="33">
        <v>380</v>
      </c>
      <c r="P78" s="88">
        <v>22873.927392739275</v>
      </c>
      <c r="Q78" s="71"/>
      <c r="R78" s="71"/>
    </row>
    <row r="79" spans="15:18" x14ac:dyDescent="0.25">
      <c r="O79" s="33"/>
      <c r="P79" s="88"/>
      <c r="Q79" s="71"/>
      <c r="R79" s="71"/>
    </row>
    <row r="80" spans="15:18" x14ac:dyDescent="0.25">
      <c r="O80" s="71"/>
      <c r="P80" s="88"/>
      <c r="Q80" s="71"/>
      <c r="R80" s="71"/>
    </row>
    <row r="81" spans="15:18" x14ac:dyDescent="0.25">
      <c r="O81" s="71"/>
      <c r="P81" s="88"/>
      <c r="Q81" s="71"/>
      <c r="R81" s="71"/>
    </row>
    <row r="82" spans="15:18" x14ac:dyDescent="0.25">
      <c r="O82" s="71"/>
      <c r="P82" s="88"/>
      <c r="Q82" s="71"/>
      <c r="R82" s="71"/>
    </row>
    <row r="83" spans="15:18" x14ac:dyDescent="0.25">
      <c r="O83" s="71"/>
      <c r="P83" s="88"/>
      <c r="Q83" s="71"/>
      <c r="R83" s="71"/>
    </row>
    <row r="84" spans="15:18" x14ac:dyDescent="0.25">
      <c r="O84" s="71"/>
      <c r="P84" s="88"/>
      <c r="Q84" s="71"/>
      <c r="R84" s="71"/>
    </row>
    <row r="85" spans="15:18" x14ac:dyDescent="0.25">
      <c r="O85" s="71"/>
      <c r="P85" s="88"/>
      <c r="Q85" s="71"/>
      <c r="R85" s="71"/>
    </row>
    <row r="86" spans="15:18" x14ac:dyDescent="0.25">
      <c r="O86" s="71"/>
      <c r="P86" s="88"/>
      <c r="Q86" s="71"/>
      <c r="R86" s="71"/>
    </row>
    <row r="87" spans="15:18" x14ac:dyDescent="0.25">
      <c r="O87" s="71"/>
      <c r="P87" s="88"/>
      <c r="Q87" s="71"/>
      <c r="R87" s="71"/>
    </row>
    <row r="88" spans="15:18" x14ac:dyDescent="0.25">
      <c r="O88" s="71"/>
      <c r="P88" s="88"/>
      <c r="Q88" s="71"/>
      <c r="R88" s="71"/>
    </row>
    <row r="89" spans="15:18" x14ac:dyDescent="0.25">
      <c r="O89" s="71"/>
      <c r="P89" s="88"/>
      <c r="Q89" s="71"/>
      <c r="R89" s="71"/>
    </row>
    <row r="90" spans="15:18" x14ac:dyDescent="0.25">
      <c r="O90" s="71"/>
      <c r="P90" s="88"/>
      <c r="Q90" s="71"/>
      <c r="R90" s="71"/>
    </row>
    <row r="91" spans="15:18" x14ac:dyDescent="0.25">
      <c r="O91" s="71"/>
      <c r="P91" s="88"/>
      <c r="Q91" s="71"/>
      <c r="R91" s="71"/>
    </row>
    <row r="92" spans="15:18" x14ac:dyDescent="0.25">
      <c r="O92" s="71"/>
      <c r="P92" s="88"/>
      <c r="Q92" s="71"/>
      <c r="R92" s="71"/>
    </row>
    <row r="93" spans="15:18" x14ac:dyDescent="0.25">
      <c r="O93" s="71"/>
      <c r="P93" s="88"/>
      <c r="Q93" s="71"/>
      <c r="R93" s="71"/>
    </row>
    <row r="94" spans="15:18" x14ac:dyDescent="0.25">
      <c r="O94" s="71"/>
      <c r="P94" s="88"/>
      <c r="Q94" s="71"/>
      <c r="R94" s="71"/>
    </row>
    <row r="95" spans="15:18" x14ac:dyDescent="0.25">
      <c r="O95" s="71"/>
      <c r="P95" s="88"/>
      <c r="Q95" s="71"/>
      <c r="R95" s="71"/>
    </row>
    <row r="96" spans="15:18" x14ac:dyDescent="0.25">
      <c r="O96" s="71"/>
      <c r="P96" s="88"/>
      <c r="Q96" s="71"/>
      <c r="R96" s="71"/>
    </row>
    <row r="97" spans="15:18" x14ac:dyDescent="0.25">
      <c r="O97" s="71"/>
      <c r="P97" s="88"/>
      <c r="Q97" s="71"/>
      <c r="R97" s="71"/>
    </row>
    <row r="98" spans="15:18" x14ac:dyDescent="0.25">
      <c r="O98" s="71"/>
      <c r="P98" s="88"/>
      <c r="Q98" s="71"/>
      <c r="R98" s="71"/>
    </row>
  </sheetData>
  <mergeCells count="1">
    <mergeCell ref="A1:K1"/>
  </mergeCells>
  <phoneticPr fontId="4" type="noConversion"/>
  <pageMargins left="0.7" right="0.7" top="0.75" bottom="0.75" header="0.3" footer="0.3"/>
  <pageSetup scale="49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9"/>
  <sheetViews>
    <sheetView topLeftCell="A28" workbookViewId="0">
      <selection activeCell="A37" sqref="A37:C79"/>
    </sheetView>
  </sheetViews>
  <sheetFormatPr defaultColWidth="11" defaultRowHeight="15.75" x14ac:dyDescent="0.25"/>
  <cols>
    <col min="1" max="1" width="11" style="61"/>
    <col min="2" max="2" width="11" style="67"/>
    <col min="5" max="5" width="21.5" style="72" customWidth="1"/>
  </cols>
  <sheetData>
    <row r="1" spans="1:13" ht="18.75" x14ac:dyDescent="0.3">
      <c r="A1" s="11" t="s">
        <v>364</v>
      </c>
      <c r="B1" s="64"/>
      <c r="C1" s="65"/>
      <c r="D1" s="65"/>
      <c r="E1" s="66"/>
      <c r="F1" s="65"/>
      <c r="G1" s="65"/>
      <c r="H1" s="65"/>
      <c r="I1" s="65"/>
      <c r="J1" s="65"/>
      <c r="K1" s="65"/>
      <c r="L1" s="65"/>
      <c r="M1" s="65"/>
    </row>
    <row r="2" spans="1:13" ht="16.5" thickBot="1" x14ac:dyDescent="0.3">
      <c r="E2" s="68" t="s">
        <v>365</v>
      </c>
      <c r="F2" s="69"/>
      <c r="G2" s="69"/>
      <c r="H2" s="69"/>
      <c r="I2" s="69"/>
      <c r="J2" s="69"/>
    </row>
    <row r="3" spans="1:13" ht="31.5" x14ac:dyDescent="0.25">
      <c r="A3" s="60" t="s">
        <v>366</v>
      </c>
      <c r="B3" s="63" t="s">
        <v>367</v>
      </c>
      <c r="C3" s="46" t="s">
        <v>368</v>
      </c>
      <c r="D3" s="60" t="s">
        <v>369</v>
      </c>
      <c r="E3" s="70" t="s">
        <v>370</v>
      </c>
      <c r="F3" s="71"/>
      <c r="G3" s="48"/>
      <c r="H3" s="48"/>
      <c r="I3" s="48"/>
      <c r="J3" s="48"/>
    </row>
    <row r="4" spans="1:13" x14ac:dyDescent="0.25">
      <c r="A4" s="60">
        <v>5</v>
      </c>
      <c r="B4" s="67">
        <f t="shared" ref="B4:B42" si="0">(A4-$F$7)/($F$10)</f>
        <v>1128.129117259552</v>
      </c>
      <c r="E4" s="72" t="s">
        <v>371</v>
      </c>
    </row>
    <row r="5" spans="1:13" x14ac:dyDescent="0.25">
      <c r="A5" s="61">
        <v>10</v>
      </c>
      <c r="B5" s="67">
        <f t="shared" si="0"/>
        <v>1457.5098814229248</v>
      </c>
    </row>
    <row r="6" spans="1:13" x14ac:dyDescent="0.25">
      <c r="A6" s="61">
        <f>A5+5</f>
        <v>15</v>
      </c>
      <c r="B6" s="67">
        <f t="shared" si="0"/>
        <v>1786.8906455862978</v>
      </c>
      <c r="E6" s="72" t="s">
        <v>372</v>
      </c>
    </row>
    <row r="7" spans="1:13" x14ac:dyDescent="0.25">
      <c r="A7" s="61">
        <f t="shared" ref="A7:A70" si="1">A6+5</f>
        <v>20</v>
      </c>
      <c r="B7" s="67">
        <f t="shared" si="0"/>
        <v>2116.2714097496705</v>
      </c>
      <c r="E7" s="72" t="s">
        <v>373</v>
      </c>
      <c r="F7">
        <v>-12.125</v>
      </c>
    </row>
    <row r="8" spans="1:13" x14ac:dyDescent="0.25">
      <c r="A8" s="61">
        <f t="shared" si="1"/>
        <v>25</v>
      </c>
      <c r="B8" s="67">
        <f t="shared" si="0"/>
        <v>2445.6521739130435</v>
      </c>
      <c r="E8" s="72" t="s">
        <v>374</v>
      </c>
    </row>
    <row r="9" spans="1:13" x14ac:dyDescent="0.25">
      <c r="A9" s="61">
        <f t="shared" si="1"/>
        <v>30</v>
      </c>
      <c r="B9" s="67">
        <f t="shared" si="0"/>
        <v>2775.032938076416</v>
      </c>
    </row>
    <row r="10" spans="1:13" x14ac:dyDescent="0.25">
      <c r="A10" s="61">
        <f t="shared" si="1"/>
        <v>35</v>
      </c>
      <c r="B10" s="67">
        <f t="shared" si="0"/>
        <v>3104.413702239789</v>
      </c>
      <c r="E10" s="72" t="s">
        <v>375</v>
      </c>
      <c r="F10" s="73">
        <v>1.5180000000000001E-2</v>
      </c>
    </row>
    <row r="11" spans="1:13" x14ac:dyDescent="0.25">
      <c r="A11" s="61">
        <f t="shared" si="1"/>
        <v>40</v>
      </c>
      <c r="B11" s="67">
        <f t="shared" si="0"/>
        <v>3433.794466403162</v>
      </c>
      <c r="E11" s="72" t="s">
        <v>376</v>
      </c>
    </row>
    <row r="12" spans="1:13" x14ac:dyDescent="0.25">
      <c r="A12" s="61">
        <f t="shared" si="1"/>
        <v>45</v>
      </c>
      <c r="B12" s="67">
        <f t="shared" si="0"/>
        <v>3763.1752305665345</v>
      </c>
    </row>
    <row r="13" spans="1:13" x14ac:dyDescent="0.25">
      <c r="A13" s="61">
        <f t="shared" si="1"/>
        <v>50</v>
      </c>
      <c r="B13" s="67">
        <f t="shared" si="0"/>
        <v>4092.5559947299075</v>
      </c>
      <c r="E13" s="72" t="s">
        <v>377</v>
      </c>
    </row>
    <row r="14" spans="1:13" x14ac:dyDescent="0.25">
      <c r="A14" s="61">
        <f t="shared" si="1"/>
        <v>55</v>
      </c>
      <c r="B14" s="67">
        <f t="shared" si="0"/>
        <v>4421.9367588932801</v>
      </c>
      <c r="E14" s="72" t="s">
        <v>378</v>
      </c>
    </row>
    <row r="15" spans="1:13" x14ac:dyDescent="0.25">
      <c r="A15" s="61">
        <f t="shared" si="1"/>
        <v>60</v>
      </c>
      <c r="B15" s="67">
        <f t="shared" si="0"/>
        <v>4751.317523056653</v>
      </c>
      <c r="E15" s="72" t="s">
        <v>379</v>
      </c>
    </row>
    <row r="16" spans="1:13" x14ac:dyDescent="0.25">
      <c r="A16" s="61">
        <f t="shared" si="1"/>
        <v>65</v>
      </c>
      <c r="B16" s="67">
        <f t="shared" si="0"/>
        <v>5080.698287220026</v>
      </c>
    </row>
    <row r="17" spans="1:10" ht="16.5" thickBot="1" x14ac:dyDescent="0.3">
      <c r="A17" s="61">
        <f t="shared" si="1"/>
        <v>70</v>
      </c>
      <c r="B17" s="67">
        <f t="shared" si="0"/>
        <v>5410.079051383399</v>
      </c>
      <c r="E17" s="68" t="s">
        <v>380</v>
      </c>
      <c r="F17" s="69"/>
      <c r="G17" s="69"/>
      <c r="H17" s="69"/>
      <c r="I17" s="69"/>
      <c r="J17" s="69"/>
    </row>
    <row r="18" spans="1:10" x14ac:dyDescent="0.25">
      <c r="A18" s="61">
        <f t="shared" si="1"/>
        <v>75</v>
      </c>
      <c r="B18" s="67">
        <f t="shared" si="0"/>
        <v>5739.459815546772</v>
      </c>
      <c r="E18" s="72" t="s">
        <v>381</v>
      </c>
      <c r="F18" t="s">
        <v>382</v>
      </c>
    </row>
    <row r="19" spans="1:10" x14ac:dyDescent="0.25">
      <c r="A19" s="61">
        <f t="shared" si="1"/>
        <v>80</v>
      </c>
      <c r="B19" s="67">
        <f t="shared" si="0"/>
        <v>6068.840579710145</v>
      </c>
    </row>
    <row r="20" spans="1:10" x14ac:dyDescent="0.25">
      <c r="A20" s="61">
        <f t="shared" si="1"/>
        <v>85</v>
      </c>
      <c r="B20" s="67">
        <f t="shared" si="0"/>
        <v>6398.2213438735171</v>
      </c>
      <c r="E20" s="74" t="s">
        <v>383</v>
      </c>
      <c r="F20" t="s">
        <v>384</v>
      </c>
      <c r="G20" s="73">
        <v>12320</v>
      </c>
    </row>
    <row r="21" spans="1:10" x14ac:dyDescent="0.25">
      <c r="A21" s="61">
        <f t="shared" si="1"/>
        <v>90</v>
      </c>
      <c r="B21" s="67">
        <f t="shared" si="0"/>
        <v>6727.6021080368901</v>
      </c>
    </row>
    <row r="22" spans="1:10" x14ac:dyDescent="0.25">
      <c r="A22" s="61">
        <f t="shared" si="1"/>
        <v>95</v>
      </c>
      <c r="B22" s="67">
        <f t="shared" si="0"/>
        <v>7056.982872200263</v>
      </c>
      <c r="E22" s="72" t="s">
        <v>385</v>
      </c>
      <c r="H22" t="s">
        <v>386</v>
      </c>
    </row>
    <row r="23" spans="1:10" x14ac:dyDescent="0.25">
      <c r="A23" s="61">
        <f t="shared" si="1"/>
        <v>100</v>
      </c>
      <c r="B23" s="67">
        <f t="shared" si="0"/>
        <v>7386.363636363636</v>
      </c>
      <c r="E23" s="72" t="s">
        <v>387</v>
      </c>
      <c r="F23" t="s">
        <v>384</v>
      </c>
      <c r="G23">
        <v>-105.402</v>
      </c>
      <c r="H23" t="s">
        <v>388</v>
      </c>
      <c r="I23" t="s">
        <v>384</v>
      </c>
      <c r="J23">
        <v>21.343</v>
      </c>
    </row>
    <row r="24" spans="1:10" x14ac:dyDescent="0.25">
      <c r="A24" s="61">
        <f t="shared" si="1"/>
        <v>105</v>
      </c>
      <c r="B24" s="67">
        <f t="shared" si="0"/>
        <v>7715.744400527009</v>
      </c>
      <c r="E24" s="72" t="s">
        <v>389</v>
      </c>
      <c r="F24" t="s">
        <v>384</v>
      </c>
      <c r="G24" s="73">
        <v>2.1229999999999999E-2</v>
      </c>
      <c r="H24" t="s">
        <v>390</v>
      </c>
      <c r="I24" t="s">
        <v>384</v>
      </c>
      <c r="J24" s="73">
        <v>1.392E-3</v>
      </c>
    </row>
    <row r="25" spans="1:10" x14ac:dyDescent="0.25">
      <c r="A25" s="61">
        <f t="shared" si="1"/>
        <v>110</v>
      </c>
      <c r="B25" s="67">
        <f t="shared" si="0"/>
        <v>8045.125164690382</v>
      </c>
    </row>
    <row r="26" spans="1:10" x14ac:dyDescent="0.25">
      <c r="A26" s="61">
        <f t="shared" si="1"/>
        <v>115</v>
      </c>
      <c r="B26" s="67">
        <f t="shared" si="0"/>
        <v>8374.5059288537541</v>
      </c>
      <c r="E26" s="72" t="s">
        <v>391</v>
      </c>
      <c r="G26">
        <v>0.93600000000000005</v>
      </c>
    </row>
    <row r="27" spans="1:10" x14ac:dyDescent="0.25">
      <c r="A27" s="61">
        <f t="shared" si="1"/>
        <v>120</v>
      </c>
      <c r="B27" s="67">
        <f t="shared" si="0"/>
        <v>8703.886693017128</v>
      </c>
      <c r="E27" s="74" t="s">
        <v>392</v>
      </c>
      <c r="G27" s="73">
        <v>6.083E-6</v>
      </c>
    </row>
    <row r="28" spans="1:10" x14ac:dyDescent="0.25">
      <c r="A28" s="61">
        <f t="shared" si="1"/>
        <v>125</v>
      </c>
      <c r="B28" s="67">
        <f t="shared" si="0"/>
        <v>9033.2674571805001</v>
      </c>
    </row>
    <row r="29" spans="1:10" x14ac:dyDescent="0.25">
      <c r="A29" s="61">
        <f t="shared" si="1"/>
        <v>130</v>
      </c>
      <c r="B29" s="67">
        <f t="shared" si="0"/>
        <v>9362.6482213438721</v>
      </c>
      <c r="E29" s="74" t="s">
        <v>393</v>
      </c>
      <c r="G29">
        <v>0.876</v>
      </c>
    </row>
    <row r="30" spans="1:10" x14ac:dyDescent="0.25">
      <c r="A30" s="61">
        <f t="shared" si="1"/>
        <v>135</v>
      </c>
      <c r="B30" s="67">
        <f t="shared" si="0"/>
        <v>9692.028985507246</v>
      </c>
      <c r="E30" s="72" t="s">
        <v>394</v>
      </c>
      <c r="G30">
        <v>216.286</v>
      </c>
    </row>
    <row r="31" spans="1:10" x14ac:dyDescent="0.25">
      <c r="A31" s="61">
        <f t="shared" si="1"/>
        <v>140</v>
      </c>
      <c r="B31" s="67">
        <f t="shared" si="0"/>
        <v>10021.409749670618</v>
      </c>
      <c r="C31" s="47"/>
      <c r="E31" s="72" t="s">
        <v>395</v>
      </c>
      <c r="G31" s="73">
        <v>99170</v>
      </c>
    </row>
    <row r="32" spans="1:10" x14ac:dyDescent="0.25">
      <c r="A32" s="61">
        <f t="shared" si="1"/>
        <v>145</v>
      </c>
      <c r="B32" s="67">
        <f t="shared" si="0"/>
        <v>10350.790513833992</v>
      </c>
      <c r="E32" s="72" t="s">
        <v>396</v>
      </c>
      <c r="G32" s="73">
        <v>12320</v>
      </c>
    </row>
    <row r="33" spans="1:10" x14ac:dyDescent="0.25">
      <c r="A33" s="61">
        <f t="shared" si="1"/>
        <v>150</v>
      </c>
      <c r="B33" s="67">
        <f t="shared" si="0"/>
        <v>10680.171277997364</v>
      </c>
      <c r="G33" s="73"/>
    </row>
    <row r="34" spans="1:10" ht="16.5" thickBot="1" x14ac:dyDescent="0.3">
      <c r="A34" s="61">
        <f t="shared" si="1"/>
        <v>155</v>
      </c>
      <c r="B34" s="67">
        <f t="shared" si="0"/>
        <v>11009.552042160738</v>
      </c>
      <c r="E34" s="68" t="s">
        <v>397</v>
      </c>
      <c r="F34" s="69"/>
      <c r="G34" s="69"/>
      <c r="H34" s="69"/>
      <c r="I34" s="69"/>
      <c r="J34" s="69"/>
    </row>
    <row r="35" spans="1:10" x14ac:dyDescent="0.25">
      <c r="A35" s="61">
        <f t="shared" si="1"/>
        <v>160</v>
      </c>
      <c r="B35" s="67">
        <f t="shared" si="0"/>
        <v>11338.93280632411</v>
      </c>
      <c r="E35" s="72" t="s">
        <v>383</v>
      </c>
      <c r="F35" t="s">
        <v>384</v>
      </c>
      <c r="G35" s="73">
        <v>12590</v>
      </c>
    </row>
    <row r="36" spans="1:10" x14ac:dyDescent="0.25">
      <c r="A36" s="61">
        <f t="shared" si="1"/>
        <v>165</v>
      </c>
      <c r="B36" s="67">
        <f t="shared" si="0"/>
        <v>11668.313570487482</v>
      </c>
    </row>
    <row r="37" spans="1:10" x14ac:dyDescent="0.25">
      <c r="A37" s="61">
        <f t="shared" si="1"/>
        <v>170</v>
      </c>
      <c r="B37" s="67">
        <f t="shared" si="0"/>
        <v>11997.694334650856</v>
      </c>
      <c r="C37" s="67">
        <f t="shared" ref="C37:C41" si="2">(A37-$G$38)/($G$39)</f>
        <v>12972.937293729374</v>
      </c>
      <c r="E37" s="72" t="s">
        <v>385</v>
      </c>
      <c r="H37" t="s">
        <v>386</v>
      </c>
    </row>
    <row r="38" spans="1:10" x14ac:dyDescent="0.25">
      <c r="A38" s="61">
        <f t="shared" si="1"/>
        <v>175</v>
      </c>
      <c r="B38" s="67">
        <f t="shared" si="0"/>
        <v>12327.075098814228</v>
      </c>
      <c r="C38" s="67">
        <f t="shared" si="2"/>
        <v>13208.675153229609</v>
      </c>
      <c r="E38" s="72" t="s">
        <v>387</v>
      </c>
      <c r="F38" t="s">
        <v>384</v>
      </c>
      <c r="G38">
        <v>-105.15600000000001</v>
      </c>
      <c r="H38" t="s">
        <v>388</v>
      </c>
      <c r="I38" t="s">
        <v>384</v>
      </c>
      <c r="J38">
        <v>17.905000000000001</v>
      </c>
    </row>
    <row r="39" spans="1:10" x14ac:dyDescent="0.25">
      <c r="A39" s="61">
        <f t="shared" si="1"/>
        <v>180</v>
      </c>
      <c r="B39" s="67">
        <f t="shared" si="0"/>
        <v>12656.455862977602</v>
      </c>
      <c r="C39" s="67">
        <f t="shared" si="2"/>
        <v>13444.413012729845</v>
      </c>
      <c r="E39" s="72" t="s">
        <v>389</v>
      </c>
      <c r="F39" t="s">
        <v>384</v>
      </c>
      <c r="G39" s="73">
        <v>2.121E-2</v>
      </c>
      <c r="H39" t="s">
        <v>390</v>
      </c>
      <c r="I39" t="s">
        <v>384</v>
      </c>
      <c r="J39" s="73">
        <v>1.196E-3</v>
      </c>
    </row>
    <row r="40" spans="1:10" x14ac:dyDescent="0.25">
      <c r="A40" s="61">
        <f t="shared" si="1"/>
        <v>185</v>
      </c>
      <c r="B40" s="67">
        <f t="shared" si="0"/>
        <v>12985.836627140974</v>
      </c>
      <c r="C40" s="67">
        <f t="shared" si="2"/>
        <v>13680.15087223008</v>
      </c>
    </row>
    <row r="41" spans="1:10" x14ac:dyDescent="0.25">
      <c r="A41" s="61">
        <f t="shared" si="1"/>
        <v>190</v>
      </c>
      <c r="B41" s="67">
        <f t="shared" si="0"/>
        <v>13315.217391304348</v>
      </c>
      <c r="C41" s="67">
        <f t="shared" si="2"/>
        <v>13915.888731730316</v>
      </c>
      <c r="D41" s="67">
        <f t="shared" ref="D41:D79" si="3">(A41-$G$23)/($G$24)</f>
        <v>13914.366462552991</v>
      </c>
      <c r="E41" s="72" t="s">
        <v>391</v>
      </c>
      <c r="G41">
        <v>0.94499999999999995</v>
      </c>
    </row>
    <row r="42" spans="1:10" x14ac:dyDescent="0.25">
      <c r="A42" s="61">
        <f t="shared" si="1"/>
        <v>195</v>
      </c>
      <c r="B42" s="67">
        <f t="shared" si="0"/>
        <v>13644.59815546772</v>
      </c>
      <c r="C42" s="67">
        <f>(A42-$G$38)/($G$39)</f>
        <v>14151.626591230552</v>
      </c>
      <c r="D42" s="67">
        <f t="shared" si="3"/>
        <v>14149.882242110221</v>
      </c>
      <c r="E42" s="72" t="s">
        <v>392</v>
      </c>
      <c r="G42" s="73">
        <v>9.9610000000000009E-7</v>
      </c>
    </row>
    <row r="43" spans="1:10" x14ac:dyDescent="0.25">
      <c r="A43" s="61">
        <f t="shared" si="1"/>
        <v>200</v>
      </c>
      <c r="B43"/>
      <c r="C43" s="67">
        <f t="shared" ref="C43:C79" si="4">(A43-$G$38)/($G$39)</f>
        <v>14387.364450730787</v>
      </c>
      <c r="D43" s="67">
        <f t="shared" si="3"/>
        <v>14385.398021667452</v>
      </c>
    </row>
    <row r="44" spans="1:10" x14ac:dyDescent="0.25">
      <c r="A44" s="61">
        <f t="shared" si="1"/>
        <v>205</v>
      </c>
      <c r="B44"/>
      <c r="C44" s="67">
        <f t="shared" si="4"/>
        <v>14623.102310231023</v>
      </c>
      <c r="D44" s="67">
        <f t="shared" si="3"/>
        <v>14620.913801224682</v>
      </c>
      <c r="E44" s="72" t="s">
        <v>393</v>
      </c>
      <c r="G44">
        <v>0.89200000000000002</v>
      </c>
    </row>
    <row r="45" spans="1:10" x14ac:dyDescent="0.25">
      <c r="A45" s="61">
        <f t="shared" si="1"/>
        <v>210</v>
      </c>
      <c r="B45"/>
      <c r="C45" s="67">
        <f t="shared" si="4"/>
        <v>14858.84016973126</v>
      </c>
      <c r="D45" s="67">
        <f t="shared" si="3"/>
        <v>14856.429580781913</v>
      </c>
      <c r="E45" s="72" t="s">
        <v>394</v>
      </c>
      <c r="G45">
        <v>208.375</v>
      </c>
    </row>
    <row r="46" spans="1:10" x14ac:dyDescent="0.25">
      <c r="A46" s="61">
        <f t="shared" si="1"/>
        <v>215</v>
      </c>
      <c r="B46"/>
      <c r="C46" s="67">
        <f t="shared" si="4"/>
        <v>15094.578029231496</v>
      </c>
      <c r="D46" s="67">
        <f t="shared" si="3"/>
        <v>15091.945360339143</v>
      </c>
      <c r="E46" s="72" t="s">
        <v>395</v>
      </c>
      <c r="G46" s="73">
        <v>116900</v>
      </c>
    </row>
    <row r="47" spans="1:10" x14ac:dyDescent="0.25">
      <c r="A47" s="61">
        <f t="shared" si="1"/>
        <v>220</v>
      </c>
      <c r="B47"/>
      <c r="C47" s="67">
        <f t="shared" si="4"/>
        <v>15330.315888731731</v>
      </c>
      <c r="D47" s="67">
        <f t="shared" si="3"/>
        <v>15327.461139896373</v>
      </c>
      <c r="E47" s="72" t="s">
        <v>396</v>
      </c>
      <c r="G47" s="73">
        <v>12590</v>
      </c>
    </row>
    <row r="48" spans="1:10" x14ac:dyDescent="0.25">
      <c r="A48" s="61">
        <f t="shared" si="1"/>
        <v>225</v>
      </c>
      <c r="B48"/>
      <c r="C48" s="67">
        <f t="shared" si="4"/>
        <v>15566.053748231967</v>
      </c>
      <c r="D48" s="67">
        <f t="shared" si="3"/>
        <v>15562.976919453604</v>
      </c>
    </row>
    <row r="49" spans="1:4" x14ac:dyDescent="0.25">
      <c r="A49" s="61">
        <f t="shared" si="1"/>
        <v>230</v>
      </c>
      <c r="B49"/>
      <c r="C49" s="67">
        <f t="shared" si="4"/>
        <v>15801.791607732202</v>
      </c>
      <c r="D49" s="67">
        <f t="shared" si="3"/>
        <v>15798.492699010834</v>
      </c>
    </row>
    <row r="50" spans="1:4" x14ac:dyDescent="0.25">
      <c r="A50" s="61">
        <f t="shared" si="1"/>
        <v>235</v>
      </c>
      <c r="B50"/>
      <c r="C50" s="67">
        <f t="shared" si="4"/>
        <v>16037.529467232438</v>
      </c>
      <c r="D50" s="67">
        <f t="shared" si="3"/>
        <v>16034.008478568065</v>
      </c>
    </row>
    <row r="51" spans="1:4" x14ac:dyDescent="0.25">
      <c r="A51" s="61">
        <f t="shared" si="1"/>
        <v>240</v>
      </c>
      <c r="B51"/>
      <c r="C51" s="67">
        <f t="shared" si="4"/>
        <v>16273.267326732674</v>
      </c>
      <c r="D51" s="67">
        <f t="shared" si="3"/>
        <v>16269.524258125295</v>
      </c>
    </row>
    <row r="52" spans="1:4" x14ac:dyDescent="0.25">
      <c r="A52" s="61">
        <f t="shared" si="1"/>
        <v>245</v>
      </c>
      <c r="B52"/>
      <c r="C52" s="67">
        <f t="shared" si="4"/>
        <v>16509.005186232909</v>
      </c>
      <c r="D52" s="67">
        <f t="shared" si="3"/>
        <v>16505.040037682524</v>
      </c>
    </row>
    <row r="53" spans="1:4" x14ac:dyDescent="0.25">
      <c r="A53" s="61">
        <f t="shared" si="1"/>
        <v>250</v>
      </c>
      <c r="B53"/>
      <c r="C53" s="67">
        <f t="shared" si="4"/>
        <v>16744.743045733147</v>
      </c>
      <c r="D53" s="67">
        <f t="shared" si="3"/>
        <v>16740.555817239754</v>
      </c>
    </row>
    <row r="54" spans="1:4" x14ac:dyDescent="0.25">
      <c r="A54" s="61">
        <f t="shared" si="1"/>
        <v>255</v>
      </c>
      <c r="B54"/>
      <c r="C54" s="67">
        <f t="shared" si="4"/>
        <v>16980.48090523338</v>
      </c>
      <c r="D54" s="67">
        <f t="shared" si="3"/>
        <v>16976.071596796985</v>
      </c>
    </row>
    <row r="55" spans="1:4" x14ac:dyDescent="0.25">
      <c r="A55" s="61">
        <f t="shared" si="1"/>
        <v>260</v>
      </c>
      <c r="B55"/>
      <c r="C55" s="67">
        <f t="shared" si="4"/>
        <v>17216.218764733618</v>
      </c>
      <c r="D55" s="67">
        <f t="shared" si="3"/>
        <v>17211.587376354215</v>
      </c>
    </row>
    <row r="56" spans="1:4" x14ac:dyDescent="0.25">
      <c r="A56" s="61">
        <f t="shared" si="1"/>
        <v>265</v>
      </c>
      <c r="B56"/>
      <c r="C56" s="67">
        <f t="shared" si="4"/>
        <v>17451.956624233851</v>
      </c>
      <c r="D56" s="67">
        <f t="shared" si="3"/>
        <v>17447.103155911445</v>
      </c>
    </row>
    <row r="57" spans="1:4" x14ac:dyDescent="0.25">
      <c r="A57" s="61">
        <f t="shared" si="1"/>
        <v>270</v>
      </c>
      <c r="B57"/>
      <c r="C57" s="67">
        <f t="shared" si="4"/>
        <v>17687.694483734089</v>
      </c>
      <c r="D57" s="67">
        <f t="shared" si="3"/>
        <v>17682.618935468676</v>
      </c>
    </row>
    <row r="58" spans="1:4" x14ac:dyDescent="0.25">
      <c r="A58" s="61">
        <f t="shared" si="1"/>
        <v>275</v>
      </c>
      <c r="B58"/>
      <c r="C58" s="67">
        <f t="shared" si="4"/>
        <v>17923.432343234323</v>
      </c>
      <c r="D58" s="67">
        <f t="shared" si="3"/>
        <v>17918.134715025906</v>
      </c>
    </row>
    <row r="59" spans="1:4" x14ac:dyDescent="0.25">
      <c r="A59" s="61">
        <f t="shared" si="1"/>
        <v>280</v>
      </c>
      <c r="B59"/>
      <c r="C59" s="67">
        <f t="shared" si="4"/>
        <v>18159.17020273456</v>
      </c>
      <c r="D59" s="67">
        <f t="shared" si="3"/>
        <v>18153.650494583137</v>
      </c>
    </row>
    <row r="60" spans="1:4" x14ac:dyDescent="0.25">
      <c r="A60" s="61">
        <f t="shared" si="1"/>
        <v>285</v>
      </c>
      <c r="B60"/>
      <c r="C60" s="67">
        <f t="shared" si="4"/>
        <v>18394.908062234794</v>
      </c>
      <c r="D60" s="67">
        <f t="shared" si="3"/>
        <v>18389.166274140367</v>
      </c>
    </row>
    <row r="61" spans="1:4" x14ac:dyDescent="0.25">
      <c r="A61" s="61">
        <f t="shared" si="1"/>
        <v>290</v>
      </c>
      <c r="B61"/>
      <c r="C61" s="67">
        <f t="shared" si="4"/>
        <v>18630.645921735031</v>
      </c>
      <c r="D61" s="67">
        <f t="shared" si="3"/>
        <v>18624.682053697597</v>
      </c>
    </row>
    <row r="62" spans="1:4" x14ac:dyDescent="0.25">
      <c r="A62" s="61">
        <f t="shared" si="1"/>
        <v>295</v>
      </c>
      <c r="B62"/>
      <c r="C62" s="67">
        <f t="shared" si="4"/>
        <v>18866.383781235269</v>
      </c>
      <c r="D62" s="67">
        <f t="shared" si="3"/>
        <v>18860.197833254828</v>
      </c>
    </row>
    <row r="63" spans="1:4" x14ac:dyDescent="0.25">
      <c r="A63" s="61">
        <f t="shared" si="1"/>
        <v>300</v>
      </c>
      <c r="B63"/>
      <c r="C63" s="67">
        <f t="shared" si="4"/>
        <v>19102.121640735502</v>
      </c>
      <c r="D63" s="67">
        <f t="shared" si="3"/>
        <v>19095.713612812058</v>
      </c>
    </row>
    <row r="64" spans="1:4" x14ac:dyDescent="0.25">
      <c r="A64" s="61">
        <f t="shared" si="1"/>
        <v>305</v>
      </c>
      <c r="B64"/>
      <c r="C64" s="67">
        <f t="shared" si="4"/>
        <v>19337.85950023574</v>
      </c>
      <c r="D64" s="67">
        <f t="shared" si="3"/>
        <v>19331.229392369289</v>
      </c>
    </row>
    <row r="65" spans="1:4" x14ac:dyDescent="0.25">
      <c r="A65" s="61">
        <f t="shared" si="1"/>
        <v>310</v>
      </c>
      <c r="B65"/>
      <c r="C65" s="67">
        <f t="shared" si="4"/>
        <v>19573.597359735973</v>
      </c>
      <c r="D65" s="67">
        <f t="shared" si="3"/>
        <v>19566.745171926519</v>
      </c>
    </row>
    <row r="66" spans="1:4" x14ac:dyDescent="0.25">
      <c r="A66" s="61">
        <f t="shared" si="1"/>
        <v>315</v>
      </c>
      <c r="B66"/>
      <c r="C66" s="67">
        <f t="shared" si="4"/>
        <v>19809.335219236211</v>
      </c>
      <c r="D66" s="67">
        <f t="shared" si="3"/>
        <v>19802.26095148375</v>
      </c>
    </row>
    <row r="67" spans="1:4" x14ac:dyDescent="0.25">
      <c r="A67" s="61">
        <f t="shared" si="1"/>
        <v>320</v>
      </c>
      <c r="B67"/>
      <c r="C67" s="67">
        <f t="shared" si="4"/>
        <v>20045.073078736445</v>
      </c>
      <c r="D67" s="67">
        <f t="shared" si="3"/>
        <v>20037.77673104098</v>
      </c>
    </row>
    <row r="68" spans="1:4" x14ac:dyDescent="0.25">
      <c r="A68" s="61">
        <f t="shared" si="1"/>
        <v>325</v>
      </c>
      <c r="B68"/>
      <c r="C68" s="67">
        <f t="shared" si="4"/>
        <v>20280.810938236682</v>
      </c>
      <c r="D68" s="67">
        <f t="shared" si="3"/>
        <v>20273.29251059821</v>
      </c>
    </row>
    <row r="69" spans="1:4" x14ac:dyDescent="0.25">
      <c r="A69" s="61">
        <f t="shared" si="1"/>
        <v>330</v>
      </c>
      <c r="B69"/>
      <c r="C69" s="67">
        <f t="shared" si="4"/>
        <v>20516.548797736916</v>
      </c>
      <c r="D69" s="67">
        <f t="shared" si="3"/>
        <v>20508.808290155441</v>
      </c>
    </row>
    <row r="70" spans="1:4" x14ac:dyDescent="0.25">
      <c r="A70" s="61">
        <f t="shared" si="1"/>
        <v>335</v>
      </c>
      <c r="B70"/>
      <c r="C70" s="67">
        <f t="shared" si="4"/>
        <v>20752.286657237153</v>
      </c>
      <c r="D70" s="67">
        <f t="shared" si="3"/>
        <v>20744.324069712671</v>
      </c>
    </row>
    <row r="71" spans="1:4" x14ac:dyDescent="0.25">
      <c r="A71" s="61">
        <f t="shared" ref="A71:A79" si="5">A70+5</f>
        <v>340</v>
      </c>
      <c r="B71"/>
      <c r="C71" s="67">
        <f t="shared" si="4"/>
        <v>20988.024516737387</v>
      </c>
      <c r="D71" s="67">
        <f t="shared" si="3"/>
        <v>20979.839849269902</v>
      </c>
    </row>
    <row r="72" spans="1:4" x14ac:dyDescent="0.25">
      <c r="A72" s="61">
        <f t="shared" si="5"/>
        <v>345</v>
      </c>
      <c r="B72"/>
      <c r="C72" s="67">
        <f t="shared" si="4"/>
        <v>21223.762376237624</v>
      </c>
      <c r="D72" s="67">
        <f t="shared" si="3"/>
        <v>21215.355628827132</v>
      </c>
    </row>
    <row r="73" spans="1:4" x14ac:dyDescent="0.25">
      <c r="A73" s="61">
        <f t="shared" si="5"/>
        <v>350</v>
      </c>
      <c r="B73"/>
      <c r="C73" s="67">
        <f t="shared" si="4"/>
        <v>21459.500235737862</v>
      </c>
      <c r="D73" s="67">
        <f t="shared" si="3"/>
        <v>21450.871408384362</v>
      </c>
    </row>
    <row r="74" spans="1:4" x14ac:dyDescent="0.25">
      <c r="A74" s="61">
        <f t="shared" si="5"/>
        <v>355</v>
      </c>
      <c r="B74"/>
      <c r="C74" s="67">
        <f t="shared" si="4"/>
        <v>21695.238095238095</v>
      </c>
      <c r="D74" s="67">
        <f t="shared" si="3"/>
        <v>21686.387187941593</v>
      </c>
    </row>
    <row r="75" spans="1:4" x14ac:dyDescent="0.25">
      <c r="A75" s="61">
        <f t="shared" si="5"/>
        <v>360</v>
      </c>
      <c r="B75"/>
      <c r="C75" s="67">
        <f t="shared" si="4"/>
        <v>21930.975954738333</v>
      </c>
      <c r="D75" s="67">
        <f t="shared" si="3"/>
        <v>21921.902967498823</v>
      </c>
    </row>
    <row r="76" spans="1:4" x14ac:dyDescent="0.25">
      <c r="A76" s="61">
        <f t="shared" si="5"/>
        <v>365</v>
      </c>
      <c r="B76"/>
      <c r="C76" s="67">
        <f t="shared" si="4"/>
        <v>22166.713814238567</v>
      </c>
      <c r="D76" s="67">
        <f t="shared" si="3"/>
        <v>22157.418747056054</v>
      </c>
    </row>
    <row r="77" spans="1:4" x14ac:dyDescent="0.25">
      <c r="A77" s="61">
        <f t="shared" si="5"/>
        <v>370</v>
      </c>
      <c r="B77"/>
      <c r="C77" s="67">
        <f t="shared" si="4"/>
        <v>22402.451673738804</v>
      </c>
      <c r="D77" s="67">
        <f t="shared" si="3"/>
        <v>22392.934526613284</v>
      </c>
    </row>
    <row r="78" spans="1:4" x14ac:dyDescent="0.25">
      <c r="A78" s="61">
        <f t="shared" si="5"/>
        <v>375</v>
      </c>
      <c r="B78"/>
      <c r="C78" s="67">
        <f t="shared" si="4"/>
        <v>22638.189533239038</v>
      </c>
      <c r="D78" s="67">
        <f t="shared" si="3"/>
        <v>22628.450306170515</v>
      </c>
    </row>
    <row r="79" spans="1:4" x14ac:dyDescent="0.25">
      <c r="A79" s="61">
        <f t="shared" si="5"/>
        <v>380</v>
      </c>
      <c r="B79"/>
      <c r="C79" s="67">
        <f t="shared" si="4"/>
        <v>22873.927392739275</v>
      </c>
      <c r="D79" s="67">
        <f t="shared" si="3"/>
        <v>22863.966085727745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Sigmodon</vt:lpstr>
      <vt:lpstr>Metadata</vt:lpstr>
      <vt:lpstr>Master Morphology-Isotopes</vt:lpstr>
      <vt:lpstr>Summary by Strata</vt:lpstr>
      <vt:lpstr>AGE MODEL</vt:lpstr>
      <vt:lpstr>'Summary by Strata'!Print_Area</vt:lpstr>
    </vt:vector>
  </TitlesOfParts>
  <Company>UNM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Felisa Smith</dc:creator>
  <cp:lastModifiedBy>Catalina Tome</cp:lastModifiedBy>
  <cp:lastPrinted>2015-10-06T22:24:34Z</cp:lastPrinted>
  <dcterms:created xsi:type="dcterms:W3CDTF">2014-10-05T18:34:05Z</dcterms:created>
  <dcterms:modified xsi:type="dcterms:W3CDTF">2016-03-04T00:05:09Z</dcterms:modified>
</cp:coreProperties>
</file>