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800" yWindow="0" windowWidth="20140" windowHeight="16720" tabRatio="500" activeTab="2"/>
  </bookViews>
  <sheets>
    <sheet name="Sigmodon" sheetId="1" r:id="rId1"/>
    <sheet name="Metadata" sheetId="2" r:id="rId2"/>
    <sheet name="For ProFit" sheetId="3" r:id="rId3"/>
    <sheet name="Sheet2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5" i="3" l="1"/>
  <c r="Y4" i="3"/>
  <c r="Y3" i="3"/>
  <c r="Y2" i="3"/>
  <c r="Z6" i="3"/>
  <c r="V7" i="3"/>
  <c r="V6" i="3"/>
  <c r="V5" i="3"/>
  <c r="V4" i="3"/>
  <c r="V3" i="3"/>
  <c r="V2" i="3"/>
  <c r="I227" i="1"/>
  <c r="I217" i="1"/>
  <c r="I203" i="1"/>
  <c r="I202" i="1"/>
  <c r="I198" i="1"/>
  <c r="I186" i="1"/>
  <c r="I185" i="1"/>
  <c r="I184" i="1"/>
  <c r="I153" i="1"/>
  <c r="I141" i="1"/>
  <c r="I140" i="1"/>
  <c r="I139" i="1"/>
  <c r="I138" i="1"/>
  <c r="I137" i="1"/>
  <c r="I136" i="1"/>
  <c r="I135" i="1"/>
  <c r="I134" i="1"/>
  <c r="I131" i="1"/>
  <c r="I129" i="1"/>
  <c r="I101" i="1"/>
  <c r="I91" i="1"/>
  <c r="I87" i="1"/>
  <c r="I86" i="1"/>
  <c r="I85" i="1"/>
  <c r="I84" i="1"/>
  <c r="I83" i="1"/>
  <c r="I82" i="1"/>
  <c r="I81" i="1"/>
  <c r="I80" i="1"/>
  <c r="I79" i="1"/>
  <c r="I78" i="1"/>
  <c r="I76" i="1"/>
  <c r="I75" i="1"/>
  <c r="I74" i="1"/>
  <c r="I70" i="1"/>
  <c r="I67" i="1"/>
  <c r="I62" i="1"/>
  <c r="I34" i="1"/>
  <c r="M101" i="1"/>
  <c r="P101" i="1"/>
  <c r="O101" i="1"/>
  <c r="N101" i="1"/>
  <c r="I29" i="1"/>
  <c r="M91" i="1"/>
  <c r="P91" i="1"/>
  <c r="O91" i="1"/>
  <c r="N91" i="1"/>
  <c r="M137" i="1"/>
  <c r="P137" i="1"/>
  <c r="O137" i="1"/>
  <c r="N137" i="1"/>
  <c r="M134" i="1"/>
  <c r="P134" i="1"/>
  <c r="O134" i="1"/>
  <c r="N134" i="1"/>
  <c r="M141" i="1"/>
  <c r="P141" i="1"/>
  <c r="O141" i="1"/>
  <c r="N141" i="1"/>
  <c r="M135" i="1"/>
  <c r="P135" i="1"/>
  <c r="O135" i="1"/>
  <c r="N135" i="1"/>
  <c r="M129" i="1"/>
  <c r="P129" i="1"/>
  <c r="O129" i="1"/>
  <c r="N129" i="1"/>
  <c r="M131" i="1"/>
  <c r="P131" i="1"/>
  <c r="O131" i="1"/>
  <c r="N131" i="1"/>
  <c r="M184" i="1"/>
  <c r="P184" i="1"/>
  <c r="O184" i="1"/>
  <c r="N184" i="1"/>
  <c r="M153" i="1"/>
  <c r="P153" i="1"/>
  <c r="O153" i="1"/>
  <c r="N153" i="1"/>
  <c r="M186" i="1"/>
  <c r="O186" i="1"/>
  <c r="P186" i="1"/>
  <c r="N186" i="1"/>
  <c r="M217" i="1"/>
  <c r="P217" i="1"/>
  <c r="M203" i="1"/>
  <c r="P203" i="1"/>
  <c r="M202" i="1"/>
  <c r="P202" i="1"/>
  <c r="M198" i="1"/>
  <c r="P198" i="1"/>
  <c r="M140" i="1"/>
  <c r="P140" i="1"/>
  <c r="M227" i="1"/>
  <c r="P227" i="1"/>
  <c r="M34" i="1"/>
  <c r="P34" i="1"/>
  <c r="M82" i="1"/>
  <c r="P82" i="1"/>
  <c r="M85" i="1"/>
  <c r="P85" i="1"/>
  <c r="M87" i="1"/>
  <c r="P87" i="1"/>
  <c r="M70" i="1"/>
  <c r="P70" i="1"/>
  <c r="M86" i="1"/>
  <c r="P86" i="1"/>
  <c r="M80" i="1"/>
  <c r="P80" i="1"/>
  <c r="M76" i="1"/>
  <c r="P76" i="1"/>
  <c r="M79" i="1"/>
  <c r="P79" i="1"/>
  <c r="M78" i="1"/>
  <c r="P78" i="1"/>
  <c r="M84" i="1"/>
  <c r="P84" i="1"/>
  <c r="M75" i="1"/>
  <c r="P75" i="1"/>
  <c r="M67" i="1"/>
  <c r="P67" i="1"/>
  <c r="M62" i="1"/>
  <c r="P62" i="1"/>
  <c r="M29" i="1"/>
  <c r="P29" i="1"/>
  <c r="M226" i="1"/>
  <c r="P226" i="1"/>
  <c r="M224" i="1"/>
  <c r="P224" i="1"/>
  <c r="M225" i="1"/>
  <c r="P225" i="1"/>
  <c r="M219" i="1"/>
  <c r="P219" i="1"/>
  <c r="M223" i="1"/>
  <c r="P223" i="1"/>
  <c r="M221" i="1"/>
  <c r="P221" i="1"/>
  <c r="M220" i="1"/>
  <c r="P220" i="1"/>
  <c r="M222" i="1"/>
  <c r="P222" i="1"/>
  <c r="M218" i="1"/>
  <c r="P218" i="1"/>
  <c r="M216" i="1"/>
  <c r="P216" i="1"/>
  <c r="M215" i="1"/>
  <c r="P215" i="1"/>
  <c r="M213" i="1"/>
  <c r="P213" i="1"/>
  <c r="M214" i="1"/>
  <c r="P214" i="1"/>
  <c r="M206" i="1"/>
  <c r="P206" i="1"/>
  <c r="M209" i="1"/>
  <c r="P209" i="1"/>
  <c r="M208" i="1"/>
  <c r="P208" i="1"/>
  <c r="M211" i="1"/>
  <c r="P211" i="1"/>
  <c r="M210" i="1"/>
  <c r="P210" i="1"/>
  <c r="M212" i="1"/>
  <c r="P212" i="1"/>
  <c r="M207" i="1"/>
  <c r="P207" i="1"/>
  <c r="M205" i="1"/>
  <c r="P205" i="1"/>
  <c r="M204" i="1"/>
  <c r="P204" i="1"/>
  <c r="M201" i="1"/>
  <c r="P201" i="1"/>
  <c r="M197" i="1"/>
  <c r="P197" i="1"/>
  <c r="M200" i="1"/>
  <c r="P200" i="1"/>
  <c r="M199" i="1"/>
  <c r="P199" i="1"/>
  <c r="M189" i="1"/>
  <c r="P189" i="1"/>
  <c r="M193" i="1"/>
  <c r="P193" i="1"/>
  <c r="M190" i="1"/>
  <c r="P190" i="1"/>
  <c r="M194" i="1"/>
  <c r="P194" i="1"/>
  <c r="M192" i="1"/>
  <c r="P192" i="1"/>
  <c r="M196" i="1"/>
  <c r="P196" i="1"/>
  <c r="M191" i="1"/>
  <c r="P191" i="1"/>
  <c r="M195" i="1"/>
  <c r="P195" i="1"/>
  <c r="M176" i="1"/>
  <c r="P176" i="1"/>
  <c r="M145" i="1"/>
  <c r="P145" i="1"/>
  <c r="M146" i="1"/>
  <c r="P146" i="1"/>
  <c r="M156" i="1"/>
  <c r="P156" i="1"/>
  <c r="M143" i="1"/>
  <c r="P143" i="1"/>
  <c r="M160" i="1"/>
  <c r="P160" i="1"/>
  <c r="M180" i="1"/>
  <c r="P180" i="1"/>
  <c r="M166" i="1"/>
  <c r="P166" i="1"/>
  <c r="M182" i="1"/>
  <c r="P182" i="1"/>
  <c r="M148" i="1"/>
  <c r="P148" i="1"/>
  <c r="M164" i="1"/>
  <c r="P164" i="1"/>
  <c r="M173" i="1"/>
  <c r="P173" i="1"/>
  <c r="M183" i="1"/>
  <c r="P183" i="1"/>
  <c r="M163" i="1"/>
  <c r="P163" i="1"/>
  <c r="M147" i="1"/>
  <c r="P147" i="1"/>
  <c r="M151" i="1"/>
  <c r="P151" i="1"/>
  <c r="M162" i="1"/>
  <c r="P162" i="1"/>
  <c r="M172" i="1"/>
  <c r="P172" i="1"/>
  <c r="M144" i="1"/>
  <c r="P144" i="1"/>
  <c r="M159" i="1"/>
  <c r="P159" i="1"/>
  <c r="M154" i="1"/>
  <c r="P154" i="1"/>
  <c r="M168" i="1"/>
  <c r="P168" i="1"/>
  <c r="M157" i="1"/>
  <c r="P157" i="1"/>
  <c r="M155" i="1"/>
  <c r="P155" i="1"/>
  <c r="M167" i="1"/>
  <c r="P167" i="1"/>
  <c r="M161" i="1"/>
  <c r="P161" i="1"/>
  <c r="M174" i="1"/>
  <c r="P174" i="1"/>
  <c r="M171" i="1"/>
  <c r="P171" i="1"/>
  <c r="M158" i="1"/>
  <c r="P158" i="1"/>
  <c r="M175" i="1"/>
  <c r="P175" i="1"/>
  <c r="M170" i="1"/>
  <c r="P170" i="1"/>
  <c r="M178" i="1"/>
  <c r="P178" i="1"/>
  <c r="M149" i="1"/>
  <c r="P149" i="1"/>
  <c r="M152" i="1"/>
  <c r="P152" i="1"/>
  <c r="M177" i="1"/>
  <c r="P177" i="1"/>
  <c r="M150" i="1"/>
  <c r="P150" i="1"/>
  <c r="M181" i="1"/>
  <c r="P181" i="1"/>
  <c r="M169" i="1"/>
  <c r="P169" i="1"/>
  <c r="M179" i="1"/>
  <c r="P179" i="1"/>
  <c r="M185" i="1"/>
  <c r="P185" i="1"/>
  <c r="M187" i="1"/>
  <c r="P187" i="1"/>
  <c r="M188" i="1"/>
  <c r="P188" i="1"/>
  <c r="M165" i="1"/>
  <c r="P165" i="1"/>
  <c r="M130" i="1"/>
  <c r="P130" i="1"/>
  <c r="M133" i="1"/>
  <c r="P133" i="1"/>
  <c r="M142" i="1"/>
  <c r="P142" i="1"/>
  <c r="M136" i="1"/>
  <c r="P136" i="1"/>
  <c r="M139" i="1"/>
  <c r="P139" i="1"/>
  <c r="M138" i="1"/>
  <c r="P138" i="1"/>
  <c r="M128" i="1"/>
  <c r="P128" i="1"/>
  <c r="M127" i="1"/>
  <c r="P127" i="1"/>
  <c r="M126" i="1"/>
  <c r="P126" i="1"/>
  <c r="M132" i="1"/>
  <c r="P132" i="1"/>
  <c r="M110" i="1"/>
  <c r="P110" i="1"/>
  <c r="M106" i="1"/>
  <c r="P106" i="1"/>
  <c r="M109" i="1"/>
  <c r="P109" i="1"/>
  <c r="M104" i="1"/>
  <c r="P104" i="1"/>
  <c r="M120" i="1"/>
  <c r="P120" i="1"/>
  <c r="M115" i="1"/>
  <c r="P115" i="1"/>
  <c r="M108" i="1"/>
  <c r="P108" i="1"/>
  <c r="M123" i="1"/>
  <c r="P123" i="1"/>
  <c r="M125" i="1"/>
  <c r="P125" i="1"/>
  <c r="M112" i="1"/>
  <c r="P112" i="1"/>
  <c r="M121" i="1"/>
  <c r="P121" i="1"/>
  <c r="M122" i="1"/>
  <c r="P122" i="1"/>
  <c r="M114" i="1"/>
  <c r="P114" i="1"/>
  <c r="M117" i="1"/>
  <c r="P117" i="1"/>
  <c r="M116" i="1"/>
  <c r="P116" i="1"/>
  <c r="M111" i="1"/>
  <c r="P111" i="1"/>
  <c r="M124" i="1"/>
  <c r="P124" i="1"/>
  <c r="M107" i="1"/>
  <c r="P107" i="1"/>
  <c r="M118" i="1"/>
  <c r="P118" i="1"/>
  <c r="M119" i="1"/>
  <c r="P119" i="1"/>
  <c r="M113" i="1"/>
  <c r="P113" i="1"/>
  <c r="M105" i="1"/>
  <c r="P105" i="1"/>
  <c r="M93" i="1"/>
  <c r="P93" i="1"/>
  <c r="M100" i="1"/>
  <c r="P100" i="1"/>
  <c r="M98" i="1"/>
  <c r="P98" i="1"/>
  <c r="M90" i="1"/>
  <c r="P90" i="1"/>
  <c r="M94" i="1"/>
  <c r="P94" i="1"/>
  <c r="M96" i="1"/>
  <c r="P96" i="1"/>
  <c r="M89" i="1"/>
  <c r="P89" i="1"/>
  <c r="M99" i="1"/>
  <c r="P99" i="1"/>
  <c r="M95" i="1"/>
  <c r="P95" i="1"/>
  <c r="M92" i="1"/>
  <c r="P92" i="1"/>
  <c r="M102" i="1"/>
  <c r="P102" i="1"/>
  <c r="M88" i="1"/>
  <c r="P88" i="1"/>
  <c r="M103" i="1"/>
  <c r="P103" i="1"/>
  <c r="M97" i="1"/>
  <c r="P97" i="1"/>
  <c r="M66" i="1"/>
  <c r="P66" i="1"/>
  <c r="M63" i="1"/>
  <c r="P63" i="1"/>
  <c r="M60" i="1"/>
  <c r="P60" i="1"/>
  <c r="M71" i="1"/>
  <c r="P71" i="1"/>
  <c r="M72" i="1"/>
  <c r="P72" i="1"/>
  <c r="M81" i="1"/>
  <c r="P81" i="1"/>
  <c r="M83" i="1"/>
  <c r="P83" i="1"/>
  <c r="M65" i="1"/>
  <c r="P65" i="1"/>
  <c r="M68" i="1"/>
  <c r="P68" i="1"/>
  <c r="M69" i="1"/>
  <c r="P69" i="1"/>
  <c r="M77" i="1"/>
  <c r="P77" i="1"/>
  <c r="M61" i="1"/>
  <c r="P61" i="1"/>
  <c r="M64" i="1"/>
  <c r="P64" i="1"/>
  <c r="M73" i="1"/>
  <c r="P73" i="1"/>
  <c r="M74" i="1"/>
  <c r="P74" i="1"/>
  <c r="M48" i="1"/>
  <c r="P48" i="1"/>
  <c r="M51" i="1"/>
  <c r="P51" i="1"/>
  <c r="M50" i="1"/>
  <c r="P50" i="1"/>
  <c r="M40" i="1"/>
  <c r="P40" i="1"/>
  <c r="M47" i="1"/>
  <c r="P47" i="1"/>
  <c r="M39" i="1"/>
  <c r="P39" i="1"/>
  <c r="M53" i="1"/>
  <c r="P53" i="1"/>
  <c r="M42" i="1"/>
  <c r="P42" i="1"/>
  <c r="M54" i="1"/>
  <c r="P54" i="1"/>
  <c r="M52" i="1"/>
  <c r="P52" i="1"/>
  <c r="M46" i="1"/>
  <c r="P46" i="1"/>
  <c r="M58" i="1"/>
  <c r="P58" i="1"/>
  <c r="M49" i="1"/>
  <c r="P49" i="1"/>
  <c r="M59" i="1"/>
  <c r="P59" i="1"/>
  <c r="M44" i="1"/>
  <c r="P44" i="1"/>
  <c r="M38" i="1"/>
  <c r="P38" i="1"/>
  <c r="M45" i="1"/>
  <c r="P45" i="1"/>
  <c r="M43" i="1"/>
  <c r="P43" i="1"/>
  <c r="M36" i="1"/>
  <c r="P36" i="1"/>
  <c r="M56" i="1"/>
  <c r="P56" i="1"/>
  <c r="M57" i="1"/>
  <c r="P57" i="1"/>
  <c r="M41" i="1"/>
  <c r="P41" i="1"/>
  <c r="M37" i="1"/>
  <c r="P37" i="1"/>
  <c r="M55" i="1"/>
  <c r="P55" i="1"/>
  <c r="M35" i="1"/>
  <c r="P35" i="1"/>
  <c r="M30" i="1"/>
  <c r="P30" i="1"/>
  <c r="M33" i="1"/>
  <c r="P33" i="1"/>
  <c r="M27" i="1"/>
  <c r="P27" i="1"/>
  <c r="M26" i="1"/>
  <c r="P26" i="1"/>
  <c r="M28" i="1"/>
  <c r="P28" i="1"/>
  <c r="M32" i="1"/>
  <c r="P32" i="1"/>
  <c r="M25" i="1"/>
  <c r="P25" i="1"/>
  <c r="M24" i="1"/>
  <c r="P24" i="1"/>
  <c r="M23" i="1"/>
  <c r="P23" i="1"/>
  <c r="M31" i="1"/>
  <c r="P31" i="1"/>
  <c r="M22" i="1"/>
  <c r="P22" i="1"/>
  <c r="M15" i="1"/>
  <c r="P15" i="1"/>
  <c r="M20" i="1"/>
  <c r="P20" i="1"/>
  <c r="M19" i="1"/>
  <c r="P19" i="1"/>
  <c r="M13" i="1"/>
  <c r="P13" i="1"/>
  <c r="M17" i="1"/>
  <c r="P17" i="1"/>
  <c r="M14" i="1"/>
  <c r="P14" i="1"/>
  <c r="M18" i="1"/>
  <c r="P18" i="1"/>
  <c r="M16" i="1"/>
  <c r="P16" i="1"/>
  <c r="M21" i="1"/>
  <c r="P21" i="1"/>
  <c r="M12" i="1"/>
  <c r="P12" i="1"/>
  <c r="M11" i="1"/>
  <c r="P11" i="1"/>
  <c r="M10" i="1"/>
  <c r="P10" i="1"/>
  <c r="M7" i="1"/>
  <c r="P7" i="1"/>
  <c r="M8" i="1"/>
  <c r="P8" i="1"/>
  <c r="M9" i="1"/>
  <c r="P9" i="1"/>
  <c r="M6" i="1"/>
  <c r="P6" i="1"/>
  <c r="O217" i="1"/>
  <c r="N217" i="1"/>
  <c r="O203" i="1"/>
  <c r="N203" i="1"/>
  <c r="O202" i="1"/>
  <c r="N202" i="1"/>
  <c r="O198" i="1"/>
  <c r="N198" i="1"/>
  <c r="O140" i="1"/>
  <c r="N140" i="1"/>
  <c r="O227" i="1"/>
  <c r="N227" i="1"/>
  <c r="O34" i="1"/>
  <c r="N34" i="1"/>
  <c r="O82" i="1"/>
  <c r="N82" i="1"/>
  <c r="O85" i="1"/>
  <c r="N85" i="1"/>
  <c r="O87" i="1"/>
  <c r="N87" i="1"/>
  <c r="O70" i="1"/>
  <c r="N70" i="1"/>
  <c r="O86" i="1"/>
  <c r="N86" i="1"/>
  <c r="O80" i="1"/>
  <c r="N80" i="1"/>
  <c r="O76" i="1"/>
  <c r="N76" i="1"/>
  <c r="O79" i="1"/>
  <c r="N79" i="1"/>
  <c r="O78" i="1"/>
  <c r="N78" i="1"/>
  <c r="O84" i="1"/>
  <c r="N84" i="1"/>
  <c r="O75" i="1"/>
  <c r="N75" i="1"/>
  <c r="O67" i="1"/>
  <c r="N67" i="1"/>
  <c r="O62" i="1"/>
  <c r="N62" i="1"/>
  <c r="I105" i="1"/>
  <c r="I122" i="1"/>
  <c r="I114" i="1"/>
  <c r="I117" i="1"/>
  <c r="I116" i="1"/>
  <c r="I111" i="1"/>
  <c r="I124" i="1"/>
  <c r="I107" i="1"/>
  <c r="I118" i="1"/>
  <c r="I119" i="1"/>
  <c r="I113" i="1"/>
  <c r="I226" i="1"/>
  <c r="I224" i="1"/>
  <c r="I225" i="1"/>
  <c r="I219" i="1"/>
  <c r="I223" i="1"/>
  <c r="I221" i="1"/>
  <c r="I220" i="1"/>
  <c r="I222" i="1"/>
  <c r="I218" i="1"/>
  <c r="I216" i="1"/>
  <c r="I215" i="1"/>
  <c r="I213" i="1"/>
  <c r="I214" i="1"/>
  <c r="I206" i="1"/>
  <c r="I209" i="1"/>
  <c r="I208" i="1"/>
  <c r="I211" i="1"/>
  <c r="I210" i="1"/>
  <c r="I212" i="1"/>
  <c r="I207" i="1"/>
  <c r="I205" i="1"/>
  <c r="I204" i="1"/>
  <c r="I201" i="1"/>
  <c r="I197" i="1"/>
  <c r="I200" i="1"/>
  <c r="I199" i="1"/>
  <c r="I189" i="1"/>
  <c r="I193" i="1"/>
  <c r="I190" i="1"/>
  <c r="I194" i="1"/>
  <c r="I192" i="1"/>
  <c r="I196" i="1"/>
  <c r="I191" i="1"/>
  <c r="I195" i="1"/>
  <c r="I176" i="1"/>
  <c r="I145" i="1"/>
  <c r="I146" i="1"/>
  <c r="I156" i="1"/>
  <c r="I143" i="1"/>
  <c r="I160" i="1"/>
  <c r="I180" i="1"/>
  <c r="I166" i="1"/>
  <c r="I182" i="1"/>
  <c r="I148" i="1"/>
  <c r="I164" i="1"/>
  <c r="I173" i="1"/>
  <c r="I183" i="1"/>
  <c r="I163" i="1"/>
  <c r="I147" i="1"/>
  <c r="I151" i="1"/>
  <c r="I162" i="1"/>
  <c r="I172" i="1"/>
  <c r="I144" i="1"/>
  <c r="I159" i="1"/>
  <c r="I154" i="1"/>
  <c r="I168" i="1"/>
  <c r="I157" i="1"/>
  <c r="I155" i="1"/>
  <c r="I167" i="1"/>
  <c r="I161" i="1"/>
  <c r="I174" i="1"/>
  <c r="I171" i="1"/>
  <c r="I158" i="1"/>
  <c r="I175" i="1"/>
  <c r="I170" i="1"/>
  <c r="I178" i="1"/>
  <c r="I149" i="1"/>
  <c r="I152" i="1"/>
  <c r="I177" i="1"/>
  <c r="I150" i="1"/>
  <c r="I181" i="1"/>
  <c r="I169" i="1"/>
  <c r="I179" i="1"/>
  <c r="I187" i="1"/>
  <c r="I188" i="1"/>
  <c r="I165" i="1"/>
  <c r="I130" i="1"/>
  <c r="I133" i="1"/>
  <c r="I142" i="1"/>
  <c r="I128" i="1"/>
  <c r="I127" i="1"/>
  <c r="I126" i="1"/>
  <c r="I132" i="1"/>
  <c r="I110" i="1"/>
  <c r="I106" i="1"/>
  <c r="I109" i="1"/>
  <c r="I104" i="1"/>
  <c r="I120" i="1"/>
  <c r="I115" i="1"/>
  <c r="I108" i="1"/>
  <c r="I123" i="1"/>
  <c r="I125" i="1"/>
  <c r="I112" i="1"/>
  <c r="I121" i="1"/>
  <c r="I93" i="1"/>
  <c r="I100" i="1"/>
  <c r="I98" i="1"/>
  <c r="I90" i="1"/>
  <c r="I94" i="1"/>
  <c r="I96" i="1"/>
  <c r="I89" i="1"/>
  <c r="I99" i="1"/>
  <c r="I95" i="1"/>
  <c r="I92" i="1"/>
  <c r="I102" i="1"/>
  <c r="I88" i="1"/>
  <c r="I103" i="1"/>
  <c r="I97" i="1"/>
  <c r="I66" i="1"/>
  <c r="I63" i="1"/>
  <c r="I60" i="1"/>
  <c r="I71" i="1"/>
  <c r="I72" i="1"/>
  <c r="I65" i="1"/>
  <c r="I68" i="1"/>
  <c r="I69" i="1"/>
  <c r="I77" i="1"/>
  <c r="I61" i="1"/>
  <c r="I64" i="1"/>
  <c r="I73" i="1"/>
  <c r="I48" i="1"/>
  <c r="I51" i="1"/>
  <c r="I50" i="1"/>
  <c r="I40" i="1"/>
  <c r="I47" i="1"/>
  <c r="I39" i="1"/>
  <c r="I53" i="1"/>
  <c r="I42" i="1"/>
  <c r="I54" i="1"/>
  <c r="I52" i="1"/>
  <c r="I46" i="1"/>
  <c r="I58" i="1"/>
  <c r="I49" i="1"/>
  <c r="I59" i="1"/>
  <c r="I44" i="1"/>
  <c r="I38" i="1"/>
  <c r="I45" i="1"/>
  <c r="I43" i="1"/>
  <c r="I36" i="1"/>
  <c r="I56" i="1"/>
  <c r="I57" i="1"/>
  <c r="I41" i="1"/>
  <c r="I37" i="1"/>
  <c r="I55" i="1"/>
  <c r="I35" i="1"/>
  <c r="I30" i="1"/>
  <c r="I33" i="1"/>
  <c r="I27" i="1"/>
  <c r="I26" i="1"/>
  <c r="I28" i="1"/>
  <c r="I32" i="1"/>
  <c r="I25" i="1"/>
  <c r="I24" i="1"/>
  <c r="I23" i="1"/>
  <c r="I31" i="1"/>
  <c r="I22" i="1"/>
  <c r="I15" i="1"/>
  <c r="I20" i="1"/>
  <c r="I19" i="1"/>
  <c r="I13" i="1"/>
  <c r="I17" i="1"/>
  <c r="I14" i="1"/>
  <c r="I18" i="1"/>
  <c r="I16" i="1"/>
  <c r="I21" i="1"/>
  <c r="I12" i="1"/>
  <c r="I11" i="1"/>
  <c r="I10" i="1"/>
  <c r="N222" i="1"/>
  <c r="N218" i="1"/>
  <c r="N216" i="1"/>
  <c r="N215" i="1"/>
  <c r="N213" i="1"/>
  <c r="N214" i="1"/>
  <c r="N206" i="1"/>
  <c r="N209" i="1"/>
  <c r="N208" i="1"/>
  <c r="O29" i="1"/>
  <c r="O226" i="1"/>
  <c r="O224" i="1"/>
  <c r="O225" i="1"/>
  <c r="O219" i="1"/>
  <c r="O223" i="1"/>
  <c r="O221" i="1"/>
  <c r="O220" i="1"/>
  <c r="O222" i="1"/>
  <c r="O218" i="1"/>
  <c r="O216" i="1"/>
  <c r="O215" i="1"/>
  <c r="O213" i="1"/>
  <c r="O214" i="1"/>
  <c r="O206" i="1"/>
  <c r="O209" i="1"/>
  <c r="O208" i="1"/>
  <c r="O211" i="1"/>
  <c r="O210" i="1"/>
  <c r="O212" i="1"/>
  <c r="O207" i="1"/>
  <c r="O205" i="1"/>
  <c r="O204" i="1"/>
  <c r="O201" i="1"/>
  <c r="O197" i="1"/>
  <c r="O200" i="1"/>
  <c r="O199" i="1"/>
  <c r="O189" i="1"/>
  <c r="O193" i="1"/>
  <c r="O190" i="1"/>
  <c r="O194" i="1"/>
  <c r="O192" i="1"/>
  <c r="O196" i="1"/>
  <c r="O191" i="1"/>
  <c r="O195" i="1"/>
  <c r="O176" i="1"/>
  <c r="O145" i="1"/>
  <c r="O146" i="1"/>
  <c r="O156" i="1"/>
  <c r="O143" i="1"/>
  <c r="O160" i="1"/>
  <c r="O180" i="1"/>
  <c r="O166" i="1"/>
  <c r="O182" i="1"/>
  <c r="O148" i="1"/>
  <c r="O164" i="1"/>
  <c r="O173" i="1"/>
  <c r="O183" i="1"/>
  <c r="O163" i="1"/>
  <c r="O147" i="1"/>
  <c r="O151" i="1"/>
  <c r="O162" i="1"/>
  <c r="O172" i="1"/>
  <c r="O144" i="1"/>
  <c r="O159" i="1"/>
  <c r="O154" i="1"/>
  <c r="O168" i="1"/>
  <c r="O157" i="1"/>
  <c r="O155" i="1"/>
  <c r="O167" i="1"/>
  <c r="O161" i="1"/>
  <c r="O174" i="1"/>
  <c r="O171" i="1"/>
  <c r="O158" i="1"/>
  <c r="O175" i="1"/>
  <c r="O170" i="1"/>
  <c r="O178" i="1"/>
  <c r="O149" i="1"/>
  <c r="O152" i="1"/>
  <c r="O177" i="1"/>
  <c r="O150" i="1"/>
  <c r="O181" i="1"/>
  <c r="O169" i="1"/>
  <c r="O179" i="1"/>
  <c r="O185" i="1"/>
  <c r="O187" i="1"/>
  <c r="O188" i="1"/>
  <c r="O165" i="1"/>
  <c r="O130" i="1"/>
  <c r="O133" i="1"/>
  <c r="O142" i="1"/>
  <c r="O136" i="1"/>
  <c r="O139" i="1"/>
  <c r="O138" i="1"/>
  <c r="O128" i="1"/>
  <c r="O127" i="1"/>
  <c r="O126" i="1"/>
  <c r="O132" i="1"/>
  <c r="O110" i="1"/>
  <c r="O106" i="1"/>
  <c r="O109" i="1"/>
  <c r="O104" i="1"/>
  <c r="O120" i="1"/>
  <c r="O115" i="1"/>
  <c r="O108" i="1"/>
  <c r="O123" i="1"/>
  <c r="O125" i="1"/>
  <c r="O112" i="1"/>
  <c r="O121" i="1"/>
  <c r="O122" i="1"/>
  <c r="O114" i="1"/>
  <c r="O117" i="1"/>
  <c r="O116" i="1"/>
  <c r="O111" i="1"/>
  <c r="O124" i="1"/>
  <c r="O107" i="1"/>
  <c r="O118" i="1"/>
  <c r="O119" i="1"/>
  <c r="O113" i="1"/>
  <c r="O105" i="1"/>
  <c r="O93" i="1"/>
  <c r="O100" i="1"/>
  <c r="O98" i="1"/>
  <c r="O90" i="1"/>
  <c r="O94" i="1"/>
  <c r="O96" i="1"/>
  <c r="O89" i="1"/>
  <c r="O99" i="1"/>
  <c r="O95" i="1"/>
  <c r="O92" i="1"/>
  <c r="O102" i="1"/>
  <c r="O88" i="1"/>
  <c r="O103" i="1"/>
  <c r="O97" i="1"/>
  <c r="O66" i="1"/>
  <c r="O63" i="1"/>
  <c r="O60" i="1"/>
  <c r="O71" i="1"/>
  <c r="O72" i="1"/>
  <c r="O81" i="1"/>
  <c r="O83" i="1"/>
  <c r="O65" i="1"/>
  <c r="O68" i="1"/>
  <c r="O69" i="1"/>
  <c r="O77" i="1"/>
  <c r="O61" i="1"/>
  <c r="O64" i="1"/>
  <c r="O73" i="1"/>
  <c r="O74" i="1"/>
  <c r="O48" i="1"/>
  <c r="O51" i="1"/>
  <c r="O50" i="1"/>
  <c r="O40" i="1"/>
  <c r="O47" i="1"/>
  <c r="O39" i="1"/>
  <c r="O53" i="1"/>
  <c r="O42" i="1"/>
  <c r="O54" i="1"/>
  <c r="O52" i="1"/>
  <c r="O46" i="1"/>
  <c r="O58" i="1"/>
  <c r="O49" i="1"/>
  <c r="O59" i="1"/>
  <c r="O44" i="1"/>
  <c r="O38" i="1"/>
  <c r="O45" i="1"/>
  <c r="O43" i="1"/>
  <c r="O36" i="1"/>
  <c r="O56" i="1"/>
  <c r="O57" i="1"/>
  <c r="O41" i="1"/>
  <c r="O37" i="1"/>
  <c r="O55" i="1"/>
  <c r="O35" i="1"/>
  <c r="O30" i="1"/>
  <c r="O33" i="1"/>
  <c r="O27" i="1"/>
  <c r="O26" i="1"/>
  <c r="O28" i="1"/>
  <c r="O32" i="1"/>
  <c r="O25" i="1"/>
  <c r="O24" i="1"/>
  <c r="O23" i="1"/>
  <c r="O31" i="1"/>
  <c r="O22" i="1"/>
  <c r="O15" i="1"/>
  <c r="O20" i="1"/>
  <c r="O19" i="1"/>
  <c r="O13" i="1"/>
  <c r="O17" i="1"/>
  <c r="O14" i="1"/>
  <c r="O18" i="1"/>
  <c r="O16" i="1"/>
  <c r="O21" i="1"/>
  <c r="O12" i="1"/>
  <c r="O11" i="1"/>
  <c r="O10" i="1"/>
  <c r="O7" i="1"/>
  <c r="O8" i="1"/>
  <c r="O9" i="1"/>
  <c r="O6" i="1"/>
  <c r="N43" i="1"/>
  <c r="N38" i="1"/>
  <c r="N45" i="1"/>
  <c r="N36" i="1"/>
  <c r="N110" i="1"/>
  <c r="N106" i="1"/>
  <c r="N104" i="1"/>
  <c r="N109" i="1"/>
  <c r="N168" i="1"/>
  <c r="N154" i="1"/>
  <c r="N162" i="1"/>
  <c r="N159" i="1"/>
  <c r="N144" i="1"/>
  <c r="N172" i="1"/>
  <c r="N103" i="1"/>
  <c r="N88" i="1"/>
  <c r="N97" i="1"/>
  <c r="N205" i="1"/>
  <c r="N204" i="1"/>
  <c r="N37" i="1"/>
  <c r="N41" i="1"/>
  <c r="N57" i="1"/>
  <c r="N56" i="1"/>
  <c r="N55" i="1"/>
  <c r="N42" i="1"/>
  <c r="N54" i="1"/>
  <c r="N35" i="1"/>
  <c r="N7" i="1"/>
  <c r="N8" i="1"/>
  <c r="N9" i="1"/>
  <c r="N6" i="1"/>
  <c r="N142" i="1"/>
  <c r="N133" i="1"/>
  <c r="N120" i="1"/>
  <c r="N114" i="1"/>
  <c r="N108" i="1"/>
  <c r="N121" i="1"/>
  <c r="N122" i="1"/>
  <c r="N115" i="1"/>
  <c r="N117" i="1"/>
  <c r="N111" i="1"/>
  <c r="N107" i="1"/>
  <c r="N118" i="1"/>
  <c r="N116" i="1"/>
  <c r="N119" i="1"/>
  <c r="N124" i="1"/>
  <c r="N113" i="1"/>
  <c r="N105" i="1"/>
  <c r="N125" i="1"/>
  <c r="N123" i="1"/>
  <c r="N112" i="1"/>
  <c r="N99" i="1"/>
  <c r="N102" i="1"/>
  <c r="N95" i="1"/>
  <c r="N92" i="1"/>
  <c r="N139" i="1"/>
  <c r="N136" i="1"/>
  <c r="N138" i="1"/>
  <c r="N58" i="1"/>
  <c r="N49" i="1"/>
  <c r="N59" i="1"/>
  <c r="N52" i="1"/>
  <c r="N44" i="1"/>
  <c r="N46" i="1"/>
  <c r="N29" i="1"/>
  <c r="N196" i="1"/>
  <c r="N192" i="1"/>
  <c r="N225" i="1"/>
  <c r="N224" i="1"/>
  <c r="N226" i="1"/>
  <c r="N223" i="1"/>
  <c r="N220" i="1"/>
  <c r="N221" i="1"/>
  <c r="N219" i="1"/>
  <c r="N201" i="1"/>
  <c r="N197" i="1"/>
  <c r="N199" i="1"/>
  <c r="N200" i="1"/>
  <c r="N195" i="1"/>
  <c r="N194" i="1"/>
  <c r="N189" i="1"/>
  <c r="N193" i="1"/>
  <c r="N190" i="1"/>
  <c r="N150" i="1"/>
  <c r="N187" i="1"/>
  <c r="N165" i="1"/>
  <c r="N169" i="1"/>
  <c r="N185" i="1"/>
  <c r="N188" i="1"/>
  <c r="N179" i="1"/>
  <c r="N181" i="1"/>
  <c r="N160" i="1"/>
  <c r="N182" i="1"/>
  <c r="N148" i="1"/>
  <c r="N146" i="1"/>
  <c r="N176" i="1"/>
  <c r="N156" i="1"/>
  <c r="N166" i="1"/>
  <c r="N145" i="1"/>
  <c r="N180" i="1"/>
  <c r="N143" i="1"/>
  <c r="N164" i="1"/>
  <c r="N173" i="1"/>
  <c r="N183" i="1"/>
  <c r="N163" i="1"/>
  <c r="N147" i="1"/>
  <c r="N155" i="1"/>
  <c r="N167" i="1"/>
  <c r="N161" i="1"/>
  <c r="N174" i="1"/>
  <c r="N171" i="1"/>
  <c r="N158" i="1"/>
  <c r="N175" i="1"/>
  <c r="N170" i="1"/>
  <c r="N178" i="1"/>
  <c r="N149" i="1"/>
  <c r="N152" i="1"/>
  <c r="N177" i="1"/>
  <c r="N130" i="1"/>
  <c r="N128" i="1"/>
  <c r="N132" i="1"/>
  <c r="N127" i="1"/>
  <c r="N126" i="1"/>
  <c r="N94" i="1"/>
  <c r="N90" i="1"/>
  <c r="N93" i="1"/>
  <c r="N98" i="1"/>
  <c r="N96" i="1"/>
  <c r="N89" i="1"/>
  <c r="N100" i="1"/>
  <c r="N77" i="1"/>
  <c r="N69" i="1"/>
  <c r="N64" i="1"/>
  <c r="N73" i="1"/>
  <c r="N74" i="1"/>
  <c r="N61" i="1"/>
  <c r="N71" i="1"/>
  <c r="N83" i="1"/>
  <c r="N66" i="1"/>
  <c r="N63" i="1"/>
  <c r="N60" i="1"/>
  <c r="N81" i="1"/>
  <c r="N65" i="1"/>
  <c r="N68" i="1"/>
  <c r="N48" i="1"/>
  <c r="N50" i="1"/>
  <c r="N47" i="1"/>
  <c r="N40" i="1"/>
  <c r="N53" i="1"/>
  <c r="N39" i="1"/>
  <c r="N51" i="1"/>
  <c r="N33" i="1"/>
  <c r="N30" i="1"/>
  <c r="N28" i="1"/>
  <c r="N32" i="1"/>
  <c r="N25" i="1"/>
  <c r="N22" i="1"/>
  <c r="N24" i="1"/>
  <c r="N23" i="1"/>
  <c r="N27" i="1"/>
  <c r="N26" i="1"/>
  <c r="N31" i="1"/>
  <c r="N15" i="1"/>
  <c r="N14" i="1"/>
  <c r="N13" i="1"/>
  <c r="N17" i="1"/>
  <c r="N20" i="1"/>
  <c r="N19" i="1"/>
  <c r="N18" i="1"/>
  <c r="N12" i="1"/>
  <c r="N21" i="1"/>
  <c r="N11" i="1"/>
  <c r="N10" i="1"/>
  <c r="N211" i="1"/>
  <c r="N210" i="1"/>
  <c r="N212" i="1"/>
  <c r="N207" i="1"/>
</calcChain>
</file>

<file path=xl/sharedStrings.xml><?xml version="1.0" encoding="utf-8"?>
<sst xmlns="http://schemas.openxmlformats.org/spreadsheetml/2006/main" count="2147" uniqueCount="350">
  <si>
    <t>Sigmodon Tooth ID</t>
  </si>
  <si>
    <t>41229-1469</t>
  </si>
  <si>
    <t>41229-1467</t>
  </si>
  <si>
    <t>41229-1457</t>
  </si>
  <si>
    <t>41229-1468</t>
  </si>
  <si>
    <t>41229-1460</t>
  </si>
  <si>
    <t>41229-1472</t>
  </si>
  <si>
    <t>41229-1473</t>
  </si>
  <si>
    <t>41229-1463</t>
  </si>
  <si>
    <t>41229-1459</t>
  </si>
  <si>
    <t>41229-1462</t>
  </si>
  <si>
    <t>41229-1461</t>
  </si>
  <si>
    <t>Strata</t>
  </si>
  <si>
    <t>140-145</t>
  </si>
  <si>
    <t>Hall's Cave, Kerr County, Texas</t>
  </si>
  <si>
    <t>Element</t>
  </si>
  <si>
    <t>LM1</t>
  </si>
  <si>
    <t>165-180</t>
  </si>
  <si>
    <t>41229-357</t>
  </si>
  <si>
    <t>41229-358</t>
  </si>
  <si>
    <t>41229-359</t>
  </si>
  <si>
    <t>LM1-right</t>
  </si>
  <si>
    <t>UM1-left</t>
  </si>
  <si>
    <t>UM1-right</t>
  </si>
  <si>
    <t>Date</t>
  </si>
  <si>
    <t xml:space="preserve">Person </t>
  </si>
  <si>
    <t>Comment</t>
  </si>
  <si>
    <t>fas</t>
  </si>
  <si>
    <t>After successful validation experiment that demonstrates measuring with calipers under dissecting scope yields acceptable and repeatable results, I measured additional Sigmodon teeth.  These were not molars in mandibles, however, and I found the fragments harder to deal with. Although figuring out what the element is and the M1 is straightforward, there is often little to hold onto as I make the measurements with the calipers.  i think these have greater error.  tried to measure at the base of the tooth, and then tried a bit of an angle to encompass the area the tooth occupied if you made it a rectangle.  i almost wonder if a ruler would be easier?  need to do these an additional time since the error is too high.</t>
  </si>
  <si>
    <t>Measured by</t>
  </si>
  <si>
    <t>Date measured</t>
  </si>
  <si>
    <t>FAS</t>
  </si>
  <si>
    <t>Take 1 (mm)</t>
  </si>
  <si>
    <t xml:space="preserve"> Take 2 (mm)</t>
  </si>
  <si>
    <t xml:space="preserve"> Take 3 (mm)</t>
  </si>
  <si>
    <t>Tooth Mean</t>
  </si>
  <si>
    <t>Tooth Stdev</t>
  </si>
  <si>
    <t>Mean Age</t>
  </si>
  <si>
    <t>Mean Age (ybp)</t>
  </si>
  <si>
    <t>element not numbered</t>
  </si>
  <si>
    <r>
      <t>Equation typically used for rodents (</t>
    </r>
    <r>
      <rPr>
        <i/>
        <sz val="12"/>
        <color theme="1"/>
        <rFont val="Calibri"/>
        <scheme val="minor"/>
      </rPr>
      <t>35</t>
    </r>
    <r>
      <rPr>
        <sz val="12"/>
        <color theme="1"/>
        <rFont val="Calibri"/>
        <family val="2"/>
        <scheme val="minor"/>
      </rPr>
      <t xml:space="preserve">) is: </t>
    </r>
    <r>
      <rPr>
        <i/>
        <sz val="12"/>
        <color theme="1"/>
        <rFont val="Calibri"/>
        <scheme val="minor"/>
      </rPr>
      <t>Log mass (g) = 3.310* Log M1 length + 0.611</t>
    </r>
    <r>
      <rPr>
        <sz val="12"/>
        <color theme="1"/>
        <rFont val="Calibri"/>
        <family val="2"/>
        <scheme val="minor"/>
      </rPr>
      <t xml:space="preserve">; r2 = 0.96, P&lt;0.0001, predictive error (%PE) =15.58. </t>
    </r>
  </si>
  <si>
    <t>Summary by Strata</t>
  </si>
  <si>
    <t>Age Range</t>
  </si>
  <si>
    <t>Mean M1</t>
  </si>
  <si>
    <t>M1 Stdev</t>
  </si>
  <si>
    <t>M1 CI</t>
  </si>
  <si>
    <t>Mean Est Mass (g)</t>
  </si>
  <si>
    <t>Est. Mass Stdev</t>
  </si>
  <si>
    <t>Est. Mass CI</t>
  </si>
  <si>
    <t>N</t>
  </si>
  <si>
    <t>41229-925</t>
  </si>
  <si>
    <t>41229-927</t>
  </si>
  <si>
    <t>41229-1470</t>
  </si>
  <si>
    <t>UM1</t>
  </si>
  <si>
    <t>41229-1464</t>
  </si>
  <si>
    <t>41229-1458</t>
  </si>
  <si>
    <t>UM1?</t>
  </si>
  <si>
    <t>41229-1471</t>
  </si>
  <si>
    <t>41229-8291</t>
  </si>
  <si>
    <t>41229-8297</t>
  </si>
  <si>
    <t>M1</t>
  </si>
  <si>
    <t>41229-8293</t>
  </si>
  <si>
    <t>41229-926</t>
  </si>
  <si>
    <t>41229-1477</t>
  </si>
  <si>
    <t>41229-1466</t>
  </si>
  <si>
    <t>41229-1474</t>
  </si>
  <si>
    <t>tiny insisor-juv?</t>
  </si>
  <si>
    <t>41229-1475</t>
  </si>
  <si>
    <t>inside M1 dimension</t>
  </si>
  <si>
    <t>41229-8298</t>
  </si>
  <si>
    <t>LOOSE MOLAR</t>
  </si>
  <si>
    <t>41229-8294</t>
  </si>
  <si>
    <t>41229-8485</t>
  </si>
  <si>
    <t>41229-8299</t>
  </si>
  <si>
    <t>41229-1614</t>
  </si>
  <si>
    <t>41229-1615</t>
  </si>
  <si>
    <t>41229-796</t>
  </si>
  <si>
    <t>41229-795</t>
  </si>
  <si>
    <t>41229-798</t>
  </si>
  <si>
    <t>41229-797</t>
  </si>
  <si>
    <t>41229-1304</t>
  </si>
  <si>
    <t>0-15</t>
  </si>
  <si>
    <t>41229-2836</t>
  </si>
  <si>
    <t>195-200</t>
  </si>
  <si>
    <t>41229-1352</t>
  </si>
  <si>
    <t>41229-1768</t>
  </si>
  <si>
    <t>41229-11083</t>
  </si>
  <si>
    <t>145-150</t>
  </si>
  <si>
    <t>41229-1814</t>
  </si>
  <si>
    <t>41229-1815</t>
  </si>
  <si>
    <t>41229-1816</t>
  </si>
  <si>
    <t>41229-2626</t>
  </si>
  <si>
    <t>41229-2627</t>
  </si>
  <si>
    <t>41229-2631</t>
  </si>
  <si>
    <t>LM1-left</t>
  </si>
  <si>
    <t>41229-2629</t>
  </si>
  <si>
    <t>41229-2634</t>
  </si>
  <si>
    <t>41229-2628</t>
  </si>
  <si>
    <t>41229-2632</t>
  </si>
  <si>
    <t>41229-2635</t>
  </si>
  <si>
    <t>41229-2633</t>
  </si>
  <si>
    <t>41229-14535</t>
  </si>
  <si>
    <t>41229-14536</t>
  </si>
  <si>
    <t>41229-14537</t>
  </si>
  <si>
    <t>41229-14538</t>
  </si>
  <si>
    <t>41229-2630</t>
  </si>
  <si>
    <t>150-155</t>
  </si>
  <si>
    <t>41229-14517</t>
  </si>
  <si>
    <t>41229-14504</t>
  </si>
  <si>
    <t>41229-5196</t>
  </si>
  <si>
    <t>41229-1552</t>
  </si>
  <si>
    <t>41229-14511</t>
  </si>
  <si>
    <t>41229-14510</t>
  </si>
  <si>
    <t>41229-14520</t>
  </si>
  <si>
    <t>41229-14525</t>
  </si>
  <si>
    <t>41229-41526</t>
  </si>
  <si>
    <t>41229-14522</t>
  </si>
  <si>
    <t>41229-14521</t>
  </si>
  <si>
    <t>41229-14524</t>
  </si>
  <si>
    <t>41229-41527</t>
  </si>
  <si>
    <t>41229-14512</t>
  </si>
  <si>
    <t>025-30</t>
  </si>
  <si>
    <t>085-90</t>
  </si>
  <si>
    <t>060-65</t>
  </si>
  <si>
    <t>080-85</t>
  </si>
  <si>
    <t>41229-958</t>
  </si>
  <si>
    <t>41229-954</t>
  </si>
  <si>
    <t>41229-953</t>
  </si>
  <si>
    <t>41229-956</t>
  </si>
  <si>
    <t>41229-955</t>
  </si>
  <si>
    <t>41229-957</t>
  </si>
  <si>
    <t>41229-960</t>
  </si>
  <si>
    <t>185-190</t>
  </si>
  <si>
    <t>41229-10575</t>
  </si>
  <si>
    <t>loose molar</t>
  </si>
  <si>
    <t>120-125</t>
  </si>
  <si>
    <t>41229-6540</t>
  </si>
  <si>
    <t>41229-6533</t>
  </si>
  <si>
    <t>41229-6534</t>
  </si>
  <si>
    <t>41229-6538</t>
  </si>
  <si>
    <t>41229-6541</t>
  </si>
  <si>
    <t>41229-6537</t>
  </si>
  <si>
    <t>41229-6536</t>
  </si>
  <si>
    <t>M1 and M2; check sheet to see if U or L</t>
  </si>
  <si>
    <t>UM1-right?</t>
  </si>
  <si>
    <t>130-135</t>
  </si>
  <si>
    <t>41229-14531</t>
  </si>
  <si>
    <t>41229-14532</t>
  </si>
  <si>
    <t>41229-14508</t>
  </si>
  <si>
    <t>noticeably smaller insisor</t>
  </si>
  <si>
    <t>41229-14534</t>
  </si>
  <si>
    <t>41229-752</t>
  </si>
  <si>
    <t>41229-758</t>
  </si>
  <si>
    <t>41229-759</t>
  </si>
  <si>
    <t>41229-753</t>
  </si>
  <si>
    <t>41229-754</t>
  </si>
  <si>
    <t>41229-751</t>
  </si>
  <si>
    <t>41229-755</t>
  </si>
  <si>
    <t>41229-756</t>
  </si>
  <si>
    <t>41229-757</t>
  </si>
  <si>
    <t>41229-761</t>
  </si>
  <si>
    <t>41229-760</t>
  </si>
  <si>
    <t>41229-948</t>
  </si>
  <si>
    <t>41229-748</t>
  </si>
  <si>
    <t>41229-749</t>
  </si>
  <si>
    <t>41229-14539</t>
  </si>
  <si>
    <t>41229-14507</t>
  </si>
  <si>
    <t>190-220</t>
  </si>
  <si>
    <t>41229-14500</t>
  </si>
  <si>
    <t>41229-14515</t>
  </si>
  <si>
    <t>41229-14503</t>
  </si>
  <si>
    <t>41229-14514</t>
  </si>
  <si>
    <t>41229-14501</t>
  </si>
  <si>
    <t>41229-10406</t>
  </si>
  <si>
    <t>top surface of M1 broken; roots intact</t>
  </si>
  <si>
    <t>41229-10402</t>
  </si>
  <si>
    <t>41229-10396</t>
  </si>
  <si>
    <t>41229-10400</t>
  </si>
  <si>
    <t>41229-10404</t>
  </si>
  <si>
    <t>41229-10395</t>
  </si>
  <si>
    <t>41229-10397</t>
  </si>
  <si>
    <t>41229-10407</t>
  </si>
  <si>
    <t>075-80</t>
  </si>
  <si>
    <t>41229-14579</t>
  </si>
  <si>
    <t>41229-14578</t>
  </si>
  <si>
    <t>41229-1308</t>
  </si>
  <si>
    <t>41229-9063</t>
  </si>
  <si>
    <t>41229-9059</t>
  </si>
  <si>
    <t>41229-9064</t>
  </si>
  <si>
    <t>41229-9060</t>
  </si>
  <si>
    <t>41229-9061</t>
  </si>
  <si>
    <t>41229-9062</t>
  </si>
  <si>
    <t>41229-14573</t>
  </si>
  <si>
    <t>41229-14575</t>
  </si>
  <si>
    <t>41229-14574</t>
  </si>
  <si>
    <t>41229-4896</t>
  </si>
  <si>
    <t>LM1?</t>
  </si>
  <si>
    <t>41229-4897</t>
  </si>
  <si>
    <t>41229-4895</t>
  </si>
  <si>
    <t>41229-4898</t>
  </si>
  <si>
    <t>125-130</t>
  </si>
  <si>
    <t>41229-14554</t>
  </si>
  <si>
    <t>41229-14556</t>
  </si>
  <si>
    <t>41229-14555</t>
  </si>
  <si>
    <t>41229-14540</t>
  </si>
  <si>
    <t>LM1--left</t>
  </si>
  <si>
    <t>41229-14541</t>
  </si>
  <si>
    <t>41229-14547</t>
  </si>
  <si>
    <t>41229-14543</t>
  </si>
  <si>
    <t>41229-14549</t>
  </si>
  <si>
    <t>41229-14544</t>
  </si>
  <si>
    <t>41229-14546</t>
  </si>
  <si>
    <t>41229-14548</t>
  </si>
  <si>
    <t>41229-14550</t>
  </si>
  <si>
    <t>juv?</t>
  </si>
  <si>
    <t>41229-14559</t>
  </si>
  <si>
    <t>41229-14552</t>
  </si>
  <si>
    <t>41229-14553</t>
  </si>
  <si>
    <t>41229-14557</t>
  </si>
  <si>
    <t>41229-14551</t>
  </si>
  <si>
    <t>41229-14560</t>
  </si>
  <si>
    <t>41229-7102</t>
  </si>
  <si>
    <t>41229-7101</t>
  </si>
  <si>
    <t>MSB84903</t>
  </si>
  <si>
    <t>from white sands missile range; collected 04.1997; hard to measure in situ, so had to measure OUTSIDE, not inside dimensions; animal weighed 100g</t>
  </si>
  <si>
    <t>41229-1327</t>
  </si>
  <si>
    <t>0</t>
  </si>
  <si>
    <t>41229-928</t>
  </si>
  <si>
    <t>41229-929</t>
  </si>
  <si>
    <t>41229-14567</t>
  </si>
  <si>
    <t>41229-14571</t>
  </si>
  <si>
    <t>41229-14570</t>
  </si>
  <si>
    <t>41229-14569</t>
  </si>
  <si>
    <t>41229-14568</t>
  </si>
  <si>
    <t>41229-14617</t>
  </si>
  <si>
    <t>155-160</t>
  </si>
  <si>
    <t>41229-14618</t>
  </si>
  <si>
    <t>LOOSE TOOTH</t>
  </si>
  <si>
    <t>41229-14606</t>
  </si>
  <si>
    <t>41229-14608</t>
  </si>
  <si>
    <t>loose tooth</t>
  </si>
  <si>
    <t>41229-14607</t>
  </si>
  <si>
    <t>170-220</t>
  </si>
  <si>
    <t>41229-2571</t>
  </si>
  <si>
    <t>41229-2572</t>
  </si>
  <si>
    <t>41229-2570</t>
  </si>
  <si>
    <t>41229-14704</t>
  </si>
  <si>
    <t>41229-14703</t>
  </si>
  <si>
    <t>41229-14702</t>
  </si>
  <si>
    <t>41229-14705</t>
  </si>
  <si>
    <t>41229-14701</t>
  </si>
  <si>
    <t>41229-14700</t>
  </si>
  <si>
    <t>lots more in this vial, just measured the most intact mandibles</t>
  </si>
  <si>
    <t>41229-14584</t>
  </si>
  <si>
    <t>more in this vial; just measured the most intact mandibles</t>
  </si>
  <si>
    <t>41229-14583</t>
  </si>
  <si>
    <t>41229-14586</t>
  </si>
  <si>
    <t>41229-14587</t>
  </si>
  <si>
    <t>41229-14722</t>
  </si>
  <si>
    <t>41229-14724</t>
  </si>
  <si>
    <t>41229-14725</t>
  </si>
  <si>
    <t>41229-14723</t>
  </si>
  <si>
    <t>&gt; 5% deviation</t>
  </si>
  <si>
    <t>old Take 1 =1.89 mm</t>
  </si>
  <si>
    <t>old take 1 = 2.53</t>
  </si>
  <si>
    <t>old take 1=2.48</t>
  </si>
  <si>
    <t>old take 3=2.19mm</t>
  </si>
  <si>
    <t>single tooth in jaw fragment; old take 3 =2.75</t>
  </si>
  <si>
    <t>old take 3 =2.88mm</t>
  </si>
  <si>
    <t>old take 1 =2.58 mm</t>
  </si>
  <si>
    <t>Old take1=2.41mm</t>
  </si>
  <si>
    <t>more at this level, but all loose teeth; old take1= 2.43mm</t>
  </si>
  <si>
    <t>LOWER?; a few other loose teeth, but these are hard to measure accurately; old take1=2.57mm</t>
  </si>
  <si>
    <t>old take 1=2.78mm</t>
  </si>
  <si>
    <t>old take 1=2.57mm</t>
  </si>
  <si>
    <t>old take 2=2.66mm</t>
  </si>
  <si>
    <t>old take 2 =2.44mm</t>
  </si>
  <si>
    <t>old take 2=2.47mm</t>
  </si>
  <si>
    <t>loose molar; old take2=2.47mm</t>
  </si>
  <si>
    <t>old take 1=2.05mm</t>
  </si>
  <si>
    <t>old take 3=2.43mm</t>
  </si>
  <si>
    <t>old take 2 =2.09 mm</t>
  </si>
  <si>
    <t>measured lots more teeth. Got good samples for all strata in lab and included most of those we did isotopes on. Meaured inside dimension 3 times. If Stdev &gt; 10%, then used the two most consistent measurements and deleted the outlier. If 2 of 3 were not clustered then maintained all 3 measurents, but this was the case for only 3/200 animals; 26 of ~200 samples fell into the category where I had to investigate the std deviation. Many of these were loose teeth, which were hard to measure.</t>
  </si>
  <si>
    <t>Lower Age Range (ybp)</t>
  </si>
  <si>
    <t>Upper Age Range (ybp)</t>
  </si>
  <si>
    <t>SUMMARY BY STRATA</t>
  </si>
  <si>
    <t>41229-14717</t>
  </si>
  <si>
    <t>41229-14719</t>
  </si>
  <si>
    <t>41229-14718</t>
  </si>
  <si>
    <t>41229-14716</t>
  </si>
  <si>
    <t>41229-147200</t>
  </si>
  <si>
    <t>41229-14713</t>
  </si>
  <si>
    <t>MORE IN THIS STRATA</t>
  </si>
  <si>
    <t>41229-14714</t>
  </si>
  <si>
    <t>41229-8292</t>
  </si>
  <si>
    <t>41229-762</t>
  </si>
  <si>
    <t>41229-14509</t>
  </si>
  <si>
    <t>41229-14505</t>
  </si>
  <si>
    <t>41229-14518</t>
  </si>
  <si>
    <t>41229-14506</t>
  </si>
  <si>
    <t>41229-5849</t>
  </si>
  <si>
    <t>190-195</t>
  </si>
  <si>
    <t>Mass estimate (g)</t>
  </si>
  <si>
    <t>41229-10399</t>
  </si>
  <si>
    <t>uM1</t>
  </si>
  <si>
    <t>41229-10398</t>
  </si>
  <si>
    <t>41229-14613</t>
  </si>
  <si>
    <t>41229-14615</t>
  </si>
  <si>
    <t>41229-14612</t>
  </si>
  <si>
    <t>41229-14614</t>
  </si>
  <si>
    <t>41229-14611</t>
  </si>
  <si>
    <t>41229-14610</t>
  </si>
  <si>
    <t>41229-4899</t>
  </si>
  <si>
    <t>41229-4902</t>
  </si>
  <si>
    <t>DEPTH</t>
  </si>
  <si>
    <t>LOWER TIME</t>
  </si>
  <si>
    <t>UPPER TIME</t>
  </si>
  <si>
    <t>MIDPOINT</t>
  </si>
  <si>
    <t>0-5</t>
  </si>
  <si>
    <t>010-30</t>
  </si>
  <si>
    <t>035-55</t>
  </si>
  <si>
    <t>060-80</t>
  </si>
  <si>
    <t>135-155</t>
  </si>
  <si>
    <t>185-205</t>
  </si>
  <si>
    <t>210-230</t>
  </si>
  <si>
    <t>LEVEL</t>
  </si>
  <si>
    <t>1</t>
  </si>
  <si>
    <t>3</t>
  </si>
  <si>
    <t>4</t>
  </si>
  <si>
    <t>5</t>
  </si>
  <si>
    <t>6</t>
  </si>
  <si>
    <t>7</t>
  </si>
  <si>
    <t>8</t>
  </si>
  <si>
    <r>
      <t>Equation for rodents</t>
    </r>
    <r>
      <rPr>
        <sz val="12"/>
        <color theme="1"/>
        <rFont val="Calibri"/>
        <family val="2"/>
        <scheme val="minor"/>
      </rPr>
      <t xml:space="preserve">: </t>
    </r>
    <r>
      <rPr>
        <i/>
        <sz val="12"/>
        <color theme="1"/>
        <rFont val="Calibri"/>
        <scheme val="minor"/>
      </rPr>
      <t>Log mass (g) = 3.310* Log M1 length + 0.611</t>
    </r>
    <r>
      <rPr>
        <sz val="12"/>
        <color theme="1"/>
        <rFont val="Calibri"/>
        <family val="2"/>
        <scheme val="minor"/>
      </rPr>
      <t xml:space="preserve">; r2 = 0.96, P&lt;0.0001, predictive error (%PE) =15.58. </t>
    </r>
  </si>
  <si>
    <t>level</t>
  </si>
  <si>
    <t>2</t>
  </si>
  <si>
    <t>080-105</t>
  </si>
  <si>
    <t>110-135</t>
  </si>
  <si>
    <t>155-180</t>
  </si>
  <si>
    <t>median mass</t>
  </si>
  <si>
    <t>maximum mass (g)</t>
  </si>
  <si>
    <t>mean max for strata</t>
  </si>
  <si>
    <t>mean max for level</t>
  </si>
  <si>
    <t>Level</t>
  </si>
  <si>
    <t>STRATA Lower Age Range (ybp)</t>
  </si>
  <si>
    <t>STRATA Upper Age Range (ybp)</t>
  </si>
  <si>
    <t>STRATA Mean Age (ybp)</t>
  </si>
  <si>
    <t>LEVEL lower age</t>
  </si>
  <si>
    <t>LEVEL upper age</t>
  </si>
  <si>
    <t>LEVEL midpoint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</si>
</sst>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0.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4"/>
      <color theme="1"/>
      <name val="Calibri"/>
      <scheme val="minor"/>
    </font>
    <font>
      <b/>
      <sz val="14"/>
      <color rgb="FF000090"/>
      <name val="Calibri"/>
      <scheme val="minor"/>
    </font>
    <font>
      <sz val="12"/>
      <color rgb="FF000090"/>
      <name val="Calibri"/>
      <scheme val="minor"/>
    </font>
    <font>
      <b/>
      <sz val="12"/>
      <color rgb="FF00009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2"/>
      <color rgb="FF0000FF"/>
      <name val="Calibri"/>
      <scheme val="minor"/>
    </font>
    <font>
      <sz val="10"/>
      <color rgb="FF0000FF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88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5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8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165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7" fontId="0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left" vertical="center"/>
    </xf>
    <xf numFmtId="2" fontId="0" fillId="0" borderId="0" xfId="0" applyNumberFormat="1" applyFont="1" applyAlignment="1">
      <alignment horizontal="left" vertical="center"/>
    </xf>
    <xf numFmtId="2" fontId="3" fillId="0" borderId="1" xfId="0" applyNumberFormat="1" applyFont="1" applyBorder="1" applyAlignment="1">
      <alignment horizontal="center" vertical="center" wrapText="1"/>
    </xf>
    <xf numFmtId="1" fontId="0" fillId="0" borderId="0" xfId="77" applyNumberFormat="1" applyFont="1" applyAlignment="1">
      <alignment horizontal="center" vertical="center"/>
    </xf>
    <xf numFmtId="1" fontId="8" fillId="0" borderId="0" xfId="0" applyNumberFormat="1" applyFont="1" applyAlignment="1">
      <alignment horizontal="left" vertical="center"/>
    </xf>
    <xf numFmtId="1" fontId="8" fillId="0" borderId="0" xfId="77" applyNumberFormat="1" applyFont="1" applyAlignment="1">
      <alignment horizontal="left" vertical="center"/>
    </xf>
    <xf numFmtId="1" fontId="0" fillId="0" borderId="0" xfId="0" applyNumberFormat="1" applyFont="1" applyAlignment="1">
      <alignment horizontal="left" vertical="center"/>
    </xf>
    <xf numFmtId="1" fontId="0" fillId="0" borderId="0" xfId="77" applyNumberFormat="1" applyFont="1" applyAlignment="1">
      <alignment horizontal="left" vertical="center"/>
    </xf>
    <xf numFmtId="1" fontId="3" fillId="0" borderId="1" xfId="0" applyNumberFormat="1" applyFont="1" applyBorder="1" applyAlignment="1">
      <alignment horizontal="center" wrapText="1"/>
    </xf>
    <xf numFmtId="1" fontId="3" fillId="0" borderId="1" xfId="77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0" xfId="0" applyFont="1"/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164" fontId="8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15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0" fillId="0" borderId="0" xfId="77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65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/>
    </xf>
    <xf numFmtId="165" fontId="2" fillId="0" borderId="0" xfId="0" applyNumberFormat="1" applyFont="1" applyAlignment="1">
      <alignment horizontal="center"/>
    </xf>
    <xf numFmtId="1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1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1" fontId="16" fillId="0" borderId="0" xfId="0" applyNumberFormat="1" applyFont="1" applyAlignment="1">
      <alignment vertical="center"/>
    </xf>
    <xf numFmtId="0" fontId="16" fillId="0" borderId="0" xfId="0" applyFont="1"/>
    <xf numFmtId="1" fontId="16" fillId="0" borderId="0" xfId="0" applyNumberFormat="1" applyFont="1"/>
    <xf numFmtId="1" fontId="0" fillId="0" borderId="0" xfId="0" applyNumberFormat="1" applyFont="1"/>
    <xf numFmtId="1" fontId="0" fillId="0" borderId="0" xfId="0" applyNumberFormat="1"/>
  </cellXfs>
  <cellStyles count="886">
    <cellStyle name="Comma" xfId="7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9"/>
  <sheetViews>
    <sheetView workbookViewId="0">
      <pane ySplit="1380" topLeftCell="A9" activePane="bottomLeft"/>
      <selection activeCell="P1" sqref="A1:P1048576"/>
      <selection pane="bottomLeft" activeCell="A12" sqref="A12:XFD13"/>
    </sheetView>
  </sheetViews>
  <sheetFormatPr baseColWidth="10" defaultRowHeight="15" x14ac:dyDescent="0"/>
  <cols>
    <col min="1" max="1" width="13.5" style="4" customWidth="1"/>
    <col min="2" max="3" width="10.83203125" style="22"/>
    <col min="4" max="6" width="10.83203125" style="4"/>
    <col min="7" max="8" width="11.5" style="28" customWidth="1"/>
    <col min="9" max="9" width="9.1640625" style="34" customWidth="1"/>
    <col min="10" max="12" width="10.83203125" style="4"/>
    <col min="13" max="13" width="10" style="29" customWidth="1"/>
    <col min="14" max="15" width="10" style="7" customWidth="1"/>
    <col min="16" max="16" width="10" style="4" customWidth="1"/>
    <col min="17" max="17" width="40.33203125" style="26" customWidth="1"/>
    <col min="18" max="20" width="10.83203125" style="18"/>
    <col min="21" max="21" width="6.5" style="18" customWidth="1"/>
    <col min="22" max="23" width="9.33203125" style="18" customWidth="1"/>
    <col min="24" max="24" width="7.83203125" style="18" customWidth="1"/>
    <col min="25" max="25" width="11.1640625" style="18" customWidth="1"/>
    <col min="26" max="27" width="8.83203125" style="18" customWidth="1"/>
  </cols>
  <sheetData>
    <row r="1" spans="1:27" s="12" customFormat="1" ht="23" customHeight="1">
      <c r="A1" s="10" t="s">
        <v>14</v>
      </c>
      <c r="B1" s="21"/>
      <c r="C1" s="21"/>
      <c r="D1" s="11"/>
      <c r="E1" s="11"/>
      <c r="F1" s="11"/>
      <c r="G1" s="35"/>
      <c r="H1" s="35"/>
      <c r="I1" s="36"/>
      <c r="J1" s="10"/>
      <c r="K1" s="10"/>
      <c r="L1" s="10"/>
      <c r="M1" s="31"/>
      <c r="N1" s="48"/>
      <c r="O1" s="48"/>
      <c r="P1" s="10"/>
      <c r="Q1" s="24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" customFormat="1">
      <c r="A2" s="3" t="s">
        <v>333</v>
      </c>
      <c r="B2" s="22"/>
      <c r="C2" s="22"/>
      <c r="D2" s="4"/>
      <c r="E2" s="4"/>
      <c r="F2" s="4"/>
      <c r="G2" s="37"/>
      <c r="H2" s="37"/>
      <c r="I2" s="38"/>
      <c r="J2" s="3"/>
      <c r="K2" s="3"/>
      <c r="L2" s="3"/>
      <c r="M2" s="32"/>
      <c r="N2" s="49"/>
      <c r="O2" s="49"/>
      <c r="P2" s="3"/>
      <c r="Q2" s="25"/>
      <c r="R2" s="18"/>
      <c r="S2" s="18"/>
      <c r="T2" s="18"/>
      <c r="U2" s="18"/>
      <c r="V2" s="18"/>
      <c r="W2" s="18"/>
      <c r="X2" s="18"/>
      <c r="Y2" s="18"/>
      <c r="Z2" s="18"/>
      <c r="AA2" s="18"/>
    </row>
    <row r="4" spans="1:27" ht="19" thickBot="1">
      <c r="Q4" s="26" t="s">
        <v>68</v>
      </c>
      <c r="R4" s="19" t="s">
        <v>41</v>
      </c>
      <c r="S4" s="20"/>
      <c r="T4" s="20"/>
      <c r="U4" s="20"/>
      <c r="V4" s="20"/>
      <c r="W4" s="20"/>
      <c r="X4" s="20"/>
      <c r="Y4" s="20"/>
      <c r="Z4" s="20"/>
      <c r="AA4" s="20"/>
    </row>
    <row r="5" spans="1:27" s="9" customFormat="1" ht="55" customHeight="1" thickBot="1">
      <c r="A5" s="8" t="s">
        <v>0</v>
      </c>
      <c r="B5" s="23" t="s">
        <v>12</v>
      </c>
      <c r="C5" s="23" t="s">
        <v>325</v>
      </c>
      <c r="D5" s="8" t="s">
        <v>15</v>
      </c>
      <c r="E5" s="8" t="s">
        <v>30</v>
      </c>
      <c r="F5" s="8" t="s">
        <v>29</v>
      </c>
      <c r="G5" s="39" t="s">
        <v>283</v>
      </c>
      <c r="H5" s="39" t="s">
        <v>284</v>
      </c>
      <c r="I5" s="40" t="s">
        <v>38</v>
      </c>
      <c r="J5" s="8" t="s">
        <v>32</v>
      </c>
      <c r="K5" s="8" t="s">
        <v>33</v>
      </c>
      <c r="L5" s="8" t="s">
        <v>34</v>
      </c>
      <c r="M5" s="33" t="s">
        <v>35</v>
      </c>
      <c r="N5" s="61" t="s">
        <v>36</v>
      </c>
      <c r="O5" s="61" t="s">
        <v>262</v>
      </c>
      <c r="P5" s="8" t="s">
        <v>302</v>
      </c>
      <c r="Q5" s="8" t="s">
        <v>26</v>
      </c>
      <c r="R5" s="16" t="s">
        <v>12</v>
      </c>
      <c r="S5" s="16" t="s">
        <v>42</v>
      </c>
      <c r="T5" s="16" t="s">
        <v>37</v>
      </c>
      <c r="U5" s="16" t="s">
        <v>49</v>
      </c>
      <c r="V5" s="16" t="s">
        <v>43</v>
      </c>
      <c r="W5" s="16" t="s">
        <v>44</v>
      </c>
      <c r="X5" s="16" t="s">
        <v>45</v>
      </c>
      <c r="Y5" s="16" t="s">
        <v>46</v>
      </c>
      <c r="Z5" s="16" t="s">
        <v>47</v>
      </c>
      <c r="AA5" s="16" t="s">
        <v>48</v>
      </c>
    </row>
    <row r="6" spans="1:27" ht="42">
      <c r="A6" s="4" t="s">
        <v>223</v>
      </c>
      <c r="B6" s="22" t="s">
        <v>226</v>
      </c>
      <c r="C6" s="22" t="s">
        <v>226</v>
      </c>
      <c r="D6" s="4" t="s">
        <v>22</v>
      </c>
      <c r="E6" s="6">
        <v>42196</v>
      </c>
      <c r="F6" s="4" t="s">
        <v>31</v>
      </c>
      <c r="G6" s="28">
        <v>0</v>
      </c>
      <c r="I6" s="34">
        <v>0</v>
      </c>
      <c r="J6" s="4">
        <v>2.69</v>
      </c>
      <c r="K6" s="4">
        <v>2.5</v>
      </c>
      <c r="L6" s="4">
        <v>2.5499999999999998</v>
      </c>
      <c r="M6" s="29">
        <f t="shared" ref="M6:M69" si="0">AVERAGE(J6:L6)</f>
        <v>2.5799999999999996</v>
      </c>
      <c r="N6" s="7">
        <f t="shared" ref="N6:N15" si="1">STDEV(J6:L6)</f>
        <v>9.8488578017961043E-2</v>
      </c>
      <c r="O6" s="7">
        <f t="shared" ref="O6:O69" si="2">(M6*0.05)+M6</f>
        <v>2.7089999999999996</v>
      </c>
      <c r="P6" s="27">
        <f t="shared" ref="P6:P69" si="3">10^((3.31*(LOG(M6)))+0.611)</f>
        <v>94.072183983207736</v>
      </c>
      <c r="Q6" s="26" t="s">
        <v>224</v>
      </c>
      <c r="R6" s="52"/>
      <c r="S6" s="52"/>
      <c r="T6" s="52"/>
      <c r="U6" s="52"/>
      <c r="V6" s="52"/>
      <c r="W6" s="52"/>
      <c r="X6" s="52"/>
      <c r="Y6" s="52"/>
      <c r="Z6" s="52"/>
      <c r="AA6" s="52"/>
    </row>
    <row r="7" spans="1:27" ht="42">
      <c r="A7" s="53" t="s">
        <v>223</v>
      </c>
      <c r="B7" s="54" t="s">
        <v>226</v>
      </c>
      <c r="C7" s="54"/>
      <c r="D7" s="53" t="s">
        <v>21</v>
      </c>
      <c r="E7" s="55">
        <v>42196</v>
      </c>
      <c r="F7" s="53" t="s">
        <v>31</v>
      </c>
      <c r="G7" s="56">
        <v>0</v>
      </c>
      <c r="H7" s="56"/>
      <c r="I7" s="57">
        <v>0</v>
      </c>
      <c r="J7" s="53">
        <v>2.56</v>
      </c>
      <c r="K7" s="53">
        <v>2.56</v>
      </c>
      <c r="L7" s="53">
        <v>2.5299999999999998</v>
      </c>
      <c r="M7" s="62">
        <f t="shared" si="0"/>
        <v>2.5500000000000003</v>
      </c>
      <c r="N7" s="58">
        <f t="shared" si="1"/>
        <v>1.7320508075688915E-2</v>
      </c>
      <c r="O7" s="58">
        <f t="shared" si="2"/>
        <v>2.6775000000000002</v>
      </c>
      <c r="P7" s="59">
        <f t="shared" si="3"/>
        <v>90.499878727121043</v>
      </c>
      <c r="Q7" s="60" t="s">
        <v>224</v>
      </c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ht="44" customHeight="1">
      <c r="A8" s="4" t="s">
        <v>223</v>
      </c>
      <c r="B8" s="22" t="s">
        <v>226</v>
      </c>
      <c r="D8" s="4" t="s">
        <v>94</v>
      </c>
      <c r="E8" s="6">
        <v>42196</v>
      </c>
      <c r="F8" s="4" t="s">
        <v>31</v>
      </c>
      <c r="G8" s="28">
        <v>0</v>
      </c>
      <c r="I8" s="34">
        <v>0</v>
      </c>
      <c r="J8" s="4">
        <v>2.5099999999999998</v>
      </c>
      <c r="K8" s="4">
        <v>2.5099999999999998</v>
      </c>
      <c r="L8" s="4">
        <v>2.44</v>
      </c>
      <c r="M8" s="29">
        <f t="shared" si="0"/>
        <v>2.4866666666666664</v>
      </c>
      <c r="N8" s="7">
        <f t="shared" si="1"/>
        <v>4.0414518843273711E-2</v>
      </c>
      <c r="O8" s="7">
        <f t="shared" si="2"/>
        <v>2.6109999999999998</v>
      </c>
      <c r="P8" s="27">
        <f t="shared" si="3"/>
        <v>83.271073951278353</v>
      </c>
      <c r="Q8" s="26" t="s">
        <v>224</v>
      </c>
    </row>
    <row r="9" spans="1:27" ht="42">
      <c r="A9" s="53" t="s">
        <v>223</v>
      </c>
      <c r="B9" s="54" t="s">
        <v>226</v>
      </c>
      <c r="C9" s="54"/>
      <c r="D9" s="53" t="s">
        <v>23</v>
      </c>
      <c r="E9" s="55">
        <v>42196</v>
      </c>
      <c r="F9" s="53" t="s">
        <v>31</v>
      </c>
      <c r="G9" s="56">
        <v>0</v>
      </c>
      <c r="H9" s="56"/>
      <c r="I9" s="57">
        <v>0</v>
      </c>
      <c r="J9" s="53">
        <v>2.19</v>
      </c>
      <c r="K9" s="53">
        <v>2.14</v>
      </c>
      <c r="L9" s="53">
        <v>2.2799999999999998</v>
      </c>
      <c r="M9" s="62">
        <f t="shared" si="0"/>
        <v>2.2033333333333331</v>
      </c>
      <c r="N9" s="58">
        <f t="shared" si="1"/>
        <v>7.0945988845975722E-2</v>
      </c>
      <c r="O9" s="58">
        <f t="shared" si="2"/>
        <v>2.3134999999999999</v>
      </c>
      <c r="P9" s="59">
        <f t="shared" si="3"/>
        <v>55.795025162365256</v>
      </c>
      <c r="Q9" s="60" t="s">
        <v>224</v>
      </c>
      <c r="R9" s="52"/>
      <c r="S9" s="52"/>
      <c r="T9" s="52"/>
      <c r="U9" s="52"/>
      <c r="V9" s="52"/>
      <c r="W9" s="52"/>
      <c r="X9" s="52"/>
      <c r="Y9" s="52"/>
      <c r="Z9" s="52"/>
      <c r="AA9" s="52"/>
    </row>
    <row r="10" spans="1:27">
      <c r="A10" s="4" t="s">
        <v>80</v>
      </c>
      <c r="B10" s="22" t="s">
        <v>81</v>
      </c>
      <c r="C10" s="22" t="s">
        <v>326</v>
      </c>
      <c r="D10" s="4" t="s">
        <v>53</v>
      </c>
      <c r="E10" s="6">
        <v>42187</v>
      </c>
      <c r="F10" s="4" t="s">
        <v>31</v>
      </c>
      <c r="G10" s="28">
        <v>0</v>
      </c>
      <c r="H10" s="28">
        <v>1787</v>
      </c>
      <c r="I10" s="34">
        <f t="shared" ref="I10:I41" si="4">AVERAGE(G10:H10)</f>
        <v>893.5</v>
      </c>
      <c r="J10" s="4">
        <v>2.57</v>
      </c>
      <c r="K10" s="4">
        <v>2.4900000000000002</v>
      </c>
      <c r="L10" s="4">
        <v>2.68</v>
      </c>
      <c r="M10" s="29">
        <f t="shared" si="0"/>
        <v>2.58</v>
      </c>
      <c r="N10" s="7">
        <f t="shared" si="1"/>
        <v>9.5393920141694552E-2</v>
      </c>
      <c r="O10" s="7">
        <f t="shared" si="2"/>
        <v>2.7090000000000001</v>
      </c>
      <c r="P10" s="27">
        <f t="shared" si="3"/>
        <v>94.072183983207808</v>
      </c>
      <c r="Q10" s="26" t="s">
        <v>70</v>
      </c>
    </row>
    <row r="11" spans="1:27">
      <c r="A11" s="4" t="s">
        <v>84</v>
      </c>
      <c r="B11" s="22" t="s">
        <v>121</v>
      </c>
      <c r="C11" s="22" t="s">
        <v>326</v>
      </c>
      <c r="D11" s="4" t="s">
        <v>53</v>
      </c>
      <c r="E11" s="6">
        <v>42187</v>
      </c>
      <c r="F11" s="4" t="s">
        <v>31</v>
      </c>
      <c r="G11" s="28">
        <v>2446</v>
      </c>
      <c r="H11" s="28">
        <v>2775</v>
      </c>
      <c r="I11" s="34">
        <f t="shared" si="4"/>
        <v>2610.5</v>
      </c>
      <c r="J11" s="4">
        <v>2.5</v>
      </c>
      <c r="K11" s="4">
        <v>2.58</v>
      </c>
      <c r="M11" s="29">
        <f t="shared" si="0"/>
        <v>2.54</v>
      </c>
      <c r="N11" s="7">
        <f t="shared" si="1"/>
        <v>5.6568542494923851E-2</v>
      </c>
      <c r="O11" s="7">
        <f t="shared" si="2"/>
        <v>2.6669999999999998</v>
      </c>
      <c r="P11" s="27">
        <f t="shared" si="3"/>
        <v>89.330466510741147</v>
      </c>
    </row>
    <row r="12" spans="1:27">
      <c r="A12" s="4" t="s">
        <v>112</v>
      </c>
      <c r="B12" s="22" t="s">
        <v>123</v>
      </c>
      <c r="C12" s="22" t="s">
        <v>327</v>
      </c>
      <c r="D12" s="4" t="s">
        <v>94</v>
      </c>
      <c r="E12" s="6">
        <v>42187</v>
      </c>
      <c r="F12" s="4" t="s">
        <v>31</v>
      </c>
      <c r="G12" s="28">
        <v>4751</v>
      </c>
      <c r="H12" s="28">
        <v>5081</v>
      </c>
      <c r="I12" s="34">
        <f t="shared" si="4"/>
        <v>4916</v>
      </c>
      <c r="K12" s="4">
        <v>2.74</v>
      </c>
      <c r="L12" s="4">
        <v>2.78</v>
      </c>
      <c r="M12" s="29">
        <f t="shared" si="0"/>
        <v>2.76</v>
      </c>
      <c r="N12" s="7">
        <f t="shared" si="1"/>
        <v>2.8284271247461613E-2</v>
      </c>
      <c r="O12" s="7">
        <f t="shared" si="2"/>
        <v>2.8979999999999997</v>
      </c>
      <c r="P12" s="27">
        <f t="shared" si="3"/>
        <v>117.60047113688682</v>
      </c>
      <c r="Q12" s="26" t="s">
        <v>274</v>
      </c>
    </row>
    <row r="13" spans="1:27">
      <c r="A13" s="4" t="s">
        <v>118</v>
      </c>
      <c r="B13" s="22" t="s">
        <v>123</v>
      </c>
      <c r="C13" s="22" t="s">
        <v>327</v>
      </c>
      <c r="D13" s="4" t="s">
        <v>23</v>
      </c>
      <c r="E13" s="6">
        <v>42191</v>
      </c>
      <c r="F13" s="4" t="s">
        <v>31</v>
      </c>
      <c r="G13" s="28">
        <v>4751</v>
      </c>
      <c r="H13" s="28">
        <v>5081</v>
      </c>
      <c r="I13" s="34">
        <f t="shared" si="4"/>
        <v>4916</v>
      </c>
      <c r="J13" s="4">
        <v>2.62</v>
      </c>
      <c r="K13" s="4">
        <v>2.54</v>
      </c>
      <c r="L13" s="4">
        <v>2.6</v>
      </c>
      <c r="M13" s="29">
        <f t="shared" si="0"/>
        <v>2.5866666666666664</v>
      </c>
      <c r="N13" s="7">
        <f t="shared" si="1"/>
        <v>4.1633319989322695E-2</v>
      </c>
      <c r="O13" s="7">
        <f t="shared" si="2"/>
        <v>2.7159999999999997</v>
      </c>
      <c r="P13" s="27">
        <f t="shared" si="3"/>
        <v>94.879184724746622</v>
      </c>
    </row>
    <row r="14" spans="1:27">
      <c r="A14" s="4" t="s">
        <v>117</v>
      </c>
      <c r="B14" s="22" t="s">
        <v>123</v>
      </c>
      <c r="C14" s="22" t="s">
        <v>327</v>
      </c>
      <c r="D14" s="4" t="s">
        <v>94</v>
      </c>
      <c r="E14" s="6">
        <v>42191</v>
      </c>
      <c r="F14" s="4" t="s">
        <v>31</v>
      </c>
      <c r="G14" s="28">
        <v>4751</v>
      </c>
      <c r="H14" s="28">
        <v>5081</v>
      </c>
      <c r="I14" s="34">
        <f t="shared" si="4"/>
        <v>4916</v>
      </c>
      <c r="J14" s="4">
        <v>2.5</v>
      </c>
      <c r="K14" s="4">
        <v>2.5</v>
      </c>
      <c r="L14" s="4">
        <v>2.57</v>
      </c>
      <c r="M14" s="29">
        <f t="shared" si="0"/>
        <v>2.5233333333333334</v>
      </c>
      <c r="N14" s="7">
        <f t="shared" si="1"/>
        <v>4.0414518843273711E-2</v>
      </c>
      <c r="O14" s="7">
        <f t="shared" si="2"/>
        <v>2.6495000000000002</v>
      </c>
      <c r="P14" s="27">
        <f t="shared" si="3"/>
        <v>87.404945837073868</v>
      </c>
    </row>
    <row r="15" spans="1:27">
      <c r="A15" s="4" t="s">
        <v>119</v>
      </c>
      <c r="B15" s="22" t="s">
        <v>123</v>
      </c>
      <c r="C15" s="22" t="s">
        <v>327</v>
      </c>
      <c r="D15" s="4" t="s">
        <v>23</v>
      </c>
      <c r="E15" s="6">
        <v>42191</v>
      </c>
      <c r="F15" s="4" t="s">
        <v>31</v>
      </c>
      <c r="G15" s="28">
        <v>4751</v>
      </c>
      <c r="H15" s="28">
        <v>5081</v>
      </c>
      <c r="I15" s="34">
        <f t="shared" si="4"/>
        <v>4916</v>
      </c>
      <c r="J15" s="4">
        <v>2.57</v>
      </c>
      <c r="K15" s="4">
        <v>2.4300000000000002</v>
      </c>
      <c r="L15" s="4">
        <v>2.46</v>
      </c>
      <c r="M15" s="29">
        <f t="shared" si="0"/>
        <v>2.4866666666666668</v>
      </c>
      <c r="N15" s="7">
        <f t="shared" si="1"/>
        <v>7.3711147958319789E-2</v>
      </c>
      <c r="O15" s="7">
        <f t="shared" si="2"/>
        <v>2.6110000000000002</v>
      </c>
      <c r="P15" s="27">
        <f t="shared" si="3"/>
        <v>83.271073951278439</v>
      </c>
    </row>
    <row r="16" spans="1:27">
      <c r="A16" s="4" t="s">
        <v>120</v>
      </c>
      <c r="B16" s="22" t="s">
        <v>123</v>
      </c>
      <c r="C16" s="22" t="s">
        <v>327</v>
      </c>
      <c r="D16" s="4" t="s">
        <v>56</v>
      </c>
      <c r="E16" s="6">
        <v>42191</v>
      </c>
      <c r="F16" s="4" t="s">
        <v>31</v>
      </c>
      <c r="G16" s="28">
        <v>4751</v>
      </c>
      <c r="H16" s="28">
        <v>5081</v>
      </c>
      <c r="I16" s="34">
        <f t="shared" si="4"/>
        <v>4916</v>
      </c>
      <c r="J16" s="4">
        <v>2.48</v>
      </c>
      <c r="M16" s="29">
        <f t="shared" si="0"/>
        <v>2.48</v>
      </c>
      <c r="O16" s="7">
        <f t="shared" si="2"/>
        <v>2.6040000000000001</v>
      </c>
      <c r="P16" s="27">
        <f t="shared" si="3"/>
        <v>82.53441236984186</v>
      </c>
    </row>
    <row r="17" spans="1:17">
      <c r="A17" s="4" t="s">
        <v>116</v>
      </c>
      <c r="B17" s="22" t="s">
        <v>123</v>
      </c>
      <c r="C17" s="22" t="s">
        <v>327</v>
      </c>
      <c r="D17" s="4" t="s">
        <v>22</v>
      </c>
      <c r="E17" s="6">
        <v>42191</v>
      </c>
      <c r="F17" s="4" t="s">
        <v>31</v>
      </c>
      <c r="G17" s="28">
        <v>4751</v>
      </c>
      <c r="H17" s="28">
        <v>5081</v>
      </c>
      <c r="I17" s="34">
        <f t="shared" si="4"/>
        <v>4916</v>
      </c>
      <c r="J17" s="4">
        <v>2.4900000000000002</v>
      </c>
      <c r="K17" s="4">
        <v>2.39</v>
      </c>
      <c r="L17" s="4">
        <v>2.38</v>
      </c>
      <c r="M17" s="29">
        <f t="shared" si="0"/>
        <v>2.4200000000000004</v>
      </c>
      <c r="N17" s="7">
        <f t="shared" ref="N17:N48" si="5">STDEV(J17:L17)</f>
        <v>6.082762530298233E-2</v>
      </c>
      <c r="O17" s="7">
        <f t="shared" si="2"/>
        <v>2.5410000000000004</v>
      </c>
      <c r="P17" s="27">
        <f t="shared" si="3"/>
        <v>76.107746225851457</v>
      </c>
    </row>
    <row r="18" spans="1:17">
      <c r="A18" s="4" t="s">
        <v>113</v>
      </c>
      <c r="B18" s="22" t="s">
        <v>123</v>
      </c>
      <c r="C18" s="22" t="s">
        <v>327</v>
      </c>
      <c r="D18" s="4" t="s">
        <v>94</v>
      </c>
      <c r="E18" s="6">
        <v>42191</v>
      </c>
      <c r="F18" s="4" t="s">
        <v>31</v>
      </c>
      <c r="G18" s="28">
        <v>4751</v>
      </c>
      <c r="H18" s="28">
        <v>5081</v>
      </c>
      <c r="I18" s="34">
        <f t="shared" si="4"/>
        <v>4916</v>
      </c>
      <c r="J18" s="4">
        <v>2.4500000000000002</v>
      </c>
      <c r="K18" s="4">
        <v>2.39</v>
      </c>
      <c r="L18" s="4">
        <v>2.37</v>
      </c>
      <c r="M18" s="29">
        <f t="shared" si="0"/>
        <v>2.4033333333333333</v>
      </c>
      <c r="N18" s="7">
        <f t="shared" si="5"/>
        <v>4.1633319989322688E-2</v>
      </c>
      <c r="O18" s="7">
        <f t="shared" si="2"/>
        <v>2.5234999999999999</v>
      </c>
      <c r="P18" s="27">
        <f t="shared" si="3"/>
        <v>74.386542501386899</v>
      </c>
    </row>
    <row r="19" spans="1:17">
      <c r="A19" s="4" t="s">
        <v>114</v>
      </c>
      <c r="B19" s="22" t="s">
        <v>123</v>
      </c>
      <c r="C19" s="22" t="s">
        <v>327</v>
      </c>
      <c r="D19" s="4" t="s">
        <v>23</v>
      </c>
      <c r="E19" s="6">
        <v>42191</v>
      </c>
      <c r="F19" s="4" t="s">
        <v>31</v>
      </c>
      <c r="G19" s="28">
        <v>4751</v>
      </c>
      <c r="H19" s="28">
        <v>5081</v>
      </c>
      <c r="I19" s="34">
        <f t="shared" si="4"/>
        <v>4916</v>
      </c>
      <c r="J19" s="4">
        <v>2.27</v>
      </c>
      <c r="K19" s="4">
        <v>2.36</v>
      </c>
      <c r="L19" s="4">
        <v>2.31</v>
      </c>
      <c r="M19" s="29">
        <f t="shared" si="0"/>
        <v>2.313333333333333</v>
      </c>
      <c r="N19" s="7">
        <f t="shared" si="5"/>
        <v>4.5092497528228866E-2</v>
      </c>
      <c r="O19" s="7">
        <f t="shared" si="2"/>
        <v>2.4289999999999998</v>
      </c>
      <c r="P19" s="27">
        <f t="shared" si="3"/>
        <v>65.558422390302923</v>
      </c>
    </row>
    <row r="20" spans="1:17">
      <c r="A20" s="4" t="s">
        <v>115</v>
      </c>
      <c r="B20" s="22" t="s">
        <v>123</v>
      </c>
      <c r="C20" s="22" t="s">
        <v>327</v>
      </c>
      <c r="D20" s="4" t="s">
        <v>23</v>
      </c>
      <c r="E20" s="6">
        <v>42191</v>
      </c>
      <c r="F20" s="4" t="s">
        <v>31</v>
      </c>
      <c r="G20" s="28">
        <v>4751</v>
      </c>
      <c r="H20" s="28">
        <v>5081</v>
      </c>
      <c r="I20" s="34">
        <f t="shared" si="4"/>
        <v>4916</v>
      </c>
      <c r="J20" s="4">
        <v>2.2999999999999998</v>
      </c>
      <c r="K20" s="4">
        <v>2.23</v>
      </c>
      <c r="L20" s="4">
        <v>2.2799999999999998</v>
      </c>
      <c r="M20" s="29">
        <f t="shared" si="0"/>
        <v>2.2699999999999996</v>
      </c>
      <c r="N20" s="7">
        <f t="shared" si="5"/>
        <v>3.60555127546398E-2</v>
      </c>
      <c r="O20" s="7">
        <f t="shared" si="2"/>
        <v>2.3834999999999997</v>
      </c>
      <c r="P20" s="27">
        <f t="shared" si="3"/>
        <v>61.580836974314003</v>
      </c>
    </row>
    <row r="21" spans="1:17">
      <c r="A21" s="4" t="s">
        <v>111</v>
      </c>
      <c r="B21" s="22" t="s">
        <v>123</v>
      </c>
      <c r="C21" s="22" t="s">
        <v>327</v>
      </c>
      <c r="D21" s="4" t="s">
        <v>94</v>
      </c>
      <c r="E21" s="6">
        <v>42187</v>
      </c>
      <c r="F21" s="4" t="s">
        <v>31</v>
      </c>
      <c r="G21" s="28">
        <v>4751</v>
      </c>
      <c r="H21" s="28">
        <v>5081</v>
      </c>
      <c r="I21" s="34">
        <f t="shared" si="4"/>
        <v>4916</v>
      </c>
      <c r="J21" s="4">
        <v>1.81</v>
      </c>
      <c r="K21" s="4">
        <v>1.97</v>
      </c>
      <c r="M21" s="29">
        <f t="shared" si="0"/>
        <v>1.8900000000000001</v>
      </c>
      <c r="N21" s="7">
        <f t="shared" si="5"/>
        <v>0.11313708498984755</v>
      </c>
      <c r="O21" s="7">
        <f t="shared" si="2"/>
        <v>1.9845000000000002</v>
      </c>
      <c r="P21" s="27">
        <f t="shared" si="3"/>
        <v>33.580609294372231</v>
      </c>
    </row>
    <row r="22" spans="1:17">
      <c r="A22" s="4" t="s">
        <v>156</v>
      </c>
      <c r="B22" s="22" t="s">
        <v>182</v>
      </c>
      <c r="C22" s="22" t="s">
        <v>327</v>
      </c>
      <c r="D22" s="4" t="s">
        <v>21</v>
      </c>
      <c r="E22" s="6">
        <v>42191</v>
      </c>
      <c r="F22" s="4" t="s">
        <v>31</v>
      </c>
      <c r="G22" s="28">
        <v>5739</v>
      </c>
      <c r="H22" s="28">
        <v>6069</v>
      </c>
      <c r="I22" s="34">
        <f t="shared" si="4"/>
        <v>5904</v>
      </c>
      <c r="J22" s="4">
        <v>2.66</v>
      </c>
      <c r="K22" s="4">
        <v>2.59</v>
      </c>
      <c r="L22" s="4">
        <v>2.65</v>
      </c>
      <c r="M22" s="29">
        <f t="shared" si="0"/>
        <v>2.6333333333333333</v>
      </c>
      <c r="N22" s="7">
        <f t="shared" si="5"/>
        <v>3.7859388972001938E-2</v>
      </c>
      <c r="O22" s="7">
        <f t="shared" si="2"/>
        <v>2.7650000000000001</v>
      </c>
      <c r="P22" s="27">
        <f t="shared" si="3"/>
        <v>100.66403139648271</v>
      </c>
    </row>
    <row r="23" spans="1:17">
      <c r="A23" s="4" t="s">
        <v>154</v>
      </c>
      <c r="B23" s="22" t="s">
        <v>182</v>
      </c>
      <c r="C23" s="22" t="s">
        <v>327</v>
      </c>
      <c r="D23" s="4" t="s">
        <v>21</v>
      </c>
      <c r="E23" s="6">
        <v>42191</v>
      </c>
      <c r="F23" s="4" t="s">
        <v>31</v>
      </c>
      <c r="G23" s="28">
        <v>5739</v>
      </c>
      <c r="H23" s="28">
        <v>6069</v>
      </c>
      <c r="I23" s="34">
        <f t="shared" si="4"/>
        <v>5904</v>
      </c>
      <c r="J23" s="4">
        <v>2.62</v>
      </c>
      <c r="K23" s="4">
        <v>2.65</v>
      </c>
      <c r="L23" s="4">
        <v>2.61</v>
      </c>
      <c r="M23" s="29">
        <f t="shared" si="0"/>
        <v>2.6266666666666665</v>
      </c>
      <c r="N23" s="7">
        <f t="shared" si="5"/>
        <v>2.0816659994661313E-2</v>
      </c>
      <c r="O23" s="7">
        <f t="shared" si="2"/>
        <v>2.758</v>
      </c>
      <c r="P23" s="27">
        <f t="shared" si="3"/>
        <v>99.82295612277936</v>
      </c>
    </row>
    <row r="24" spans="1:17">
      <c r="A24" s="4" t="s">
        <v>155</v>
      </c>
      <c r="B24" s="22" t="s">
        <v>182</v>
      </c>
      <c r="C24" s="22" t="s">
        <v>327</v>
      </c>
      <c r="D24" s="4" t="s">
        <v>21</v>
      </c>
      <c r="E24" s="6">
        <v>42191</v>
      </c>
      <c r="F24" s="4" t="s">
        <v>31</v>
      </c>
      <c r="G24" s="28">
        <v>5739</v>
      </c>
      <c r="H24" s="28">
        <v>6069</v>
      </c>
      <c r="I24" s="34">
        <f t="shared" si="4"/>
        <v>5904</v>
      </c>
      <c r="J24" s="4">
        <v>2.57</v>
      </c>
      <c r="K24" s="4">
        <v>2.67</v>
      </c>
      <c r="L24" s="4">
        <v>2.62</v>
      </c>
      <c r="M24" s="29">
        <f t="shared" si="0"/>
        <v>2.62</v>
      </c>
      <c r="N24" s="7">
        <f t="shared" si="5"/>
        <v>5.0000000000000044E-2</v>
      </c>
      <c r="O24" s="7">
        <f t="shared" si="2"/>
        <v>2.7510000000000003</v>
      </c>
      <c r="P24" s="27">
        <f t="shared" si="3"/>
        <v>98.986797598227227</v>
      </c>
    </row>
    <row r="25" spans="1:17">
      <c r="A25" s="4" t="s">
        <v>157</v>
      </c>
      <c r="B25" s="22" t="s">
        <v>182</v>
      </c>
      <c r="C25" s="22" t="s">
        <v>327</v>
      </c>
      <c r="D25" s="4" t="s">
        <v>21</v>
      </c>
      <c r="E25" s="6">
        <v>42191</v>
      </c>
      <c r="F25" s="4" t="s">
        <v>31</v>
      </c>
      <c r="G25" s="28">
        <v>5739</v>
      </c>
      <c r="H25" s="28">
        <v>6069</v>
      </c>
      <c r="I25" s="34">
        <f t="shared" si="4"/>
        <v>5904</v>
      </c>
      <c r="J25" s="4">
        <v>2.5499999999999998</v>
      </c>
      <c r="K25" s="4">
        <v>2.69</v>
      </c>
      <c r="L25" s="4">
        <v>2.62</v>
      </c>
      <c r="M25" s="29">
        <f t="shared" si="0"/>
        <v>2.62</v>
      </c>
      <c r="N25" s="7">
        <f t="shared" si="5"/>
        <v>7.0000000000000062E-2</v>
      </c>
      <c r="O25" s="7">
        <f t="shared" si="2"/>
        <v>2.7510000000000003</v>
      </c>
      <c r="P25" s="27">
        <f t="shared" si="3"/>
        <v>98.986797598227227</v>
      </c>
    </row>
    <row r="26" spans="1:17">
      <c r="A26" s="4" t="s">
        <v>152</v>
      </c>
      <c r="B26" s="22" t="s">
        <v>182</v>
      </c>
      <c r="C26" s="22" t="s">
        <v>327</v>
      </c>
      <c r="D26" s="4" t="s">
        <v>21</v>
      </c>
      <c r="E26" s="6">
        <v>42191</v>
      </c>
      <c r="F26" s="4" t="s">
        <v>31</v>
      </c>
      <c r="G26" s="28">
        <v>5739</v>
      </c>
      <c r="H26" s="28">
        <v>6069</v>
      </c>
      <c r="I26" s="34">
        <f t="shared" si="4"/>
        <v>5904</v>
      </c>
      <c r="J26" s="4">
        <v>2.48</v>
      </c>
      <c r="K26" s="4">
        <v>2.52</v>
      </c>
      <c r="L26" s="4">
        <v>2.5099999999999998</v>
      </c>
      <c r="M26" s="29">
        <f t="shared" si="0"/>
        <v>2.5033333333333334</v>
      </c>
      <c r="N26" s="7">
        <f t="shared" si="5"/>
        <v>2.0816659994661309E-2</v>
      </c>
      <c r="O26" s="7">
        <f t="shared" si="2"/>
        <v>2.6285000000000003</v>
      </c>
      <c r="P26" s="27">
        <f t="shared" si="3"/>
        <v>85.132784490402969</v>
      </c>
    </row>
    <row r="27" spans="1:17">
      <c r="A27" s="4" t="s">
        <v>153</v>
      </c>
      <c r="B27" s="22" t="s">
        <v>182</v>
      </c>
      <c r="C27" s="22" t="s">
        <v>327</v>
      </c>
      <c r="D27" s="4" t="s">
        <v>21</v>
      </c>
      <c r="E27" s="6">
        <v>42191</v>
      </c>
      <c r="F27" s="4" t="s">
        <v>31</v>
      </c>
      <c r="G27" s="28">
        <v>5739</v>
      </c>
      <c r="H27" s="28">
        <v>6069</v>
      </c>
      <c r="I27" s="34">
        <f t="shared" si="4"/>
        <v>5904</v>
      </c>
      <c r="J27" s="4">
        <v>2.59</v>
      </c>
      <c r="K27" s="4">
        <v>2.42</v>
      </c>
      <c r="L27" s="4">
        <v>2.4300000000000002</v>
      </c>
      <c r="M27" s="29">
        <f t="shared" si="0"/>
        <v>2.48</v>
      </c>
      <c r="N27" s="7">
        <f t="shared" si="5"/>
        <v>9.5393920141694455E-2</v>
      </c>
      <c r="O27" s="7">
        <f t="shared" si="2"/>
        <v>2.6040000000000001</v>
      </c>
      <c r="P27" s="27">
        <f t="shared" si="3"/>
        <v>82.53441236984186</v>
      </c>
    </row>
    <row r="28" spans="1:17">
      <c r="A28" s="4" t="s">
        <v>159</v>
      </c>
      <c r="B28" s="22" t="s">
        <v>182</v>
      </c>
      <c r="C28" s="22" t="s">
        <v>327</v>
      </c>
      <c r="D28" s="4" t="s">
        <v>21</v>
      </c>
      <c r="E28" s="6">
        <v>42191</v>
      </c>
      <c r="F28" s="4" t="s">
        <v>31</v>
      </c>
      <c r="G28" s="28">
        <v>5739</v>
      </c>
      <c r="H28" s="28">
        <v>6069</v>
      </c>
      <c r="I28" s="34">
        <f t="shared" si="4"/>
        <v>5904</v>
      </c>
      <c r="J28" s="4">
        <v>2.4500000000000002</v>
      </c>
      <c r="L28" s="4">
        <v>2.4900000000000002</v>
      </c>
      <c r="M28" s="29">
        <f t="shared" si="0"/>
        <v>2.4700000000000002</v>
      </c>
      <c r="N28" s="7">
        <f t="shared" si="5"/>
        <v>2.8284271247461926E-2</v>
      </c>
      <c r="O28" s="7">
        <f t="shared" si="2"/>
        <v>2.5935000000000001</v>
      </c>
      <c r="P28" s="27">
        <f t="shared" si="3"/>
        <v>81.437965461622312</v>
      </c>
      <c r="Q28" s="26" t="s">
        <v>275</v>
      </c>
    </row>
    <row r="29" spans="1:17">
      <c r="A29" s="4" t="s">
        <v>185</v>
      </c>
      <c r="B29" s="22" t="s">
        <v>182</v>
      </c>
      <c r="C29" s="22" t="s">
        <v>327</v>
      </c>
      <c r="D29" s="4" t="s">
        <v>21</v>
      </c>
      <c r="E29" s="6">
        <v>42194</v>
      </c>
      <c r="F29" s="4" t="s">
        <v>31</v>
      </c>
      <c r="G29" s="28">
        <v>5739</v>
      </c>
      <c r="H29" s="28">
        <v>6069</v>
      </c>
      <c r="I29" s="34">
        <f t="shared" si="4"/>
        <v>5904</v>
      </c>
      <c r="J29" s="4">
        <v>2.52</v>
      </c>
      <c r="K29" s="4">
        <v>2.5099999999999998</v>
      </c>
      <c r="L29" s="4">
        <v>2.36</v>
      </c>
      <c r="M29" s="29">
        <f t="shared" si="0"/>
        <v>2.4633333333333329</v>
      </c>
      <c r="N29" s="7">
        <f t="shared" si="5"/>
        <v>8.9628864398325028E-2</v>
      </c>
      <c r="O29" s="7">
        <f t="shared" si="2"/>
        <v>2.5864999999999996</v>
      </c>
      <c r="P29" s="27">
        <f t="shared" si="3"/>
        <v>80.712674427431367</v>
      </c>
    </row>
    <row r="30" spans="1:17">
      <c r="A30" s="4" t="s">
        <v>160</v>
      </c>
      <c r="B30" s="22" t="s">
        <v>182</v>
      </c>
      <c r="C30" s="22" t="s">
        <v>327</v>
      </c>
      <c r="D30" s="4" t="s">
        <v>23</v>
      </c>
      <c r="E30" s="6">
        <v>42191</v>
      </c>
      <c r="F30" s="4" t="s">
        <v>31</v>
      </c>
      <c r="G30" s="28">
        <v>5739</v>
      </c>
      <c r="H30" s="28">
        <v>6069</v>
      </c>
      <c r="I30" s="34">
        <f t="shared" si="4"/>
        <v>5904</v>
      </c>
      <c r="J30" s="4">
        <v>2.44</v>
      </c>
      <c r="K30" s="4">
        <v>2.4900000000000002</v>
      </c>
      <c r="L30" s="4">
        <v>2.4300000000000002</v>
      </c>
      <c r="M30" s="29">
        <f t="shared" si="0"/>
        <v>2.4533333333333331</v>
      </c>
      <c r="N30" s="7">
        <f t="shared" si="5"/>
        <v>3.2145502536643257E-2</v>
      </c>
      <c r="O30" s="7">
        <f t="shared" si="2"/>
        <v>2.5759999999999996</v>
      </c>
      <c r="P30" s="27">
        <f t="shared" si="3"/>
        <v>79.633208152719462</v>
      </c>
    </row>
    <row r="31" spans="1:17">
      <c r="A31" s="4" t="s">
        <v>151</v>
      </c>
      <c r="B31" s="22" t="s">
        <v>182</v>
      </c>
      <c r="C31" s="22" t="s">
        <v>327</v>
      </c>
      <c r="D31" s="4" t="s">
        <v>94</v>
      </c>
      <c r="E31" s="6">
        <v>42191</v>
      </c>
      <c r="F31" s="4" t="s">
        <v>31</v>
      </c>
      <c r="G31" s="28">
        <v>5739</v>
      </c>
      <c r="H31" s="28">
        <v>6069</v>
      </c>
      <c r="I31" s="34">
        <f t="shared" si="4"/>
        <v>5904</v>
      </c>
      <c r="J31" s="4">
        <v>2.4500000000000002</v>
      </c>
      <c r="K31" s="4">
        <v>2.42</v>
      </c>
      <c r="L31" s="4">
        <v>2.34</v>
      </c>
      <c r="M31" s="29">
        <f t="shared" si="0"/>
        <v>2.4033333333333333</v>
      </c>
      <c r="N31" s="7">
        <f t="shared" si="5"/>
        <v>5.6862407030773408E-2</v>
      </c>
      <c r="O31" s="7">
        <f t="shared" si="2"/>
        <v>2.5234999999999999</v>
      </c>
      <c r="P31" s="27">
        <f t="shared" si="3"/>
        <v>74.386542501386899</v>
      </c>
    </row>
    <row r="32" spans="1:17">
      <c r="A32" s="4" t="s">
        <v>158</v>
      </c>
      <c r="B32" s="22" t="s">
        <v>182</v>
      </c>
      <c r="C32" s="22" t="s">
        <v>327</v>
      </c>
      <c r="D32" s="4" t="s">
        <v>21</v>
      </c>
      <c r="E32" s="6">
        <v>42191</v>
      </c>
      <c r="F32" s="4" t="s">
        <v>31</v>
      </c>
      <c r="G32" s="28">
        <v>5739</v>
      </c>
      <c r="H32" s="28">
        <v>6069</v>
      </c>
      <c r="I32" s="34">
        <f t="shared" si="4"/>
        <v>5904</v>
      </c>
      <c r="J32" s="4">
        <v>2.34</v>
      </c>
      <c r="K32" s="4">
        <v>2.37</v>
      </c>
      <c r="L32" s="4">
        <v>2.46</v>
      </c>
      <c r="M32" s="29">
        <f t="shared" si="0"/>
        <v>2.39</v>
      </c>
      <c r="N32" s="7">
        <f t="shared" si="5"/>
        <v>6.2449979983984001E-2</v>
      </c>
      <c r="O32" s="7">
        <f t="shared" si="2"/>
        <v>2.5095000000000001</v>
      </c>
      <c r="P32" s="27">
        <f t="shared" si="3"/>
        <v>73.029285584602718</v>
      </c>
    </row>
    <row r="33" spans="1:27">
      <c r="A33" s="4" t="s">
        <v>161</v>
      </c>
      <c r="B33" s="22" t="s">
        <v>182</v>
      </c>
      <c r="C33" s="22" t="s">
        <v>327</v>
      </c>
      <c r="D33" s="4" t="s">
        <v>60</v>
      </c>
      <c r="E33" s="6">
        <v>42191</v>
      </c>
      <c r="F33" s="4" t="s">
        <v>31</v>
      </c>
      <c r="G33" s="28">
        <v>5739</v>
      </c>
      <c r="H33" s="28">
        <v>6069</v>
      </c>
      <c r="I33" s="34">
        <f t="shared" si="4"/>
        <v>5904</v>
      </c>
      <c r="K33" s="4">
        <v>2.3199999999999998</v>
      </c>
      <c r="L33" s="4">
        <v>2.37</v>
      </c>
      <c r="M33" s="29">
        <f t="shared" si="0"/>
        <v>2.3449999999999998</v>
      </c>
      <c r="N33" s="7">
        <f t="shared" si="5"/>
        <v>3.5355339059327563E-2</v>
      </c>
      <c r="O33" s="7">
        <f t="shared" si="2"/>
        <v>2.4622499999999996</v>
      </c>
      <c r="P33" s="27">
        <f t="shared" si="3"/>
        <v>68.576106485675794</v>
      </c>
      <c r="Q33" s="26" t="s">
        <v>269</v>
      </c>
    </row>
    <row r="34" spans="1:27">
      <c r="A34" s="4" t="s">
        <v>295</v>
      </c>
      <c r="B34" s="22" t="s">
        <v>182</v>
      </c>
      <c r="C34" s="22" t="s">
        <v>327</v>
      </c>
      <c r="D34" s="4" t="s">
        <v>53</v>
      </c>
      <c r="E34" s="6">
        <v>42199</v>
      </c>
      <c r="F34" s="4" t="s">
        <v>31</v>
      </c>
      <c r="G34" s="28">
        <v>5739</v>
      </c>
      <c r="H34" s="28">
        <v>6069</v>
      </c>
      <c r="I34" s="34">
        <f t="shared" si="4"/>
        <v>5904</v>
      </c>
      <c r="J34" s="4">
        <v>2.3199999999999998</v>
      </c>
      <c r="K34" s="4">
        <v>2.17</v>
      </c>
      <c r="L34" s="4">
        <v>2.2999999999999998</v>
      </c>
      <c r="M34" s="29">
        <f t="shared" si="0"/>
        <v>2.2633333333333332</v>
      </c>
      <c r="N34" s="7">
        <f t="shared" si="5"/>
        <v>8.1445278152470726E-2</v>
      </c>
      <c r="O34" s="7">
        <f t="shared" si="2"/>
        <v>2.3765000000000001</v>
      </c>
      <c r="P34" s="27">
        <f t="shared" si="3"/>
        <v>60.984237730771056</v>
      </c>
      <c r="Q34" s="47" t="s">
        <v>70</v>
      </c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spans="1:27">
      <c r="A35" s="4" t="s">
        <v>225</v>
      </c>
      <c r="B35" s="22" t="s">
        <v>124</v>
      </c>
      <c r="C35" s="22" t="s">
        <v>328</v>
      </c>
      <c r="D35" s="4" t="s">
        <v>21</v>
      </c>
      <c r="E35" s="6">
        <v>42196</v>
      </c>
      <c r="F35" s="4" t="s">
        <v>31</v>
      </c>
      <c r="G35" s="28">
        <v>6069</v>
      </c>
      <c r="H35" s="28">
        <v>6398</v>
      </c>
      <c r="I35" s="34">
        <f t="shared" si="4"/>
        <v>6233.5</v>
      </c>
      <c r="J35" s="4">
        <v>2.75</v>
      </c>
      <c r="K35" s="4">
        <v>2.79</v>
      </c>
      <c r="L35" s="4">
        <v>2.83</v>
      </c>
      <c r="M35" s="29">
        <f t="shared" si="0"/>
        <v>2.7900000000000005</v>
      </c>
      <c r="N35" s="7">
        <f t="shared" si="5"/>
        <v>4.0000000000000036E-2</v>
      </c>
      <c r="O35" s="7">
        <f t="shared" si="2"/>
        <v>2.9295000000000004</v>
      </c>
      <c r="P35" s="27">
        <f t="shared" si="3"/>
        <v>121.88490210121027</v>
      </c>
    </row>
    <row r="36" spans="1:27">
      <c r="A36" s="4" t="s">
        <v>258</v>
      </c>
      <c r="B36" s="22" t="s">
        <v>124</v>
      </c>
      <c r="C36" s="22" t="s">
        <v>328</v>
      </c>
      <c r="D36" s="4" t="s">
        <v>94</v>
      </c>
      <c r="E36" s="6">
        <v>42196</v>
      </c>
      <c r="F36" s="4" t="s">
        <v>31</v>
      </c>
      <c r="G36" s="28">
        <v>6069</v>
      </c>
      <c r="H36" s="28">
        <v>6398</v>
      </c>
      <c r="I36" s="34">
        <f t="shared" si="4"/>
        <v>6233.5</v>
      </c>
      <c r="J36" s="4">
        <v>2.78</v>
      </c>
      <c r="K36" s="4">
        <v>2.79</v>
      </c>
      <c r="L36" s="4">
        <v>2.7</v>
      </c>
      <c r="M36" s="29">
        <f t="shared" si="0"/>
        <v>2.7566666666666664</v>
      </c>
      <c r="N36" s="7">
        <f t="shared" si="5"/>
        <v>4.9328828623162339E-2</v>
      </c>
      <c r="O36" s="7">
        <f t="shared" si="2"/>
        <v>2.8944999999999999</v>
      </c>
      <c r="P36" s="27">
        <f t="shared" si="3"/>
        <v>117.13100874593836</v>
      </c>
    </row>
    <row r="37" spans="1:27">
      <c r="A37" s="4" t="s">
        <v>233</v>
      </c>
      <c r="B37" s="22" t="s">
        <v>124</v>
      </c>
      <c r="C37" s="22" t="s">
        <v>328</v>
      </c>
      <c r="D37" s="4" t="s">
        <v>23</v>
      </c>
      <c r="E37" s="6">
        <v>42196</v>
      </c>
      <c r="F37" s="4" t="s">
        <v>31</v>
      </c>
      <c r="G37" s="28">
        <v>6069</v>
      </c>
      <c r="H37" s="28">
        <v>6398</v>
      </c>
      <c r="I37" s="34">
        <f t="shared" si="4"/>
        <v>6233.5</v>
      </c>
      <c r="J37" s="4">
        <v>2.64</v>
      </c>
      <c r="K37" s="4">
        <v>2.69</v>
      </c>
      <c r="L37" s="4">
        <v>2.7</v>
      </c>
      <c r="M37" s="29">
        <f t="shared" si="0"/>
        <v>2.6766666666666672</v>
      </c>
      <c r="N37" s="7">
        <f t="shared" si="5"/>
        <v>3.2145502536643167E-2</v>
      </c>
      <c r="O37" s="7">
        <f t="shared" si="2"/>
        <v>2.8105000000000007</v>
      </c>
      <c r="P37" s="27">
        <f t="shared" si="3"/>
        <v>106.25199710084418</v>
      </c>
    </row>
    <row r="38" spans="1:27">
      <c r="A38" s="4" t="s">
        <v>260</v>
      </c>
      <c r="B38" s="22" t="s">
        <v>124</v>
      </c>
      <c r="C38" s="22" t="s">
        <v>328</v>
      </c>
      <c r="D38" s="4" t="s">
        <v>94</v>
      </c>
      <c r="E38" s="6">
        <v>42196</v>
      </c>
      <c r="F38" s="4" t="s">
        <v>31</v>
      </c>
      <c r="G38" s="28">
        <v>6069</v>
      </c>
      <c r="H38" s="28">
        <v>6398</v>
      </c>
      <c r="I38" s="34">
        <f t="shared" si="4"/>
        <v>6233.5</v>
      </c>
      <c r="J38" s="4">
        <v>2.66</v>
      </c>
      <c r="K38" s="4">
        <v>2.64</v>
      </c>
      <c r="L38" s="4">
        <v>2.66</v>
      </c>
      <c r="M38" s="29">
        <f t="shared" si="0"/>
        <v>2.6533333333333338</v>
      </c>
      <c r="N38" s="7">
        <f t="shared" si="5"/>
        <v>1.1547005383792526E-2</v>
      </c>
      <c r="O38" s="7">
        <f t="shared" si="2"/>
        <v>2.7860000000000005</v>
      </c>
      <c r="P38" s="27">
        <f t="shared" si="3"/>
        <v>103.21692131656427</v>
      </c>
    </row>
    <row r="39" spans="1:27">
      <c r="A39" s="4" t="s">
        <v>126</v>
      </c>
      <c r="B39" s="22" t="s">
        <v>124</v>
      </c>
      <c r="C39" s="22" t="s">
        <v>328</v>
      </c>
      <c r="D39" s="4" t="s">
        <v>21</v>
      </c>
      <c r="E39" s="6">
        <v>42191</v>
      </c>
      <c r="F39" s="4" t="s">
        <v>31</v>
      </c>
      <c r="G39" s="28">
        <v>6069</v>
      </c>
      <c r="H39" s="28">
        <v>6398</v>
      </c>
      <c r="I39" s="34">
        <f t="shared" si="4"/>
        <v>6233.5</v>
      </c>
      <c r="J39" s="4">
        <v>2.5</v>
      </c>
      <c r="K39" s="4">
        <v>2.69</v>
      </c>
      <c r="L39" s="4">
        <v>2.64</v>
      </c>
      <c r="M39" s="29">
        <f t="shared" si="0"/>
        <v>2.61</v>
      </c>
      <c r="N39" s="7">
        <f t="shared" si="5"/>
        <v>9.8488578017961043E-2</v>
      </c>
      <c r="O39" s="7">
        <f t="shared" si="2"/>
        <v>2.7404999999999999</v>
      </c>
      <c r="P39" s="27">
        <f t="shared" si="3"/>
        <v>97.741742973364993</v>
      </c>
    </row>
    <row r="40" spans="1:27">
      <c r="A40" s="4" t="s">
        <v>128</v>
      </c>
      <c r="B40" s="22" t="s">
        <v>124</v>
      </c>
      <c r="C40" s="22" t="s">
        <v>328</v>
      </c>
      <c r="D40" s="4" t="s">
        <v>94</v>
      </c>
      <c r="E40" s="6">
        <v>42191</v>
      </c>
      <c r="F40" s="4" t="s">
        <v>31</v>
      </c>
      <c r="G40" s="28">
        <v>6069</v>
      </c>
      <c r="H40" s="28">
        <v>6398</v>
      </c>
      <c r="I40" s="34">
        <f t="shared" si="4"/>
        <v>6233.5</v>
      </c>
      <c r="J40" s="4">
        <v>2.64</v>
      </c>
      <c r="K40" s="4">
        <v>2.56</v>
      </c>
      <c r="L40" s="4">
        <v>2.57</v>
      </c>
      <c r="M40" s="29">
        <f t="shared" si="0"/>
        <v>2.59</v>
      </c>
      <c r="N40" s="7">
        <f t="shared" si="5"/>
        <v>4.3588989435406823E-2</v>
      </c>
      <c r="O40" s="7">
        <f t="shared" si="2"/>
        <v>2.7195</v>
      </c>
      <c r="P40" s="27">
        <f t="shared" si="3"/>
        <v>95.28449116458566</v>
      </c>
    </row>
    <row r="41" spans="1:27">
      <c r="A41" s="4" t="s">
        <v>232</v>
      </c>
      <c r="B41" s="22" t="s">
        <v>124</v>
      </c>
      <c r="C41" s="22" t="s">
        <v>328</v>
      </c>
      <c r="D41" s="4" t="s">
        <v>94</v>
      </c>
      <c r="E41" s="6">
        <v>42196</v>
      </c>
      <c r="F41" s="4" t="s">
        <v>31</v>
      </c>
      <c r="G41" s="28">
        <v>6069</v>
      </c>
      <c r="H41" s="28">
        <v>6398</v>
      </c>
      <c r="I41" s="34">
        <f t="shared" si="4"/>
        <v>6233.5</v>
      </c>
      <c r="J41" s="4">
        <v>2.59</v>
      </c>
      <c r="K41" s="4">
        <v>2.57</v>
      </c>
      <c r="L41" s="4">
        <v>2.56</v>
      </c>
      <c r="M41" s="29">
        <f t="shared" si="0"/>
        <v>2.5733333333333337</v>
      </c>
      <c r="N41" s="7">
        <f t="shared" si="5"/>
        <v>1.5275252316519383E-2</v>
      </c>
      <c r="O41" s="7">
        <f t="shared" si="2"/>
        <v>2.7020000000000004</v>
      </c>
      <c r="P41" s="27">
        <f t="shared" si="3"/>
        <v>93.269985874313136</v>
      </c>
    </row>
    <row r="42" spans="1:27">
      <c r="A42" s="4" t="s">
        <v>228</v>
      </c>
      <c r="B42" s="22" t="s">
        <v>124</v>
      </c>
      <c r="C42" s="22" t="s">
        <v>328</v>
      </c>
      <c r="D42" s="4" t="s">
        <v>94</v>
      </c>
      <c r="E42" s="6">
        <v>42196</v>
      </c>
      <c r="F42" s="4" t="s">
        <v>31</v>
      </c>
      <c r="G42" s="28">
        <v>6069</v>
      </c>
      <c r="H42" s="28">
        <v>6398</v>
      </c>
      <c r="I42" s="34">
        <f t="shared" ref="I42:I73" si="6">AVERAGE(G42:H42)</f>
        <v>6233.5</v>
      </c>
      <c r="J42" s="4">
        <v>2.64</v>
      </c>
      <c r="K42" s="4">
        <v>2.52</v>
      </c>
      <c r="L42" s="4">
        <v>2.52</v>
      </c>
      <c r="M42" s="29">
        <f t="shared" si="0"/>
        <v>2.56</v>
      </c>
      <c r="N42" s="7">
        <f t="shared" si="5"/>
        <v>6.9282032302755148E-2</v>
      </c>
      <c r="O42" s="7">
        <f t="shared" si="2"/>
        <v>2.6880000000000002</v>
      </c>
      <c r="P42" s="27">
        <f t="shared" si="3"/>
        <v>91.679932565690308</v>
      </c>
    </row>
    <row r="43" spans="1:27">
      <c r="A43" s="4" t="s">
        <v>261</v>
      </c>
      <c r="B43" s="22" t="s">
        <v>124</v>
      </c>
      <c r="C43" s="22" t="s">
        <v>328</v>
      </c>
      <c r="D43" s="4" t="s">
        <v>21</v>
      </c>
      <c r="E43" s="6">
        <v>42196</v>
      </c>
      <c r="F43" s="4" t="s">
        <v>31</v>
      </c>
      <c r="G43" s="28">
        <v>6069</v>
      </c>
      <c r="H43" s="28">
        <v>6398</v>
      </c>
      <c r="I43" s="34">
        <f t="shared" si="6"/>
        <v>6233.5</v>
      </c>
      <c r="J43" s="4">
        <v>2.4900000000000002</v>
      </c>
      <c r="K43" s="4">
        <v>2.48</v>
      </c>
      <c r="L43" s="4">
        <v>2.63</v>
      </c>
      <c r="M43" s="29">
        <f t="shared" si="0"/>
        <v>2.5333333333333337</v>
      </c>
      <c r="N43" s="7">
        <f t="shared" si="5"/>
        <v>8.3864970836060718E-2</v>
      </c>
      <c r="O43" s="7">
        <f t="shared" si="2"/>
        <v>2.66</v>
      </c>
      <c r="P43" s="27">
        <f t="shared" si="3"/>
        <v>88.556743395619492</v>
      </c>
    </row>
    <row r="44" spans="1:27">
      <c r="A44" s="4" t="s">
        <v>187</v>
      </c>
      <c r="B44" s="22" t="s">
        <v>124</v>
      </c>
      <c r="C44" s="22" t="s">
        <v>328</v>
      </c>
      <c r="D44" s="4" t="s">
        <v>23</v>
      </c>
      <c r="E44" s="6">
        <v>42194</v>
      </c>
      <c r="F44" s="4" t="s">
        <v>31</v>
      </c>
      <c r="G44" s="28">
        <v>6069</v>
      </c>
      <c r="H44" s="28">
        <v>6398</v>
      </c>
      <c r="I44" s="34">
        <f t="shared" si="6"/>
        <v>6233.5</v>
      </c>
      <c r="J44" s="4">
        <v>2.5299999999999998</v>
      </c>
      <c r="K44" s="4">
        <v>2.5499999999999998</v>
      </c>
      <c r="L44" s="4">
        <v>2.5099999999999998</v>
      </c>
      <c r="M44" s="29">
        <f t="shared" si="0"/>
        <v>2.5299999999999998</v>
      </c>
      <c r="N44" s="7">
        <f t="shared" si="5"/>
        <v>2.0000000000000018E-2</v>
      </c>
      <c r="O44" s="7">
        <f t="shared" si="2"/>
        <v>2.6564999999999999</v>
      </c>
      <c r="P44" s="27">
        <f t="shared" si="3"/>
        <v>88.171641281128316</v>
      </c>
    </row>
    <row r="45" spans="1:27">
      <c r="A45" s="4" t="s">
        <v>259</v>
      </c>
      <c r="B45" s="22" t="s">
        <v>124</v>
      </c>
      <c r="C45" s="22" t="s">
        <v>328</v>
      </c>
      <c r="D45" s="4" t="s">
        <v>94</v>
      </c>
      <c r="E45" s="6">
        <v>42196</v>
      </c>
      <c r="F45" s="4" t="s">
        <v>31</v>
      </c>
      <c r="G45" s="28">
        <v>6069</v>
      </c>
      <c r="H45" s="28">
        <v>6398</v>
      </c>
      <c r="I45" s="34">
        <f t="shared" si="6"/>
        <v>6233.5</v>
      </c>
      <c r="J45" s="4">
        <v>2.4700000000000002</v>
      </c>
      <c r="K45" s="4">
        <v>2.46</v>
      </c>
      <c r="L45" s="4">
        <v>2.59</v>
      </c>
      <c r="M45" s="29">
        <f t="shared" si="0"/>
        <v>2.5066666666666664</v>
      </c>
      <c r="N45" s="7">
        <f t="shared" si="5"/>
        <v>7.2341781380702228E-2</v>
      </c>
      <c r="O45" s="7">
        <f t="shared" si="2"/>
        <v>2.6319999999999997</v>
      </c>
      <c r="P45" s="27">
        <f t="shared" si="3"/>
        <v>85.508580957372118</v>
      </c>
    </row>
    <row r="46" spans="1:27">
      <c r="A46" s="4" t="s">
        <v>186</v>
      </c>
      <c r="B46" s="22" t="s">
        <v>124</v>
      </c>
      <c r="C46" s="22" t="s">
        <v>328</v>
      </c>
      <c r="D46" s="4" t="s">
        <v>21</v>
      </c>
      <c r="E46" s="6">
        <v>42194</v>
      </c>
      <c r="F46" s="4" t="s">
        <v>31</v>
      </c>
      <c r="G46" s="28">
        <v>6069</v>
      </c>
      <c r="H46" s="28">
        <v>6398</v>
      </c>
      <c r="I46" s="34">
        <f t="shared" si="6"/>
        <v>6233.5</v>
      </c>
      <c r="J46" s="4">
        <v>2.59</v>
      </c>
      <c r="K46" s="4">
        <v>2.4700000000000002</v>
      </c>
      <c r="L46" s="4">
        <v>2.4500000000000002</v>
      </c>
      <c r="M46" s="29">
        <f t="shared" si="0"/>
        <v>2.5033333333333334</v>
      </c>
      <c r="N46" s="7">
        <f t="shared" si="5"/>
        <v>7.571877794400346E-2</v>
      </c>
      <c r="O46" s="7">
        <f t="shared" si="2"/>
        <v>2.6285000000000003</v>
      </c>
      <c r="P46" s="27">
        <f t="shared" si="3"/>
        <v>85.132784490402969</v>
      </c>
    </row>
    <row r="47" spans="1:27">
      <c r="A47" s="4" t="s">
        <v>129</v>
      </c>
      <c r="B47" s="22" t="s">
        <v>124</v>
      </c>
      <c r="C47" s="22" t="s">
        <v>328</v>
      </c>
      <c r="D47" s="4" t="s">
        <v>94</v>
      </c>
      <c r="E47" s="6">
        <v>42191</v>
      </c>
      <c r="F47" s="4" t="s">
        <v>31</v>
      </c>
      <c r="G47" s="28">
        <v>6069</v>
      </c>
      <c r="H47" s="28">
        <v>6398</v>
      </c>
      <c r="I47" s="34">
        <f t="shared" si="6"/>
        <v>6233.5</v>
      </c>
      <c r="J47" s="4">
        <v>2.4900000000000002</v>
      </c>
      <c r="K47" s="4">
        <v>2.48</v>
      </c>
      <c r="L47" s="4">
        <v>2.54</v>
      </c>
      <c r="M47" s="29">
        <f t="shared" si="0"/>
        <v>2.5033333333333334</v>
      </c>
      <c r="N47" s="7">
        <f t="shared" si="5"/>
        <v>3.2145502536643167E-2</v>
      </c>
      <c r="O47" s="7">
        <f t="shared" si="2"/>
        <v>2.6285000000000003</v>
      </c>
      <c r="P47" s="27">
        <f t="shared" si="3"/>
        <v>85.132784490402969</v>
      </c>
    </row>
    <row r="48" spans="1:27">
      <c r="A48" s="4" t="s">
        <v>131</v>
      </c>
      <c r="B48" s="22" t="s">
        <v>124</v>
      </c>
      <c r="C48" s="22" t="s">
        <v>328</v>
      </c>
      <c r="D48" s="4" t="s">
        <v>23</v>
      </c>
      <c r="E48" s="6">
        <v>42191</v>
      </c>
      <c r="F48" s="4" t="s">
        <v>31</v>
      </c>
      <c r="G48" s="28">
        <v>6069</v>
      </c>
      <c r="H48" s="28">
        <v>6398</v>
      </c>
      <c r="I48" s="34">
        <f t="shared" si="6"/>
        <v>6233.5</v>
      </c>
      <c r="J48" s="4">
        <v>2.5099999999999998</v>
      </c>
      <c r="K48" s="4">
        <v>2.46</v>
      </c>
      <c r="L48" s="4">
        <v>2.4900000000000002</v>
      </c>
      <c r="M48" s="29">
        <f t="shared" si="0"/>
        <v>2.4866666666666668</v>
      </c>
      <c r="N48" s="7">
        <f t="shared" si="5"/>
        <v>2.5166114784235766E-2</v>
      </c>
      <c r="O48" s="7">
        <f t="shared" si="2"/>
        <v>2.6110000000000002</v>
      </c>
      <c r="P48" s="27">
        <f t="shared" si="3"/>
        <v>83.271073951278439</v>
      </c>
    </row>
    <row r="49" spans="1:27">
      <c r="A49" s="4" t="s">
        <v>190</v>
      </c>
      <c r="B49" s="22" t="s">
        <v>124</v>
      </c>
      <c r="C49" s="22" t="s">
        <v>328</v>
      </c>
      <c r="D49" s="4" t="s">
        <v>22</v>
      </c>
      <c r="E49" s="6">
        <v>42194</v>
      </c>
      <c r="F49" s="4" t="s">
        <v>31</v>
      </c>
      <c r="G49" s="28">
        <v>6069</v>
      </c>
      <c r="H49" s="28">
        <v>6398</v>
      </c>
      <c r="I49" s="34">
        <f t="shared" si="6"/>
        <v>6233.5</v>
      </c>
      <c r="J49" s="4">
        <v>2.58</v>
      </c>
      <c r="K49" s="4">
        <v>2.35</v>
      </c>
      <c r="L49" s="4">
        <v>2.48</v>
      </c>
      <c r="M49" s="29">
        <f t="shared" si="0"/>
        <v>2.4700000000000002</v>
      </c>
      <c r="N49" s="7">
        <f t="shared" ref="N49:N71" si="7">STDEV(J49:L49)</f>
        <v>0.11532562594670794</v>
      </c>
      <c r="O49" s="7">
        <f t="shared" si="2"/>
        <v>2.5935000000000001</v>
      </c>
      <c r="P49" s="27">
        <f t="shared" si="3"/>
        <v>81.437965461622312</v>
      </c>
    </row>
    <row r="50" spans="1:27">
      <c r="A50" s="4" t="s">
        <v>130</v>
      </c>
      <c r="B50" s="22" t="s">
        <v>124</v>
      </c>
      <c r="C50" s="22" t="s">
        <v>328</v>
      </c>
      <c r="D50" s="4" t="s">
        <v>21</v>
      </c>
      <c r="E50" s="6">
        <v>42191</v>
      </c>
      <c r="F50" s="4" t="s">
        <v>31</v>
      </c>
      <c r="G50" s="28">
        <v>6069</v>
      </c>
      <c r="H50" s="28">
        <v>6398</v>
      </c>
      <c r="I50" s="34">
        <f t="shared" si="6"/>
        <v>6233.5</v>
      </c>
      <c r="J50" s="4">
        <v>2.4900000000000002</v>
      </c>
      <c r="K50" s="4">
        <v>2.4300000000000002</v>
      </c>
      <c r="L50" s="4">
        <v>2.46</v>
      </c>
      <c r="M50" s="29">
        <f t="shared" si="0"/>
        <v>2.46</v>
      </c>
      <c r="N50" s="7">
        <f t="shared" si="7"/>
        <v>3.0000000000000027E-2</v>
      </c>
      <c r="O50" s="7">
        <f t="shared" si="2"/>
        <v>2.5830000000000002</v>
      </c>
      <c r="P50" s="27">
        <f t="shared" si="3"/>
        <v>80.351724968409059</v>
      </c>
    </row>
    <row r="51" spans="1:27">
      <c r="A51" s="4" t="s">
        <v>125</v>
      </c>
      <c r="B51" s="22" t="s">
        <v>124</v>
      </c>
      <c r="C51" s="22" t="s">
        <v>328</v>
      </c>
      <c r="D51" s="4" t="s">
        <v>21</v>
      </c>
      <c r="E51" s="6">
        <v>42191</v>
      </c>
      <c r="F51" s="4" t="s">
        <v>31</v>
      </c>
      <c r="G51" s="28">
        <v>6069</v>
      </c>
      <c r="H51" s="28">
        <v>6398</v>
      </c>
      <c r="I51" s="34">
        <f t="shared" si="6"/>
        <v>6233.5</v>
      </c>
      <c r="J51" s="4">
        <v>2.52</v>
      </c>
      <c r="K51" s="4">
        <v>2.37</v>
      </c>
      <c r="L51" s="4">
        <v>2.44</v>
      </c>
      <c r="M51" s="29">
        <f t="shared" si="0"/>
        <v>2.4433333333333334</v>
      </c>
      <c r="N51" s="7">
        <f t="shared" si="7"/>
        <v>7.5055534994651313E-2</v>
      </c>
      <c r="O51" s="7">
        <f t="shared" si="2"/>
        <v>2.5655000000000001</v>
      </c>
      <c r="P51" s="27">
        <f t="shared" si="3"/>
        <v>78.56385816894722</v>
      </c>
    </row>
    <row r="52" spans="1:27">
      <c r="A52" s="4" t="s">
        <v>188</v>
      </c>
      <c r="B52" s="22" t="s">
        <v>124</v>
      </c>
      <c r="C52" s="22" t="s">
        <v>328</v>
      </c>
      <c r="D52" s="4" t="s">
        <v>94</v>
      </c>
      <c r="E52" s="6">
        <v>42194</v>
      </c>
      <c r="F52" s="4" t="s">
        <v>31</v>
      </c>
      <c r="G52" s="28">
        <v>6069</v>
      </c>
      <c r="H52" s="28">
        <v>6398</v>
      </c>
      <c r="I52" s="34">
        <f t="shared" si="6"/>
        <v>6233.5</v>
      </c>
      <c r="J52" s="4">
        <v>2.44</v>
      </c>
      <c r="K52" s="4">
        <v>2.4</v>
      </c>
      <c r="L52" s="4">
        <v>2.44</v>
      </c>
      <c r="M52" s="29">
        <f t="shared" si="0"/>
        <v>2.4266666666666663</v>
      </c>
      <c r="N52" s="7">
        <f t="shared" si="7"/>
        <v>2.3094010767585053E-2</v>
      </c>
      <c r="O52" s="7">
        <f t="shared" si="2"/>
        <v>2.5479999999999996</v>
      </c>
      <c r="P52" s="27">
        <f t="shared" si="3"/>
        <v>76.803942251685285</v>
      </c>
    </row>
    <row r="53" spans="1:27">
      <c r="A53" s="4" t="s">
        <v>127</v>
      </c>
      <c r="B53" s="22" t="s">
        <v>124</v>
      </c>
      <c r="C53" s="22" t="s">
        <v>328</v>
      </c>
      <c r="D53" s="4" t="s">
        <v>94</v>
      </c>
      <c r="E53" s="6">
        <v>42191</v>
      </c>
      <c r="F53" s="4" t="s">
        <v>31</v>
      </c>
      <c r="G53" s="28">
        <v>6069</v>
      </c>
      <c r="H53" s="28">
        <v>6398</v>
      </c>
      <c r="I53" s="34">
        <f t="shared" si="6"/>
        <v>6233.5</v>
      </c>
      <c r="J53" s="4">
        <v>2.4900000000000002</v>
      </c>
      <c r="K53" s="4">
        <v>2.36</v>
      </c>
      <c r="L53" s="4">
        <v>2.4300000000000002</v>
      </c>
      <c r="M53" s="29">
        <f t="shared" si="0"/>
        <v>2.4266666666666663</v>
      </c>
      <c r="N53" s="7">
        <f t="shared" si="7"/>
        <v>6.506407098647729E-2</v>
      </c>
      <c r="O53" s="7">
        <f t="shared" si="2"/>
        <v>2.5479999999999996</v>
      </c>
      <c r="P53" s="27">
        <f t="shared" si="3"/>
        <v>76.803942251685285</v>
      </c>
    </row>
    <row r="54" spans="1:27">
      <c r="A54" s="4" t="s">
        <v>227</v>
      </c>
      <c r="B54" s="22" t="s">
        <v>124</v>
      </c>
      <c r="C54" s="22" t="s">
        <v>328</v>
      </c>
      <c r="D54" s="4" t="s">
        <v>21</v>
      </c>
      <c r="E54" s="6">
        <v>42196</v>
      </c>
      <c r="F54" s="4" t="s">
        <v>31</v>
      </c>
      <c r="G54" s="28">
        <v>6069</v>
      </c>
      <c r="H54" s="28">
        <v>6398</v>
      </c>
      <c r="I54" s="34">
        <f t="shared" si="6"/>
        <v>6233.5</v>
      </c>
      <c r="J54" s="4">
        <v>2.46</v>
      </c>
      <c r="K54" s="4">
        <v>2.44</v>
      </c>
      <c r="L54" s="4">
        <v>2.37</v>
      </c>
      <c r="M54" s="29">
        <f t="shared" si="0"/>
        <v>2.4233333333333333</v>
      </c>
      <c r="N54" s="7">
        <f t="shared" si="7"/>
        <v>4.7258156262526003E-2</v>
      </c>
      <c r="O54" s="7">
        <f t="shared" si="2"/>
        <v>2.5445000000000002</v>
      </c>
      <c r="P54" s="27">
        <f t="shared" si="3"/>
        <v>76.455291208717441</v>
      </c>
    </row>
    <row r="55" spans="1:27">
      <c r="A55" s="4" t="s">
        <v>229</v>
      </c>
      <c r="B55" s="22" t="s">
        <v>124</v>
      </c>
      <c r="C55" s="22" t="s">
        <v>328</v>
      </c>
      <c r="D55" s="4" t="s">
        <v>23</v>
      </c>
      <c r="E55" s="6">
        <v>42196</v>
      </c>
      <c r="F55" s="4" t="s">
        <v>31</v>
      </c>
      <c r="G55" s="28">
        <v>6069</v>
      </c>
      <c r="H55" s="28">
        <v>6398</v>
      </c>
      <c r="I55" s="34">
        <f t="shared" si="6"/>
        <v>6233.5</v>
      </c>
      <c r="J55" s="4">
        <v>2.38</v>
      </c>
      <c r="K55" s="4">
        <v>2.34</v>
      </c>
      <c r="L55" s="4">
        <v>2.38</v>
      </c>
      <c r="M55" s="29">
        <f t="shared" si="0"/>
        <v>2.3666666666666667</v>
      </c>
      <c r="N55" s="7">
        <f t="shared" si="7"/>
        <v>2.3094010767585049E-2</v>
      </c>
      <c r="O55" s="7">
        <f t="shared" si="2"/>
        <v>2.4849999999999999</v>
      </c>
      <c r="P55" s="27">
        <f t="shared" si="3"/>
        <v>70.695827311705287</v>
      </c>
    </row>
    <row r="56" spans="1:27">
      <c r="A56" s="4" t="s">
        <v>230</v>
      </c>
      <c r="B56" s="22" t="s">
        <v>124</v>
      </c>
      <c r="C56" s="22" t="s">
        <v>328</v>
      </c>
      <c r="D56" s="4" t="s">
        <v>23</v>
      </c>
      <c r="E56" s="6">
        <v>42196</v>
      </c>
      <c r="F56" s="4" t="s">
        <v>31</v>
      </c>
      <c r="G56" s="28">
        <v>6069</v>
      </c>
      <c r="H56" s="28">
        <v>6398</v>
      </c>
      <c r="I56" s="34">
        <f t="shared" si="6"/>
        <v>6233.5</v>
      </c>
      <c r="J56" s="4">
        <v>2.35</v>
      </c>
      <c r="K56" s="4">
        <v>2.33</v>
      </c>
      <c r="L56" s="4">
        <v>2.31</v>
      </c>
      <c r="M56" s="29">
        <f t="shared" si="0"/>
        <v>2.33</v>
      </c>
      <c r="N56" s="7">
        <f t="shared" si="7"/>
        <v>2.0000000000000018E-2</v>
      </c>
      <c r="O56" s="7">
        <f t="shared" si="2"/>
        <v>2.4464999999999999</v>
      </c>
      <c r="P56" s="27">
        <f t="shared" si="3"/>
        <v>67.134861700469955</v>
      </c>
    </row>
    <row r="57" spans="1:27">
      <c r="A57" s="4" t="s">
        <v>231</v>
      </c>
      <c r="B57" s="22" t="s">
        <v>124</v>
      </c>
      <c r="C57" s="22" t="s">
        <v>328</v>
      </c>
      <c r="D57" s="4" t="s">
        <v>23</v>
      </c>
      <c r="E57" s="6">
        <v>42196</v>
      </c>
      <c r="F57" s="4" t="s">
        <v>31</v>
      </c>
      <c r="G57" s="28">
        <v>6069</v>
      </c>
      <c r="H57" s="28">
        <v>6398</v>
      </c>
      <c r="I57" s="34">
        <f t="shared" si="6"/>
        <v>6233.5</v>
      </c>
      <c r="J57" s="4">
        <v>2.34</v>
      </c>
      <c r="K57" s="4">
        <v>2.33</v>
      </c>
      <c r="L57" s="4">
        <v>2.2599999999999998</v>
      </c>
      <c r="M57" s="29">
        <f t="shared" si="0"/>
        <v>2.31</v>
      </c>
      <c r="N57" s="7">
        <f t="shared" si="7"/>
        <v>4.3588989435406823E-2</v>
      </c>
      <c r="O57" s="7">
        <f t="shared" si="2"/>
        <v>2.4255</v>
      </c>
      <c r="P57" s="27">
        <f t="shared" si="3"/>
        <v>65.246264663379819</v>
      </c>
    </row>
    <row r="58" spans="1:27">
      <c r="A58" s="4" t="s">
        <v>191</v>
      </c>
      <c r="B58" s="22" t="s">
        <v>124</v>
      </c>
      <c r="C58" s="22" t="s">
        <v>328</v>
      </c>
      <c r="D58" s="4" t="s">
        <v>22</v>
      </c>
      <c r="E58" s="6">
        <v>42194</v>
      </c>
      <c r="F58" s="4" t="s">
        <v>31</v>
      </c>
      <c r="G58" s="28">
        <v>6069</v>
      </c>
      <c r="H58" s="28">
        <v>6398</v>
      </c>
      <c r="I58" s="34">
        <f t="shared" si="6"/>
        <v>6233.5</v>
      </c>
      <c r="J58" s="4">
        <v>2.19</v>
      </c>
      <c r="K58" s="4">
        <v>2.2000000000000002</v>
      </c>
      <c r="L58" s="4">
        <v>2.0699999999999998</v>
      </c>
      <c r="M58" s="29">
        <f t="shared" si="0"/>
        <v>2.1533333333333338</v>
      </c>
      <c r="N58" s="7">
        <f t="shared" si="7"/>
        <v>7.2341781380702491E-2</v>
      </c>
      <c r="O58" s="7">
        <f t="shared" si="2"/>
        <v>2.2610000000000006</v>
      </c>
      <c r="P58" s="27">
        <f t="shared" si="3"/>
        <v>51.712827157074727</v>
      </c>
    </row>
    <row r="59" spans="1:27">
      <c r="A59" s="4" t="s">
        <v>189</v>
      </c>
      <c r="B59" s="22" t="s">
        <v>124</v>
      </c>
      <c r="C59" s="22" t="s">
        <v>328</v>
      </c>
      <c r="D59" s="4" t="s">
        <v>144</v>
      </c>
      <c r="E59" s="6">
        <v>42194</v>
      </c>
      <c r="F59" s="4" t="s">
        <v>31</v>
      </c>
      <c r="G59" s="28">
        <v>6069</v>
      </c>
      <c r="H59" s="28">
        <v>6398</v>
      </c>
      <c r="I59" s="34">
        <f t="shared" si="6"/>
        <v>6233.5</v>
      </c>
      <c r="J59" s="4">
        <v>2.2200000000000002</v>
      </c>
      <c r="K59" s="4">
        <v>2.12</v>
      </c>
      <c r="L59" s="4">
        <v>2.04</v>
      </c>
      <c r="M59" s="29">
        <f t="shared" si="0"/>
        <v>2.1266666666666665</v>
      </c>
      <c r="N59" s="7">
        <f t="shared" si="7"/>
        <v>9.0184995056457967E-2</v>
      </c>
      <c r="O59" s="7">
        <f t="shared" si="2"/>
        <v>2.2329999999999997</v>
      </c>
      <c r="P59" s="27">
        <f t="shared" si="3"/>
        <v>49.623237330028189</v>
      </c>
    </row>
    <row r="60" spans="1:27">
      <c r="A60" s="4" t="s">
        <v>50</v>
      </c>
      <c r="B60" s="22" t="s">
        <v>122</v>
      </c>
      <c r="C60" s="22" t="s">
        <v>328</v>
      </c>
      <c r="D60" s="4" t="s">
        <v>16</v>
      </c>
      <c r="E60" s="6">
        <v>42186</v>
      </c>
      <c r="F60" s="4" t="s">
        <v>31</v>
      </c>
      <c r="G60" s="28">
        <v>6398</v>
      </c>
      <c r="H60" s="28">
        <v>6728</v>
      </c>
      <c r="I60" s="34">
        <f t="shared" si="6"/>
        <v>6563</v>
      </c>
      <c r="J60" s="4">
        <v>2.85</v>
      </c>
      <c r="K60" s="4">
        <v>2.85</v>
      </c>
      <c r="L60" s="4">
        <v>2.75</v>
      </c>
      <c r="M60" s="29">
        <f t="shared" si="0"/>
        <v>2.8166666666666664</v>
      </c>
      <c r="N60" s="7">
        <f t="shared" si="7"/>
        <v>5.773502691896263E-2</v>
      </c>
      <c r="O60" s="7">
        <f t="shared" si="2"/>
        <v>2.9574999999999996</v>
      </c>
      <c r="P60" s="27">
        <f t="shared" si="3"/>
        <v>125.78369649509682</v>
      </c>
    </row>
    <row r="61" spans="1:27">
      <c r="A61" s="4" t="s">
        <v>76</v>
      </c>
      <c r="B61" s="22" t="s">
        <v>122</v>
      </c>
      <c r="C61" s="22" t="s">
        <v>328</v>
      </c>
      <c r="D61" s="4" t="s">
        <v>60</v>
      </c>
      <c r="E61" s="6">
        <v>42187</v>
      </c>
      <c r="F61" s="4" t="s">
        <v>31</v>
      </c>
      <c r="G61" s="28">
        <v>6398</v>
      </c>
      <c r="H61" s="28">
        <v>6728</v>
      </c>
      <c r="I61" s="34">
        <f t="shared" si="6"/>
        <v>6563</v>
      </c>
      <c r="J61" s="4">
        <v>2.72</v>
      </c>
      <c r="K61" s="4">
        <v>2.7</v>
      </c>
      <c r="M61" s="29">
        <f t="shared" si="0"/>
        <v>2.71</v>
      </c>
      <c r="N61" s="7">
        <f t="shared" si="7"/>
        <v>1.4142135623730963E-2</v>
      </c>
      <c r="O61" s="7">
        <f t="shared" si="2"/>
        <v>2.8454999999999999</v>
      </c>
      <c r="P61" s="27">
        <f t="shared" si="3"/>
        <v>110.69508874802516</v>
      </c>
    </row>
    <row r="62" spans="1:27">
      <c r="A62" s="4" t="s">
        <v>258</v>
      </c>
      <c r="B62" s="22" t="s">
        <v>122</v>
      </c>
      <c r="C62" s="22" t="s">
        <v>328</v>
      </c>
      <c r="D62" s="4" t="s">
        <v>94</v>
      </c>
      <c r="E62" s="6">
        <v>42199</v>
      </c>
      <c r="F62" s="4" t="s">
        <v>31</v>
      </c>
      <c r="G62" s="28">
        <v>6398</v>
      </c>
      <c r="H62" s="28">
        <v>6728</v>
      </c>
      <c r="I62" s="34">
        <f t="shared" si="6"/>
        <v>6563</v>
      </c>
      <c r="J62" s="4">
        <v>2.64</v>
      </c>
      <c r="K62" s="4">
        <v>2.72</v>
      </c>
      <c r="M62" s="29">
        <f t="shared" si="0"/>
        <v>2.68</v>
      </c>
      <c r="N62" s="7">
        <f t="shared" si="7"/>
        <v>5.6568542494923851E-2</v>
      </c>
      <c r="O62" s="7">
        <f t="shared" si="2"/>
        <v>2.8140000000000001</v>
      </c>
      <c r="P62" s="27">
        <f t="shared" si="3"/>
        <v>106.69060263871015</v>
      </c>
      <c r="Q62" s="47"/>
      <c r="R62" s="46"/>
      <c r="S62" s="46"/>
      <c r="T62" s="46"/>
      <c r="U62" s="46"/>
      <c r="V62" s="46"/>
      <c r="W62" s="46"/>
      <c r="X62" s="46"/>
      <c r="Y62" s="46"/>
      <c r="Z62" s="46"/>
      <c r="AA62" s="46"/>
    </row>
    <row r="63" spans="1:27">
      <c r="A63" s="4" t="s">
        <v>62</v>
      </c>
      <c r="B63" s="22" t="s">
        <v>122</v>
      </c>
      <c r="C63" s="22" t="s">
        <v>328</v>
      </c>
      <c r="D63" s="4" t="s">
        <v>16</v>
      </c>
      <c r="E63" s="6">
        <v>42186</v>
      </c>
      <c r="F63" s="4" t="s">
        <v>31</v>
      </c>
      <c r="G63" s="28">
        <v>6398</v>
      </c>
      <c r="H63" s="28">
        <v>6728</v>
      </c>
      <c r="I63" s="34">
        <f t="shared" si="6"/>
        <v>6563</v>
      </c>
      <c r="J63" s="4">
        <v>2.54</v>
      </c>
      <c r="K63" s="4">
        <v>2.78</v>
      </c>
      <c r="M63" s="29">
        <f t="shared" si="0"/>
        <v>2.66</v>
      </c>
      <c r="N63" s="7">
        <f t="shared" si="7"/>
        <v>0.16970562748477125</v>
      </c>
      <c r="O63" s="7">
        <f t="shared" si="2"/>
        <v>2.7930000000000001</v>
      </c>
      <c r="P63" s="27">
        <f t="shared" si="3"/>
        <v>104.07782725504735</v>
      </c>
    </row>
    <row r="64" spans="1:27">
      <c r="A64" s="4" t="s">
        <v>77</v>
      </c>
      <c r="B64" s="22" t="s">
        <v>122</v>
      </c>
      <c r="C64" s="22" t="s">
        <v>328</v>
      </c>
      <c r="D64" s="4" t="s">
        <v>16</v>
      </c>
      <c r="E64" s="6">
        <v>42187</v>
      </c>
      <c r="F64" s="4" t="s">
        <v>31</v>
      </c>
      <c r="G64" s="28">
        <v>6398</v>
      </c>
      <c r="H64" s="28">
        <v>6728</v>
      </c>
      <c r="I64" s="34">
        <f t="shared" si="6"/>
        <v>6563</v>
      </c>
      <c r="J64" s="4">
        <v>2.54</v>
      </c>
      <c r="K64" s="4">
        <v>2.64</v>
      </c>
      <c r="L64" s="4">
        <v>2.72</v>
      </c>
      <c r="M64" s="29">
        <f t="shared" si="0"/>
        <v>2.6333333333333333</v>
      </c>
      <c r="N64" s="7">
        <f t="shared" si="7"/>
        <v>9.0184995056457953E-2</v>
      </c>
      <c r="O64" s="7">
        <f t="shared" si="2"/>
        <v>2.7650000000000001</v>
      </c>
      <c r="P64" s="27">
        <f t="shared" si="3"/>
        <v>100.66403139648271</v>
      </c>
    </row>
    <row r="65" spans="1:27">
      <c r="A65" s="4" t="s">
        <v>61</v>
      </c>
      <c r="B65" s="22" t="s">
        <v>122</v>
      </c>
      <c r="C65" s="22" t="s">
        <v>328</v>
      </c>
      <c r="D65" s="4" t="s">
        <v>56</v>
      </c>
      <c r="E65" s="6">
        <v>42186</v>
      </c>
      <c r="F65" s="4" t="s">
        <v>31</v>
      </c>
      <c r="G65" s="28">
        <v>6398</v>
      </c>
      <c r="H65" s="28">
        <v>6728</v>
      </c>
      <c r="I65" s="34">
        <f t="shared" si="6"/>
        <v>6563</v>
      </c>
      <c r="J65" s="4">
        <v>2.64</v>
      </c>
      <c r="K65" s="4">
        <v>2.71</v>
      </c>
      <c r="L65" s="4">
        <v>2.5499999999999998</v>
      </c>
      <c r="M65" s="29">
        <f t="shared" si="0"/>
        <v>2.6333333333333333</v>
      </c>
      <c r="N65" s="7">
        <f t="shared" si="7"/>
        <v>8.0208062770106517E-2</v>
      </c>
      <c r="O65" s="7">
        <f t="shared" si="2"/>
        <v>2.7650000000000001</v>
      </c>
      <c r="P65" s="27">
        <f t="shared" si="3"/>
        <v>100.66403139648271</v>
      </c>
    </row>
    <row r="66" spans="1:27">
      <c r="A66" s="4" t="s">
        <v>51</v>
      </c>
      <c r="B66" s="22" t="s">
        <v>122</v>
      </c>
      <c r="C66" s="22" t="s">
        <v>328</v>
      </c>
      <c r="D66" s="4" t="s">
        <v>16</v>
      </c>
      <c r="E66" s="6">
        <v>42186</v>
      </c>
      <c r="F66" s="4" t="s">
        <v>31</v>
      </c>
      <c r="G66" s="28">
        <v>6398</v>
      </c>
      <c r="H66" s="28">
        <v>6728</v>
      </c>
      <c r="I66" s="34">
        <f t="shared" si="6"/>
        <v>6563</v>
      </c>
      <c r="J66" s="4">
        <v>2.62</v>
      </c>
      <c r="K66" s="4">
        <v>2.59</v>
      </c>
      <c r="M66" s="29">
        <f t="shared" si="0"/>
        <v>2.605</v>
      </c>
      <c r="N66" s="7">
        <f t="shared" si="7"/>
        <v>2.12132034355966E-2</v>
      </c>
      <c r="O66" s="7">
        <f t="shared" si="2"/>
        <v>2.7352500000000002</v>
      </c>
      <c r="P66" s="27">
        <f t="shared" si="3"/>
        <v>97.123333160996566</v>
      </c>
    </row>
    <row r="67" spans="1:27">
      <c r="A67" s="4" t="s">
        <v>259</v>
      </c>
      <c r="B67" s="22" t="s">
        <v>122</v>
      </c>
      <c r="C67" s="22" t="s">
        <v>328</v>
      </c>
      <c r="D67" s="4" t="s">
        <v>94</v>
      </c>
      <c r="E67" s="6">
        <v>42199</v>
      </c>
      <c r="F67" s="4" t="s">
        <v>31</v>
      </c>
      <c r="G67" s="28">
        <v>6398</v>
      </c>
      <c r="H67" s="28">
        <v>6728</v>
      </c>
      <c r="I67" s="34">
        <f t="shared" si="6"/>
        <v>6563</v>
      </c>
      <c r="J67" s="4">
        <v>2.59</v>
      </c>
      <c r="K67" s="4">
        <v>2.6</v>
      </c>
      <c r="L67" s="4">
        <v>2.58</v>
      </c>
      <c r="M67" s="29">
        <f t="shared" si="0"/>
        <v>2.59</v>
      </c>
      <c r="N67" s="7">
        <f t="shared" si="7"/>
        <v>1.0000000000000009E-2</v>
      </c>
      <c r="O67" s="7">
        <f t="shared" si="2"/>
        <v>2.7195</v>
      </c>
      <c r="P67" s="27">
        <f t="shared" si="3"/>
        <v>95.28449116458566</v>
      </c>
      <c r="Q67" s="47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spans="1:27">
      <c r="A68" s="4" t="s">
        <v>58</v>
      </c>
      <c r="B68" s="22" t="s">
        <v>122</v>
      </c>
      <c r="C68" s="22" t="s">
        <v>328</v>
      </c>
      <c r="D68" s="4" t="s">
        <v>16</v>
      </c>
      <c r="E68" s="6">
        <v>42186</v>
      </c>
      <c r="F68" s="4" t="s">
        <v>31</v>
      </c>
      <c r="G68" s="28">
        <v>6398</v>
      </c>
      <c r="H68" s="28">
        <v>6728</v>
      </c>
      <c r="I68" s="34">
        <f t="shared" si="6"/>
        <v>6563</v>
      </c>
      <c r="K68" s="4">
        <v>2.58</v>
      </c>
      <c r="L68" s="4">
        <v>2.58</v>
      </c>
      <c r="M68" s="29">
        <f t="shared" si="0"/>
        <v>2.58</v>
      </c>
      <c r="N68" s="7">
        <f t="shared" si="7"/>
        <v>0</v>
      </c>
      <c r="O68" s="7">
        <f t="shared" si="2"/>
        <v>2.7090000000000001</v>
      </c>
      <c r="P68" s="27">
        <f t="shared" si="3"/>
        <v>94.072183983207808</v>
      </c>
      <c r="Q68" s="26" t="s">
        <v>273</v>
      </c>
    </row>
    <row r="69" spans="1:27">
      <c r="A69" s="4" t="s">
        <v>78</v>
      </c>
      <c r="B69" s="22" t="s">
        <v>122</v>
      </c>
      <c r="C69" s="22" t="s">
        <v>328</v>
      </c>
      <c r="D69" s="4" t="s">
        <v>53</v>
      </c>
      <c r="E69" s="6">
        <v>42187</v>
      </c>
      <c r="F69" s="4" t="s">
        <v>31</v>
      </c>
      <c r="G69" s="28">
        <v>6398</v>
      </c>
      <c r="H69" s="28">
        <v>6728</v>
      </c>
      <c r="I69" s="34">
        <f t="shared" si="6"/>
        <v>6563</v>
      </c>
      <c r="J69" s="4">
        <v>2.65</v>
      </c>
      <c r="K69" s="4">
        <v>2.4900000000000002</v>
      </c>
      <c r="L69" s="4">
        <v>2.59</v>
      </c>
      <c r="M69" s="29">
        <f t="shared" si="0"/>
        <v>2.5766666666666667</v>
      </c>
      <c r="N69" s="7">
        <f t="shared" si="7"/>
        <v>8.0829037686547436E-2</v>
      </c>
      <c r="O69" s="7">
        <f t="shared" si="2"/>
        <v>2.7054999999999998</v>
      </c>
      <c r="P69" s="27">
        <f t="shared" si="3"/>
        <v>93.670485615638725</v>
      </c>
    </row>
    <row r="70" spans="1:27">
      <c r="A70" s="4" t="s">
        <v>291</v>
      </c>
      <c r="B70" s="22" t="s">
        <v>122</v>
      </c>
      <c r="C70" s="22" t="s">
        <v>328</v>
      </c>
      <c r="D70" s="4" t="s">
        <v>23</v>
      </c>
      <c r="E70" s="6">
        <v>42199</v>
      </c>
      <c r="F70" s="4" t="s">
        <v>31</v>
      </c>
      <c r="G70" s="28">
        <v>6398</v>
      </c>
      <c r="H70" s="28">
        <v>6728</v>
      </c>
      <c r="I70" s="34">
        <f t="shared" si="6"/>
        <v>6563</v>
      </c>
      <c r="J70" s="4">
        <v>2.59</v>
      </c>
      <c r="K70" s="4">
        <v>2.5499999999999998</v>
      </c>
      <c r="L70" s="4">
        <v>2.56</v>
      </c>
      <c r="M70" s="29">
        <f t="shared" ref="M70:M133" si="8">AVERAGE(J70:L70)</f>
        <v>2.5666666666666664</v>
      </c>
      <c r="N70" s="7">
        <f t="shared" si="7"/>
        <v>2.0816659994661309E-2</v>
      </c>
      <c r="O70" s="7">
        <f t="shared" ref="O70:O133" si="9">(M70*0.05)+M70</f>
        <v>2.6949999999999998</v>
      </c>
      <c r="P70" s="27">
        <f t="shared" ref="P70:P133" si="10">10^((3.31*(LOG(M70)))+0.611)</f>
        <v>92.472574147609677</v>
      </c>
      <c r="Q70" s="47" t="s">
        <v>292</v>
      </c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spans="1:27">
      <c r="A71" s="4" t="s">
        <v>72</v>
      </c>
      <c r="B71" s="22" t="s">
        <v>122</v>
      </c>
      <c r="C71" s="22" t="s">
        <v>328</v>
      </c>
      <c r="D71" s="4" t="s">
        <v>60</v>
      </c>
      <c r="E71" s="6">
        <v>42187</v>
      </c>
      <c r="F71" s="4" t="s">
        <v>31</v>
      </c>
      <c r="G71" s="28">
        <v>6398</v>
      </c>
      <c r="H71" s="28">
        <v>6728</v>
      </c>
      <c r="I71" s="34">
        <f t="shared" si="6"/>
        <v>6563</v>
      </c>
      <c r="J71" s="4">
        <v>2.56</v>
      </c>
      <c r="K71" s="4">
        <v>2.56</v>
      </c>
      <c r="M71" s="29">
        <f t="shared" si="8"/>
        <v>2.56</v>
      </c>
      <c r="N71" s="7">
        <f t="shared" si="7"/>
        <v>0</v>
      </c>
      <c r="O71" s="7">
        <f t="shared" si="9"/>
        <v>2.6880000000000002</v>
      </c>
      <c r="P71" s="27">
        <f t="shared" si="10"/>
        <v>91.679932565690308</v>
      </c>
      <c r="Q71" s="26" t="s">
        <v>70</v>
      </c>
    </row>
    <row r="72" spans="1:27">
      <c r="A72" s="4" t="s">
        <v>69</v>
      </c>
      <c r="B72" s="22" t="s">
        <v>122</v>
      </c>
      <c r="C72" s="22" t="s">
        <v>328</v>
      </c>
      <c r="D72" s="4" t="s">
        <v>60</v>
      </c>
      <c r="E72" s="6">
        <v>42187</v>
      </c>
      <c r="F72" s="4" t="s">
        <v>31</v>
      </c>
      <c r="G72" s="28">
        <v>6398</v>
      </c>
      <c r="H72" s="28">
        <v>6728</v>
      </c>
      <c r="I72" s="34">
        <f t="shared" si="6"/>
        <v>6563</v>
      </c>
      <c r="J72" s="4">
        <v>2.5499999999999998</v>
      </c>
      <c r="M72" s="29">
        <f t="shared" si="8"/>
        <v>2.5499999999999998</v>
      </c>
      <c r="O72" s="7">
        <f t="shared" si="9"/>
        <v>2.6774999999999998</v>
      </c>
      <c r="P72" s="27">
        <f t="shared" si="10"/>
        <v>90.499878727120972</v>
      </c>
      <c r="Q72" s="26" t="s">
        <v>70</v>
      </c>
    </row>
    <row r="73" spans="1:27">
      <c r="A73" s="4" t="s">
        <v>75</v>
      </c>
      <c r="B73" s="22" t="s">
        <v>122</v>
      </c>
      <c r="C73" s="22" t="s">
        <v>328</v>
      </c>
      <c r="D73" s="4" t="s">
        <v>53</v>
      </c>
      <c r="E73" s="6">
        <v>42187</v>
      </c>
      <c r="F73" s="4" t="s">
        <v>31</v>
      </c>
      <c r="G73" s="28">
        <v>6398</v>
      </c>
      <c r="H73" s="28">
        <v>6728</v>
      </c>
      <c r="I73" s="34">
        <f t="shared" si="6"/>
        <v>6563</v>
      </c>
      <c r="J73" s="4">
        <v>2.56</v>
      </c>
      <c r="K73" s="4">
        <v>2.4700000000000002</v>
      </c>
      <c r="M73" s="29">
        <f t="shared" si="8"/>
        <v>2.5150000000000001</v>
      </c>
      <c r="N73" s="7">
        <f t="shared" ref="N73:N104" si="11">STDEV(J73:L73)</f>
        <v>6.3639610306789177E-2</v>
      </c>
      <c r="O73" s="7">
        <f t="shared" si="9"/>
        <v>2.6407500000000002</v>
      </c>
      <c r="P73" s="27">
        <f t="shared" si="10"/>
        <v>86.45313468595451</v>
      </c>
    </row>
    <row r="74" spans="1:27">
      <c r="A74" s="4" t="s">
        <v>74</v>
      </c>
      <c r="B74" s="22" t="s">
        <v>122</v>
      </c>
      <c r="C74" s="22" t="s">
        <v>328</v>
      </c>
      <c r="D74" s="4" t="s">
        <v>16</v>
      </c>
      <c r="E74" s="6">
        <v>42187</v>
      </c>
      <c r="F74" s="4" t="s">
        <v>31</v>
      </c>
      <c r="G74" s="28">
        <v>6398</v>
      </c>
      <c r="H74" s="28">
        <v>6728</v>
      </c>
      <c r="I74" s="34">
        <f t="shared" ref="I74:I76" si="12">AVERAGE(G74:H74)</f>
        <v>6563</v>
      </c>
      <c r="J74" s="4">
        <v>2.52</v>
      </c>
      <c r="K74" s="4">
        <v>2.5099999999999998</v>
      </c>
      <c r="M74" s="29">
        <f t="shared" si="8"/>
        <v>2.5149999999999997</v>
      </c>
      <c r="N74" s="7">
        <f t="shared" si="11"/>
        <v>7.0710678118656384E-3</v>
      </c>
      <c r="O74" s="7">
        <f t="shared" si="9"/>
        <v>2.6407499999999997</v>
      </c>
      <c r="P74" s="27">
        <f t="shared" si="10"/>
        <v>86.453134685954439</v>
      </c>
    </row>
    <row r="75" spans="1:27">
      <c r="A75" s="4" t="s">
        <v>260</v>
      </c>
      <c r="B75" s="22" t="s">
        <v>122</v>
      </c>
      <c r="C75" s="22" t="s">
        <v>328</v>
      </c>
      <c r="D75" s="4" t="s">
        <v>94</v>
      </c>
      <c r="E75" s="6">
        <v>42199</v>
      </c>
      <c r="F75" s="4" t="s">
        <v>31</v>
      </c>
      <c r="G75" s="28">
        <v>6398</v>
      </c>
      <c r="H75" s="28">
        <v>6728</v>
      </c>
      <c r="I75" s="34">
        <f t="shared" si="12"/>
        <v>6563</v>
      </c>
      <c r="J75" s="4">
        <v>2.4700000000000002</v>
      </c>
      <c r="K75" s="4">
        <v>2.5299999999999998</v>
      </c>
      <c r="L75" s="4">
        <v>2.5099999999999998</v>
      </c>
      <c r="M75" s="29">
        <f t="shared" si="8"/>
        <v>2.5033333333333334</v>
      </c>
      <c r="N75" s="7">
        <f t="shared" si="11"/>
        <v>3.0550504633038718E-2</v>
      </c>
      <c r="O75" s="7">
        <f t="shared" si="9"/>
        <v>2.6285000000000003</v>
      </c>
      <c r="P75" s="27">
        <f t="shared" si="10"/>
        <v>85.132784490402969</v>
      </c>
      <c r="Q75" s="47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spans="1:27">
      <c r="A76" s="4" t="s">
        <v>288</v>
      </c>
      <c r="B76" s="22" t="s">
        <v>122</v>
      </c>
      <c r="C76" s="22" t="s">
        <v>328</v>
      </c>
      <c r="D76" s="4" t="s">
        <v>94</v>
      </c>
      <c r="E76" s="6">
        <v>42199</v>
      </c>
      <c r="F76" s="4" t="s">
        <v>31</v>
      </c>
      <c r="G76" s="28">
        <v>6398</v>
      </c>
      <c r="H76" s="28">
        <v>6728</v>
      </c>
      <c r="I76" s="34">
        <f t="shared" si="12"/>
        <v>6563</v>
      </c>
      <c r="J76" s="4">
        <v>2.5</v>
      </c>
      <c r="K76" s="4">
        <v>2.54</v>
      </c>
      <c r="L76" s="4">
        <v>2.4700000000000002</v>
      </c>
      <c r="M76" s="29">
        <f t="shared" si="8"/>
        <v>2.5033333333333334</v>
      </c>
      <c r="N76" s="7">
        <f t="shared" si="11"/>
        <v>3.5118845842842389E-2</v>
      </c>
      <c r="O76" s="7">
        <f t="shared" si="9"/>
        <v>2.6285000000000003</v>
      </c>
      <c r="P76" s="27">
        <f t="shared" si="10"/>
        <v>85.132784490402969</v>
      </c>
      <c r="Q76" s="47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spans="1:27">
      <c r="A77" s="4" t="s">
        <v>79</v>
      </c>
      <c r="B77" s="22" t="s">
        <v>122</v>
      </c>
      <c r="C77" s="22" t="s">
        <v>328</v>
      </c>
      <c r="D77" s="4" t="s">
        <v>16</v>
      </c>
      <c r="E77" s="6">
        <v>42187</v>
      </c>
      <c r="F77" s="4" t="s">
        <v>31</v>
      </c>
      <c r="G77" s="28">
        <v>6398</v>
      </c>
      <c r="H77" s="28">
        <v>6728</v>
      </c>
      <c r="I77" s="34">
        <f>AVERAGE(G77:H77)</f>
        <v>6563</v>
      </c>
      <c r="J77" s="4">
        <v>2.42</v>
      </c>
      <c r="K77" s="4">
        <v>2.5299999999999998</v>
      </c>
      <c r="M77" s="29">
        <f t="shared" si="8"/>
        <v>2.4749999999999996</v>
      </c>
      <c r="N77" s="7">
        <f t="shared" si="11"/>
        <v>7.7781745930520133E-2</v>
      </c>
      <c r="O77" s="7">
        <f t="shared" si="9"/>
        <v>2.5987499999999994</v>
      </c>
      <c r="P77" s="27">
        <f t="shared" si="10"/>
        <v>81.984909730128763</v>
      </c>
    </row>
    <row r="78" spans="1:27">
      <c r="A78" s="4" t="s">
        <v>286</v>
      </c>
      <c r="B78" s="22" t="s">
        <v>122</v>
      </c>
      <c r="C78" s="22" t="s">
        <v>328</v>
      </c>
      <c r="D78" s="4" t="s">
        <v>21</v>
      </c>
      <c r="E78" s="6">
        <v>42199</v>
      </c>
      <c r="F78" s="4" t="s">
        <v>31</v>
      </c>
      <c r="G78" s="28">
        <v>6398</v>
      </c>
      <c r="H78" s="28">
        <v>6728</v>
      </c>
      <c r="I78" s="34">
        <f t="shared" ref="I78:I87" si="13">AVERAGE(G78:H78)</f>
        <v>6563</v>
      </c>
      <c r="J78" s="4">
        <v>2.48</v>
      </c>
      <c r="K78" s="4">
        <v>2.4900000000000002</v>
      </c>
      <c r="L78" s="4">
        <v>2.44</v>
      </c>
      <c r="M78" s="29">
        <f t="shared" si="8"/>
        <v>2.4700000000000002</v>
      </c>
      <c r="N78" s="7">
        <f t="shared" si="11"/>
        <v>2.6457513110646015E-2</v>
      </c>
      <c r="O78" s="7">
        <f t="shared" si="9"/>
        <v>2.5935000000000001</v>
      </c>
      <c r="P78" s="27">
        <f t="shared" si="10"/>
        <v>81.437965461622312</v>
      </c>
      <c r="Q78" s="47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spans="1:27">
      <c r="A79" s="4" t="s">
        <v>287</v>
      </c>
      <c r="B79" s="22" t="s">
        <v>122</v>
      </c>
      <c r="C79" s="22" t="s">
        <v>328</v>
      </c>
      <c r="D79" s="4" t="s">
        <v>94</v>
      </c>
      <c r="E79" s="6">
        <v>42199</v>
      </c>
      <c r="F79" s="4" t="s">
        <v>31</v>
      </c>
      <c r="G79" s="28">
        <v>6398</v>
      </c>
      <c r="H79" s="28">
        <v>6728</v>
      </c>
      <c r="I79" s="34">
        <f t="shared" si="13"/>
        <v>6563</v>
      </c>
      <c r="J79" s="4">
        <v>2.5299999999999998</v>
      </c>
      <c r="K79" s="4">
        <v>2.44</v>
      </c>
      <c r="L79" s="4">
        <v>2.4</v>
      </c>
      <c r="M79" s="29">
        <f t="shared" si="8"/>
        <v>2.4566666666666666</v>
      </c>
      <c r="N79" s="7">
        <f t="shared" si="11"/>
        <v>6.6583281184793869E-2</v>
      </c>
      <c r="O79" s="7">
        <f t="shared" si="9"/>
        <v>2.5794999999999999</v>
      </c>
      <c r="P79" s="27">
        <f t="shared" si="10"/>
        <v>79.991903544144165</v>
      </c>
      <c r="Q79" s="47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spans="1:27">
      <c r="A80" s="4" t="s">
        <v>289</v>
      </c>
      <c r="B80" s="22" t="s">
        <v>122</v>
      </c>
      <c r="C80" s="22" t="s">
        <v>328</v>
      </c>
      <c r="D80" s="4" t="s">
        <v>94</v>
      </c>
      <c r="E80" s="6">
        <v>42199</v>
      </c>
      <c r="F80" s="4" t="s">
        <v>31</v>
      </c>
      <c r="G80" s="28">
        <v>6398</v>
      </c>
      <c r="H80" s="28">
        <v>6728</v>
      </c>
      <c r="I80" s="34">
        <f t="shared" si="13"/>
        <v>6563</v>
      </c>
      <c r="J80" s="4">
        <v>2.54</v>
      </c>
      <c r="K80" s="4">
        <v>2.36</v>
      </c>
      <c r="L80" s="4">
        <v>2.4500000000000002</v>
      </c>
      <c r="M80" s="29">
        <f t="shared" si="8"/>
        <v>2.4500000000000002</v>
      </c>
      <c r="N80" s="7">
        <f t="shared" si="11"/>
        <v>9.000000000000008E-2</v>
      </c>
      <c r="O80" s="7">
        <f t="shared" si="9"/>
        <v>2.5725000000000002</v>
      </c>
      <c r="P80" s="27">
        <f t="shared" si="10"/>
        <v>79.275636793059704</v>
      </c>
      <c r="Q80" s="47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spans="1:27">
      <c r="A81" s="4" t="s">
        <v>59</v>
      </c>
      <c r="B81" s="22" t="s">
        <v>122</v>
      </c>
      <c r="C81" s="22" t="s">
        <v>328</v>
      </c>
      <c r="D81" s="4" t="s">
        <v>53</v>
      </c>
      <c r="E81" s="6">
        <v>42186</v>
      </c>
      <c r="F81" s="4" t="s">
        <v>31</v>
      </c>
      <c r="G81" s="28">
        <v>6398</v>
      </c>
      <c r="H81" s="28">
        <v>6728</v>
      </c>
      <c r="I81" s="34">
        <f t="shared" si="13"/>
        <v>6563</v>
      </c>
      <c r="J81" s="4">
        <v>2.2999999999999998</v>
      </c>
      <c r="K81" s="4">
        <v>2.54</v>
      </c>
      <c r="L81" s="4">
        <v>2.46</v>
      </c>
      <c r="M81" s="29">
        <f t="shared" si="8"/>
        <v>2.4333333333333331</v>
      </c>
      <c r="N81" s="7">
        <f t="shared" si="11"/>
        <v>0.12220201853215584</v>
      </c>
      <c r="O81" s="7">
        <f t="shared" si="9"/>
        <v>2.5549999999999997</v>
      </c>
      <c r="P81" s="27">
        <f t="shared" si="10"/>
        <v>77.504570492626343</v>
      </c>
    </row>
    <row r="82" spans="1:27">
      <c r="A82" s="4" t="s">
        <v>294</v>
      </c>
      <c r="B82" s="22" t="s">
        <v>122</v>
      </c>
      <c r="C82" s="22" t="s">
        <v>328</v>
      </c>
      <c r="D82" s="4" t="s">
        <v>16</v>
      </c>
      <c r="E82" s="6">
        <v>42199</v>
      </c>
      <c r="F82" s="4" t="s">
        <v>31</v>
      </c>
      <c r="G82" s="28">
        <v>6398</v>
      </c>
      <c r="H82" s="28">
        <v>6728</v>
      </c>
      <c r="I82" s="34">
        <f t="shared" si="13"/>
        <v>6563</v>
      </c>
      <c r="J82" s="4">
        <v>2.4700000000000002</v>
      </c>
      <c r="K82" s="4">
        <v>2.39</v>
      </c>
      <c r="L82" s="4">
        <v>2.4</v>
      </c>
      <c r="M82" s="29">
        <f t="shared" si="8"/>
        <v>2.42</v>
      </c>
      <c r="N82" s="7">
        <f t="shared" si="11"/>
        <v>4.3588989435406823E-2</v>
      </c>
      <c r="O82" s="7">
        <f t="shared" si="9"/>
        <v>2.5409999999999999</v>
      </c>
      <c r="P82" s="27">
        <f t="shared" si="10"/>
        <v>76.107746225851386</v>
      </c>
      <c r="Q82" s="47" t="s">
        <v>70</v>
      </c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spans="1:27">
      <c r="A83" s="4" t="s">
        <v>71</v>
      </c>
      <c r="B83" s="22" t="s">
        <v>122</v>
      </c>
      <c r="C83" s="22" t="s">
        <v>328</v>
      </c>
      <c r="D83" s="4" t="s">
        <v>60</v>
      </c>
      <c r="E83" s="6">
        <v>42187</v>
      </c>
      <c r="F83" s="4" t="s">
        <v>31</v>
      </c>
      <c r="G83" s="28">
        <v>6398</v>
      </c>
      <c r="H83" s="28">
        <v>6728</v>
      </c>
      <c r="I83" s="34">
        <f t="shared" si="13"/>
        <v>6563</v>
      </c>
      <c r="J83" s="4">
        <v>2.37</v>
      </c>
      <c r="K83" s="4">
        <v>2.4300000000000002</v>
      </c>
      <c r="M83" s="29">
        <f t="shared" si="8"/>
        <v>2.4000000000000004</v>
      </c>
      <c r="N83" s="7">
        <f t="shared" si="11"/>
        <v>4.2426406871192889E-2</v>
      </c>
      <c r="O83" s="7">
        <f t="shared" si="9"/>
        <v>2.5200000000000005</v>
      </c>
      <c r="P83" s="27">
        <f t="shared" si="10"/>
        <v>74.045592064062333</v>
      </c>
    </row>
    <row r="84" spans="1:27">
      <c r="A84" s="4" t="s">
        <v>261</v>
      </c>
      <c r="B84" s="22" t="s">
        <v>122</v>
      </c>
      <c r="C84" s="22" t="s">
        <v>328</v>
      </c>
      <c r="D84" s="4" t="s">
        <v>21</v>
      </c>
      <c r="E84" s="6">
        <v>42199</v>
      </c>
      <c r="F84" s="4" t="s">
        <v>31</v>
      </c>
      <c r="G84" s="28">
        <v>6398</v>
      </c>
      <c r="H84" s="28">
        <v>6728</v>
      </c>
      <c r="I84" s="34">
        <f t="shared" si="13"/>
        <v>6563</v>
      </c>
      <c r="J84" s="4">
        <v>2.38</v>
      </c>
      <c r="K84" s="4">
        <v>2.39</v>
      </c>
      <c r="L84" s="4">
        <v>2.4300000000000002</v>
      </c>
      <c r="M84" s="29">
        <f t="shared" si="8"/>
        <v>2.4</v>
      </c>
      <c r="N84" s="7">
        <f t="shared" si="11"/>
        <v>2.6457513110646015E-2</v>
      </c>
      <c r="O84" s="7">
        <f t="shared" si="9"/>
        <v>2.52</v>
      </c>
      <c r="P84" s="27">
        <f t="shared" si="10"/>
        <v>74.045592064062333</v>
      </c>
      <c r="Q84" s="47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 spans="1:27">
      <c r="A85" s="4" t="s">
        <v>73</v>
      </c>
      <c r="B85" s="22" t="s">
        <v>122</v>
      </c>
      <c r="C85" s="22" t="s">
        <v>328</v>
      </c>
      <c r="D85" s="4" t="s">
        <v>22</v>
      </c>
      <c r="E85" s="6">
        <v>42199</v>
      </c>
      <c r="F85" s="4" t="s">
        <v>31</v>
      </c>
      <c r="G85" s="28">
        <v>6398</v>
      </c>
      <c r="H85" s="28">
        <v>6728</v>
      </c>
      <c r="I85" s="34">
        <f t="shared" si="13"/>
        <v>6563</v>
      </c>
      <c r="J85" s="4">
        <v>2.4500000000000002</v>
      </c>
      <c r="K85" s="4">
        <v>2.33</v>
      </c>
      <c r="L85" s="4">
        <v>2.33</v>
      </c>
      <c r="M85" s="29">
        <f t="shared" si="8"/>
        <v>2.37</v>
      </c>
      <c r="N85" s="7">
        <f t="shared" si="11"/>
        <v>6.9282032302755148E-2</v>
      </c>
      <c r="O85" s="7">
        <f t="shared" si="9"/>
        <v>2.4885000000000002</v>
      </c>
      <c r="P85" s="27">
        <f t="shared" si="10"/>
        <v>71.025945747909674</v>
      </c>
      <c r="Q85" s="47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 spans="1:27">
      <c r="A86" s="4" t="s">
        <v>290</v>
      </c>
      <c r="B86" s="22" t="s">
        <v>122</v>
      </c>
      <c r="C86" s="22" t="s">
        <v>328</v>
      </c>
      <c r="D86" s="4" t="s">
        <v>23</v>
      </c>
      <c r="E86" s="6">
        <v>42199</v>
      </c>
      <c r="F86" s="4" t="s">
        <v>31</v>
      </c>
      <c r="G86" s="28">
        <v>6398</v>
      </c>
      <c r="H86" s="28">
        <v>6728</v>
      </c>
      <c r="I86" s="34">
        <f t="shared" si="13"/>
        <v>6563</v>
      </c>
      <c r="K86" s="4">
        <v>2.3199999999999998</v>
      </c>
      <c r="L86" s="4">
        <v>2.25</v>
      </c>
      <c r="M86" s="29">
        <f t="shared" si="8"/>
        <v>2.2850000000000001</v>
      </c>
      <c r="N86" s="7">
        <f t="shared" si="11"/>
        <v>4.9497474683058214E-2</v>
      </c>
      <c r="O86" s="7">
        <f t="shared" si="9"/>
        <v>2.3992500000000003</v>
      </c>
      <c r="P86" s="27">
        <f t="shared" si="10"/>
        <v>62.938057749963988</v>
      </c>
      <c r="Q86" s="47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 spans="1:27">
      <c r="A87" s="4" t="s">
        <v>293</v>
      </c>
      <c r="B87" s="22" t="s">
        <v>122</v>
      </c>
      <c r="C87" s="22" t="s">
        <v>328</v>
      </c>
      <c r="D87" s="4" t="s">
        <v>22</v>
      </c>
      <c r="E87" s="6">
        <v>42199</v>
      </c>
      <c r="F87" s="4" t="s">
        <v>31</v>
      </c>
      <c r="G87" s="28">
        <v>6398</v>
      </c>
      <c r="H87" s="28">
        <v>6728</v>
      </c>
      <c r="I87" s="34">
        <f t="shared" si="13"/>
        <v>6563</v>
      </c>
      <c r="J87" s="4">
        <v>2.3199999999999998</v>
      </c>
      <c r="K87" s="4">
        <v>2.2000000000000002</v>
      </c>
      <c r="M87" s="29">
        <f t="shared" si="8"/>
        <v>2.2599999999999998</v>
      </c>
      <c r="N87" s="7">
        <f t="shared" si="11"/>
        <v>8.4852813742385472E-2</v>
      </c>
      <c r="O87" s="7">
        <f t="shared" si="9"/>
        <v>2.3729999999999998</v>
      </c>
      <c r="P87" s="27">
        <f t="shared" si="10"/>
        <v>60.687456167771181</v>
      </c>
      <c r="Q87" s="47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 spans="1:27">
      <c r="A88" s="4" t="s">
        <v>239</v>
      </c>
      <c r="B88" s="22" t="s">
        <v>135</v>
      </c>
      <c r="C88" s="22" t="s">
        <v>329</v>
      </c>
      <c r="D88" s="4" t="s">
        <v>16</v>
      </c>
      <c r="E88" s="6">
        <v>42196</v>
      </c>
      <c r="F88" s="4" t="s">
        <v>31</v>
      </c>
      <c r="G88" s="28">
        <v>8704</v>
      </c>
      <c r="H88" s="28">
        <v>9033</v>
      </c>
      <c r="I88" s="34">
        <f t="shared" ref="I88:I133" si="14">AVERAGE(G88:H88)</f>
        <v>8868.5</v>
      </c>
      <c r="J88" s="4">
        <v>2.77</v>
      </c>
      <c r="K88" s="4">
        <v>2.78</v>
      </c>
      <c r="L88" s="4">
        <v>2.54</v>
      </c>
      <c r="M88" s="29">
        <f t="shared" si="8"/>
        <v>2.6966666666666668</v>
      </c>
      <c r="N88" s="7">
        <f t="shared" si="11"/>
        <v>0.13576941236277529</v>
      </c>
      <c r="O88" s="7">
        <f t="shared" si="9"/>
        <v>2.8315000000000001</v>
      </c>
      <c r="P88" s="27">
        <f t="shared" si="10"/>
        <v>108.90260124173481</v>
      </c>
      <c r="Q88" s="26" t="s">
        <v>240</v>
      </c>
    </row>
    <row r="89" spans="1:27">
      <c r="A89" s="4" t="s">
        <v>137</v>
      </c>
      <c r="B89" s="22" t="s">
        <v>135</v>
      </c>
      <c r="C89" s="22" t="s">
        <v>329</v>
      </c>
      <c r="D89" s="4" t="s">
        <v>23</v>
      </c>
      <c r="E89" s="6">
        <v>42191</v>
      </c>
      <c r="F89" s="4" t="s">
        <v>31</v>
      </c>
      <c r="G89" s="28">
        <v>8704</v>
      </c>
      <c r="H89" s="28">
        <v>9033</v>
      </c>
      <c r="I89" s="34">
        <f t="shared" si="14"/>
        <v>8868.5</v>
      </c>
      <c r="J89" s="4">
        <v>2.58</v>
      </c>
      <c r="K89" s="4">
        <v>2.7</v>
      </c>
      <c r="L89" s="4">
        <v>2.76</v>
      </c>
      <c r="M89" s="29">
        <f t="shared" si="8"/>
        <v>2.6799999999999997</v>
      </c>
      <c r="N89" s="7">
        <f t="shared" si="11"/>
        <v>9.1651513899116688E-2</v>
      </c>
      <c r="O89" s="7">
        <f t="shared" si="9"/>
        <v>2.8139999999999996</v>
      </c>
      <c r="P89" s="27">
        <f t="shared" si="10"/>
        <v>106.69060263871015</v>
      </c>
    </row>
    <row r="90" spans="1:27">
      <c r="A90" s="4" t="s">
        <v>141</v>
      </c>
      <c r="B90" s="22" t="s">
        <v>135</v>
      </c>
      <c r="C90" s="22" t="s">
        <v>329</v>
      </c>
      <c r="D90" s="4" t="s">
        <v>53</v>
      </c>
      <c r="E90" s="6">
        <v>42191</v>
      </c>
      <c r="F90" s="4" t="s">
        <v>31</v>
      </c>
      <c r="G90" s="28">
        <v>8704</v>
      </c>
      <c r="H90" s="28">
        <v>9033</v>
      </c>
      <c r="I90" s="34">
        <f t="shared" si="14"/>
        <v>8868.5</v>
      </c>
      <c r="J90" s="4">
        <v>2.67</v>
      </c>
      <c r="L90" s="4">
        <v>2.6</v>
      </c>
      <c r="M90" s="29">
        <f t="shared" si="8"/>
        <v>2.6349999999999998</v>
      </c>
      <c r="N90" s="7">
        <f t="shared" si="11"/>
        <v>4.9497474683058214E-2</v>
      </c>
      <c r="O90" s="7">
        <f t="shared" si="9"/>
        <v>2.7667499999999996</v>
      </c>
      <c r="P90" s="27">
        <f t="shared" si="10"/>
        <v>100.87507037316401</v>
      </c>
      <c r="Q90" s="26" t="s">
        <v>278</v>
      </c>
    </row>
    <row r="91" spans="1:27">
      <c r="A91" s="4" t="s">
        <v>312</v>
      </c>
      <c r="B91" s="22" t="s">
        <v>135</v>
      </c>
      <c r="C91" s="22" t="s">
        <v>329</v>
      </c>
      <c r="D91" s="4" t="s">
        <v>23</v>
      </c>
      <c r="E91" s="6">
        <v>42199</v>
      </c>
      <c r="F91" s="4" t="s">
        <v>31</v>
      </c>
      <c r="G91" s="28">
        <v>8704</v>
      </c>
      <c r="H91" s="28">
        <v>9033</v>
      </c>
      <c r="I91" s="34">
        <f t="shared" si="14"/>
        <v>8868.5</v>
      </c>
      <c r="J91" s="4">
        <v>2.63</v>
      </c>
      <c r="K91" s="4">
        <v>2.58</v>
      </c>
      <c r="M91" s="29">
        <f t="shared" si="8"/>
        <v>2.605</v>
      </c>
      <c r="N91" s="7">
        <f t="shared" si="11"/>
        <v>3.5355339059327251E-2</v>
      </c>
      <c r="O91" s="7">
        <f t="shared" si="9"/>
        <v>2.7352500000000002</v>
      </c>
      <c r="P91" s="29">
        <f t="shared" si="10"/>
        <v>97.123333160996566</v>
      </c>
    </row>
    <row r="92" spans="1:27">
      <c r="A92" s="4" t="s">
        <v>195</v>
      </c>
      <c r="B92" s="22" t="s">
        <v>135</v>
      </c>
      <c r="C92" s="22" t="s">
        <v>329</v>
      </c>
      <c r="D92" s="4" t="s">
        <v>22</v>
      </c>
      <c r="E92" s="6">
        <v>42196</v>
      </c>
      <c r="F92" s="4" t="s">
        <v>31</v>
      </c>
      <c r="G92" s="28">
        <v>8704</v>
      </c>
      <c r="H92" s="28">
        <v>9033</v>
      </c>
      <c r="I92" s="34">
        <f t="shared" si="14"/>
        <v>8868.5</v>
      </c>
      <c r="J92" s="4">
        <v>2.57</v>
      </c>
      <c r="K92" s="4">
        <v>2.57</v>
      </c>
      <c r="L92" s="4">
        <v>2.63</v>
      </c>
      <c r="M92" s="29">
        <f t="shared" si="8"/>
        <v>2.59</v>
      </c>
      <c r="N92" s="7">
        <f t="shared" si="11"/>
        <v>3.4641016151377581E-2</v>
      </c>
      <c r="O92" s="7">
        <f t="shared" si="9"/>
        <v>2.7195</v>
      </c>
      <c r="P92" s="27">
        <f t="shared" si="10"/>
        <v>95.28449116458566</v>
      </c>
    </row>
    <row r="93" spans="1:27">
      <c r="A93" s="4" t="s">
        <v>140</v>
      </c>
      <c r="B93" s="22" t="s">
        <v>135</v>
      </c>
      <c r="C93" s="22" t="s">
        <v>329</v>
      </c>
      <c r="D93" s="4" t="s">
        <v>16</v>
      </c>
      <c r="E93" s="6">
        <v>42191</v>
      </c>
      <c r="F93" s="4" t="s">
        <v>31</v>
      </c>
      <c r="G93" s="28">
        <v>8704</v>
      </c>
      <c r="H93" s="28">
        <v>9033</v>
      </c>
      <c r="I93" s="34">
        <f t="shared" si="14"/>
        <v>8868.5</v>
      </c>
      <c r="J93" s="4">
        <v>2.52</v>
      </c>
      <c r="K93" s="4">
        <v>2.58</v>
      </c>
      <c r="L93" s="4">
        <v>2.4900000000000002</v>
      </c>
      <c r="M93" s="29">
        <f t="shared" si="8"/>
        <v>2.5299999999999998</v>
      </c>
      <c r="N93" s="7">
        <f t="shared" si="11"/>
        <v>4.5825756949558344E-2</v>
      </c>
      <c r="O93" s="7">
        <f t="shared" si="9"/>
        <v>2.6564999999999999</v>
      </c>
      <c r="P93" s="27">
        <f t="shared" si="10"/>
        <v>88.171641281128316</v>
      </c>
      <c r="Q93" s="26" t="s">
        <v>134</v>
      </c>
    </row>
    <row r="94" spans="1:27">
      <c r="A94" s="4" t="s">
        <v>142</v>
      </c>
      <c r="B94" s="22" t="s">
        <v>135</v>
      </c>
      <c r="C94" s="22" t="s">
        <v>329</v>
      </c>
      <c r="D94" s="4" t="s">
        <v>144</v>
      </c>
      <c r="E94" s="6">
        <v>42191</v>
      </c>
      <c r="F94" s="4" t="s">
        <v>31</v>
      </c>
      <c r="G94" s="28">
        <v>8704</v>
      </c>
      <c r="H94" s="28">
        <v>9033</v>
      </c>
      <c r="I94" s="34">
        <f t="shared" si="14"/>
        <v>8868.5</v>
      </c>
      <c r="J94" s="4">
        <v>2.62</v>
      </c>
      <c r="K94" s="4">
        <v>2.48</v>
      </c>
      <c r="L94" s="4">
        <v>2.46</v>
      </c>
      <c r="M94" s="29">
        <f t="shared" si="8"/>
        <v>2.52</v>
      </c>
      <c r="N94" s="7">
        <f t="shared" si="11"/>
        <v>8.7177978870813549E-2</v>
      </c>
      <c r="O94" s="7">
        <f t="shared" si="9"/>
        <v>2.6459999999999999</v>
      </c>
      <c r="P94" s="27">
        <f t="shared" si="10"/>
        <v>87.023348469501087</v>
      </c>
      <c r="Q94" s="26" t="s">
        <v>143</v>
      </c>
    </row>
    <row r="95" spans="1:27">
      <c r="A95" s="4" t="s">
        <v>197</v>
      </c>
      <c r="B95" s="22" t="s">
        <v>135</v>
      </c>
      <c r="C95" s="22" t="s">
        <v>329</v>
      </c>
      <c r="D95" s="4" t="s">
        <v>196</v>
      </c>
      <c r="E95" s="6">
        <v>42196</v>
      </c>
      <c r="F95" s="4" t="s">
        <v>31</v>
      </c>
      <c r="G95" s="28">
        <v>8704</v>
      </c>
      <c r="H95" s="28">
        <v>9033</v>
      </c>
      <c r="I95" s="34">
        <f t="shared" si="14"/>
        <v>8868.5</v>
      </c>
      <c r="J95" s="4">
        <v>2.4700000000000002</v>
      </c>
      <c r="K95" s="4">
        <v>2.5299999999999998</v>
      </c>
      <c r="M95" s="29">
        <f t="shared" si="8"/>
        <v>2.5</v>
      </c>
      <c r="N95" s="7">
        <f t="shared" si="11"/>
        <v>4.2426406871192576E-2</v>
      </c>
      <c r="O95" s="7">
        <f t="shared" si="9"/>
        <v>2.625</v>
      </c>
      <c r="P95" s="27">
        <f t="shared" si="10"/>
        <v>84.758142159370664</v>
      </c>
      <c r="Q95" s="26" t="s">
        <v>267</v>
      </c>
    </row>
    <row r="96" spans="1:27">
      <c r="A96" s="4" t="s">
        <v>138</v>
      </c>
      <c r="B96" s="22" t="s">
        <v>135</v>
      </c>
      <c r="C96" s="22" t="s">
        <v>329</v>
      </c>
      <c r="D96" s="4" t="s">
        <v>22</v>
      </c>
      <c r="E96" s="6">
        <v>42191</v>
      </c>
      <c r="F96" s="4" t="s">
        <v>31</v>
      </c>
      <c r="G96" s="28">
        <v>8704</v>
      </c>
      <c r="H96" s="28">
        <v>9033</v>
      </c>
      <c r="I96" s="34">
        <f t="shared" si="14"/>
        <v>8868.5</v>
      </c>
      <c r="J96" s="4">
        <v>2.5299999999999998</v>
      </c>
      <c r="K96" s="4">
        <v>2.46</v>
      </c>
      <c r="L96" s="4">
        <v>2.5099999999999998</v>
      </c>
      <c r="M96" s="29">
        <f t="shared" si="8"/>
        <v>2.5</v>
      </c>
      <c r="N96" s="7">
        <f t="shared" si="11"/>
        <v>3.60555127546398E-2</v>
      </c>
      <c r="O96" s="7">
        <f t="shared" si="9"/>
        <v>2.625</v>
      </c>
      <c r="P96" s="27">
        <f t="shared" si="10"/>
        <v>84.758142159370664</v>
      </c>
    </row>
    <row r="97" spans="1:17">
      <c r="A97" s="4" t="s">
        <v>238</v>
      </c>
      <c r="B97" s="22" t="s">
        <v>135</v>
      </c>
      <c r="C97" s="22" t="s">
        <v>329</v>
      </c>
      <c r="D97" s="4" t="s">
        <v>22</v>
      </c>
      <c r="E97" s="6">
        <v>42196</v>
      </c>
      <c r="F97" s="4" t="s">
        <v>31</v>
      </c>
      <c r="G97" s="28">
        <v>8704</v>
      </c>
      <c r="H97" s="28">
        <v>9033</v>
      </c>
      <c r="I97" s="34">
        <f t="shared" si="14"/>
        <v>8868.5</v>
      </c>
      <c r="J97" s="4">
        <v>2.4700000000000002</v>
      </c>
      <c r="K97" s="4">
        <v>2.56</v>
      </c>
      <c r="L97" s="4">
        <v>2.41</v>
      </c>
      <c r="M97" s="29">
        <f t="shared" si="8"/>
        <v>2.48</v>
      </c>
      <c r="N97" s="7">
        <f t="shared" si="11"/>
        <v>7.5498344352707442E-2</v>
      </c>
      <c r="O97" s="7">
        <f t="shared" si="9"/>
        <v>2.6040000000000001</v>
      </c>
      <c r="P97" s="27">
        <f t="shared" si="10"/>
        <v>82.53441236984186</v>
      </c>
    </row>
    <row r="98" spans="1:17">
      <c r="A98" s="4" t="s">
        <v>139</v>
      </c>
      <c r="B98" s="22" t="s">
        <v>135</v>
      </c>
      <c r="C98" s="22" t="s">
        <v>329</v>
      </c>
      <c r="D98" s="4" t="s">
        <v>22</v>
      </c>
      <c r="E98" s="6">
        <v>42191</v>
      </c>
      <c r="F98" s="4" t="s">
        <v>31</v>
      </c>
      <c r="G98" s="28">
        <v>8704</v>
      </c>
      <c r="H98" s="28">
        <v>9033</v>
      </c>
      <c r="I98" s="34">
        <f t="shared" si="14"/>
        <v>8868.5</v>
      </c>
      <c r="K98" s="4">
        <v>2.5</v>
      </c>
      <c r="L98" s="4">
        <v>2.42</v>
      </c>
      <c r="M98" s="29">
        <f t="shared" si="8"/>
        <v>2.46</v>
      </c>
      <c r="N98" s="7">
        <f t="shared" si="11"/>
        <v>5.6568542494923851E-2</v>
      </c>
      <c r="O98" s="7">
        <f t="shared" si="9"/>
        <v>2.5830000000000002</v>
      </c>
      <c r="P98" s="27">
        <f t="shared" si="10"/>
        <v>80.351724968409059</v>
      </c>
      <c r="Q98" s="26" t="s">
        <v>263</v>
      </c>
    </row>
    <row r="99" spans="1:17" ht="28">
      <c r="A99" s="4" t="s">
        <v>199</v>
      </c>
      <c r="B99" s="22" t="s">
        <v>135</v>
      </c>
      <c r="C99" s="22" t="s">
        <v>329</v>
      </c>
      <c r="D99" s="4" t="s">
        <v>60</v>
      </c>
      <c r="E99" s="6">
        <v>42196</v>
      </c>
      <c r="F99" s="4" t="s">
        <v>31</v>
      </c>
      <c r="G99" s="28">
        <v>8704</v>
      </c>
      <c r="H99" s="28">
        <v>9033</v>
      </c>
      <c r="I99" s="34">
        <f t="shared" si="14"/>
        <v>8868.5</v>
      </c>
      <c r="K99" s="4">
        <v>2.38</v>
      </c>
      <c r="L99" s="4">
        <v>2.34</v>
      </c>
      <c r="M99" s="29">
        <f t="shared" si="8"/>
        <v>2.36</v>
      </c>
      <c r="N99" s="7">
        <f t="shared" si="11"/>
        <v>2.8284271247461926E-2</v>
      </c>
      <c r="O99" s="7">
        <f t="shared" si="9"/>
        <v>2.4779999999999998</v>
      </c>
      <c r="P99" s="27">
        <f t="shared" si="10"/>
        <v>70.038805367037725</v>
      </c>
      <c r="Q99" s="26" t="s">
        <v>272</v>
      </c>
    </row>
    <row r="100" spans="1:17">
      <c r="A100" s="4" t="s">
        <v>136</v>
      </c>
      <c r="B100" s="22" t="s">
        <v>135</v>
      </c>
      <c r="C100" s="22" t="s">
        <v>329</v>
      </c>
      <c r="D100" s="4" t="s">
        <v>21</v>
      </c>
      <c r="E100" s="6">
        <v>42191</v>
      </c>
      <c r="F100" s="4" t="s">
        <v>31</v>
      </c>
      <c r="G100" s="28">
        <v>8704</v>
      </c>
      <c r="H100" s="28">
        <v>9033</v>
      </c>
      <c r="I100" s="34">
        <f t="shared" si="14"/>
        <v>8868.5</v>
      </c>
      <c r="J100" s="4">
        <v>2.3199999999999998</v>
      </c>
      <c r="K100" s="4">
        <v>2.2999999999999998</v>
      </c>
      <c r="L100" s="4">
        <v>2.36</v>
      </c>
      <c r="M100" s="29">
        <f t="shared" si="8"/>
        <v>2.3266666666666662</v>
      </c>
      <c r="N100" s="7">
        <f t="shared" si="11"/>
        <v>3.0550504633038961E-2</v>
      </c>
      <c r="O100" s="7">
        <f t="shared" si="9"/>
        <v>2.4429999999999996</v>
      </c>
      <c r="P100" s="27">
        <f t="shared" si="10"/>
        <v>66.817480527379985</v>
      </c>
    </row>
    <row r="101" spans="1:17">
      <c r="A101" s="4" t="s">
        <v>313</v>
      </c>
      <c r="B101" s="22" t="s">
        <v>135</v>
      </c>
      <c r="C101" s="22" t="s">
        <v>329</v>
      </c>
      <c r="D101" s="4" t="s">
        <v>23</v>
      </c>
      <c r="E101" s="6">
        <v>42199</v>
      </c>
      <c r="F101" s="4" t="s">
        <v>31</v>
      </c>
      <c r="G101" s="28">
        <v>8704</v>
      </c>
      <c r="H101" s="28">
        <v>9033</v>
      </c>
      <c r="I101" s="34">
        <f t="shared" si="14"/>
        <v>8868.5</v>
      </c>
      <c r="J101" s="4">
        <v>2.36</v>
      </c>
      <c r="K101" s="4">
        <v>2.2999999999999998</v>
      </c>
      <c r="L101" s="4">
        <v>2.27</v>
      </c>
      <c r="M101" s="29">
        <f t="shared" si="8"/>
        <v>2.31</v>
      </c>
      <c r="N101" s="7">
        <f t="shared" si="11"/>
        <v>4.5825756949558344E-2</v>
      </c>
      <c r="O101" s="7">
        <f t="shared" si="9"/>
        <v>2.4255</v>
      </c>
      <c r="P101" s="29">
        <f t="shared" si="10"/>
        <v>65.246264663379819</v>
      </c>
    </row>
    <row r="102" spans="1:17">
      <c r="A102" s="4" t="s">
        <v>198</v>
      </c>
      <c r="B102" s="22" t="s">
        <v>135</v>
      </c>
      <c r="C102" s="22" t="s">
        <v>329</v>
      </c>
      <c r="D102" s="4" t="s">
        <v>23</v>
      </c>
      <c r="E102" s="6">
        <v>42196</v>
      </c>
      <c r="F102" s="4" t="s">
        <v>31</v>
      </c>
      <c r="G102" s="28">
        <v>8704</v>
      </c>
      <c r="H102" s="28">
        <v>9033</v>
      </c>
      <c r="I102" s="34">
        <f t="shared" si="14"/>
        <v>8868.5</v>
      </c>
      <c r="K102" s="4">
        <v>2.15</v>
      </c>
      <c r="L102" s="4">
        <v>2.25</v>
      </c>
      <c r="M102" s="29">
        <f t="shared" si="8"/>
        <v>2.2000000000000002</v>
      </c>
      <c r="N102" s="7">
        <f t="shared" si="11"/>
        <v>7.0710678118654821E-2</v>
      </c>
      <c r="O102" s="7">
        <f t="shared" si="9"/>
        <v>2.31</v>
      </c>
      <c r="P102" s="27">
        <f t="shared" si="10"/>
        <v>55.516115869313488</v>
      </c>
      <c r="Q102" s="26" t="s">
        <v>265</v>
      </c>
    </row>
    <row r="103" spans="1:17">
      <c r="A103" s="4" t="s">
        <v>241</v>
      </c>
      <c r="B103" s="22" t="s">
        <v>135</v>
      </c>
      <c r="C103" s="22" t="s">
        <v>329</v>
      </c>
      <c r="D103" s="4" t="s">
        <v>53</v>
      </c>
      <c r="E103" s="6">
        <v>42196</v>
      </c>
      <c r="F103" s="4" t="s">
        <v>31</v>
      </c>
      <c r="G103" s="28">
        <v>8704</v>
      </c>
      <c r="H103" s="28">
        <v>9033</v>
      </c>
      <c r="I103" s="34">
        <f t="shared" si="14"/>
        <v>8868.5</v>
      </c>
      <c r="J103" s="4">
        <v>2.17</v>
      </c>
      <c r="K103" s="4">
        <v>2.08</v>
      </c>
      <c r="L103" s="4">
        <v>2.14</v>
      </c>
      <c r="M103" s="29">
        <f t="shared" si="8"/>
        <v>2.1300000000000003</v>
      </c>
      <c r="N103" s="7">
        <f t="shared" si="11"/>
        <v>4.5825756949558344E-2</v>
      </c>
      <c r="O103" s="7">
        <f t="shared" si="9"/>
        <v>2.2365000000000004</v>
      </c>
      <c r="P103" s="27">
        <f t="shared" si="10"/>
        <v>49.881153432726734</v>
      </c>
      <c r="Q103" s="26" t="s">
        <v>240</v>
      </c>
    </row>
    <row r="104" spans="1:17">
      <c r="A104" s="4" t="s">
        <v>255</v>
      </c>
      <c r="B104" s="22" t="s">
        <v>200</v>
      </c>
      <c r="C104" s="22" t="s">
        <v>329</v>
      </c>
      <c r="D104" s="4" t="s">
        <v>21</v>
      </c>
      <c r="E104" s="6">
        <v>42196</v>
      </c>
      <c r="F104" s="4" t="s">
        <v>31</v>
      </c>
      <c r="G104" s="28">
        <v>9033</v>
      </c>
      <c r="H104" s="28">
        <v>9363</v>
      </c>
      <c r="I104" s="34">
        <f t="shared" si="14"/>
        <v>9198</v>
      </c>
      <c r="J104" s="4">
        <v>2.76</v>
      </c>
      <c r="K104" s="4">
        <v>2.77</v>
      </c>
      <c r="L104" s="4">
        <v>2.79</v>
      </c>
      <c r="M104" s="29">
        <f t="shared" si="8"/>
        <v>2.7733333333333334</v>
      </c>
      <c r="N104" s="7">
        <f t="shared" si="11"/>
        <v>1.5275252316519577E-2</v>
      </c>
      <c r="O104" s="7">
        <f t="shared" si="9"/>
        <v>2.9119999999999999</v>
      </c>
      <c r="P104" s="27">
        <f t="shared" si="10"/>
        <v>119.49145706562712</v>
      </c>
    </row>
    <row r="105" spans="1:17">
      <c r="A105" s="4" t="s">
        <v>204</v>
      </c>
      <c r="B105" s="22" t="s">
        <v>200</v>
      </c>
      <c r="C105" s="22" t="s">
        <v>329</v>
      </c>
      <c r="D105" s="4" t="s">
        <v>205</v>
      </c>
      <c r="E105" s="6">
        <v>42196</v>
      </c>
      <c r="F105" s="4" t="s">
        <v>31</v>
      </c>
      <c r="G105" s="28">
        <v>9033</v>
      </c>
      <c r="H105" s="28">
        <v>9363</v>
      </c>
      <c r="I105" s="34">
        <f t="shared" si="14"/>
        <v>9198</v>
      </c>
      <c r="J105" s="4">
        <v>2.69</v>
      </c>
      <c r="K105" s="4">
        <v>2.84</v>
      </c>
      <c r="L105" s="4">
        <v>2.77</v>
      </c>
      <c r="M105" s="29">
        <f t="shared" si="8"/>
        <v>2.7666666666666662</v>
      </c>
      <c r="N105" s="7">
        <f t="shared" ref="N105:N136" si="15">STDEV(J105:L105)</f>
        <v>7.5055534994651313E-2</v>
      </c>
      <c r="O105" s="7">
        <f t="shared" si="9"/>
        <v>2.9049999999999994</v>
      </c>
      <c r="P105" s="27">
        <f t="shared" si="10"/>
        <v>118.54333267621966</v>
      </c>
    </row>
    <row r="106" spans="1:17">
      <c r="A106" s="4" t="s">
        <v>256</v>
      </c>
      <c r="B106" s="22" t="s">
        <v>200</v>
      </c>
      <c r="C106" s="22" t="s">
        <v>329</v>
      </c>
      <c r="D106" s="4" t="s">
        <v>23</v>
      </c>
      <c r="E106" s="6">
        <v>42196</v>
      </c>
      <c r="F106" s="4" t="s">
        <v>31</v>
      </c>
      <c r="G106" s="28">
        <v>9033</v>
      </c>
      <c r="H106" s="28">
        <v>9363</v>
      </c>
      <c r="I106" s="34">
        <f t="shared" si="14"/>
        <v>9198</v>
      </c>
      <c r="J106" s="4">
        <v>2.68</v>
      </c>
      <c r="K106" s="4">
        <v>2.57</v>
      </c>
      <c r="L106" s="4">
        <v>2.61</v>
      </c>
      <c r="M106" s="29">
        <f t="shared" si="8"/>
        <v>2.6199999999999997</v>
      </c>
      <c r="N106" s="7">
        <f t="shared" si="15"/>
        <v>5.567764362830039E-2</v>
      </c>
      <c r="O106" s="7">
        <f t="shared" si="9"/>
        <v>2.7509999999999994</v>
      </c>
      <c r="P106" s="27">
        <f t="shared" si="10"/>
        <v>98.986797598227142</v>
      </c>
    </row>
    <row r="107" spans="1:17">
      <c r="A107" s="4" t="s">
        <v>211</v>
      </c>
      <c r="B107" s="22" t="s">
        <v>200</v>
      </c>
      <c r="C107" s="22" t="s">
        <v>329</v>
      </c>
      <c r="D107" s="4" t="s">
        <v>22</v>
      </c>
      <c r="E107" s="6">
        <v>42196</v>
      </c>
      <c r="F107" s="4" t="s">
        <v>31</v>
      </c>
      <c r="G107" s="28">
        <v>9033</v>
      </c>
      <c r="H107" s="28">
        <v>9363</v>
      </c>
      <c r="I107" s="34">
        <f t="shared" si="14"/>
        <v>9198</v>
      </c>
      <c r="J107" s="4">
        <v>2.63</v>
      </c>
      <c r="K107" s="4">
        <v>2.56</v>
      </c>
      <c r="L107" s="4">
        <v>2.5299999999999998</v>
      </c>
      <c r="M107" s="29">
        <f t="shared" si="8"/>
        <v>2.5733333333333328</v>
      </c>
      <c r="N107" s="7">
        <f t="shared" si="15"/>
        <v>5.131601439446886E-2</v>
      </c>
      <c r="O107" s="7">
        <f t="shared" si="9"/>
        <v>2.7019999999999995</v>
      </c>
      <c r="P107" s="27">
        <f t="shared" si="10"/>
        <v>93.269985874312965</v>
      </c>
    </row>
    <row r="108" spans="1:17">
      <c r="A108" s="4" t="s">
        <v>218</v>
      </c>
      <c r="B108" s="22" t="s">
        <v>200</v>
      </c>
      <c r="C108" s="22" t="s">
        <v>329</v>
      </c>
      <c r="D108" s="4" t="s">
        <v>23</v>
      </c>
      <c r="E108" s="6">
        <v>42196</v>
      </c>
      <c r="F108" s="4" t="s">
        <v>31</v>
      </c>
      <c r="G108" s="28">
        <v>9033</v>
      </c>
      <c r="H108" s="28">
        <v>9363</v>
      </c>
      <c r="I108" s="34">
        <f t="shared" si="14"/>
        <v>9198</v>
      </c>
      <c r="J108" s="4">
        <v>2.5099999999999998</v>
      </c>
      <c r="K108" s="4">
        <v>2.6</v>
      </c>
      <c r="L108" s="4">
        <v>2.54</v>
      </c>
      <c r="M108" s="29">
        <f t="shared" si="8"/>
        <v>2.5499999999999998</v>
      </c>
      <c r="N108" s="7">
        <f t="shared" si="15"/>
        <v>4.5825756949558538E-2</v>
      </c>
      <c r="O108" s="7">
        <f t="shared" si="9"/>
        <v>2.6774999999999998</v>
      </c>
      <c r="P108" s="27">
        <f t="shared" si="10"/>
        <v>90.499878727120972</v>
      </c>
    </row>
    <row r="109" spans="1:17" ht="28">
      <c r="A109" s="4" t="s">
        <v>253</v>
      </c>
      <c r="B109" s="22" t="s">
        <v>200</v>
      </c>
      <c r="C109" s="22" t="s">
        <v>329</v>
      </c>
      <c r="D109" s="4" t="s">
        <v>21</v>
      </c>
      <c r="E109" s="6">
        <v>42196</v>
      </c>
      <c r="F109" s="4" t="s">
        <v>31</v>
      </c>
      <c r="G109" s="28">
        <v>9033</v>
      </c>
      <c r="H109" s="28">
        <v>9363</v>
      </c>
      <c r="I109" s="34">
        <f t="shared" si="14"/>
        <v>9198</v>
      </c>
      <c r="J109" s="4">
        <v>2.56</v>
      </c>
      <c r="K109" s="4">
        <v>2.4700000000000002</v>
      </c>
      <c r="L109" s="4">
        <v>2.6</v>
      </c>
      <c r="M109" s="29">
        <f t="shared" si="8"/>
        <v>2.5433333333333334</v>
      </c>
      <c r="N109" s="7">
        <f t="shared" si="15"/>
        <v>6.6583281184793869E-2</v>
      </c>
      <c r="O109" s="7">
        <f t="shared" si="9"/>
        <v>2.6705000000000001</v>
      </c>
      <c r="P109" s="27">
        <f t="shared" si="10"/>
        <v>89.719091554328699</v>
      </c>
      <c r="Q109" s="26" t="s">
        <v>254</v>
      </c>
    </row>
    <row r="110" spans="1:17">
      <c r="A110" s="4" t="s">
        <v>257</v>
      </c>
      <c r="B110" s="22" t="s">
        <v>200</v>
      </c>
      <c r="C110" s="22" t="s">
        <v>329</v>
      </c>
      <c r="D110" s="4" t="s">
        <v>23</v>
      </c>
      <c r="E110" s="6">
        <v>42196</v>
      </c>
      <c r="F110" s="4" t="s">
        <v>31</v>
      </c>
      <c r="G110" s="28">
        <v>9033</v>
      </c>
      <c r="H110" s="28">
        <v>9363</v>
      </c>
      <c r="I110" s="34">
        <f t="shared" si="14"/>
        <v>9198</v>
      </c>
      <c r="J110" s="4">
        <v>2.48</v>
      </c>
      <c r="K110" s="4">
        <v>2.61</v>
      </c>
      <c r="L110" s="4">
        <v>2.5299999999999998</v>
      </c>
      <c r="M110" s="29">
        <f t="shared" si="8"/>
        <v>2.5399999999999996</v>
      </c>
      <c r="N110" s="7">
        <f t="shared" si="15"/>
        <v>6.5574385243019964E-2</v>
      </c>
      <c r="O110" s="7">
        <f t="shared" si="9"/>
        <v>2.6669999999999994</v>
      </c>
      <c r="P110" s="27">
        <f t="shared" si="10"/>
        <v>89.330466510741061</v>
      </c>
    </row>
    <row r="111" spans="1:17">
      <c r="A111" s="4" t="s">
        <v>212</v>
      </c>
      <c r="B111" s="22" t="s">
        <v>200</v>
      </c>
      <c r="C111" s="22" t="s">
        <v>329</v>
      </c>
      <c r="D111" s="4" t="s">
        <v>22</v>
      </c>
      <c r="E111" s="6">
        <v>42196</v>
      </c>
      <c r="F111" s="4" t="s">
        <v>31</v>
      </c>
      <c r="G111" s="28">
        <v>9033</v>
      </c>
      <c r="H111" s="28">
        <v>9363</v>
      </c>
      <c r="I111" s="34">
        <f t="shared" si="14"/>
        <v>9198</v>
      </c>
      <c r="J111" s="4">
        <v>2.4</v>
      </c>
      <c r="K111" s="4">
        <v>2.4500000000000002</v>
      </c>
      <c r="L111" s="4">
        <v>2.5099999999999998</v>
      </c>
      <c r="M111" s="29">
        <f t="shared" si="8"/>
        <v>2.4533333333333331</v>
      </c>
      <c r="N111" s="7">
        <f t="shared" si="15"/>
        <v>5.5075705472860947E-2</v>
      </c>
      <c r="O111" s="7">
        <f t="shared" si="9"/>
        <v>2.5759999999999996</v>
      </c>
      <c r="P111" s="27">
        <f t="shared" si="10"/>
        <v>79.633208152719462</v>
      </c>
    </row>
    <row r="112" spans="1:17">
      <c r="A112" s="4" t="s">
        <v>201</v>
      </c>
      <c r="B112" s="22" t="s">
        <v>200</v>
      </c>
      <c r="C112" s="22" t="s">
        <v>329</v>
      </c>
      <c r="D112" s="4" t="s">
        <v>22</v>
      </c>
      <c r="E112" s="6">
        <v>42196</v>
      </c>
      <c r="F112" s="4" t="s">
        <v>31</v>
      </c>
      <c r="G112" s="28">
        <v>9033</v>
      </c>
      <c r="H112" s="28">
        <v>9363</v>
      </c>
      <c r="I112" s="34">
        <f t="shared" si="14"/>
        <v>9198</v>
      </c>
      <c r="J112" s="4">
        <v>2.4700000000000002</v>
      </c>
      <c r="K112" s="4">
        <v>2.42</v>
      </c>
      <c r="L112" s="4">
        <v>2.4300000000000002</v>
      </c>
      <c r="M112" s="29">
        <f t="shared" si="8"/>
        <v>2.44</v>
      </c>
      <c r="N112" s="7">
        <f t="shared" si="15"/>
        <v>2.6457513110646012E-2</v>
      </c>
      <c r="O112" s="7">
        <f t="shared" si="9"/>
        <v>2.5619999999999998</v>
      </c>
      <c r="P112" s="27">
        <f t="shared" si="10"/>
        <v>78.20964690656038</v>
      </c>
    </row>
    <row r="113" spans="1:17">
      <c r="A113" s="4" t="s">
        <v>206</v>
      </c>
      <c r="B113" s="22" t="s">
        <v>200</v>
      </c>
      <c r="C113" s="22" t="s">
        <v>329</v>
      </c>
      <c r="D113" s="4" t="s">
        <v>205</v>
      </c>
      <c r="E113" s="6">
        <v>42196</v>
      </c>
      <c r="F113" s="4" t="s">
        <v>31</v>
      </c>
      <c r="G113" s="28">
        <v>9033</v>
      </c>
      <c r="H113" s="28">
        <v>9363</v>
      </c>
      <c r="I113" s="34">
        <f t="shared" si="14"/>
        <v>9198</v>
      </c>
      <c r="J113" s="4">
        <v>2.38</v>
      </c>
      <c r="K113" s="4">
        <v>2.36</v>
      </c>
      <c r="L113" s="4">
        <v>2.4900000000000002</v>
      </c>
      <c r="M113" s="29">
        <f t="shared" si="8"/>
        <v>2.41</v>
      </c>
      <c r="N113" s="7">
        <f t="shared" si="15"/>
        <v>7.0000000000000187E-2</v>
      </c>
      <c r="O113" s="7">
        <f t="shared" si="9"/>
        <v>2.5305</v>
      </c>
      <c r="P113" s="27">
        <f t="shared" si="10"/>
        <v>75.071727715989212</v>
      </c>
    </row>
    <row r="114" spans="1:17">
      <c r="A114" s="4" t="s">
        <v>219</v>
      </c>
      <c r="B114" s="22" t="s">
        <v>200</v>
      </c>
      <c r="C114" s="22" t="s">
        <v>329</v>
      </c>
      <c r="D114" s="4" t="s">
        <v>22</v>
      </c>
      <c r="E114" s="6">
        <v>42196</v>
      </c>
      <c r="F114" s="4" t="s">
        <v>31</v>
      </c>
      <c r="G114" s="28">
        <v>9033</v>
      </c>
      <c r="H114" s="28">
        <v>9363</v>
      </c>
      <c r="I114" s="34">
        <f t="shared" si="14"/>
        <v>9198</v>
      </c>
      <c r="J114" s="4">
        <v>2.4900000000000002</v>
      </c>
      <c r="K114" s="4">
        <v>2.35</v>
      </c>
      <c r="L114" s="4">
        <v>2.36</v>
      </c>
      <c r="M114" s="29">
        <f t="shared" si="8"/>
        <v>2.4</v>
      </c>
      <c r="N114" s="7">
        <f t="shared" si="15"/>
        <v>7.8102496759066664E-2</v>
      </c>
      <c r="O114" s="7">
        <f t="shared" si="9"/>
        <v>2.52</v>
      </c>
      <c r="P114" s="27">
        <f t="shared" si="10"/>
        <v>74.045592064062333</v>
      </c>
    </row>
    <row r="115" spans="1:17">
      <c r="A115" s="4" t="s">
        <v>215</v>
      </c>
      <c r="B115" s="22" t="s">
        <v>200</v>
      </c>
      <c r="C115" s="22" t="s">
        <v>329</v>
      </c>
      <c r="D115" s="4" t="s">
        <v>56</v>
      </c>
      <c r="E115" s="6">
        <v>42196</v>
      </c>
      <c r="F115" s="4" t="s">
        <v>31</v>
      </c>
      <c r="G115" s="28">
        <v>9033</v>
      </c>
      <c r="H115" s="28">
        <v>9363</v>
      </c>
      <c r="I115" s="34">
        <f t="shared" si="14"/>
        <v>9198</v>
      </c>
      <c r="J115" s="4">
        <v>2.4</v>
      </c>
      <c r="K115" s="4">
        <v>2.37</v>
      </c>
      <c r="L115" s="4">
        <v>2.3199999999999998</v>
      </c>
      <c r="M115" s="29">
        <f t="shared" si="8"/>
        <v>2.3633333333333333</v>
      </c>
      <c r="N115" s="7">
        <f t="shared" si="15"/>
        <v>4.0414518843273857E-2</v>
      </c>
      <c r="O115" s="7">
        <f t="shared" si="9"/>
        <v>2.4815</v>
      </c>
      <c r="P115" s="27">
        <f t="shared" si="10"/>
        <v>70.366781177428081</v>
      </c>
    </row>
    <row r="116" spans="1:17">
      <c r="A116" s="4" t="s">
        <v>209</v>
      </c>
      <c r="B116" s="22" t="s">
        <v>200</v>
      </c>
      <c r="C116" s="22" t="s">
        <v>329</v>
      </c>
      <c r="D116" s="4" t="s">
        <v>23</v>
      </c>
      <c r="E116" s="6">
        <v>42196</v>
      </c>
      <c r="F116" s="4" t="s">
        <v>31</v>
      </c>
      <c r="G116" s="28">
        <v>9033</v>
      </c>
      <c r="H116" s="28">
        <v>9363</v>
      </c>
      <c r="I116" s="34">
        <f t="shared" si="14"/>
        <v>9198</v>
      </c>
      <c r="J116" s="4">
        <v>2.39</v>
      </c>
      <c r="K116" s="4">
        <v>2.34</v>
      </c>
      <c r="L116" s="4">
        <v>2.33</v>
      </c>
      <c r="M116" s="29">
        <f t="shared" si="8"/>
        <v>2.3533333333333335</v>
      </c>
      <c r="N116" s="7">
        <f t="shared" si="15"/>
        <v>3.2145502536643257E-2</v>
      </c>
      <c r="O116" s="7">
        <f t="shared" si="9"/>
        <v>2.4710000000000001</v>
      </c>
      <c r="P116" s="27">
        <f t="shared" si="10"/>
        <v>69.386056810080703</v>
      </c>
    </row>
    <row r="117" spans="1:17">
      <c r="A117" s="4" t="s">
        <v>213</v>
      </c>
      <c r="B117" s="22" t="s">
        <v>200</v>
      </c>
      <c r="C117" s="22" t="s">
        <v>329</v>
      </c>
      <c r="D117" s="4" t="s">
        <v>21</v>
      </c>
      <c r="E117" s="6">
        <v>42196</v>
      </c>
      <c r="F117" s="4" t="s">
        <v>31</v>
      </c>
      <c r="G117" s="28">
        <v>9033</v>
      </c>
      <c r="H117" s="28">
        <v>9363</v>
      </c>
      <c r="I117" s="34">
        <f t="shared" si="14"/>
        <v>9198</v>
      </c>
      <c r="J117" s="4">
        <v>2.42</v>
      </c>
      <c r="K117" s="4">
        <v>2.33</v>
      </c>
      <c r="L117" s="4">
        <v>2.29</v>
      </c>
      <c r="M117" s="29">
        <f t="shared" si="8"/>
        <v>2.3466666666666667</v>
      </c>
      <c r="N117" s="7">
        <f t="shared" si="15"/>
        <v>6.6583281184793869E-2</v>
      </c>
      <c r="O117" s="7">
        <f t="shared" si="9"/>
        <v>2.464</v>
      </c>
      <c r="P117" s="27">
        <f t="shared" si="10"/>
        <v>68.737565833820611</v>
      </c>
      <c r="Q117" s="26" t="s">
        <v>214</v>
      </c>
    </row>
    <row r="118" spans="1:17">
      <c r="A118" s="4" t="s">
        <v>210</v>
      </c>
      <c r="B118" s="22" t="s">
        <v>200</v>
      </c>
      <c r="C118" s="22" t="s">
        <v>329</v>
      </c>
      <c r="D118" s="4" t="s">
        <v>23</v>
      </c>
      <c r="E118" s="6">
        <v>42196</v>
      </c>
      <c r="F118" s="4" t="s">
        <v>31</v>
      </c>
      <c r="G118" s="28">
        <v>9033</v>
      </c>
      <c r="H118" s="28">
        <v>9363</v>
      </c>
      <c r="I118" s="34">
        <f t="shared" si="14"/>
        <v>9198</v>
      </c>
      <c r="J118" s="4">
        <v>2.5299999999999998</v>
      </c>
      <c r="K118" s="4">
        <v>2.23</v>
      </c>
      <c r="L118" s="4">
        <v>2.23</v>
      </c>
      <c r="M118" s="29">
        <f t="shared" si="8"/>
        <v>2.33</v>
      </c>
      <c r="N118" s="7">
        <f t="shared" si="15"/>
        <v>0.17320508075688762</v>
      </c>
      <c r="O118" s="7">
        <f t="shared" si="9"/>
        <v>2.4464999999999999</v>
      </c>
      <c r="P118" s="27">
        <f t="shared" si="10"/>
        <v>67.134861700469955</v>
      </c>
      <c r="Q118" s="26" t="s">
        <v>264</v>
      </c>
    </row>
    <row r="119" spans="1:17">
      <c r="A119" s="4" t="s">
        <v>208</v>
      </c>
      <c r="B119" s="22" t="s">
        <v>200</v>
      </c>
      <c r="C119" s="22" t="s">
        <v>329</v>
      </c>
      <c r="D119" s="4" t="s">
        <v>22</v>
      </c>
      <c r="E119" s="6">
        <v>42196</v>
      </c>
      <c r="F119" s="4" t="s">
        <v>31</v>
      </c>
      <c r="G119" s="28">
        <v>9033</v>
      </c>
      <c r="H119" s="28">
        <v>9363</v>
      </c>
      <c r="I119" s="34">
        <f t="shared" si="14"/>
        <v>9198</v>
      </c>
      <c r="J119" s="4">
        <v>2.35</v>
      </c>
      <c r="K119" s="4">
        <v>2.2999999999999998</v>
      </c>
      <c r="L119" s="4">
        <v>2.2400000000000002</v>
      </c>
      <c r="M119" s="29">
        <f t="shared" si="8"/>
        <v>2.2966666666666669</v>
      </c>
      <c r="N119" s="7">
        <f t="shared" si="15"/>
        <v>5.5075705472860947E-2</v>
      </c>
      <c r="O119" s="7">
        <f t="shared" si="9"/>
        <v>2.4115000000000002</v>
      </c>
      <c r="P119" s="27">
        <f t="shared" si="10"/>
        <v>64.00800206200006</v>
      </c>
    </row>
    <row r="120" spans="1:17">
      <c r="A120" s="4" t="s">
        <v>220</v>
      </c>
      <c r="B120" s="22" t="s">
        <v>200</v>
      </c>
      <c r="C120" s="22" t="s">
        <v>329</v>
      </c>
      <c r="D120" s="4" t="s">
        <v>23</v>
      </c>
      <c r="E120" s="6">
        <v>42196</v>
      </c>
      <c r="F120" s="4" t="s">
        <v>31</v>
      </c>
      <c r="G120" s="28">
        <v>9033</v>
      </c>
      <c r="H120" s="28">
        <v>9363</v>
      </c>
      <c r="I120" s="34">
        <f t="shared" si="14"/>
        <v>9198</v>
      </c>
      <c r="J120" s="4">
        <v>2.4300000000000002</v>
      </c>
      <c r="K120" s="4">
        <v>2.25</v>
      </c>
      <c r="L120" s="4">
        <v>2.1800000000000002</v>
      </c>
      <c r="M120" s="29">
        <f t="shared" si="8"/>
        <v>2.2866666666666666</v>
      </c>
      <c r="N120" s="7">
        <f t="shared" si="15"/>
        <v>0.12897028081435405</v>
      </c>
      <c r="O120" s="7">
        <f t="shared" si="9"/>
        <v>2.4009999999999998</v>
      </c>
      <c r="P120" s="27">
        <f t="shared" si="10"/>
        <v>63.090136911587116</v>
      </c>
      <c r="Q120" s="26" t="s">
        <v>271</v>
      </c>
    </row>
    <row r="121" spans="1:17">
      <c r="A121" s="4" t="s">
        <v>217</v>
      </c>
      <c r="B121" s="22" t="s">
        <v>200</v>
      </c>
      <c r="C121" s="22" t="s">
        <v>329</v>
      </c>
      <c r="D121" s="4" t="s">
        <v>23</v>
      </c>
      <c r="E121" s="6">
        <v>42196</v>
      </c>
      <c r="F121" s="4" t="s">
        <v>31</v>
      </c>
      <c r="G121" s="28">
        <v>9033</v>
      </c>
      <c r="H121" s="28">
        <v>9363</v>
      </c>
      <c r="I121" s="34">
        <f t="shared" si="14"/>
        <v>9198</v>
      </c>
      <c r="J121" s="4">
        <v>2.25</v>
      </c>
      <c r="K121" s="4">
        <v>2.36</v>
      </c>
      <c r="L121" s="4">
        <v>2.21</v>
      </c>
      <c r="M121" s="29">
        <f t="shared" si="8"/>
        <v>2.273333333333333</v>
      </c>
      <c r="N121" s="7">
        <f t="shared" si="15"/>
        <v>7.7674534651540228E-2</v>
      </c>
      <c r="O121" s="7">
        <f t="shared" si="9"/>
        <v>2.3869999999999996</v>
      </c>
      <c r="P121" s="27">
        <f t="shared" si="10"/>
        <v>61.880658559197123</v>
      </c>
    </row>
    <row r="122" spans="1:17">
      <c r="A122" s="4" t="s">
        <v>216</v>
      </c>
      <c r="B122" s="22" t="s">
        <v>200</v>
      </c>
      <c r="C122" s="22" t="s">
        <v>329</v>
      </c>
      <c r="D122" s="4" t="s">
        <v>23</v>
      </c>
      <c r="E122" s="6">
        <v>42196</v>
      </c>
      <c r="F122" s="4" t="s">
        <v>31</v>
      </c>
      <c r="G122" s="28">
        <v>9033</v>
      </c>
      <c r="H122" s="28">
        <v>9363</v>
      </c>
      <c r="I122" s="34">
        <f t="shared" si="14"/>
        <v>9198</v>
      </c>
      <c r="J122" s="4">
        <v>2.29</v>
      </c>
      <c r="K122" s="4">
        <v>2.2200000000000002</v>
      </c>
      <c r="L122" s="4">
        <v>2.2400000000000002</v>
      </c>
      <c r="M122" s="29">
        <f t="shared" si="8"/>
        <v>2.25</v>
      </c>
      <c r="N122" s="7">
        <f t="shared" si="15"/>
        <v>3.60555127546398E-2</v>
      </c>
      <c r="O122" s="7">
        <f t="shared" si="9"/>
        <v>2.3624999999999998</v>
      </c>
      <c r="P122" s="27">
        <f t="shared" si="10"/>
        <v>59.803160306526593</v>
      </c>
    </row>
    <row r="123" spans="1:17">
      <c r="A123" s="4" t="s">
        <v>202</v>
      </c>
      <c r="B123" s="22" t="s">
        <v>200</v>
      </c>
      <c r="C123" s="22" t="s">
        <v>329</v>
      </c>
      <c r="D123" s="4" t="s">
        <v>22</v>
      </c>
      <c r="E123" s="6">
        <v>42196</v>
      </c>
      <c r="F123" s="4" t="s">
        <v>31</v>
      </c>
      <c r="G123" s="28">
        <v>9033</v>
      </c>
      <c r="H123" s="28">
        <v>9363</v>
      </c>
      <c r="I123" s="34">
        <f t="shared" si="14"/>
        <v>9198</v>
      </c>
      <c r="J123" s="4">
        <v>2.29</v>
      </c>
      <c r="K123" s="4">
        <v>2.23</v>
      </c>
      <c r="L123" s="4">
        <v>2.21</v>
      </c>
      <c r="M123" s="29">
        <f t="shared" si="8"/>
        <v>2.2433333333333332</v>
      </c>
      <c r="N123" s="7">
        <f t="shared" si="15"/>
        <v>4.1633319989322688E-2</v>
      </c>
      <c r="O123" s="7">
        <f t="shared" si="9"/>
        <v>2.3554999999999997</v>
      </c>
      <c r="P123" s="27">
        <f t="shared" si="10"/>
        <v>59.218650933899717</v>
      </c>
    </row>
    <row r="124" spans="1:17">
      <c r="A124" s="4" t="s">
        <v>207</v>
      </c>
      <c r="B124" s="22" t="s">
        <v>200</v>
      </c>
      <c r="C124" s="22" t="s">
        <v>329</v>
      </c>
      <c r="D124" s="4" t="s">
        <v>22</v>
      </c>
      <c r="E124" s="6">
        <v>42196</v>
      </c>
      <c r="F124" s="4" t="s">
        <v>31</v>
      </c>
      <c r="G124" s="28">
        <v>9033</v>
      </c>
      <c r="H124" s="28">
        <v>9363</v>
      </c>
      <c r="I124" s="34">
        <f t="shared" si="14"/>
        <v>9198</v>
      </c>
      <c r="J124" s="4">
        <v>2.2200000000000002</v>
      </c>
      <c r="K124" s="4">
        <v>2.3199999999999998</v>
      </c>
      <c r="L124" s="4">
        <v>2.17</v>
      </c>
      <c r="M124" s="29">
        <f t="shared" si="8"/>
        <v>2.2366666666666668</v>
      </c>
      <c r="N124" s="7">
        <f t="shared" si="15"/>
        <v>7.6376261582597263E-2</v>
      </c>
      <c r="O124" s="7">
        <f t="shared" si="9"/>
        <v>2.3485</v>
      </c>
      <c r="P124" s="27">
        <f t="shared" si="10"/>
        <v>58.638140350153527</v>
      </c>
    </row>
    <row r="125" spans="1:17">
      <c r="A125" s="4" t="s">
        <v>203</v>
      </c>
      <c r="B125" s="22" t="s">
        <v>200</v>
      </c>
      <c r="C125" s="22" t="s">
        <v>329</v>
      </c>
      <c r="D125" s="4" t="s">
        <v>22</v>
      </c>
      <c r="E125" s="6">
        <v>42196</v>
      </c>
      <c r="F125" s="4" t="s">
        <v>31</v>
      </c>
      <c r="G125" s="28">
        <v>9033</v>
      </c>
      <c r="H125" s="28">
        <v>9363</v>
      </c>
      <c r="I125" s="34">
        <f t="shared" si="14"/>
        <v>9198</v>
      </c>
      <c r="K125" s="4">
        <v>2.23</v>
      </c>
      <c r="L125" s="4">
        <v>2.2200000000000002</v>
      </c>
      <c r="M125" s="29">
        <f t="shared" si="8"/>
        <v>2.2250000000000001</v>
      </c>
      <c r="N125" s="7">
        <f t="shared" si="15"/>
        <v>7.0710678118653244E-3</v>
      </c>
      <c r="O125" s="7">
        <f t="shared" si="9"/>
        <v>2.3362500000000002</v>
      </c>
      <c r="P125" s="27">
        <f t="shared" si="10"/>
        <v>57.63182212037848</v>
      </c>
      <c r="Q125" s="26" t="s">
        <v>279</v>
      </c>
    </row>
    <row r="126" spans="1:17">
      <c r="A126" s="4" t="s">
        <v>146</v>
      </c>
      <c r="B126" s="22" t="s">
        <v>145</v>
      </c>
      <c r="C126" s="22" t="s">
        <v>329</v>
      </c>
      <c r="D126" s="4" t="s">
        <v>94</v>
      </c>
      <c r="E126" s="6">
        <v>42191</v>
      </c>
      <c r="F126" s="4" t="s">
        <v>31</v>
      </c>
      <c r="G126" s="28">
        <v>9363</v>
      </c>
      <c r="H126" s="28">
        <v>9692</v>
      </c>
      <c r="I126" s="34">
        <f t="shared" si="14"/>
        <v>9527.5</v>
      </c>
      <c r="J126" s="4">
        <v>2.71</v>
      </c>
      <c r="K126" s="4">
        <v>2.72</v>
      </c>
      <c r="L126" s="4">
        <v>2.81</v>
      </c>
      <c r="M126" s="29">
        <f t="shared" si="8"/>
        <v>2.7466666666666666</v>
      </c>
      <c r="N126" s="7">
        <f t="shared" si="15"/>
        <v>5.5075705472861017E-2</v>
      </c>
      <c r="O126" s="7">
        <f t="shared" si="9"/>
        <v>2.8839999999999999</v>
      </c>
      <c r="P126" s="27">
        <f t="shared" si="10"/>
        <v>115.73047019431975</v>
      </c>
    </row>
    <row r="127" spans="1:17">
      <c r="A127" s="4" t="s">
        <v>147</v>
      </c>
      <c r="B127" s="22" t="s">
        <v>145</v>
      </c>
      <c r="C127" s="22" t="s">
        <v>329</v>
      </c>
      <c r="D127" s="4" t="s">
        <v>94</v>
      </c>
      <c r="E127" s="6">
        <v>42191</v>
      </c>
      <c r="F127" s="4" t="s">
        <v>31</v>
      </c>
      <c r="G127" s="28">
        <v>9363</v>
      </c>
      <c r="H127" s="28">
        <v>9692</v>
      </c>
      <c r="I127" s="34">
        <f t="shared" si="14"/>
        <v>9527.5</v>
      </c>
      <c r="J127" s="4">
        <v>2.5499999999999998</v>
      </c>
      <c r="K127" s="4">
        <v>2.68</v>
      </c>
      <c r="L127" s="4">
        <v>2.71</v>
      </c>
      <c r="M127" s="29">
        <f t="shared" si="8"/>
        <v>2.6466666666666669</v>
      </c>
      <c r="N127" s="7">
        <f t="shared" si="15"/>
        <v>8.5049005481153933E-2</v>
      </c>
      <c r="O127" s="7">
        <f t="shared" si="9"/>
        <v>2.7790000000000004</v>
      </c>
      <c r="P127" s="27">
        <f t="shared" si="10"/>
        <v>102.36099762013762</v>
      </c>
    </row>
    <row r="128" spans="1:17">
      <c r="A128" s="4" t="s">
        <v>150</v>
      </c>
      <c r="B128" s="22" t="s">
        <v>145</v>
      </c>
      <c r="C128" s="22" t="s">
        <v>329</v>
      </c>
      <c r="D128" s="4" t="s">
        <v>94</v>
      </c>
      <c r="E128" s="6">
        <v>42191</v>
      </c>
      <c r="F128" s="4" t="s">
        <v>31</v>
      </c>
      <c r="G128" s="28">
        <v>9363</v>
      </c>
      <c r="H128" s="28">
        <v>9692</v>
      </c>
      <c r="I128" s="34">
        <f t="shared" si="14"/>
        <v>9527.5</v>
      </c>
      <c r="J128" s="4">
        <v>2.58</v>
      </c>
      <c r="K128" s="4">
        <v>2.63</v>
      </c>
      <c r="L128" s="4">
        <v>2.62</v>
      </c>
      <c r="M128" s="29">
        <f t="shared" si="8"/>
        <v>2.61</v>
      </c>
      <c r="N128" s="7">
        <f t="shared" si="15"/>
        <v>2.6457513110645845E-2</v>
      </c>
      <c r="O128" s="7">
        <f t="shared" si="9"/>
        <v>2.7404999999999999</v>
      </c>
      <c r="P128" s="27">
        <f t="shared" si="10"/>
        <v>97.741742973364993</v>
      </c>
    </row>
    <row r="129" spans="1:27">
      <c r="A129" s="4" t="s">
        <v>307</v>
      </c>
      <c r="B129" s="22" t="s">
        <v>145</v>
      </c>
      <c r="C129" s="22" t="s">
        <v>329</v>
      </c>
      <c r="D129" s="4" t="s">
        <v>22</v>
      </c>
      <c r="E129" s="6">
        <v>42199</v>
      </c>
      <c r="F129" s="4" t="s">
        <v>31</v>
      </c>
      <c r="G129" s="28">
        <v>9363</v>
      </c>
      <c r="H129" s="28">
        <v>9692</v>
      </c>
      <c r="I129" s="34">
        <f t="shared" si="14"/>
        <v>9527.5</v>
      </c>
      <c r="J129" s="4">
        <v>2.5</v>
      </c>
      <c r="K129" s="4">
        <v>2.62</v>
      </c>
      <c r="L129" s="4">
        <v>2.59</v>
      </c>
      <c r="M129" s="29">
        <f t="shared" si="8"/>
        <v>2.57</v>
      </c>
      <c r="N129" s="7">
        <f t="shared" si="15"/>
        <v>6.2449979983984001E-2</v>
      </c>
      <c r="O129" s="7">
        <f t="shared" si="9"/>
        <v>2.6984999999999997</v>
      </c>
      <c r="P129" s="29">
        <f t="shared" si="10"/>
        <v>92.870682728331374</v>
      </c>
      <c r="Q129" s="47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spans="1:27">
      <c r="A130" s="4" t="s">
        <v>162</v>
      </c>
      <c r="B130" s="22" t="s">
        <v>145</v>
      </c>
      <c r="C130" s="22" t="s">
        <v>329</v>
      </c>
      <c r="D130" s="4" t="s">
        <v>21</v>
      </c>
      <c r="E130" s="6">
        <v>42191</v>
      </c>
      <c r="F130" s="4" t="s">
        <v>31</v>
      </c>
      <c r="G130" s="28">
        <v>9363</v>
      </c>
      <c r="H130" s="28">
        <v>9692</v>
      </c>
      <c r="I130" s="34">
        <f t="shared" si="14"/>
        <v>9527.5</v>
      </c>
      <c r="J130" s="4">
        <v>2.5299999999999998</v>
      </c>
      <c r="K130" s="4">
        <v>2.5099999999999998</v>
      </c>
      <c r="L130" s="4">
        <v>2.61</v>
      </c>
      <c r="M130" s="29">
        <f t="shared" si="8"/>
        <v>2.5499999999999994</v>
      </c>
      <c r="N130" s="7">
        <f t="shared" si="15"/>
        <v>5.2915026221291857E-2</v>
      </c>
      <c r="O130" s="7">
        <f t="shared" si="9"/>
        <v>2.6774999999999993</v>
      </c>
      <c r="P130" s="27">
        <f t="shared" si="10"/>
        <v>90.499878727120887</v>
      </c>
    </row>
    <row r="131" spans="1:27">
      <c r="A131" s="4" t="s">
        <v>306</v>
      </c>
      <c r="B131" s="22" t="s">
        <v>145</v>
      </c>
      <c r="C131" s="22" t="s">
        <v>329</v>
      </c>
      <c r="D131" s="4" t="s">
        <v>16</v>
      </c>
      <c r="E131" s="6">
        <v>42199</v>
      </c>
      <c r="F131" s="4" t="s">
        <v>31</v>
      </c>
      <c r="G131" s="28">
        <v>9363</v>
      </c>
      <c r="H131" s="28">
        <v>9692</v>
      </c>
      <c r="I131" s="34">
        <f t="shared" si="14"/>
        <v>9527.5</v>
      </c>
      <c r="J131" s="4">
        <v>2.5499999999999998</v>
      </c>
      <c r="K131" s="4">
        <v>2.5099999999999998</v>
      </c>
      <c r="L131" s="4">
        <v>2.57</v>
      </c>
      <c r="M131" s="29">
        <f t="shared" si="8"/>
        <v>2.543333333333333</v>
      </c>
      <c r="N131" s="7">
        <f t="shared" si="15"/>
        <v>3.0550504633038961E-2</v>
      </c>
      <c r="O131" s="7">
        <f t="shared" si="9"/>
        <v>2.6704999999999997</v>
      </c>
      <c r="P131" s="29">
        <f t="shared" si="10"/>
        <v>89.719091554328614</v>
      </c>
      <c r="Q131" s="47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spans="1:27">
      <c r="A132" s="4" t="s">
        <v>148</v>
      </c>
      <c r="B132" s="22" t="s">
        <v>145</v>
      </c>
      <c r="C132" s="22" t="s">
        <v>329</v>
      </c>
      <c r="D132" s="4" t="s">
        <v>21</v>
      </c>
      <c r="E132" s="6">
        <v>42191</v>
      </c>
      <c r="F132" s="4" t="s">
        <v>31</v>
      </c>
      <c r="G132" s="28">
        <v>9363</v>
      </c>
      <c r="H132" s="28">
        <v>9692</v>
      </c>
      <c r="I132" s="34">
        <f t="shared" si="14"/>
        <v>9527.5</v>
      </c>
      <c r="J132" s="4">
        <v>2.52</v>
      </c>
      <c r="K132" s="4">
        <v>2.5299999999999998</v>
      </c>
      <c r="M132" s="29">
        <f t="shared" si="8"/>
        <v>2.5249999999999999</v>
      </c>
      <c r="N132" s="7">
        <f t="shared" si="15"/>
        <v>7.0710678118653244E-3</v>
      </c>
      <c r="O132" s="7">
        <f t="shared" si="9"/>
        <v>2.6512500000000001</v>
      </c>
      <c r="P132" s="27">
        <f t="shared" si="10"/>
        <v>87.596181731007292</v>
      </c>
      <c r="Q132" s="26" t="s">
        <v>149</v>
      </c>
    </row>
    <row r="133" spans="1:27">
      <c r="A133" s="4" t="s">
        <v>221</v>
      </c>
      <c r="B133" s="22" t="s">
        <v>145</v>
      </c>
      <c r="C133" s="22" t="s">
        <v>329</v>
      </c>
      <c r="D133" s="4" t="s">
        <v>205</v>
      </c>
      <c r="E133" s="6">
        <v>42196</v>
      </c>
      <c r="F133" s="4" t="s">
        <v>31</v>
      </c>
      <c r="G133" s="28">
        <v>9363</v>
      </c>
      <c r="H133" s="28">
        <v>9692</v>
      </c>
      <c r="I133" s="34">
        <f t="shared" si="14"/>
        <v>9527.5</v>
      </c>
      <c r="J133" s="4">
        <v>2.52</v>
      </c>
      <c r="K133" s="4">
        <v>2.5</v>
      </c>
      <c r="L133" s="4">
        <v>2.5099999999999998</v>
      </c>
      <c r="M133" s="29">
        <f t="shared" si="8"/>
        <v>2.5099999999999998</v>
      </c>
      <c r="N133" s="7">
        <f t="shared" si="15"/>
        <v>1.0000000000000009E-2</v>
      </c>
      <c r="O133" s="7">
        <f t="shared" si="9"/>
        <v>2.6355</v>
      </c>
      <c r="P133" s="27">
        <f t="shared" si="10"/>
        <v>85.885533573899892</v>
      </c>
    </row>
    <row r="134" spans="1:27">
      <c r="A134" s="4" t="s">
        <v>310</v>
      </c>
      <c r="B134" s="22" t="s">
        <v>145</v>
      </c>
      <c r="C134" s="22" t="s">
        <v>329</v>
      </c>
      <c r="D134" s="4" t="s">
        <v>21</v>
      </c>
      <c r="E134" s="6">
        <v>42199</v>
      </c>
      <c r="F134" s="4" t="s">
        <v>31</v>
      </c>
      <c r="G134" s="28">
        <v>9363</v>
      </c>
      <c r="H134" s="28">
        <v>9692</v>
      </c>
      <c r="I134" s="34">
        <f t="shared" ref="I134:I141" si="16">AVERAGE(G134:H134)</f>
        <v>9527.5</v>
      </c>
      <c r="J134" s="4">
        <v>2.4700000000000002</v>
      </c>
      <c r="K134" s="4">
        <v>2.52</v>
      </c>
      <c r="L134" s="4">
        <v>2.5299999999999998</v>
      </c>
      <c r="M134" s="29">
        <f t="shared" ref="M134:M197" si="17">AVERAGE(J134:L134)</f>
        <v>2.5066666666666664</v>
      </c>
      <c r="N134" s="7">
        <f t="shared" si="15"/>
        <v>3.2145502536643007E-2</v>
      </c>
      <c r="O134" s="7">
        <f t="shared" ref="O134:O197" si="18">(M134*0.05)+M134</f>
        <v>2.6319999999999997</v>
      </c>
      <c r="P134" s="29">
        <f t="shared" ref="P134:P197" si="19">10^((3.31*(LOG(M134)))+0.611)</f>
        <v>85.508580957372118</v>
      </c>
    </row>
    <row r="135" spans="1:27">
      <c r="A135" s="4" t="s">
        <v>308</v>
      </c>
      <c r="B135" s="22" t="s">
        <v>145</v>
      </c>
      <c r="C135" s="22" t="s">
        <v>329</v>
      </c>
      <c r="D135" s="4" t="s">
        <v>22</v>
      </c>
      <c r="E135" s="6">
        <v>42199</v>
      </c>
      <c r="F135" s="4" t="s">
        <v>31</v>
      </c>
      <c r="G135" s="28">
        <v>9363</v>
      </c>
      <c r="H135" s="28">
        <v>9692</v>
      </c>
      <c r="I135" s="34">
        <f t="shared" si="16"/>
        <v>9527.5</v>
      </c>
      <c r="J135" s="4">
        <v>2.52</v>
      </c>
      <c r="K135" s="4">
        <v>2.48</v>
      </c>
      <c r="L135" s="4">
        <v>2.5099999999999998</v>
      </c>
      <c r="M135" s="29">
        <f t="shared" si="17"/>
        <v>2.5033333333333334</v>
      </c>
      <c r="N135" s="7">
        <f t="shared" si="15"/>
        <v>2.0816659994661309E-2</v>
      </c>
      <c r="O135" s="7">
        <f t="shared" si="18"/>
        <v>2.6285000000000003</v>
      </c>
      <c r="P135" s="29">
        <f t="shared" si="19"/>
        <v>85.132784490402969</v>
      </c>
      <c r="Q135" s="47"/>
      <c r="R135" s="46"/>
      <c r="S135" s="46"/>
      <c r="T135" s="46"/>
      <c r="U135" s="46"/>
      <c r="V135" s="46"/>
      <c r="W135" s="46"/>
      <c r="X135" s="46"/>
      <c r="Y135" s="46"/>
      <c r="Z135" s="46"/>
      <c r="AA135" s="46"/>
    </row>
    <row r="136" spans="1:27">
      <c r="A136" s="4" t="s">
        <v>193</v>
      </c>
      <c r="B136" s="22" t="s">
        <v>145</v>
      </c>
      <c r="C136" s="22" t="s">
        <v>329</v>
      </c>
      <c r="D136" s="4" t="s">
        <v>22</v>
      </c>
      <c r="E136" s="6">
        <v>42196</v>
      </c>
      <c r="F136" s="4" t="s">
        <v>31</v>
      </c>
      <c r="G136" s="28">
        <v>9363</v>
      </c>
      <c r="H136" s="28">
        <v>9692</v>
      </c>
      <c r="I136" s="34">
        <f t="shared" si="16"/>
        <v>9527.5</v>
      </c>
      <c r="J136" s="4">
        <v>2.48</v>
      </c>
      <c r="K136" s="4">
        <v>2.46</v>
      </c>
      <c r="L136" s="4">
        <v>2.56</v>
      </c>
      <c r="M136" s="29">
        <f t="shared" si="17"/>
        <v>2.5</v>
      </c>
      <c r="N136" s="7">
        <f t="shared" si="15"/>
        <v>5.2915026221291857E-2</v>
      </c>
      <c r="O136" s="7">
        <f t="shared" si="18"/>
        <v>2.625</v>
      </c>
      <c r="P136" s="27">
        <f t="shared" si="19"/>
        <v>84.758142159370664</v>
      </c>
    </row>
    <row r="137" spans="1:27">
      <c r="A137" s="4" t="s">
        <v>311</v>
      </c>
      <c r="B137" s="22" t="s">
        <v>145</v>
      </c>
      <c r="C137" s="22" t="s">
        <v>329</v>
      </c>
      <c r="D137" s="4" t="s">
        <v>16</v>
      </c>
      <c r="E137" s="6">
        <v>42199</v>
      </c>
      <c r="F137" s="4" t="s">
        <v>31</v>
      </c>
      <c r="G137" s="28">
        <v>9363</v>
      </c>
      <c r="H137" s="28">
        <v>9692</v>
      </c>
      <c r="I137" s="34">
        <f t="shared" si="16"/>
        <v>9527.5</v>
      </c>
      <c r="J137" s="4">
        <v>2.4700000000000002</v>
      </c>
      <c r="K137" s="4">
        <v>2.44</v>
      </c>
      <c r="L137" s="4">
        <v>2.4300000000000002</v>
      </c>
      <c r="M137" s="29">
        <f t="shared" si="17"/>
        <v>2.4466666666666668</v>
      </c>
      <c r="N137" s="7">
        <f t="shared" ref="N137:N150" si="20">STDEV(J137:L137)</f>
        <v>2.0816659994661382E-2</v>
      </c>
      <c r="O137" s="7">
        <f t="shared" si="18"/>
        <v>2.569</v>
      </c>
      <c r="P137" s="29">
        <f t="shared" si="19"/>
        <v>78.919187464932037</v>
      </c>
      <c r="Q137" s="26" t="s">
        <v>237</v>
      </c>
    </row>
    <row r="138" spans="1:27">
      <c r="A138" s="4" t="s">
        <v>192</v>
      </c>
      <c r="B138" s="22" t="s">
        <v>145</v>
      </c>
      <c r="C138" s="22" t="s">
        <v>329</v>
      </c>
      <c r="D138" s="4" t="s">
        <v>23</v>
      </c>
      <c r="E138" s="6">
        <v>42196</v>
      </c>
      <c r="F138" s="4" t="s">
        <v>31</v>
      </c>
      <c r="G138" s="28">
        <v>9363</v>
      </c>
      <c r="H138" s="28">
        <v>9692</v>
      </c>
      <c r="I138" s="34">
        <f t="shared" si="16"/>
        <v>9527.5</v>
      </c>
      <c r="J138" s="4">
        <v>2.37</v>
      </c>
      <c r="K138" s="4">
        <v>2.35</v>
      </c>
      <c r="L138" s="4">
        <v>2.44</v>
      </c>
      <c r="M138" s="29">
        <f t="shared" si="17"/>
        <v>2.3866666666666667</v>
      </c>
      <c r="N138" s="7">
        <f t="shared" si="20"/>
        <v>4.7258156262526003E-2</v>
      </c>
      <c r="O138" s="7">
        <f t="shared" si="18"/>
        <v>2.5060000000000002</v>
      </c>
      <c r="P138" s="27">
        <f t="shared" si="19"/>
        <v>72.692691749672207</v>
      </c>
    </row>
    <row r="139" spans="1:27">
      <c r="A139" s="4" t="s">
        <v>194</v>
      </c>
      <c r="B139" s="22" t="s">
        <v>145</v>
      </c>
      <c r="C139" s="22" t="s">
        <v>329</v>
      </c>
      <c r="D139" s="4" t="s">
        <v>23</v>
      </c>
      <c r="E139" s="6">
        <v>42196</v>
      </c>
      <c r="F139" s="4" t="s">
        <v>31</v>
      </c>
      <c r="G139" s="28">
        <v>9363</v>
      </c>
      <c r="H139" s="28">
        <v>9692</v>
      </c>
      <c r="I139" s="34">
        <f t="shared" si="16"/>
        <v>9527.5</v>
      </c>
      <c r="J139" s="4">
        <v>2.33</v>
      </c>
      <c r="K139" s="4">
        <v>2.36</v>
      </c>
      <c r="L139" s="4">
        <v>2.37</v>
      </c>
      <c r="M139" s="29">
        <f t="shared" si="17"/>
        <v>2.3533333333333331</v>
      </c>
      <c r="N139" s="7">
        <f t="shared" si="20"/>
        <v>2.0816659994661309E-2</v>
      </c>
      <c r="O139" s="7">
        <f t="shared" si="18"/>
        <v>2.4709999999999996</v>
      </c>
      <c r="P139" s="27">
        <f t="shared" si="19"/>
        <v>69.386056810080703</v>
      </c>
    </row>
    <row r="140" spans="1:27">
      <c r="A140" s="4" t="s">
        <v>296</v>
      </c>
      <c r="B140" s="22" t="s">
        <v>145</v>
      </c>
      <c r="C140" s="22" t="s">
        <v>329</v>
      </c>
      <c r="D140" s="4" t="s">
        <v>16</v>
      </c>
      <c r="E140" s="6">
        <v>42199</v>
      </c>
      <c r="F140" s="4" t="s">
        <v>31</v>
      </c>
      <c r="G140" s="28">
        <v>9363</v>
      </c>
      <c r="H140" s="28">
        <v>9692</v>
      </c>
      <c r="I140" s="34">
        <f t="shared" si="16"/>
        <v>9527.5</v>
      </c>
      <c r="J140" s="4">
        <v>2.33</v>
      </c>
      <c r="K140" s="4">
        <v>2.41</v>
      </c>
      <c r="L140" s="4">
        <v>2.21</v>
      </c>
      <c r="M140" s="29">
        <f t="shared" si="17"/>
        <v>2.3166666666666669</v>
      </c>
      <c r="N140" s="7">
        <f t="shared" si="20"/>
        <v>0.10066445913694343</v>
      </c>
      <c r="O140" s="7">
        <f t="shared" si="18"/>
        <v>2.4325000000000001</v>
      </c>
      <c r="P140" s="27">
        <f t="shared" si="19"/>
        <v>65.871620874745616</v>
      </c>
      <c r="Q140" s="47" t="s">
        <v>70</v>
      </c>
      <c r="R140" s="46"/>
      <c r="S140" s="46"/>
      <c r="T140" s="46"/>
      <c r="U140" s="46"/>
      <c r="V140" s="46"/>
      <c r="W140" s="46"/>
      <c r="X140" s="46"/>
      <c r="Y140" s="46"/>
      <c r="Z140" s="46"/>
      <c r="AA140" s="46"/>
    </row>
    <row r="141" spans="1:27">
      <c r="A141" s="4" t="s">
        <v>309</v>
      </c>
      <c r="B141" s="22" t="s">
        <v>145</v>
      </c>
      <c r="C141" s="22" t="s">
        <v>329</v>
      </c>
      <c r="D141" s="4" t="s">
        <v>16</v>
      </c>
      <c r="E141" s="6">
        <v>42199</v>
      </c>
      <c r="F141" s="4" t="s">
        <v>31</v>
      </c>
      <c r="G141" s="28">
        <v>9363</v>
      </c>
      <c r="H141" s="28">
        <v>9692</v>
      </c>
      <c r="I141" s="34">
        <f t="shared" si="16"/>
        <v>9527.5</v>
      </c>
      <c r="J141" s="4">
        <v>2.34</v>
      </c>
      <c r="K141" s="4">
        <v>2.2599999999999998</v>
      </c>
      <c r="L141" s="4">
        <v>2.33</v>
      </c>
      <c r="M141" s="29">
        <f t="shared" si="17"/>
        <v>2.31</v>
      </c>
      <c r="N141" s="7">
        <f t="shared" si="20"/>
        <v>4.3588989435406823E-2</v>
      </c>
      <c r="O141" s="7">
        <f t="shared" si="18"/>
        <v>2.4255</v>
      </c>
      <c r="P141" s="29">
        <f t="shared" si="19"/>
        <v>65.246264663379819</v>
      </c>
    </row>
    <row r="142" spans="1:27">
      <c r="A142" s="4" t="s">
        <v>222</v>
      </c>
      <c r="B142" s="22" t="s">
        <v>145</v>
      </c>
      <c r="C142" s="22" t="s">
        <v>329</v>
      </c>
      <c r="D142" s="4" t="s">
        <v>22</v>
      </c>
      <c r="E142" s="6">
        <v>42196</v>
      </c>
      <c r="F142" s="4" t="s">
        <v>31</v>
      </c>
      <c r="G142" s="28">
        <v>9363</v>
      </c>
      <c r="H142" s="28">
        <v>9692</v>
      </c>
      <c r="I142" s="34">
        <f t="shared" ref="I142:I183" si="21">AVERAGE(G142:H142)</f>
        <v>9527.5</v>
      </c>
      <c r="J142" s="4">
        <v>2.1800000000000002</v>
      </c>
      <c r="K142" s="4">
        <v>2.17</v>
      </c>
      <c r="L142" s="4">
        <v>2.3199999999999998</v>
      </c>
      <c r="M142" s="29">
        <f t="shared" si="17"/>
        <v>2.2233333333333332</v>
      </c>
      <c r="N142" s="7">
        <f t="shared" si="20"/>
        <v>8.3864970836060718E-2</v>
      </c>
      <c r="O142" s="7">
        <f t="shared" si="18"/>
        <v>2.3344999999999998</v>
      </c>
      <c r="P142" s="27">
        <f t="shared" si="19"/>
        <v>57.489053323002871</v>
      </c>
    </row>
    <row r="143" spans="1:27">
      <c r="A143" s="4" t="s">
        <v>93</v>
      </c>
      <c r="B143" s="22" t="s">
        <v>13</v>
      </c>
      <c r="C143" s="22" t="s">
        <v>330</v>
      </c>
      <c r="D143" s="4" t="s">
        <v>94</v>
      </c>
      <c r="E143" s="6">
        <v>42187</v>
      </c>
      <c r="F143" s="4" t="s">
        <v>31</v>
      </c>
      <c r="G143" s="28">
        <v>10021</v>
      </c>
      <c r="H143" s="28">
        <v>10351</v>
      </c>
      <c r="I143" s="34">
        <f t="shared" si="21"/>
        <v>10186</v>
      </c>
      <c r="J143" s="4">
        <v>2.79</v>
      </c>
      <c r="K143" s="4">
        <v>2.84</v>
      </c>
      <c r="L143" s="4">
        <v>2.73</v>
      </c>
      <c r="M143" s="29">
        <f t="shared" si="17"/>
        <v>2.7866666666666666</v>
      </c>
      <c r="N143" s="7">
        <f t="shared" si="20"/>
        <v>5.5075705472860961E-2</v>
      </c>
      <c r="O143" s="7">
        <f t="shared" si="18"/>
        <v>2.9260000000000002</v>
      </c>
      <c r="P143" s="27">
        <f t="shared" si="19"/>
        <v>121.40356088324799</v>
      </c>
    </row>
    <row r="144" spans="1:27" ht="28">
      <c r="A144" s="4" t="s">
        <v>247</v>
      </c>
      <c r="B144" s="22" t="s">
        <v>13</v>
      </c>
      <c r="C144" s="22" t="s">
        <v>330</v>
      </c>
      <c r="D144" s="4" t="s">
        <v>21</v>
      </c>
      <c r="E144" s="6">
        <v>42196</v>
      </c>
      <c r="F144" s="4" t="s">
        <v>31</v>
      </c>
      <c r="G144" s="28">
        <v>10021</v>
      </c>
      <c r="H144" s="28">
        <v>10351</v>
      </c>
      <c r="I144" s="34">
        <f t="shared" si="21"/>
        <v>10186</v>
      </c>
      <c r="J144" s="4">
        <v>2.77</v>
      </c>
      <c r="K144" s="4">
        <v>2.76</v>
      </c>
      <c r="L144" s="4">
        <v>2.8</v>
      </c>
      <c r="M144" s="29">
        <f t="shared" si="17"/>
        <v>2.776666666666666</v>
      </c>
      <c r="N144" s="7">
        <f t="shared" si="20"/>
        <v>2.0816659994661309E-2</v>
      </c>
      <c r="O144" s="7">
        <f t="shared" si="18"/>
        <v>2.9154999999999993</v>
      </c>
      <c r="P144" s="27">
        <f t="shared" si="19"/>
        <v>119.96749802207694</v>
      </c>
      <c r="Q144" s="26" t="s">
        <v>252</v>
      </c>
    </row>
    <row r="145" spans="1:27">
      <c r="A145" s="4" t="s">
        <v>96</v>
      </c>
      <c r="B145" s="22" t="s">
        <v>13</v>
      </c>
      <c r="C145" s="22" t="s">
        <v>330</v>
      </c>
      <c r="D145" s="4" t="s">
        <v>94</v>
      </c>
      <c r="E145" s="6">
        <v>42187</v>
      </c>
      <c r="F145" s="4" t="s">
        <v>31</v>
      </c>
      <c r="G145" s="28">
        <v>10021</v>
      </c>
      <c r="H145" s="28">
        <v>10351</v>
      </c>
      <c r="I145" s="34">
        <f t="shared" si="21"/>
        <v>10186</v>
      </c>
      <c r="J145" s="4">
        <v>2.75</v>
      </c>
      <c r="K145" s="4">
        <v>2.72</v>
      </c>
      <c r="M145" s="29">
        <f t="shared" si="17"/>
        <v>2.7350000000000003</v>
      </c>
      <c r="N145" s="7">
        <f t="shared" si="20"/>
        <v>2.1213203435596288E-2</v>
      </c>
      <c r="O145" s="7">
        <f t="shared" si="18"/>
        <v>2.8717500000000005</v>
      </c>
      <c r="P145" s="27">
        <f t="shared" si="19"/>
        <v>114.11132928831576</v>
      </c>
    </row>
    <row r="146" spans="1:27">
      <c r="A146" s="4" t="s">
        <v>100</v>
      </c>
      <c r="B146" s="22" t="s">
        <v>13</v>
      </c>
      <c r="C146" s="22" t="s">
        <v>330</v>
      </c>
      <c r="D146" s="4" t="s">
        <v>94</v>
      </c>
      <c r="E146" s="6">
        <v>42187</v>
      </c>
      <c r="F146" s="4" t="s">
        <v>31</v>
      </c>
      <c r="G146" s="28">
        <v>10021</v>
      </c>
      <c r="H146" s="28">
        <v>10351</v>
      </c>
      <c r="I146" s="34">
        <f t="shared" si="21"/>
        <v>10186</v>
      </c>
      <c r="J146" s="4">
        <v>2.7</v>
      </c>
      <c r="K146" s="4">
        <v>2.66</v>
      </c>
      <c r="L146" s="4">
        <v>2.58</v>
      </c>
      <c r="M146" s="29">
        <f t="shared" si="17"/>
        <v>2.6466666666666669</v>
      </c>
      <c r="N146" s="7">
        <f t="shared" si="20"/>
        <v>6.1101009266077921E-2</v>
      </c>
      <c r="O146" s="7">
        <f t="shared" si="18"/>
        <v>2.7790000000000004</v>
      </c>
      <c r="P146" s="27">
        <f t="shared" si="19"/>
        <v>102.36099762013762</v>
      </c>
    </row>
    <row r="147" spans="1:27">
      <c r="A147" s="4" t="s">
        <v>6</v>
      </c>
      <c r="B147" s="22" t="s">
        <v>13</v>
      </c>
      <c r="C147" s="22" t="s">
        <v>330</v>
      </c>
      <c r="D147" s="4" t="s">
        <v>16</v>
      </c>
      <c r="E147" s="6">
        <v>41883</v>
      </c>
      <c r="F147" s="6" t="s">
        <v>31</v>
      </c>
      <c r="G147" s="28">
        <v>10021</v>
      </c>
      <c r="H147" s="28">
        <v>10351</v>
      </c>
      <c r="I147" s="34">
        <f t="shared" si="21"/>
        <v>10186</v>
      </c>
      <c r="J147" s="4">
        <v>2.63</v>
      </c>
      <c r="K147" s="4">
        <v>2.65</v>
      </c>
      <c r="M147" s="29">
        <f t="shared" si="17"/>
        <v>2.6399999999999997</v>
      </c>
      <c r="N147" s="7">
        <f t="shared" si="20"/>
        <v>1.4142135623730963E-2</v>
      </c>
      <c r="O147" s="7">
        <f t="shared" si="18"/>
        <v>2.7719999999999998</v>
      </c>
      <c r="P147" s="27">
        <f t="shared" si="19"/>
        <v>101.51003977332563</v>
      </c>
      <c r="Q147" s="26" t="s">
        <v>268</v>
      </c>
      <c r="R147" s="18" t="s">
        <v>13</v>
      </c>
    </row>
    <row r="148" spans="1:27">
      <c r="A148" s="4" t="s">
        <v>91</v>
      </c>
      <c r="B148" s="22" t="s">
        <v>13</v>
      </c>
      <c r="C148" s="22" t="s">
        <v>330</v>
      </c>
      <c r="D148" s="4" t="s">
        <v>22</v>
      </c>
      <c r="E148" s="6">
        <v>42187</v>
      </c>
      <c r="F148" s="4" t="s">
        <v>31</v>
      </c>
      <c r="G148" s="28">
        <v>10021</v>
      </c>
      <c r="H148" s="28">
        <v>10351</v>
      </c>
      <c r="I148" s="34">
        <f t="shared" si="21"/>
        <v>10186</v>
      </c>
      <c r="J148" s="4">
        <v>2.67</v>
      </c>
      <c r="L148" s="4">
        <v>2.61</v>
      </c>
      <c r="M148" s="29">
        <f t="shared" si="17"/>
        <v>2.6399999999999997</v>
      </c>
      <c r="N148" s="7">
        <f t="shared" si="20"/>
        <v>4.2426406871192889E-2</v>
      </c>
      <c r="O148" s="7">
        <f t="shared" si="18"/>
        <v>2.7719999999999998</v>
      </c>
      <c r="P148" s="27">
        <f t="shared" si="19"/>
        <v>101.51003977332563</v>
      </c>
      <c r="Q148" s="26" t="s">
        <v>277</v>
      </c>
    </row>
    <row r="149" spans="1:27">
      <c r="A149" s="4" t="s">
        <v>9</v>
      </c>
      <c r="B149" s="22" t="s">
        <v>13</v>
      </c>
      <c r="C149" s="22" t="s">
        <v>330</v>
      </c>
      <c r="D149" s="4" t="s">
        <v>16</v>
      </c>
      <c r="E149" s="6">
        <v>42187</v>
      </c>
      <c r="F149" s="6" t="s">
        <v>31</v>
      </c>
      <c r="G149" s="28">
        <v>10021</v>
      </c>
      <c r="H149" s="28">
        <v>10351</v>
      </c>
      <c r="I149" s="34">
        <f t="shared" si="21"/>
        <v>10186</v>
      </c>
      <c r="K149" s="4">
        <v>2.66</v>
      </c>
      <c r="L149" s="4">
        <v>2.61</v>
      </c>
      <c r="M149" s="29">
        <f t="shared" si="17"/>
        <v>2.6349999999999998</v>
      </c>
      <c r="N149" s="7">
        <f t="shared" si="20"/>
        <v>3.5355339059327563E-2</v>
      </c>
      <c r="O149" s="7">
        <f t="shared" si="18"/>
        <v>2.7667499999999996</v>
      </c>
      <c r="P149" s="27">
        <f t="shared" si="19"/>
        <v>100.87507037316401</v>
      </c>
      <c r="Q149" s="26" t="s">
        <v>270</v>
      </c>
    </row>
    <row r="150" spans="1:27">
      <c r="A150" s="4" t="s">
        <v>181</v>
      </c>
      <c r="B150" s="22" t="s">
        <v>13</v>
      </c>
      <c r="C150" s="22" t="s">
        <v>330</v>
      </c>
      <c r="D150" s="4" t="s">
        <v>16</v>
      </c>
      <c r="E150" s="6">
        <v>42191</v>
      </c>
      <c r="F150" s="4" t="s">
        <v>31</v>
      </c>
      <c r="G150" s="28">
        <v>10021</v>
      </c>
      <c r="H150" s="28">
        <v>10351</v>
      </c>
      <c r="I150" s="34">
        <f t="shared" si="21"/>
        <v>10186</v>
      </c>
      <c r="J150" s="4">
        <v>2.63</v>
      </c>
      <c r="K150" s="4">
        <v>2.5499999999999998</v>
      </c>
      <c r="L150" s="4">
        <v>2.71</v>
      </c>
      <c r="M150" s="29">
        <f t="shared" si="17"/>
        <v>2.63</v>
      </c>
      <c r="N150" s="7">
        <f t="shared" si="20"/>
        <v>8.0000000000000071E-2</v>
      </c>
      <c r="O150" s="7">
        <f t="shared" si="18"/>
        <v>2.7614999999999998</v>
      </c>
      <c r="P150" s="27">
        <f t="shared" si="19"/>
        <v>100.242878144164</v>
      </c>
    </row>
    <row r="151" spans="1:27">
      <c r="A151" s="4" t="s">
        <v>57</v>
      </c>
      <c r="B151" s="22" t="s">
        <v>13</v>
      </c>
      <c r="C151" s="22" t="s">
        <v>330</v>
      </c>
      <c r="D151" s="4" t="s">
        <v>16</v>
      </c>
      <c r="E151" s="6">
        <v>42186</v>
      </c>
      <c r="F151" s="6" t="s">
        <v>31</v>
      </c>
      <c r="G151" s="28">
        <v>10021</v>
      </c>
      <c r="H151" s="28">
        <v>10351</v>
      </c>
      <c r="I151" s="34">
        <f t="shared" si="21"/>
        <v>10186</v>
      </c>
      <c r="J151" s="4">
        <v>2.63</v>
      </c>
      <c r="M151" s="29">
        <f t="shared" si="17"/>
        <v>2.63</v>
      </c>
      <c r="O151" s="7">
        <f t="shared" si="18"/>
        <v>2.7614999999999998</v>
      </c>
      <c r="P151" s="27">
        <f t="shared" si="19"/>
        <v>100.242878144164</v>
      </c>
    </row>
    <row r="152" spans="1:27">
      <c r="A152" s="4" t="s">
        <v>55</v>
      </c>
      <c r="B152" s="22" t="s">
        <v>13</v>
      </c>
      <c r="C152" s="22" t="s">
        <v>330</v>
      </c>
      <c r="D152" s="4" t="s">
        <v>56</v>
      </c>
      <c r="E152" s="6">
        <v>42186</v>
      </c>
      <c r="F152" s="6" t="s">
        <v>31</v>
      </c>
      <c r="G152" s="28">
        <v>10021</v>
      </c>
      <c r="H152" s="28">
        <v>10351</v>
      </c>
      <c r="I152" s="34">
        <f t="shared" si="21"/>
        <v>10186</v>
      </c>
      <c r="J152" s="4">
        <v>2.6</v>
      </c>
      <c r="K152" s="4">
        <v>2.61</v>
      </c>
      <c r="M152" s="29">
        <f t="shared" si="17"/>
        <v>2.605</v>
      </c>
      <c r="N152" s="7">
        <f>STDEV(J152:L152)</f>
        <v>7.0710678118653244E-3</v>
      </c>
      <c r="O152" s="7">
        <f t="shared" si="18"/>
        <v>2.7352500000000002</v>
      </c>
      <c r="P152" s="27">
        <f t="shared" si="19"/>
        <v>97.123333160996566</v>
      </c>
      <c r="Q152" s="26" t="s">
        <v>280</v>
      </c>
    </row>
    <row r="153" spans="1:27">
      <c r="A153" s="4" t="s">
        <v>175</v>
      </c>
      <c r="B153" s="22" t="s">
        <v>13</v>
      </c>
      <c r="C153" s="22" t="s">
        <v>330</v>
      </c>
      <c r="D153" s="4" t="s">
        <v>23</v>
      </c>
      <c r="E153" s="6">
        <v>42199</v>
      </c>
      <c r="F153" s="4" t="s">
        <v>31</v>
      </c>
      <c r="G153" s="28">
        <v>10021</v>
      </c>
      <c r="H153" s="28">
        <v>10351</v>
      </c>
      <c r="I153" s="34">
        <f t="shared" si="21"/>
        <v>10186</v>
      </c>
      <c r="K153" s="4">
        <v>2.59</v>
      </c>
      <c r="L153" s="4">
        <v>2.62</v>
      </c>
      <c r="M153" s="29">
        <f t="shared" si="17"/>
        <v>2.605</v>
      </c>
      <c r="N153" s="7">
        <f>STDEV(J153:L153)</f>
        <v>2.12132034355966E-2</v>
      </c>
      <c r="O153" s="7">
        <f t="shared" si="18"/>
        <v>2.7352500000000002</v>
      </c>
      <c r="P153" s="29">
        <f t="shared" si="19"/>
        <v>97.123333160996566</v>
      </c>
      <c r="Q153" s="47" t="s">
        <v>70</v>
      </c>
      <c r="R153" s="46"/>
      <c r="S153" s="46"/>
      <c r="T153" s="46"/>
      <c r="U153" s="46"/>
      <c r="V153" s="46"/>
      <c r="W153" s="46"/>
      <c r="X153" s="46"/>
      <c r="Y153" s="46"/>
      <c r="Z153" s="46"/>
      <c r="AA153" s="46"/>
    </row>
    <row r="154" spans="1:27" ht="28">
      <c r="A154" s="4" t="s">
        <v>250</v>
      </c>
      <c r="B154" s="22" t="s">
        <v>13</v>
      </c>
      <c r="C154" s="22" t="s">
        <v>330</v>
      </c>
      <c r="D154" s="4" t="s">
        <v>23</v>
      </c>
      <c r="E154" s="6">
        <v>42196</v>
      </c>
      <c r="F154" s="4" t="s">
        <v>31</v>
      </c>
      <c r="G154" s="28">
        <v>10021</v>
      </c>
      <c r="H154" s="28">
        <v>10351</v>
      </c>
      <c r="I154" s="34">
        <f t="shared" si="21"/>
        <v>10186</v>
      </c>
      <c r="J154" s="4">
        <v>2.61</v>
      </c>
      <c r="K154" s="4">
        <v>2.56</v>
      </c>
      <c r="L154" s="4">
        <v>2.6</v>
      </c>
      <c r="M154" s="29">
        <f t="shared" si="17"/>
        <v>2.59</v>
      </c>
      <c r="N154" s="7">
        <f>STDEV(J154:L154)</f>
        <v>2.6457513110645845E-2</v>
      </c>
      <c r="O154" s="7">
        <f t="shared" si="18"/>
        <v>2.7195</v>
      </c>
      <c r="P154" s="27">
        <f t="shared" si="19"/>
        <v>95.28449116458566</v>
      </c>
      <c r="Q154" s="26" t="s">
        <v>252</v>
      </c>
    </row>
    <row r="155" spans="1:27">
      <c r="A155" s="4" t="s">
        <v>1</v>
      </c>
      <c r="B155" s="22" t="s">
        <v>13</v>
      </c>
      <c r="C155" s="22" t="s">
        <v>330</v>
      </c>
      <c r="D155" s="4" t="s">
        <v>53</v>
      </c>
      <c r="E155" s="6">
        <v>41883</v>
      </c>
      <c r="F155" s="6" t="s">
        <v>31</v>
      </c>
      <c r="G155" s="28">
        <v>10021</v>
      </c>
      <c r="H155" s="28">
        <v>10351</v>
      </c>
      <c r="I155" s="34">
        <f t="shared" si="21"/>
        <v>10186</v>
      </c>
      <c r="J155" s="4">
        <v>2.57</v>
      </c>
      <c r="K155" s="4">
        <v>2.58</v>
      </c>
      <c r="L155" s="4">
        <v>2.61</v>
      </c>
      <c r="M155" s="29">
        <f t="shared" si="17"/>
        <v>2.5866666666666664</v>
      </c>
      <c r="N155" s="7">
        <f>STDEV(J155:L155)</f>
        <v>2.0816659994661313E-2</v>
      </c>
      <c r="O155" s="7">
        <f t="shared" si="18"/>
        <v>2.7159999999999997</v>
      </c>
      <c r="P155" s="27">
        <f t="shared" si="19"/>
        <v>94.879184724746622</v>
      </c>
    </row>
    <row r="156" spans="1:27">
      <c r="A156" s="4" t="s">
        <v>98</v>
      </c>
      <c r="B156" s="22" t="s">
        <v>13</v>
      </c>
      <c r="C156" s="22" t="s">
        <v>330</v>
      </c>
      <c r="D156" s="4" t="s">
        <v>94</v>
      </c>
      <c r="E156" s="6">
        <v>42187</v>
      </c>
      <c r="F156" s="4" t="s">
        <v>31</v>
      </c>
      <c r="G156" s="28">
        <v>10021</v>
      </c>
      <c r="H156" s="28">
        <v>10351</v>
      </c>
      <c r="I156" s="34">
        <f t="shared" si="21"/>
        <v>10186</v>
      </c>
      <c r="J156" s="4">
        <v>2.59</v>
      </c>
      <c r="K156" s="4">
        <v>2.64</v>
      </c>
      <c r="L156" s="4">
        <v>2.5099999999999998</v>
      </c>
      <c r="M156" s="29">
        <f t="shared" si="17"/>
        <v>2.58</v>
      </c>
      <c r="N156" s="7">
        <f>STDEV(J156:L156)</f>
        <v>6.5574385243020158E-2</v>
      </c>
      <c r="O156" s="7">
        <f t="shared" si="18"/>
        <v>2.7090000000000001</v>
      </c>
      <c r="P156" s="27">
        <f t="shared" si="19"/>
        <v>94.072183983207808</v>
      </c>
    </row>
    <row r="157" spans="1:27">
      <c r="A157" s="4" t="s">
        <v>52</v>
      </c>
      <c r="B157" s="22" t="s">
        <v>13</v>
      </c>
      <c r="C157" s="22" t="s">
        <v>330</v>
      </c>
      <c r="D157" s="4" t="s">
        <v>16</v>
      </c>
      <c r="E157" s="6">
        <v>42186</v>
      </c>
      <c r="F157" s="6" t="s">
        <v>31</v>
      </c>
      <c r="G157" s="28">
        <v>10021</v>
      </c>
      <c r="H157" s="28">
        <v>10351</v>
      </c>
      <c r="I157" s="34">
        <f t="shared" si="21"/>
        <v>10186</v>
      </c>
      <c r="J157" s="4">
        <v>2.5499999999999998</v>
      </c>
      <c r="M157" s="29">
        <f t="shared" si="17"/>
        <v>2.5499999999999998</v>
      </c>
      <c r="O157" s="7">
        <f t="shared" si="18"/>
        <v>2.6774999999999998</v>
      </c>
      <c r="P157" s="27">
        <f t="shared" si="19"/>
        <v>90.499878727120972</v>
      </c>
    </row>
    <row r="158" spans="1:27">
      <c r="A158" s="4" t="s">
        <v>8</v>
      </c>
      <c r="B158" s="22" t="s">
        <v>13</v>
      </c>
      <c r="C158" s="22" t="s">
        <v>330</v>
      </c>
      <c r="D158" s="4" t="s">
        <v>16</v>
      </c>
      <c r="E158" s="6">
        <v>42187</v>
      </c>
      <c r="F158" s="6" t="s">
        <v>31</v>
      </c>
      <c r="G158" s="28">
        <v>10021</v>
      </c>
      <c r="H158" s="28">
        <v>10351</v>
      </c>
      <c r="I158" s="34">
        <f t="shared" si="21"/>
        <v>10186</v>
      </c>
      <c r="J158" s="4">
        <v>2.52</v>
      </c>
      <c r="K158" s="4">
        <v>2.5</v>
      </c>
      <c r="L158" s="4">
        <v>2.62</v>
      </c>
      <c r="M158" s="29">
        <f t="shared" si="17"/>
        <v>2.5466666666666664</v>
      </c>
      <c r="N158" s="7">
        <f t="shared" ref="N158:N190" si="22">STDEV(J158:L158)</f>
        <v>6.4291005073286431E-2</v>
      </c>
      <c r="O158" s="7">
        <f t="shared" si="18"/>
        <v>2.6739999999999999</v>
      </c>
      <c r="P158" s="27">
        <f t="shared" si="19"/>
        <v>90.108894951943583</v>
      </c>
    </row>
    <row r="159" spans="1:27" ht="28">
      <c r="A159" s="4" t="s">
        <v>248</v>
      </c>
      <c r="B159" s="22" t="s">
        <v>13</v>
      </c>
      <c r="C159" s="22" t="s">
        <v>330</v>
      </c>
      <c r="D159" s="4" t="s">
        <v>21</v>
      </c>
      <c r="E159" s="6">
        <v>42196</v>
      </c>
      <c r="F159" s="4" t="s">
        <v>31</v>
      </c>
      <c r="G159" s="28">
        <v>10021</v>
      </c>
      <c r="H159" s="28">
        <v>10351</v>
      </c>
      <c r="I159" s="34">
        <f t="shared" si="21"/>
        <v>10186</v>
      </c>
      <c r="J159" s="4">
        <v>2.52</v>
      </c>
      <c r="K159" s="4">
        <v>2.56</v>
      </c>
      <c r="L159" s="4">
        <v>2.5499999999999998</v>
      </c>
      <c r="M159" s="29">
        <f t="shared" si="17"/>
        <v>2.5433333333333334</v>
      </c>
      <c r="N159" s="7">
        <f t="shared" si="22"/>
        <v>2.0816659994661309E-2</v>
      </c>
      <c r="O159" s="7">
        <f t="shared" si="18"/>
        <v>2.6705000000000001</v>
      </c>
      <c r="P159" s="27">
        <f t="shared" si="19"/>
        <v>89.719091554328699</v>
      </c>
      <c r="Q159" s="26" t="s">
        <v>252</v>
      </c>
    </row>
    <row r="160" spans="1:27">
      <c r="A160" s="4" t="s">
        <v>105</v>
      </c>
      <c r="B160" s="22" t="s">
        <v>13</v>
      </c>
      <c r="C160" s="22" t="s">
        <v>330</v>
      </c>
      <c r="D160" s="4" t="s">
        <v>94</v>
      </c>
      <c r="E160" s="6">
        <v>42187</v>
      </c>
      <c r="F160" s="4" t="s">
        <v>31</v>
      </c>
      <c r="G160" s="28">
        <v>10021</v>
      </c>
      <c r="H160" s="28">
        <v>10351</v>
      </c>
      <c r="I160" s="34">
        <f t="shared" si="21"/>
        <v>10186</v>
      </c>
      <c r="J160" s="4">
        <v>2.63</v>
      </c>
      <c r="K160" s="4">
        <v>2.5</v>
      </c>
      <c r="L160" s="4">
        <v>2.5</v>
      </c>
      <c r="M160" s="29">
        <f t="shared" si="17"/>
        <v>2.5433333333333334</v>
      </c>
      <c r="N160" s="7">
        <f t="shared" si="22"/>
        <v>7.5055534994651285E-2</v>
      </c>
      <c r="O160" s="7">
        <f t="shared" si="18"/>
        <v>2.6705000000000001</v>
      </c>
      <c r="P160" s="27">
        <f t="shared" si="19"/>
        <v>89.719091554328699</v>
      </c>
    </row>
    <row r="161" spans="1:17">
      <c r="A161" s="4" t="s">
        <v>2</v>
      </c>
      <c r="B161" s="22" t="s">
        <v>13</v>
      </c>
      <c r="C161" s="22" t="s">
        <v>330</v>
      </c>
      <c r="D161" s="4" t="s">
        <v>16</v>
      </c>
      <c r="E161" s="6">
        <v>42187</v>
      </c>
      <c r="F161" s="6" t="s">
        <v>31</v>
      </c>
      <c r="G161" s="28">
        <v>10021</v>
      </c>
      <c r="H161" s="28">
        <v>10351</v>
      </c>
      <c r="I161" s="34">
        <f t="shared" si="21"/>
        <v>10186</v>
      </c>
      <c r="J161" s="4">
        <v>2.59</v>
      </c>
      <c r="K161" s="4">
        <v>2.5299999999999998</v>
      </c>
      <c r="L161" s="4">
        <v>2.5099999999999998</v>
      </c>
      <c r="M161" s="29">
        <f t="shared" si="17"/>
        <v>2.543333333333333</v>
      </c>
      <c r="N161" s="7">
        <f t="shared" si="22"/>
        <v>4.1633319989322688E-2</v>
      </c>
      <c r="O161" s="7">
        <f t="shared" si="18"/>
        <v>2.6704999999999997</v>
      </c>
      <c r="P161" s="27">
        <f t="shared" si="19"/>
        <v>89.719091554328614</v>
      </c>
    </row>
    <row r="162" spans="1:17" ht="28">
      <c r="A162" s="4" t="s">
        <v>249</v>
      </c>
      <c r="B162" s="22" t="s">
        <v>13</v>
      </c>
      <c r="C162" s="22" t="s">
        <v>330</v>
      </c>
      <c r="D162" s="4" t="s">
        <v>94</v>
      </c>
      <c r="E162" s="6">
        <v>42196</v>
      </c>
      <c r="F162" s="4" t="s">
        <v>31</v>
      </c>
      <c r="G162" s="28">
        <v>10021</v>
      </c>
      <c r="H162" s="28">
        <v>10351</v>
      </c>
      <c r="I162" s="34">
        <f t="shared" si="21"/>
        <v>10186</v>
      </c>
      <c r="J162" s="4">
        <v>2.52</v>
      </c>
      <c r="K162" s="4">
        <v>2.56</v>
      </c>
      <c r="L162" s="4">
        <v>2.52</v>
      </c>
      <c r="M162" s="29">
        <f t="shared" si="17"/>
        <v>2.5333333333333332</v>
      </c>
      <c r="N162" s="7">
        <f t="shared" si="22"/>
        <v>2.3094010767585049E-2</v>
      </c>
      <c r="O162" s="7">
        <f t="shared" si="18"/>
        <v>2.6599999999999997</v>
      </c>
      <c r="P162" s="27">
        <f t="shared" si="19"/>
        <v>88.556743395619421</v>
      </c>
      <c r="Q162" s="26" t="s">
        <v>252</v>
      </c>
    </row>
    <row r="163" spans="1:17">
      <c r="A163" s="4" t="s">
        <v>7</v>
      </c>
      <c r="B163" s="22" t="s">
        <v>13</v>
      </c>
      <c r="C163" s="22" t="s">
        <v>330</v>
      </c>
      <c r="D163" s="4" t="s">
        <v>16</v>
      </c>
      <c r="E163" s="6">
        <v>42187</v>
      </c>
      <c r="F163" s="6" t="s">
        <v>31</v>
      </c>
      <c r="G163" s="28">
        <v>10021</v>
      </c>
      <c r="H163" s="28">
        <v>10351</v>
      </c>
      <c r="I163" s="34">
        <f t="shared" si="21"/>
        <v>10186</v>
      </c>
      <c r="J163" s="4">
        <v>2.5</v>
      </c>
      <c r="K163" s="4">
        <v>2.5099999999999998</v>
      </c>
      <c r="L163" s="4">
        <v>2.58</v>
      </c>
      <c r="M163" s="29">
        <f t="shared" si="17"/>
        <v>2.5299999999999998</v>
      </c>
      <c r="N163" s="7">
        <f t="shared" si="22"/>
        <v>4.3588989435406823E-2</v>
      </c>
      <c r="O163" s="7">
        <f t="shared" si="18"/>
        <v>2.6564999999999999</v>
      </c>
      <c r="P163" s="27">
        <f t="shared" si="19"/>
        <v>88.171641281128316</v>
      </c>
    </row>
    <row r="164" spans="1:17">
      <c r="A164" s="4" t="s">
        <v>63</v>
      </c>
      <c r="B164" s="22" t="s">
        <v>13</v>
      </c>
      <c r="C164" s="22" t="s">
        <v>330</v>
      </c>
      <c r="D164" s="4" t="s">
        <v>16</v>
      </c>
      <c r="E164" s="6">
        <v>42187</v>
      </c>
      <c r="F164" s="6" t="s">
        <v>31</v>
      </c>
      <c r="G164" s="28">
        <v>10021</v>
      </c>
      <c r="H164" s="28">
        <v>10351</v>
      </c>
      <c r="I164" s="34">
        <f t="shared" si="21"/>
        <v>10186</v>
      </c>
      <c r="J164" s="4">
        <v>2.62</v>
      </c>
      <c r="K164" s="4">
        <v>2.44</v>
      </c>
      <c r="L164" s="4">
        <v>2.5</v>
      </c>
      <c r="M164" s="29">
        <f t="shared" si="17"/>
        <v>2.52</v>
      </c>
      <c r="N164" s="7">
        <f t="shared" si="22"/>
        <v>9.1651513899116882E-2</v>
      </c>
      <c r="O164" s="7">
        <f t="shared" si="18"/>
        <v>2.6459999999999999</v>
      </c>
      <c r="P164" s="27">
        <f t="shared" si="19"/>
        <v>87.023348469501087</v>
      </c>
    </row>
    <row r="165" spans="1:17">
      <c r="A165" s="4" t="s">
        <v>179</v>
      </c>
      <c r="B165" s="22" t="s">
        <v>13</v>
      </c>
      <c r="C165" s="22" t="s">
        <v>330</v>
      </c>
      <c r="D165" s="4" t="s">
        <v>23</v>
      </c>
      <c r="E165" s="6">
        <v>42191</v>
      </c>
      <c r="F165" s="4" t="s">
        <v>31</v>
      </c>
      <c r="G165" s="28">
        <v>10021</v>
      </c>
      <c r="H165" s="28">
        <v>10351</v>
      </c>
      <c r="I165" s="34">
        <f t="shared" si="21"/>
        <v>10186</v>
      </c>
      <c r="J165" s="4">
        <v>2.52</v>
      </c>
      <c r="K165" s="4">
        <v>2.48</v>
      </c>
      <c r="L165" s="4">
        <v>2.54</v>
      </c>
      <c r="M165" s="29">
        <f t="shared" si="17"/>
        <v>2.5133333333333332</v>
      </c>
      <c r="N165" s="7">
        <f t="shared" si="22"/>
        <v>3.0550504633038961E-2</v>
      </c>
      <c r="O165" s="7">
        <f t="shared" si="18"/>
        <v>2.6389999999999998</v>
      </c>
      <c r="P165" s="27">
        <f t="shared" si="19"/>
        <v>86.263644354438256</v>
      </c>
    </row>
    <row r="166" spans="1:17">
      <c r="A166" s="4" t="s">
        <v>97</v>
      </c>
      <c r="B166" s="22" t="s">
        <v>13</v>
      </c>
      <c r="C166" s="22" t="s">
        <v>330</v>
      </c>
      <c r="D166" s="4" t="s">
        <v>21</v>
      </c>
      <c r="E166" s="6">
        <v>42187</v>
      </c>
      <c r="F166" s="4" t="s">
        <v>31</v>
      </c>
      <c r="G166" s="28">
        <v>10021</v>
      </c>
      <c r="H166" s="28">
        <v>10351</v>
      </c>
      <c r="I166" s="34">
        <f t="shared" si="21"/>
        <v>10186</v>
      </c>
      <c r="J166" s="4">
        <v>2.5099999999999998</v>
      </c>
      <c r="K166" s="4">
        <v>2.56</v>
      </c>
      <c r="L166" s="4">
        <v>2.41</v>
      </c>
      <c r="M166" s="29">
        <f t="shared" si="17"/>
        <v>2.4933333333333336</v>
      </c>
      <c r="N166" s="7">
        <f t="shared" si="22"/>
        <v>7.6376261582597263E-2</v>
      </c>
      <c r="O166" s="7">
        <f t="shared" si="18"/>
        <v>2.6180000000000003</v>
      </c>
      <c r="P166" s="27">
        <f t="shared" si="19"/>
        <v>84.012311854785906</v>
      </c>
    </row>
    <row r="167" spans="1:17">
      <c r="A167" s="4" t="s">
        <v>4</v>
      </c>
      <c r="B167" s="22" t="s">
        <v>13</v>
      </c>
      <c r="C167" s="22" t="s">
        <v>330</v>
      </c>
      <c r="D167" s="4" t="s">
        <v>16</v>
      </c>
      <c r="E167" s="6">
        <v>42187</v>
      </c>
      <c r="F167" s="6" t="s">
        <v>31</v>
      </c>
      <c r="G167" s="28">
        <v>10021</v>
      </c>
      <c r="H167" s="28">
        <v>10351</v>
      </c>
      <c r="I167" s="34">
        <f t="shared" si="21"/>
        <v>10186</v>
      </c>
      <c r="J167" s="4">
        <v>2.4500000000000002</v>
      </c>
      <c r="K167" s="4">
        <v>2.59</v>
      </c>
      <c r="L167" s="4">
        <v>2.4300000000000002</v>
      </c>
      <c r="M167" s="29">
        <f t="shared" si="17"/>
        <v>2.4900000000000002</v>
      </c>
      <c r="N167" s="7">
        <f t="shared" si="22"/>
        <v>8.7177978870813286E-2</v>
      </c>
      <c r="O167" s="7">
        <f t="shared" si="18"/>
        <v>2.6145</v>
      </c>
      <c r="P167" s="27">
        <f t="shared" si="19"/>
        <v>83.641119858148173</v>
      </c>
    </row>
    <row r="168" spans="1:17" ht="28">
      <c r="A168" s="4" t="s">
        <v>251</v>
      </c>
      <c r="B168" s="22" t="s">
        <v>13</v>
      </c>
      <c r="C168" s="22" t="s">
        <v>330</v>
      </c>
      <c r="D168" s="4" t="s">
        <v>22</v>
      </c>
      <c r="E168" s="6">
        <v>42196</v>
      </c>
      <c r="F168" s="4" t="s">
        <v>31</v>
      </c>
      <c r="G168" s="28">
        <v>10021</v>
      </c>
      <c r="H168" s="28">
        <v>10351</v>
      </c>
      <c r="I168" s="34">
        <f t="shared" si="21"/>
        <v>10186</v>
      </c>
      <c r="J168" s="4">
        <v>2.4700000000000002</v>
      </c>
      <c r="K168" s="4">
        <v>2.4500000000000002</v>
      </c>
      <c r="L168" s="4">
        <v>2.5499999999999998</v>
      </c>
      <c r="M168" s="29">
        <f t="shared" si="17"/>
        <v>2.4899999999999998</v>
      </c>
      <c r="N168" s="7">
        <f t="shared" si="22"/>
        <v>5.2915026221291607E-2</v>
      </c>
      <c r="O168" s="7">
        <f t="shared" si="18"/>
        <v>2.6144999999999996</v>
      </c>
      <c r="P168" s="27">
        <f t="shared" si="19"/>
        <v>83.641119858148087</v>
      </c>
      <c r="Q168" s="26" t="s">
        <v>252</v>
      </c>
    </row>
    <row r="169" spans="1:17">
      <c r="A169" s="4" t="s">
        <v>178</v>
      </c>
      <c r="B169" s="22" t="s">
        <v>13</v>
      </c>
      <c r="C169" s="22" t="s">
        <v>330</v>
      </c>
      <c r="D169" s="4" t="s">
        <v>21</v>
      </c>
      <c r="E169" s="6">
        <v>42191</v>
      </c>
      <c r="F169" s="4" t="s">
        <v>31</v>
      </c>
      <c r="G169" s="28">
        <v>10021</v>
      </c>
      <c r="H169" s="28">
        <v>10351</v>
      </c>
      <c r="I169" s="34">
        <f t="shared" si="21"/>
        <v>10186</v>
      </c>
      <c r="J169" s="4">
        <v>2.5099999999999998</v>
      </c>
      <c r="K169" s="4">
        <v>2.5</v>
      </c>
      <c r="L169" s="4">
        <v>2.39</v>
      </c>
      <c r="M169" s="29">
        <f t="shared" si="17"/>
        <v>2.4666666666666668</v>
      </c>
      <c r="N169" s="7">
        <f t="shared" si="22"/>
        <v>6.6583281184793799E-2</v>
      </c>
      <c r="O169" s="7">
        <f t="shared" si="18"/>
        <v>2.5900000000000003</v>
      </c>
      <c r="P169" s="27">
        <f t="shared" si="19"/>
        <v>81.074753923969652</v>
      </c>
    </row>
    <row r="170" spans="1:17">
      <c r="A170" s="4" t="s">
        <v>11</v>
      </c>
      <c r="B170" s="22" t="s">
        <v>13</v>
      </c>
      <c r="C170" s="22" t="s">
        <v>330</v>
      </c>
      <c r="D170" s="4" t="s">
        <v>16</v>
      </c>
      <c r="E170" s="6">
        <v>42187</v>
      </c>
      <c r="F170" s="6" t="s">
        <v>31</v>
      </c>
      <c r="G170" s="28">
        <v>10021</v>
      </c>
      <c r="H170" s="28">
        <v>10351</v>
      </c>
      <c r="I170" s="34">
        <f t="shared" si="21"/>
        <v>10186</v>
      </c>
      <c r="J170" s="4">
        <v>2.48</v>
      </c>
      <c r="K170" s="4">
        <v>2.4</v>
      </c>
      <c r="L170" s="4">
        <v>2.52</v>
      </c>
      <c r="M170" s="29">
        <f t="shared" si="17"/>
        <v>2.4666666666666668</v>
      </c>
      <c r="N170" s="7">
        <f t="shared" si="22"/>
        <v>6.1101009266077921E-2</v>
      </c>
      <c r="O170" s="7">
        <f t="shared" si="18"/>
        <v>2.5900000000000003</v>
      </c>
      <c r="P170" s="27">
        <f t="shared" si="19"/>
        <v>81.074753923969652</v>
      </c>
    </row>
    <row r="171" spans="1:17">
      <c r="A171" s="4" t="s">
        <v>54</v>
      </c>
      <c r="B171" s="22" t="s">
        <v>13</v>
      </c>
      <c r="C171" s="22" t="s">
        <v>330</v>
      </c>
      <c r="D171" s="4" t="s">
        <v>16</v>
      </c>
      <c r="E171" s="6">
        <v>42186</v>
      </c>
      <c r="F171" s="6" t="s">
        <v>31</v>
      </c>
      <c r="G171" s="28">
        <v>10021</v>
      </c>
      <c r="H171" s="28">
        <v>10351</v>
      </c>
      <c r="I171" s="34">
        <f t="shared" si="21"/>
        <v>10186</v>
      </c>
      <c r="J171" s="4">
        <v>2.4</v>
      </c>
      <c r="K171" s="4">
        <v>2.5299999999999998</v>
      </c>
      <c r="M171" s="29">
        <f t="shared" si="17"/>
        <v>2.4649999999999999</v>
      </c>
      <c r="N171" s="7">
        <f t="shared" si="22"/>
        <v>9.1923881554251102E-2</v>
      </c>
      <c r="O171" s="7">
        <f t="shared" si="18"/>
        <v>2.5882499999999999</v>
      </c>
      <c r="P171" s="27">
        <f t="shared" si="19"/>
        <v>80.893572795805753</v>
      </c>
    </row>
    <row r="172" spans="1:17" ht="28">
      <c r="A172" s="4" t="s">
        <v>246</v>
      </c>
      <c r="B172" s="22" t="s">
        <v>13</v>
      </c>
      <c r="C172" s="22" t="s">
        <v>330</v>
      </c>
      <c r="D172" s="4" t="s">
        <v>94</v>
      </c>
      <c r="E172" s="6">
        <v>42196</v>
      </c>
      <c r="F172" s="4" t="s">
        <v>31</v>
      </c>
      <c r="G172" s="28">
        <v>10021</v>
      </c>
      <c r="H172" s="28">
        <v>10351</v>
      </c>
      <c r="I172" s="34">
        <f t="shared" si="21"/>
        <v>10186</v>
      </c>
      <c r="J172" s="4">
        <v>2.4700000000000002</v>
      </c>
      <c r="K172" s="4">
        <v>2.48</v>
      </c>
      <c r="L172" s="4">
        <v>2.44</v>
      </c>
      <c r="M172" s="29">
        <f t="shared" si="17"/>
        <v>2.4633333333333334</v>
      </c>
      <c r="N172" s="7">
        <f t="shared" si="22"/>
        <v>2.0816659994661382E-2</v>
      </c>
      <c r="O172" s="7">
        <f t="shared" si="18"/>
        <v>2.5865</v>
      </c>
      <c r="P172" s="27">
        <f t="shared" si="19"/>
        <v>80.712674427431438</v>
      </c>
      <c r="Q172" s="26" t="s">
        <v>252</v>
      </c>
    </row>
    <row r="173" spans="1:17">
      <c r="A173" s="4" t="s">
        <v>67</v>
      </c>
      <c r="B173" s="22" t="s">
        <v>13</v>
      </c>
      <c r="C173" s="22" t="s">
        <v>330</v>
      </c>
      <c r="D173" s="4" t="s">
        <v>16</v>
      </c>
      <c r="E173" s="6">
        <v>42187</v>
      </c>
      <c r="F173" s="6" t="s">
        <v>31</v>
      </c>
      <c r="G173" s="28">
        <v>10021</v>
      </c>
      <c r="H173" s="28">
        <v>10351</v>
      </c>
      <c r="I173" s="34">
        <f t="shared" si="21"/>
        <v>10186</v>
      </c>
      <c r="J173" s="4">
        <v>2.44</v>
      </c>
      <c r="K173" s="4">
        <v>2.4900000000000002</v>
      </c>
      <c r="L173" s="4">
        <v>2.42</v>
      </c>
      <c r="M173" s="29">
        <f t="shared" si="17"/>
        <v>2.4499999999999997</v>
      </c>
      <c r="N173" s="7">
        <f t="shared" si="22"/>
        <v>3.605551275464005E-2</v>
      </c>
      <c r="O173" s="7">
        <f t="shared" si="18"/>
        <v>2.5724999999999998</v>
      </c>
      <c r="P173" s="27">
        <f t="shared" si="19"/>
        <v>79.275636793059633</v>
      </c>
    </row>
    <row r="174" spans="1:17">
      <c r="A174" s="4" t="s">
        <v>64</v>
      </c>
      <c r="B174" s="22" t="s">
        <v>13</v>
      </c>
      <c r="C174" s="22" t="s">
        <v>330</v>
      </c>
      <c r="D174" s="4" t="s">
        <v>56</v>
      </c>
      <c r="E174" s="6">
        <v>42187</v>
      </c>
      <c r="F174" s="6" t="s">
        <v>31</v>
      </c>
      <c r="G174" s="28">
        <v>10021</v>
      </c>
      <c r="H174" s="28">
        <v>10351</v>
      </c>
      <c r="I174" s="34">
        <f t="shared" si="21"/>
        <v>10186</v>
      </c>
      <c r="J174" s="4">
        <v>2.46</v>
      </c>
      <c r="K174" s="4">
        <v>2.39</v>
      </c>
      <c r="L174" s="4">
        <v>2.4900000000000002</v>
      </c>
      <c r="M174" s="29">
        <f t="shared" si="17"/>
        <v>2.4466666666666668</v>
      </c>
      <c r="N174" s="7">
        <f t="shared" si="22"/>
        <v>5.131601439446886E-2</v>
      </c>
      <c r="O174" s="7">
        <f t="shared" si="18"/>
        <v>2.569</v>
      </c>
      <c r="P174" s="27">
        <f t="shared" si="19"/>
        <v>78.919187464932037</v>
      </c>
    </row>
    <row r="175" spans="1:17">
      <c r="A175" s="4" t="s">
        <v>10</v>
      </c>
      <c r="B175" s="22" t="s">
        <v>13</v>
      </c>
      <c r="C175" s="22" t="s">
        <v>330</v>
      </c>
      <c r="D175" s="4" t="s">
        <v>16</v>
      </c>
      <c r="E175" s="6">
        <v>42187</v>
      </c>
      <c r="F175" s="6" t="s">
        <v>31</v>
      </c>
      <c r="G175" s="28">
        <v>10021</v>
      </c>
      <c r="H175" s="28">
        <v>10351</v>
      </c>
      <c r="I175" s="34">
        <f t="shared" si="21"/>
        <v>10186</v>
      </c>
      <c r="J175" s="4">
        <v>2.48</v>
      </c>
      <c r="K175" s="4">
        <v>2.41</v>
      </c>
      <c r="L175" s="4">
        <v>2.4300000000000002</v>
      </c>
      <c r="M175" s="29">
        <f t="shared" si="17"/>
        <v>2.44</v>
      </c>
      <c r="N175" s="7">
        <f t="shared" si="22"/>
        <v>3.60555127546398E-2</v>
      </c>
      <c r="O175" s="7">
        <f t="shared" si="18"/>
        <v>2.5619999999999998</v>
      </c>
      <c r="P175" s="27">
        <f t="shared" si="19"/>
        <v>78.20964690656038</v>
      </c>
    </row>
    <row r="176" spans="1:17">
      <c r="A176" s="4" t="s">
        <v>99</v>
      </c>
      <c r="B176" s="22" t="s">
        <v>13</v>
      </c>
      <c r="C176" s="22" t="s">
        <v>330</v>
      </c>
      <c r="D176" s="4" t="s">
        <v>94</v>
      </c>
      <c r="E176" s="6">
        <v>42187</v>
      </c>
      <c r="F176" s="4" t="s">
        <v>31</v>
      </c>
      <c r="G176" s="28">
        <v>10021</v>
      </c>
      <c r="H176" s="28">
        <v>10351</v>
      </c>
      <c r="I176" s="34">
        <f t="shared" si="21"/>
        <v>10186</v>
      </c>
      <c r="J176" s="4">
        <v>2.4700000000000002</v>
      </c>
      <c r="K176" s="4">
        <v>2.4</v>
      </c>
      <c r="M176" s="29">
        <f t="shared" si="17"/>
        <v>2.4350000000000001</v>
      </c>
      <c r="N176" s="7">
        <f t="shared" si="22"/>
        <v>4.9497474683058526E-2</v>
      </c>
      <c r="O176" s="7">
        <f t="shared" si="18"/>
        <v>2.5567500000000001</v>
      </c>
      <c r="P176" s="27">
        <f t="shared" si="19"/>
        <v>77.680421956238803</v>
      </c>
    </row>
    <row r="177" spans="1:27">
      <c r="A177" s="4" t="s">
        <v>3</v>
      </c>
      <c r="B177" s="22" t="s">
        <v>13</v>
      </c>
      <c r="C177" s="22" t="s">
        <v>330</v>
      </c>
      <c r="D177" s="4" t="s">
        <v>16</v>
      </c>
      <c r="E177" s="6">
        <v>42187</v>
      </c>
      <c r="F177" s="6" t="s">
        <v>31</v>
      </c>
      <c r="G177" s="28">
        <v>10021</v>
      </c>
      <c r="H177" s="28">
        <v>10351</v>
      </c>
      <c r="I177" s="34">
        <f t="shared" si="21"/>
        <v>10186</v>
      </c>
      <c r="J177" s="4">
        <v>2.4700000000000002</v>
      </c>
      <c r="K177" s="4">
        <v>2.41</v>
      </c>
      <c r="L177" s="4">
        <v>2.4</v>
      </c>
      <c r="M177" s="29">
        <f t="shared" si="17"/>
        <v>2.4266666666666672</v>
      </c>
      <c r="N177" s="7">
        <f t="shared" si="22"/>
        <v>3.7859388972001938E-2</v>
      </c>
      <c r="O177" s="7">
        <f t="shared" si="18"/>
        <v>2.5480000000000005</v>
      </c>
      <c r="P177" s="27">
        <f t="shared" si="19"/>
        <v>76.803942251685356</v>
      </c>
    </row>
    <row r="178" spans="1:27">
      <c r="A178" s="4" t="s">
        <v>5</v>
      </c>
      <c r="B178" s="22" t="s">
        <v>13</v>
      </c>
      <c r="C178" s="22" t="s">
        <v>330</v>
      </c>
      <c r="D178" s="4" t="s">
        <v>16</v>
      </c>
      <c r="E178" s="6">
        <v>42187</v>
      </c>
      <c r="F178" s="6" t="s">
        <v>31</v>
      </c>
      <c r="G178" s="28">
        <v>10021</v>
      </c>
      <c r="H178" s="28">
        <v>10351</v>
      </c>
      <c r="I178" s="34">
        <f t="shared" si="21"/>
        <v>10186</v>
      </c>
      <c r="J178" s="4">
        <v>2.4500000000000002</v>
      </c>
      <c r="K178" s="4">
        <v>2.4</v>
      </c>
      <c r="L178" s="4">
        <v>2.39</v>
      </c>
      <c r="M178" s="29">
        <f t="shared" si="17"/>
        <v>2.4133333333333336</v>
      </c>
      <c r="N178" s="7">
        <f t="shared" si="22"/>
        <v>3.2145502536643257E-2</v>
      </c>
      <c r="O178" s="7">
        <f t="shared" si="18"/>
        <v>2.5340000000000003</v>
      </c>
      <c r="P178" s="27">
        <f t="shared" si="19"/>
        <v>75.41596647082379</v>
      </c>
    </row>
    <row r="179" spans="1:27">
      <c r="A179" s="4" t="s">
        <v>175</v>
      </c>
      <c r="B179" s="22" t="s">
        <v>13</v>
      </c>
      <c r="C179" s="22" t="s">
        <v>330</v>
      </c>
      <c r="D179" s="4" t="s">
        <v>22</v>
      </c>
      <c r="E179" s="6">
        <v>42191</v>
      </c>
      <c r="F179" s="4" t="s">
        <v>31</v>
      </c>
      <c r="G179" s="28">
        <v>10021</v>
      </c>
      <c r="H179" s="28">
        <v>10351</v>
      </c>
      <c r="I179" s="34">
        <f t="shared" si="21"/>
        <v>10186</v>
      </c>
      <c r="J179" s="4">
        <v>2.38</v>
      </c>
      <c r="K179" s="4">
        <v>2.42</v>
      </c>
      <c r="L179" s="4">
        <v>2.2999999999999998</v>
      </c>
      <c r="M179" s="29">
        <f t="shared" si="17"/>
        <v>2.3666666666666667</v>
      </c>
      <c r="N179" s="7">
        <f t="shared" si="22"/>
        <v>6.1101009266077921E-2</v>
      </c>
      <c r="O179" s="7">
        <f t="shared" si="18"/>
        <v>2.4849999999999999</v>
      </c>
      <c r="P179" s="27">
        <f t="shared" si="19"/>
        <v>70.695827311705287</v>
      </c>
    </row>
    <row r="180" spans="1:27">
      <c r="A180" s="4" t="s">
        <v>95</v>
      </c>
      <c r="B180" s="22" t="s">
        <v>13</v>
      </c>
      <c r="C180" s="22" t="s">
        <v>330</v>
      </c>
      <c r="D180" s="4" t="s">
        <v>21</v>
      </c>
      <c r="E180" s="6">
        <v>42187</v>
      </c>
      <c r="F180" s="4" t="s">
        <v>31</v>
      </c>
      <c r="G180" s="28">
        <v>10021</v>
      </c>
      <c r="H180" s="28">
        <v>10351</v>
      </c>
      <c r="I180" s="34">
        <f t="shared" si="21"/>
        <v>10186</v>
      </c>
      <c r="J180" s="4">
        <v>2.4</v>
      </c>
      <c r="K180" s="4">
        <v>2.3199999999999998</v>
      </c>
      <c r="L180" s="4">
        <v>2.36</v>
      </c>
      <c r="M180" s="29">
        <f t="shared" si="17"/>
        <v>2.36</v>
      </c>
      <c r="N180" s="7">
        <f t="shared" si="22"/>
        <v>4.0000000000000036E-2</v>
      </c>
      <c r="O180" s="7">
        <f t="shared" si="18"/>
        <v>2.4779999999999998</v>
      </c>
      <c r="P180" s="27">
        <f t="shared" si="19"/>
        <v>70.038805367037725</v>
      </c>
    </row>
    <row r="181" spans="1:27">
      <c r="A181" s="4" t="s">
        <v>173</v>
      </c>
      <c r="B181" s="22" t="s">
        <v>13</v>
      </c>
      <c r="C181" s="22" t="s">
        <v>330</v>
      </c>
      <c r="D181" s="4" t="s">
        <v>94</v>
      </c>
      <c r="E181" s="6">
        <v>42191</v>
      </c>
      <c r="F181" s="4" t="s">
        <v>31</v>
      </c>
      <c r="G181" s="28">
        <v>10021</v>
      </c>
      <c r="H181" s="28">
        <v>10351</v>
      </c>
      <c r="I181" s="34">
        <f t="shared" si="21"/>
        <v>10186</v>
      </c>
      <c r="J181" s="4">
        <v>2.31</v>
      </c>
      <c r="K181" s="4">
        <v>2.34</v>
      </c>
      <c r="M181" s="29">
        <f t="shared" si="17"/>
        <v>2.3250000000000002</v>
      </c>
      <c r="N181" s="7">
        <f t="shared" si="22"/>
        <v>2.1213203435596288E-2</v>
      </c>
      <c r="O181" s="7">
        <f t="shared" si="18"/>
        <v>2.4412500000000001</v>
      </c>
      <c r="P181" s="27">
        <f t="shared" si="19"/>
        <v>66.659183297343105</v>
      </c>
      <c r="Q181" s="26" t="s">
        <v>174</v>
      </c>
    </row>
    <row r="182" spans="1:27">
      <c r="A182" s="4" t="s">
        <v>92</v>
      </c>
      <c r="B182" s="22" t="s">
        <v>13</v>
      </c>
      <c r="C182" s="22" t="s">
        <v>330</v>
      </c>
      <c r="D182" s="4" t="s">
        <v>22</v>
      </c>
      <c r="E182" s="6">
        <v>42187</v>
      </c>
      <c r="F182" s="4" t="s">
        <v>31</v>
      </c>
      <c r="G182" s="28">
        <v>10021</v>
      </c>
      <c r="H182" s="28">
        <v>10351</v>
      </c>
      <c r="I182" s="34">
        <f t="shared" si="21"/>
        <v>10186</v>
      </c>
      <c r="J182" s="4">
        <v>2.2200000000000002</v>
      </c>
      <c r="K182" s="4">
        <v>2.31</v>
      </c>
      <c r="L182" s="4">
        <v>2.2999999999999998</v>
      </c>
      <c r="M182" s="29">
        <f t="shared" si="17"/>
        <v>2.2766666666666668</v>
      </c>
      <c r="N182" s="7">
        <f t="shared" si="22"/>
        <v>4.9328828623162339E-2</v>
      </c>
      <c r="O182" s="7">
        <f t="shared" si="18"/>
        <v>2.3905000000000003</v>
      </c>
      <c r="P182" s="27">
        <f t="shared" si="19"/>
        <v>62.181497390530261</v>
      </c>
    </row>
    <row r="183" spans="1:27">
      <c r="A183" s="4" t="s">
        <v>65</v>
      </c>
      <c r="B183" s="22" t="s">
        <v>13</v>
      </c>
      <c r="C183" s="22" t="s">
        <v>330</v>
      </c>
      <c r="D183" s="4" t="s">
        <v>16</v>
      </c>
      <c r="E183" s="6">
        <v>42187</v>
      </c>
      <c r="F183" s="6" t="s">
        <v>31</v>
      </c>
      <c r="G183" s="28">
        <v>10021</v>
      </c>
      <c r="H183" s="28">
        <v>10351</v>
      </c>
      <c r="I183" s="34">
        <f t="shared" si="21"/>
        <v>10186</v>
      </c>
      <c r="J183" s="4">
        <v>2.2999999999999998</v>
      </c>
      <c r="K183" s="4">
        <v>2.2599999999999998</v>
      </c>
      <c r="L183" s="4">
        <v>2.25</v>
      </c>
      <c r="M183" s="29">
        <f t="shared" si="17"/>
        <v>2.27</v>
      </c>
      <c r="N183" s="7">
        <f t="shared" si="22"/>
        <v>2.6457513110645845E-2</v>
      </c>
      <c r="O183" s="7">
        <f t="shared" si="18"/>
        <v>2.3835000000000002</v>
      </c>
      <c r="P183" s="27">
        <f t="shared" si="19"/>
        <v>61.58083697431406</v>
      </c>
      <c r="Q183" s="26" t="s">
        <v>66</v>
      </c>
    </row>
    <row r="184" spans="1:27">
      <c r="A184" s="4" t="s">
        <v>305</v>
      </c>
      <c r="B184" s="22" t="s">
        <v>13</v>
      </c>
      <c r="C184" s="22" t="s">
        <v>330</v>
      </c>
      <c r="D184" s="4" t="s">
        <v>53</v>
      </c>
      <c r="E184" s="6">
        <v>42199</v>
      </c>
      <c r="F184" s="4" t="s">
        <v>31</v>
      </c>
      <c r="G184" s="28">
        <v>10021</v>
      </c>
      <c r="H184" s="28">
        <v>10351</v>
      </c>
      <c r="I184" s="34">
        <f t="shared" ref="I184:I186" si="23">AVERAGE(G184:H184)</f>
        <v>10186</v>
      </c>
      <c r="J184" s="4">
        <v>2.29</v>
      </c>
      <c r="K184" s="4">
        <v>2.2799999999999998</v>
      </c>
      <c r="L184" s="4">
        <v>2.23</v>
      </c>
      <c r="M184" s="29">
        <f t="shared" si="17"/>
        <v>2.2666666666666671</v>
      </c>
      <c r="N184" s="7">
        <f t="shared" si="22"/>
        <v>3.2145502536643167E-2</v>
      </c>
      <c r="O184" s="7">
        <f t="shared" si="18"/>
        <v>2.3800000000000003</v>
      </c>
      <c r="P184" s="29">
        <f t="shared" si="19"/>
        <v>61.282030682377084</v>
      </c>
      <c r="Q184" s="47"/>
      <c r="R184" s="46"/>
      <c r="S184" s="46"/>
      <c r="T184" s="46"/>
      <c r="U184" s="46"/>
      <c r="V184" s="46"/>
      <c r="W184" s="46"/>
      <c r="X184" s="46"/>
      <c r="Y184" s="46"/>
      <c r="Z184" s="46"/>
      <c r="AA184" s="46"/>
    </row>
    <row r="185" spans="1:27">
      <c r="A185" s="4" t="s">
        <v>177</v>
      </c>
      <c r="B185" s="22" t="s">
        <v>13</v>
      </c>
      <c r="C185" s="22" t="s">
        <v>330</v>
      </c>
      <c r="D185" s="4" t="s">
        <v>22</v>
      </c>
      <c r="E185" s="6">
        <v>42191</v>
      </c>
      <c r="F185" s="4" t="s">
        <v>31</v>
      </c>
      <c r="G185" s="28">
        <v>10021</v>
      </c>
      <c r="H185" s="28">
        <v>10351</v>
      </c>
      <c r="I185" s="34">
        <f t="shared" si="23"/>
        <v>10186</v>
      </c>
      <c r="J185" s="4">
        <v>2.2400000000000002</v>
      </c>
      <c r="L185" s="4">
        <v>2.29</v>
      </c>
      <c r="M185" s="29">
        <f t="shared" si="17"/>
        <v>2.2650000000000001</v>
      </c>
      <c r="N185" s="7">
        <f t="shared" si="22"/>
        <v>3.5355339059327251E-2</v>
      </c>
      <c r="O185" s="7">
        <f t="shared" si="18"/>
        <v>2.37825</v>
      </c>
      <c r="P185" s="27">
        <f t="shared" si="19"/>
        <v>61.133007661036373</v>
      </c>
      <c r="Q185" s="26" t="s">
        <v>276</v>
      </c>
    </row>
    <row r="186" spans="1:27">
      <c r="A186" s="4" t="s">
        <v>303</v>
      </c>
      <c r="B186" s="22" t="s">
        <v>13</v>
      </c>
      <c r="C186" s="22" t="s">
        <v>330</v>
      </c>
      <c r="D186" s="4" t="s">
        <v>304</v>
      </c>
      <c r="E186" s="6">
        <v>42199</v>
      </c>
      <c r="F186" s="4" t="s">
        <v>31</v>
      </c>
      <c r="G186" s="28">
        <v>10021</v>
      </c>
      <c r="H186" s="28">
        <v>10351</v>
      </c>
      <c r="I186" s="34">
        <f t="shared" si="23"/>
        <v>10186</v>
      </c>
      <c r="K186" s="4">
        <v>2.2000000000000002</v>
      </c>
      <c r="L186" s="4">
        <v>2.16</v>
      </c>
      <c r="M186" s="29">
        <f t="shared" si="17"/>
        <v>2.1800000000000002</v>
      </c>
      <c r="N186" s="7">
        <f t="shared" si="22"/>
        <v>2.8284271247461926E-2</v>
      </c>
      <c r="O186" s="7">
        <f t="shared" si="18"/>
        <v>2.2890000000000001</v>
      </c>
      <c r="P186" s="4">
        <f t="shared" si="19"/>
        <v>53.863056461139969</v>
      </c>
      <c r="Q186" s="47" t="s">
        <v>70</v>
      </c>
      <c r="R186" s="46"/>
      <c r="S186" s="46"/>
      <c r="T186" s="46"/>
      <c r="U186" s="46"/>
      <c r="V186" s="46"/>
      <c r="W186" s="46"/>
      <c r="X186" s="46"/>
      <c r="Y186" s="46"/>
      <c r="Z186" s="46"/>
      <c r="AA186" s="46"/>
    </row>
    <row r="187" spans="1:27">
      <c r="A187" s="4" t="s">
        <v>180</v>
      </c>
      <c r="B187" s="22" t="s">
        <v>13</v>
      </c>
      <c r="C187" s="22" t="s">
        <v>330</v>
      </c>
      <c r="D187" s="4" t="s">
        <v>22</v>
      </c>
      <c r="E187" s="6">
        <v>42191</v>
      </c>
      <c r="F187" s="4" t="s">
        <v>31</v>
      </c>
      <c r="G187" s="28">
        <v>10021</v>
      </c>
      <c r="H187" s="28">
        <v>10351</v>
      </c>
      <c r="I187" s="34">
        <f t="shared" ref="I187:I201" si="24">AVERAGE(G187:H187)</f>
        <v>10186</v>
      </c>
      <c r="K187" s="4">
        <v>2.1</v>
      </c>
      <c r="L187" s="4">
        <v>2.23</v>
      </c>
      <c r="M187" s="29">
        <f t="shared" si="17"/>
        <v>2.165</v>
      </c>
      <c r="N187" s="7">
        <f t="shared" si="22"/>
        <v>9.1923881554251102E-2</v>
      </c>
      <c r="O187" s="7">
        <f t="shared" si="18"/>
        <v>2.27325</v>
      </c>
      <c r="P187" s="27">
        <f t="shared" si="19"/>
        <v>52.646032953724003</v>
      </c>
    </row>
    <row r="188" spans="1:27">
      <c r="A188" s="4" t="s">
        <v>176</v>
      </c>
      <c r="B188" s="22" t="s">
        <v>13</v>
      </c>
      <c r="C188" s="22" t="s">
        <v>330</v>
      </c>
      <c r="D188" s="4" t="s">
        <v>22</v>
      </c>
      <c r="E188" s="6">
        <v>42191</v>
      </c>
      <c r="F188" s="4" t="s">
        <v>31</v>
      </c>
      <c r="G188" s="28">
        <v>10021</v>
      </c>
      <c r="H188" s="28">
        <v>10351</v>
      </c>
      <c r="I188" s="34">
        <f t="shared" si="24"/>
        <v>10186</v>
      </c>
      <c r="J188" s="4">
        <v>2.1800000000000002</v>
      </c>
      <c r="K188" s="4">
        <v>2.04</v>
      </c>
      <c r="L188" s="4">
        <v>2.12</v>
      </c>
      <c r="M188" s="29">
        <f t="shared" si="17"/>
        <v>2.1133333333333337</v>
      </c>
      <c r="N188" s="7">
        <f t="shared" si="22"/>
        <v>7.0237691685684986E-2</v>
      </c>
      <c r="O188" s="7">
        <f t="shared" si="18"/>
        <v>2.2190000000000003</v>
      </c>
      <c r="P188" s="27">
        <f t="shared" si="19"/>
        <v>48.600875244703118</v>
      </c>
    </row>
    <row r="189" spans="1:27">
      <c r="A189" s="4" t="s">
        <v>90</v>
      </c>
      <c r="B189" s="22" t="s">
        <v>87</v>
      </c>
      <c r="C189" s="22" t="s">
        <v>330</v>
      </c>
      <c r="D189" s="4" t="s">
        <v>60</v>
      </c>
      <c r="E189" s="6">
        <v>42187</v>
      </c>
      <c r="F189" s="4" t="s">
        <v>31</v>
      </c>
      <c r="G189" s="28">
        <v>10351</v>
      </c>
      <c r="H189" s="28">
        <v>10680</v>
      </c>
      <c r="I189" s="34">
        <f t="shared" si="24"/>
        <v>10515.5</v>
      </c>
      <c r="J189" s="4">
        <v>2.74</v>
      </c>
      <c r="K189" s="4">
        <v>2.6</v>
      </c>
      <c r="L189" s="4">
        <v>2.61</v>
      </c>
      <c r="M189" s="29">
        <f t="shared" si="17"/>
        <v>2.65</v>
      </c>
      <c r="N189" s="7">
        <f t="shared" si="22"/>
        <v>7.8102496759066664E-2</v>
      </c>
      <c r="O189" s="7">
        <f t="shared" si="18"/>
        <v>2.7824999999999998</v>
      </c>
      <c r="P189" s="27">
        <f t="shared" si="19"/>
        <v>102.78833771292109</v>
      </c>
    </row>
    <row r="190" spans="1:27">
      <c r="A190" s="4" t="s">
        <v>88</v>
      </c>
      <c r="B190" s="22" t="s">
        <v>87</v>
      </c>
      <c r="C190" s="22" t="s">
        <v>330</v>
      </c>
      <c r="D190" s="4" t="s">
        <v>16</v>
      </c>
      <c r="E190" s="6">
        <v>42187</v>
      </c>
      <c r="F190" s="4" t="s">
        <v>31</v>
      </c>
      <c r="G190" s="28">
        <v>10351</v>
      </c>
      <c r="H190" s="28">
        <v>10680</v>
      </c>
      <c r="I190" s="34">
        <f t="shared" si="24"/>
        <v>10515.5</v>
      </c>
      <c r="J190" s="4">
        <v>2.54</v>
      </c>
      <c r="K190" s="4">
        <v>2.5299999999999998</v>
      </c>
      <c r="M190" s="29">
        <f t="shared" si="17"/>
        <v>2.5350000000000001</v>
      </c>
      <c r="N190" s="7">
        <f t="shared" si="22"/>
        <v>7.0710678118656384E-3</v>
      </c>
      <c r="O190" s="7">
        <f t="shared" si="18"/>
        <v>2.6617500000000001</v>
      </c>
      <c r="P190" s="27">
        <f t="shared" si="19"/>
        <v>88.749733934701709</v>
      </c>
    </row>
    <row r="191" spans="1:27">
      <c r="A191" s="4" t="s">
        <v>165</v>
      </c>
      <c r="B191" s="22" t="s">
        <v>87</v>
      </c>
      <c r="C191" s="22" t="s">
        <v>330</v>
      </c>
      <c r="D191" s="4" t="s">
        <v>23</v>
      </c>
      <c r="E191" s="6">
        <v>42191</v>
      </c>
      <c r="F191" s="4" t="s">
        <v>31</v>
      </c>
      <c r="G191" s="28">
        <v>10351</v>
      </c>
      <c r="H191" s="28">
        <v>10680</v>
      </c>
      <c r="I191" s="34">
        <f t="shared" si="24"/>
        <v>10515.5</v>
      </c>
      <c r="J191" s="4">
        <v>2.52</v>
      </c>
      <c r="M191" s="29">
        <f t="shared" si="17"/>
        <v>2.52</v>
      </c>
      <c r="O191" s="7">
        <f t="shared" si="18"/>
        <v>2.6459999999999999</v>
      </c>
      <c r="P191" s="27">
        <f t="shared" si="19"/>
        <v>87.023348469501087</v>
      </c>
    </row>
    <row r="192" spans="1:27">
      <c r="A192" s="4" t="s">
        <v>183</v>
      </c>
      <c r="B192" s="22" t="s">
        <v>87</v>
      </c>
      <c r="C192" s="22" t="s">
        <v>330</v>
      </c>
      <c r="D192" s="4" t="s">
        <v>23</v>
      </c>
      <c r="E192" s="6">
        <v>42194</v>
      </c>
      <c r="F192" s="4" t="s">
        <v>31</v>
      </c>
      <c r="G192" s="28">
        <v>10351</v>
      </c>
      <c r="H192" s="28">
        <v>10680</v>
      </c>
      <c r="I192" s="34">
        <f t="shared" si="24"/>
        <v>10515.5</v>
      </c>
      <c r="J192" s="4">
        <v>2.46</v>
      </c>
      <c r="K192" s="4">
        <v>2.39</v>
      </c>
      <c r="L192" s="4">
        <v>2.37</v>
      </c>
      <c r="M192" s="29">
        <f t="shared" si="17"/>
        <v>2.4066666666666667</v>
      </c>
      <c r="N192" s="7">
        <f t="shared" ref="N192:N227" si="25">STDEV(J192:L192)</f>
        <v>4.7258156262526003E-2</v>
      </c>
      <c r="O192" s="7">
        <f t="shared" si="18"/>
        <v>2.5270000000000001</v>
      </c>
      <c r="P192" s="27">
        <f t="shared" si="19"/>
        <v>74.728587055912001</v>
      </c>
    </row>
    <row r="193" spans="1:27">
      <c r="A193" s="4" t="s">
        <v>89</v>
      </c>
      <c r="B193" s="22" t="s">
        <v>87</v>
      </c>
      <c r="C193" s="22" t="s">
        <v>330</v>
      </c>
      <c r="D193" s="4" t="s">
        <v>53</v>
      </c>
      <c r="E193" s="6">
        <v>42187</v>
      </c>
      <c r="F193" s="4" t="s">
        <v>31</v>
      </c>
      <c r="G193" s="28">
        <v>10351</v>
      </c>
      <c r="H193" s="28">
        <v>10680</v>
      </c>
      <c r="I193" s="34">
        <f t="shared" si="24"/>
        <v>10515.5</v>
      </c>
      <c r="J193" s="4">
        <v>2.36</v>
      </c>
      <c r="K193" s="4">
        <v>2.39</v>
      </c>
      <c r="M193" s="29">
        <f t="shared" si="17"/>
        <v>2.375</v>
      </c>
      <c r="N193" s="7">
        <f t="shared" si="25"/>
        <v>2.12132034355966E-2</v>
      </c>
      <c r="O193" s="7">
        <f t="shared" si="18"/>
        <v>2.4937499999999999</v>
      </c>
      <c r="P193" s="27">
        <f t="shared" si="19"/>
        <v>71.523138297418626</v>
      </c>
    </row>
    <row r="194" spans="1:27">
      <c r="A194" s="4" t="s">
        <v>110</v>
      </c>
      <c r="B194" s="22" t="s">
        <v>87</v>
      </c>
      <c r="C194" s="22" t="s">
        <v>330</v>
      </c>
      <c r="D194" s="4" t="s">
        <v>94</v>
      </c>
      <c r="E194" s="6">
        <v>42187</v>
      </c>
      <c r="F194" s="4" t="s">
        <v>31</v>
      </c>
      <c r="G194" s="28">
        <v>10351</v>
      </c>
      <c r="H194" s="28">
        <v>10680</v>
      </c>
      <c r="I194" s="34">
        <f t="shared" si="24"/>
        <v>10515.5</v>
      </c>
      <c r="J194" s="4">
        <v>2.2000000000000002</v>
      </c>
      <c r="L194" s="4">
        <v>2.29</v>
      </c>
      <c r="M194" s="29">
        <f t="shared" si="17"/>
        <v>2.2450000000000001</v>
      </c>
      <c r="N194" s="7">
        <f t="shared" si="25"/>
        <v>6.3639610306789177E-2</v>
      </c>
      <c r="O194" s="7">
        <f t="shared" si="18"/>
        <v>2.3572500000000001</v>
      </c>
      <c r="P194" s="27">
        <f t="shared" si="19"/>
        <v>59.36440278246446</v>
      </c>
      <c r="Q194" s="26" t="s">
        <v>281</v>
      </c>
    </row>
    <row r="195" spans="1:27">
      <c r="A195" s="4" t="s">
        <v>166</v>
      </c>
      <c r="B195" s="22" t="s">
        <v>87</v>
      </c>
      <c r="C195" s="22" t="s">
        <v>330</v>
      </c>
      <c r="D195" s="4" t="s">
        <v>23</v>
      </c>
      <c r="E195" s="6">
        <v>42191</v>
      </c>
      <c r="F195" s="4" t="s">
        <v>31</v>
      </c>
      <c r="G195" s="28">
        <v>10351</v>
      </c>
      <c r="H195" s="28">
        <v>10680</v>
      </c>
      <c r="I195" s="34">
        <f t="shared" si="24"/>
        <v>10515.5</v>
      </c>
      <c r="J195" s="4">
        <v>2.2799999999999998</v>
      </c>
      <c r="K195" s="4">
        <v>2.19</v>
      </c>
      <c r="M195" s="29">
        <f t="shared" si="17"/>
        <v>2.2349999999999999</v>
      </c>
      <c r="N195" s="7">
        <f t="shared" si="25"/>
        <v>6.3639610306789177E-2</v>
      </c>
      <c r="O195" s="7">
        <f t="shared" si="18"/>
        <v>2.3467499999999997</v>
      </c>
      <c r="P195" s="27">
        <f t="shared" si="19"/>
        <v>58.49363569120689</v>
      </c>
    </row>
    <row r="196" spans="1:27">
      <c r="A196" s="4" t="s">
        <v>184</v>
      </c>
      <c r="B196" s="22" t="s">
        <v>87</v>
      </c>
      <c r="C196" s="22" t="s">
        <v>330</v>
      </c>
      <c r="D196" s="4" t="s">
        <v>94</v>
      </c>
      <c r="E196" s="6">
        <v>42194</v>
      </c>
      <c r="F196" s="4" t="s">
        <v>31</v>
      </c>
      <c r="G196" s="28">
        <v>10351</v>
      </c>
      <c r="H196" s="28">
        <v>10680</v>
      </c>
      <c r="I196" s="34">
        <f t="shared" si="24"/>
        <v>10515.5</v>
      </c>
      <c r="J196" s="4">
        <v>1.91</v>
      </c>
      <c r="K196" s="4">
        <v>1.98</v>
      </c>
      <c r="L196" s="4">
        <v>1.88</v>
      </c>
      <c r="M196" s="29">
        <f t="shared" si="17"/>
        <v>1.9233333333333331</v>
      </c>
      <c r="N196" s="7">
        <f t="shared" si="25"/>
        <v>5.1316014394468888E-2</v>
      </c>
      <c r="O196" s="7">
        <f t="shared" si="18"/>
        <v>2.0194999999999999</v>
      </c>
      <c r="P196" s="27">
        <f t="shared" si="19"/>
        <v>35.581199799584489</v>
      </c>
    </row>
    <row r="197" spans="1:27" s="42" customFormat="1">
      <c r="A197" s="4" t="s">
        <v>163</v>
      </c>
      <c r="B197" s="22" t="s">
        <v>106</v>
      </c>
      <c r="C197" s="22" t="s">
        <v>330</v>
      </c>
      <c r="D197" s="4" t="s">
        <v>94</v>
      </c>
      <c r="E197" s="6">
        <v>42191</v>
      </c>
      <c r="F197" s="4" t="s">
        <v>31</v>
      </c>
      <c r="G197" s="28">
        <v>10680</v>
      </c>
      <c r="H197" s="28">
        <v>11010</v>
      </c>
      <c r="I197" s="34">
        <f t="shared" si="24"/>
        <v>10845</v>
      </c>
      <c r="J197" s="4">
        <v>2.64</v>
      </c>
      <c r="K197" s="4">
        <v>2.82</v>
      </c>
      <c r="L197" s="4">
        <v>2.74</v>
      </c>
      <c r="M197" s="29">
        <f t="shared" si="17"/>
        <v>2.7333333333333329</v>
      </c>
      <c r="N197" s="7">
        <f t="shared" si="25"/>
        <v>9.0184995056457745E-2</v>
      </c>
      <c r="O197" s="7">
        <f t="shared" si="18"/>
        <v>2.8699999999999997</v>
      </c>
      <c r="P197" s="27">
        <f t="shared" si="19"/>
        <v>113.88132153410302</v>
      </c>
      <c r="Q197" s="26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 s="42" customFormat="1">
      <c r="A198" s="4" t="s">
        <v>297</v>
      </c>
      <c r="B198" s="22" t="s">
        <v>106</v>
      </c>
      <c r="C198" s="22" t="s">
        <v>330</v>
      </c>
      <c r="D198" s="4" t="s">
        <v>16</v>
      </c>
      <c r="E198" s="6">
        <v>42199</v>
      </c>
      <c r="F198" s="4" t="s">
        <v>31</v>
      </c>
      <c r="G198" s="28">
        <v>10680</v>
      </c>
      <c r="H198" s="28">
        <v>11010</v>
      </c>
      <c r="I198" s="34">
        <f t="shared" si="24"/>
        <v>10845</v>
      </c>
      <c r="J198" s="4">
        <v>2.62</v>
      </c>
      <c r="K198" s="4">
        <v>2.74</v>
      </c>
      <c r="L198" s="4">
        <v>2.78</v>
      </c>
      <c r="M198" s="29">
        <f t="shared" ref="M198:M227" si="26">AVERAGE(J198:L198)</f>
        <v>2.7133333333333334</v>
      </c>
      <c r="N198" s="7">
        <f t="shared" si="25"/>
        <v>8.326663997864521E-2</v>
      </c>
      <c r="O198" s="7">
        <f t="shared" ref="O198:O227" si="27">(M198*0.05)+M198</f>
        <v>2.8490000000000002</v>
      </c>
      <c r="P198" s="27">
        <f t="shared" ref="P198:P227" si="28">10^((3.31*(LOG(M198)))+0.611)</f>
        <v>111.14640677482136</v>
      </c>
      <c r="Q198" s="47" t="s">
        <v>70</v>
      </c>
      <c r="R198" s="46"/>
      <c r="S198" s="46"/>
      <c r="T198" s="46"/>
      <c r="U198" s="46"/>
      <c r="V198" s="46"/>
      <c r="W198" s="46"/>
      <c r="X198" s="46"/>
      <c r="Y198" s="46"/>
      <c r="Z198" s="46"/>
      <c r="AA198" s="46"/>
    </row>
    <row r="199" spans="1:27" s="42" customFormat="1">
      <c r="A199" s="4" t="s">
        <v>108</v>
      </c>
      <c r="B199" s="22" t="s">
        <v>106</v>
      </c>
      <c r="C199" s="22" t="s">
        <v>330</v>
      </c>
      <c r="D199" s="4" t="s">
        <v>94</v>
      </c>
      <c r="E199" s="6">
        <v>42187</v>
      </c>
      <c r="F199" s="4" t="s">
        <v>31</v>
      </c>
      <c r="G199" s="28">
        <v>10680</v>
      </c>
      <c r="H199" s="28">
        <v>11010</v>
      </c>
      <c r="I199" s="34">
        <f t="shared" si="24"/>
        <v>10845</v>
      </c>
      <c r="J199" s="4">
        <v>2.69</v>
      </c>
      <c r="K199" s="4">
        <v>2.56</v>
      </c>
      <c r="L199" s="4">
        <v>2.67</v>
      </c>
      <c r="M199" s="29">
        <f t="shared" si="26"/>
        <v>2.64</v>
      </c>
      <c r="N199" s="7">
        <f t="shared" si="25"/>
        <v>6.9999999999999937E-2</v>
      </c>
      <c r="O199" s="7">
        <f t="shared" si="27"/>
        <v>2.7720000000000002</v>
      </c>
      <c r="P199" s="27">
        <f t="shared" si="28"/>
        <v>101.51003977332573</v>
      </c>
      <c r="Q199" s="26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 s="42" customFormat="1">
      <c r="A200" s="4" t="s">
        <v>107</v>
      </c>
      <c r="B200" s="22" t="s">
        <v>106</v>
      </c>
      <c r="C200" s="22" t="s">
        <v>330</v>
      </c>
      <c r="D200" s="4" t="s">
        <v>23</v>
      </c>
      <c r="E200" s="6">
        <v>42187</v>
      </c>
      <c r="F200" s="4" t="s">
        <v>31</v>
      </c>
      <c r="G200" s="28">
        <v>10680</v>
      </c>
      <c r="H200" s="28">
        <v>11010</v>
      </c>
      <c r="I200" s="34">
        <f t="shared" si="24"/>
        <v>10845</v>
      </c>
      <c r="J200" s="4">
        <v>2.61</v>
      </c>
      <c r="K200" s="4">
        <v>2.52</v>
      </c>
      <c r="L200" s="4">
        <v>2.5299999999999998</v>
      </c>
      <c r="M200" s="29">
        <f t="shared" si="26"/>
        <v>2.5533333333333332</v>
      </c>
      <c r="N200" s="7">
        <f t="shared" si="25"/>
        <v>4.9328828623162443E-2</v>
      </c>
      <c r="O200" s="7">
        <f t="shared" si="27"/>
        <v>2.681</v>
      </c>
      <c r="P200" s="27">
        <f t="shared" si="28"/>
        <v>90.892044904216817</v>
      </c>
      <c r="Q200" s="26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 s="42" customFormat="1">
      <c r="A201" s="4" t="s">
        <v>164</v>
      </c>
      <c r="B201" s="22" t="s">
        <v>106</v>
      </c>
      <c r="C201" s="22" t="s">
        <v>330</v>
      </c>
      <c r="D201" s="4" t="s">
        <v>21</v>
      </c>
      <c r="E201" s="6">
        <v>42191</v>
      </c>
      <c r="F201" s="4" t="s">
        <v>31</v>
      </c>
      <c r="G201" s="28">
        <v>10680</v>
      </c>
      <c r="H201" s="28">
        <v>11010</v>
      </c>
      <c r="I201" s="34">
        <f t="shared" si="24"/>
        <v>10845</v>
      </c>
      <c r="J201" s="4">
        <v>2.61</v>
      </c>
      <c r="K201" s="4">
        <v>2.5099999999999998</v>
      </c>
      <c r="L201" s="4">
        <v>2.4</v>
      </c>
      <c r="M201" s="29">
        <f t="shared" si="26"/>
        <v>2.5066666666666664</v>
      </c>
      <c r="N201" s="7">
        <f t="shared" si="25"/>
        <v>0.10503967504392485</v>
      </c>
      <c r="O201" s="7">
        <f t="shared" si="27"/>
        <v>2.6319999999999997</v>
      </c>
      <c r="P201" s="27">
        <f t="shared" si="28"/>
        <v>85.508580957372118</v>
      </c>
      <c r="Q201" s="26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1:27" s="42" customFormat="1">
      <c r="A202" s="4" t="s">
        <v>298</v>
      </c>
      <c r="B202" s="22" t="s">
        <v>106</v>
      </c>
      <c r="C202" s="22" t="s">
        <v>330</v>
      </c>
      <c r="D202" s="4" t="s">
        <v>16</v>
      </c>
      <c r="E202" s="6">
        <v>42199</v>
      </c>
      <c r="F202" s="4" t="s">
        <v>31</v>
      </c>
      <c r="G202" s="28">
        <v>10680</v>
      </c>
      <c r="H202" s="28">
        <v>11010</v>
      </c>
      <c r="I202" s="34">
        <f t="shared" ref="I202:I203" si="29">AVERAGE(G202:H202)</f>
        <v>10845</v>
      </c>
      <c r="J202" s="4">
        <v>2.2799999999999998</v>
      </c>
      <c r="K202" s="4">
        <v>2.33</v>
      </c>
      <c r="L202" s="4">
        <v>2.42</v>
      </c>
      <c r="M202" s="29">
        <f t="shared" si="26"/>
        <v>2.3433333333333333</v>
      </c>
      <c r="N202" s="7">
        <f t="shared" si="25"/>
        <v>7.0945988845975916E-2</v>
      </c>
      <c r="O202" s="7">
        <f t="shared" si="27"/>
        <v>2.4605000000000001</v>
      </c>
      <c r="P202" s="27">
        <f t="shared" si="28"/>
        <v>68.41491200255345</v>
      </c>
      <c r="Q202" s="47"/>
      <c r="R202" s="46"/>
      <c r="S202" s="46"/>
      <c r="T202" s="46"/>
      <c r="U202" s="46"/>
      <c r="V202" s="46"/>
      <c r="W202" s="46"/>
      <c r="X202" s="46"/>
      <c r="Y202" s="46"/>
      <c r="Z202" s="46"/>
      <c r="AA202" s="46"/>
    </row>
    <row r="203" spans="1:27" s="42" customFormat="1">
      <c r="A203" s="4" t="s">
        <v>299</v>
      </c>
      <c r="B203" s="22" t="s">
        <v>106</v>
      </c>
      <c r="C203" s="22" t="s">
        <v>330</v>
      </c>
      <c r="D203" s="4" t="s">
        <v>16</v>
      </c>
      <c r="E203" s="6">
        <v>42199</v>
      </c>
      <c r="F203" s="4" t="s">
        <v>31</v>
      </c>
      <c r="G203" s="28">
        <v>10680</v>
      </c>
      <c r="H203" s="28">
        <v>11010</v>
      </c>
      <c r="I203" s="34">
        <f t="shared" si="29"/>
        <v>10845</v>
      </c>
      <c r="J203" s="4">
        <v>2.3199999999999998</v>
      </c>
      <c r="K203" s="4">
        <v>2.34</v>
      </c>
      <c r="L203" s="4">
        <v>2.29</v>
      </c>
      <c r="M203" s="29">
        <f t="shared" si="26"/>
        <v>2.3166666666666669</v>
      </c>
      <c r="N203" s="7">
        <f t="shared" si="25"/>
        <v>2.5166114784235735E-2</v>
      </c>
      <c r="O203" s="7">
        <f t="shared" si="27"/>
        <v>2.4325000000000001</v>
      </c>
      <c r="P203" s="27">
        <f t="shared" si="28"/>
        <v>65.871620874745616</v>
      </c>
      <c r="Q203" s="47"/>
      <c r="R203" s="46"/>
      <c r="S203" s="46"/>
      <c r="T203" s="46"/>
      <c r="U203" s="46"/>
      <c r="V203" s="46"/>
      <c r="W203" s="46"/>
      <c r="X203" s="46"/>
      <c r="Y203" s="46"/>
      <c r="Z203" s="46"/>
      <c r="AA203" s="46"/>
    </row>
    <row r="204" spans="1:27" s="42" customFormat="1">
      <c r="A204" s="4" t="s">
        <v>234</v>
      </c>
      <c r="B204" s="22" t="s">
        <v>235</v>
      </c>
      <c r="C204" s="22" t="s">
        <v>331</v>
      </c>
      <c r="D204" s="4" t="s">
        <v>21</v>
      </c>
      <c r="E204" s="6">
        <v>42196</v>
      </c>
      <c r="F204" s="4" t="s">
        <v>31</v>
      </c>
      <c r="G204" s="28">
        <v>11010</v>
      </c>
      <c r="H204" s="28">
        <v>11339</v>
      </c>
      <c r="I204" s="34">
        <f t="shared" ref="I204:I227" si="30">AVERAGE(G204:H204)</f>
        <v>11174.5</v>
      </c>
      <c r="J204" s="4">
        <v>2.54</v>
      </c>
      <c r="K204" s="4">
        <v>2.59</v>
      </c>
      <c r="L204" s="4">
        <v>2.57</v>
      </c>
      <c r="M204" s="29">
        <f t="shared" si="26"/>
        <v>2.5666666666666664</v>
      </c>
      <c r="N204" s="7">
        <f t="shared" si="25"/>
        <v>2.5166114784235735E-2</v>
      </c>
      <c r="O204" s="7">
        <f t="shared" si="27"/>
        <v>2.6949999999999998</v>
      </c>
      <c r="P204" s="27">
        <f t="shared" si="28"/>
        <v>92.472574147609677</v>
      </c>
      <c r="Q204" s="26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1:27" s="42" customFormat="1">
      <c r="A205" s="4" t="s">
        <v>236</v>
      </c>
      <c r="B205" s="22" t="s">
        <v>235</v>
      </c>
      <c r="C205" s="22" t="s">
        <v>331</v>
      </c>
      <c r="D205" s="4" t="s">
        <v>53</v>
      </c>
      <c r="E205" s="6">
        <v>42196</v>
      </c>
      <c r="F205" s="4" t="s">
        <v>31</v>
      </c>
      <c r="G205" s="28">
        <v>11010</v>
      </c>
      <c r="H205" s="28">
        <v>11339</v>
      </c>
      <c r="I205" s="34">
        <f t="shared" si="30"/>
        <v>11174.5</v>
      </c>
      <c r="J205" s="4">
        <v>2.17</v>
      </c>
      <c r="K205" s="4">
        <v>2.0699999999999998</v>
      </c>
      <c r="L205" s="4">
        <v>2.12</v>
      </c>
      <c r="M205" s="29">
        <f t="shared" si="26"/>
        <v>2.12</v>
      </c>
      <c r="N205" s="7">
        <f t="shared" si="25"/>
        <v>5.0000000000000044E-2</v>
      </c>
      <c r="O205" s="7">
        <f t="shared" si="27"/>
        <v>2.226</v>
      </c>
      <c r="P205" s="27">
        <f t="shared" si="28"/>
        <v>49.110199647877536</v>
      </c>
      <c r="Q205" s="26" t="s">
        <v>237</v>
      </c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1:27" s="42" customFormat="1">
      <c r="A206" s="4" t="s">
        <v>20</v>
      </c>
      <c r="B206" s="22" t="s">
        <v>17</v>
      </c>
      <c r="C206" s="22" t="s">
        <v>331</v>
      </c>
      <c r="D206" s="4" t="s">
        <v>23</v>
      </c>
      <c r="E206" s="6">
        <v>42187</v>
      </c>
      <c r="F206" s="6" t="s">
        <v>31</v>
      </c>
      <c r="G206" s="28">
        <v>11668</v>
      </c>
      <c r="H206" s="28">
        <v>12656</v>
      </c>
      <c r="I206" s="34">
        <f t="shared" si="30"/>
        <v>12162</v>
      </c>
      <c r="J206" s="4">
        <v>2.69</v>
      </c>
      <c r="K206" s="4">
        <v>2.67</v>
      </c>
      <c r="L206" s="4">
        <v>2.59</v>
      </c>
      <c r="M206" s="29">
        <f t="shared" si="26"/>
        <v>2.65</v>
      </c>
      <c r="N206" s="7">
        <f t="shared" si="25"/>
        <v>5.2915026221291857E-2</v>
      </c>
      <c r="O206" s="7">
        <f t="shared" si="27"/>
        <v>2.7824999999999998</v>
      </c>
      <c r="P206" s="27">
        <f t="shared" si="28"/>
        <v>102.78833771292109</v>
      </c>
      <c r="Q206" s="26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1:27" s="42" customFormat="1">
      <c r="A207" s="4" t="s">
        <v>101</v>
      </c>
      <c r="B207" s="22" t="s">
        <v>17</v>
      </c>
      <c r="C207" s="22" t="s">
        <v>331</v>
      </c>
      <c r="D207" s="4" t="s">
        <v>22</v>
      </c>
      <c r="E207" s="6">
        <v>42187</v>
      </c>
      <c r="F207" s="6" t="s">
        <v>31</v>
      </c>
      <c r="G207" s="28">
        <v>11668</v>
      </c>
      <c r="H207" s="28">
        <v>12656</v>
      </c>
      <c r="I207" s="34">
        <f t="shared" si="30"/>
        <v>12162</v>
      </c>
      <c r="J207" s="4">
        <v>2.58</v>
      </c>
      <c r="K207" s="4">
        <v>2.57</v>
      </c>
      <c r="L207" s="4"/>
      <c r="M207" s="29">
        <f t="shared" si="26"/>
        <v>2.5750000000000002</v>
      </c>
      <c r="N207" s="7">
        <f t="shared" si="25"/>
        <v>7.0710678118656384E-3</v>
      </c>
      <c r="O207" s="7">
        <f t="shared" si="27"/>
        <v>2.7037500000000003</v>
      </c>
      <c r="P207" s="27">
        <f t="shared" si="28"/>
        <v>93.470086043645793</v>
      </c>
      <c r="Q207" s="26" t="s">
        <v>39</v>
      </c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1:27" s="42" customFormat="1">
      <c r="A208" s="4" t="s">
        <v>18</v>
      </c>
      <c r="B208" s="22" t="s">
        <v>17</v>
      </c>
      <c r="C208" s="22" t="s">
        <v>331</v>
      </c>
      <c r="D208" s="4" t="s">
        <v>21</v>
      </c>
      <c r="E208" s="6">
        <v>42187</v>
      </c>
      <c r="F208" s="6" t="s">
        <v>31</v>
      </c>
      <c r="G208" s="28">
        <v>11668</v>
      </c>
      <c r="H208" s="28">
        <v>12656</v>
      </c>
      <c r="I208" s="34">
        <f t="shared" si="30"/>
        <v>12162</v>
      </c>
      <c r="J208" s="4">
        <v>2.48</v>
      </c>
      <c r="K208" s="4">
        <v>2.5</v>
      </c>
      <c r="L208" s="4">
        <v>2.48</v>
      </c>
      <c r="M208" s="29">
        <f t="shared" si="26"/>
        <v>2.4866666666666668</v>
      </c>
      <c r="N208" s="7">
        <f t="shared" si="25"/>
        <v>1.1547005383792526E-2</v>
      </c>
      <c r="O208" s="7">
        <f t="shared" si="27"/>
        <v>2.6110000000000002</v>
      </c>
      <c r="P208" s="27">
        <f t="shared" si="28"/>
        <v>83.271073951278439</v>
      </c>
      <c r="Q208" s="26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1:27" s="42" customFormat="1">
      <c r="A209" s="4" t="s">
        <v>19</v>
      </c>
      <c r="B209" s="22" t="s">
        <v>17</v>
      </c>
      <c r="C209" s="22" t="s">
        <v>331</v>
      </c>
      <c r="D209" s="4" t="s">
        <v>21</v>
      </c>
      <c r="E209" s="6">
        <v>42196</v>
      </c>
      <c r="F209" s="6" t="s">
        <v>31</v>
      </c>
      <c r="G209" s="28">
        <v>11668</v>
      </c>
      <c r="H209" s="28">
        <v>12656</v>
      </c>
      <c r="I209" s="34">
        <f t="shared" si="30"/>
        <v>12162</v>
      </c>
      <c r="J209" s="4">
        <v>2.41</v>
      </c>
      <c r="K209" s="4">
        <v>2.39</v>
      </c>
      <c r="L209" s="4">
        <v>2.5</v>
      </c>
      <c r="M209" s="29">
        <f t="shared" si="26"/>
        <v>2.4333333333333336</v>
      </c>
      <c r="N209" s="7">
        <f t="shared" si="25"/>
        <v>5.8594652770823076E-2</v>
      </c>
      <c r="O209" s="7">
        <f t="shared" si="27"/>
        <v>2.5550000000000002</v>
      </c>
      <c r="P209" s="27">
        <f t="shared" si="28"/>
        <v>77.504570492626414</v>
      </c>
      <c r="Q209" s="26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1:27" s="42" customFormat="1">
      <c r="A210" s="4" t="s">
        <v>103</v>
      </c>
      <c r="B210" s="22" t="s">
        <v>17</v>
      </c>
      <c r="C210" s="22" t="s">
        <v>331</v>
      </c>
      <c r="D210" s="4" t="s">
        <v>22</v>
      </c>
      <c r="E210" s="6">
        <v>42187</v>
      </c>
      <c r="F210" s="6" t="s">
        <v>31</v>
      </c>
      <c r="G210" s="28">
        <v>11668</v>
      </c>
      <c r="H210" s="28">
        <v>12656</v>
      </c>
      <c r="I210" s="34">
        <f t="shared" si="30"/>
        <v>12162</v>
      </c>
      <c r="J210" s="4">
        <v>2.33</v>
      </c>
      <c r="K210" s="4">
        <v>2.4</v>
      </c>
      <c r="L210" s="4">
        <v>2.37</v>
      </c>
      <c r="M210" s="29">
        <f t="shared" si="26"/>
        <v>2.3666666666666667</v>
      </c>
      <c r="N210" s="7">
        <f t="shared" si="25"/>
        <v>3.5118845842842389E-2</v>
      </c>
      <c r="O210" s="7">
        <f t="shared" si="27"/>
        <v>2.4849999999999999</v>
      </c>
      <c r="P210" s="27">
        <f t="shared" si="28"/>
        <v>70.695827311705287</v>
      </c>
      <c r="Q210" s="26" t="s">
        <v>39</v>
      </c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spans="1:27" s="42" customFormat="1">
      <c r="A211" s="4" t="s">
        <v>104</v>
      </c>
      <c r="B211" s="22" t="s">
        <v>17</v>
      </c>
      <c r="C211" s="22" t="s">
        <v>331</v>
      </c>
      <c r="D211" s="4" t="s">
        <v>22</v>
      </c>
      <c r="E211" s="6">
        <v>42187</v>
      </c>
      <c r="F211" s="6" t="s">
        <v>31</v>
      </c>
      <c r="G211" s="28">
        <v>11668</v>
      </c>
      <c r="H211" s="28">
        <v>12656</v>
      </c>
      <c r="I211" s="34">
        <f t="shared" si="30"/>
        <v>12162</v>
      </c>
      <c r="J211" s="4">
        <v>2.2200000000000002</v>
      </c>
      <c r="K211" s="4">
        <v>2.1800000000000002</v>
      </c>
      <c r="L211" s="4">
        <v>2.2599999999999998</v>
      </c>
      <c r="M211" s="29">
        <f t="shared" si="26"/>
        <v>2.2200000000000002</v>
      </c>
      <c r="N211" s="7">
        <f t="shared" si="25"/>
        <v>3.9999999999999813E-2</v>
      </c>
      <c r="O211" s="7">
        <f t="shared" si="27"/>
        <v>2.3310000000000004</v>
      </c>
      <c r="P211" s="27">
        <f t="shared" si="28"/>
        <v>57.204256513913116</v>
      </c>
      <c r="Q211" s="26" t="s">
        <v>39</v>
      </c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1:27" s="42" customFormat="1">
      <c r="A212" s="4" t="s">
        <v>102</v>
      </c>
      <c r="B212" s="22" t="s">
        <v>17</v>
      </c>
      <c r="C212" s="22" t="s">
        <v>331</v>
      </c>
      <c r="D212" s="4" t="s">
        <v>23</v>
      </c>
      <c r="E212" s="6">
        <v>42187</v>
      </c>
      <c r="F212" s="6" t="s">
        <v>31</v>
      </c>
      <c r="G212" s="28">
        <v>11668</v>
      </c>
      <c r="H212" s="28">
        <v>12656</v>
      </c>
      <c r="I212" s="34">
        <f t="shared" si="30"/>
        <v>12162</v>
      </c>
      <c r="J212" s="4">
        <v>2.2400000000000002</v>
      </c>
      <c r="K212" s="4">
        <v>2.2400000000000002</v>
      </c>
      <c r="L212" s="4">
        <v>2.15</v>
      </c>
      <c r="M212" s="29">
        <f t="shared" si="26"/>
        <v>2.2100000000000004</v>
      </c>
      <c r="N212" s="7">
        <f t="shared" si="25"/>
        <v>5.1961524227066493E-2</v>
      </c>
      <c r="O212" s="7">
        <f t="shared" si="27"/>
        <v>2.3205000000000005</v>
      </c>
      <c r="P212" s="27">
        <f t="shared" si="28"/>
        <v>56.355774916361376</v>
      </c>
      <c r="Q212" s="26" t="s">
        <v>39</v>
      </c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spans="1:27" s="42" customFormat="1">
      <c r="A213" s="4" t="s">
        <v>243</v>
      </c>
      <c r="B213" s="22" t="s">
        <v>242</v>
      </c>
      <c r="C213" s="22" t="s">
        <v>331</v>
      </c>
      <c r="D213" s="4" t="s">
        <v>23</v>
      </c>
      <c r="E213" s="6">
        <v>42196</v>
      </c>
      <c r="F213" s="4" t="s">
        <v>31</v>
      </c>
      <c r="G213" s="28">
        <v>11998</v>
      </c>
      <c r="H213" s="28">
        <v>15330</v>
      </c>
      <c r="I213" s="34">
        <f t="shared" si="30"/>
        <v>13664</v>
      </c>
      <c r="J213" s="4">
        <v>2.5</v>
      </c>
      <c r="K213" s="4">
        <v>2.42</v>
      </c>
      <c r="L213" s="4"/>
      <c r="M213" s="29">
        <f t="shared" si="26"/>
        <v>2.46</v>
      </c>
      <c r="N213" s="7">
        <f t="shared" si="25"/>
        <v>5.6568542494923851E-2</v>
      </c>
      <c r="O213" s="7">
        <f t="shared" si="27"/>
        <v>2.5830000000000002</v>
      </c>
      <c r="P213" s="27">
        <f t="shared" si="28"/>
        <v>80.351724968409059</v>
      </c>
      <c r="Q213" s="26" t="s">
        <v>266</v>
      </c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spans="1:27" s="42" customFormat="1">
      <c r="A214" s="4" t="s">
        <v>245</v>
      </c>
      <c r="B214" s="22" t="s">
        <v>242</v>
      </c>
      <c r="C214" s="22" t="s">
        <v>331</v>
      </c>
      <c r="D214" s="4" t="s">
        <v>22</v>
      </c>
      <c r="E214" s="6">
        <v>42196</v>
      </c>
      <c r="F214" s="4" t="s">
        <v>31</v>
      </c>
      <c r="G214" s="28">
        <v>11998</v>
      </c>
      <c r="H214" s="28">
        <v>15330</v>
      </c>
      <c r="I214" s="34">
        <f t="shared" si="30"/>
        <v>13664</v>
      </c>
      <c r="J214" s="4">
        <v>2.36</v>
      </c>
      <c r="K214" s="4">
        <v>2.33</v>
      </c>
      <c r="L214" s="4">
        <v>2.23</v>
      </c>
      <c r="M214" s="29">
        <f t="shared" si="26"/>
        <v>2.3066666666666666</v>
      </c>
      <c r="N214" s="7">
        <f t="shared" si="25"/>
        <v>6.8068592855540427E-2</v>
      </c>
      <c r="O214" s="7">
        <f t="shared" si="27"/>
        <v>2.4220000000000002</v>
      </c>
      <c r="P214" s="27">
        <f t="shared" si="28"/>
        <v>64.935145729872957</v>
      </c>
      <c r="Q214" s="26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spans="1:27" s="42" customFormat="1">
      <c r="A215" s="4" t="s">
        <v>244</v>
      </c>
      <c r="B215" s="22" t="s">
        <v>242</v>
      </c>
      <c r="C215" s="22" t="s">
        <v>331</v>
      </c>
      <c r="D215" s="4" t="s">
        <v>23</v>
      </c>
      <c r="E215" s="6">
        <v>42196</v>
      </c>
      <c r="F215" s="4" t="s">
        <v>31</v>
      </c>
      <c r="G215" s="28">
        <v>11998</v>
      </c>
      <c r="H215" s="28">
        <v>15330</v>
      </c>
      <c r="I215" s="34">
        <f t="shared" si="30"/>
        <v>13664</v>
      </c>
      <c r="J215" s="4">
        <v>2.17</v>
      </c>
      <c r="K215" s="4">
        <v>2.2999999999999998</v>
      </c>
      <c r="L215" s="4">
        <v>2.25</v>
      </c>
      <c r="M215" s="29">
        <f t="shared" si="26"/>
        <v>2.2399999999999998</v>
      </c>
      <c r="N215" s="7">
        <f t="shared" si="25"/>
        <v>6.5574385243019964E-2</v>
      </c>
      <c r="O215" s="7">
        <f t="shared" si="27"/>
        <v>2.3519999999999999</v>
      </c>
      <c r="P215" s="27">
        <f t="shared" si="28"/>
        <v>58.92789676626348</v>
      </c>
      <c r="Q215" s="26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spans="1:27" s="42" customFormat="1">
      <c r="A216" s="4" t="s">
        <v>133</v>
      </c>
      <c r="B216" s="22" t="s">
        <v>132</v>
      </c>
      <c r="C216" s="22" t="s">
        <v>332</v>
      </c>
      <c r="D216" s="4" t="s">
        <v>53</v>
      </c>
      <c r="E216" s="6">
        <v>42191</v>
      </c>
      <c r="F216" s="4" t="s">
        <v>31</v>
      </c>
      <c r="G216" s="28">
        <v>12986</v>
      </c>
      <c r="H216" s="28">
        <v>13916</v>
      </c>
      <c r="I216" s="34">
        <f t="shared" si="30"/>
        <v>13451</v>
      </c>
      <c r="J216" s="4">
        <v>2.33</v>
      </c>
      <c r="K216" s="4">
        <v>2.29</v>
      </c>
      <c r="L216" s="4"/>
      <c r="M216" s="29">
        <f t="shared" si="26"/>
        <v>2.31</v>
      </c>
      <c r="N216" s="7">
        <f t="shared" si="25"/>
        <v>2.8284271247461926E-2</v>
      </c>
      <c r="O216" s="7">
        <f t="shared" si="27"/>
        <v>2.4255</v>
      </c>
      <c r="P216" s="27">
        <f t="shared" si="28"/>
        <v>65.246264663379819</v>
      </c>
      <c r="Q216" s="26" t="s">
        <v>134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spans="1:27" s="42" customFormat="1">
      <c r="A217" s="4" t="s">
        <v>300</v>
      </c>
      <c r="B217" s="22" t="s">
        <v>301</v>
      </c>
      <c r="C217" s="22" t="s">
        <v>332</v>
      </c>
      <c r="D217" s="4" t="s">
        <v>53</v>
      </c>
      <c r="E217" s="6">
        <v>42199</v>
      </c>
      <c r="F217" s="4" t="s">
        <v>31</v>
      </c>
      <c r="G217" s="28">
        <v>13916</v>
      </c>
      <c r="H217" s="28">
        <v>14152</v>
      </c>
      <c r="I217" s="34">
        <f t="shared" si="30"/>
        <v>14034</v>
      </c>
      <c r="J217" s="4">
        <v>2.17</v>
      </c>
      <c r="K217" s="4">
        <v>2.2200000000000002</v>
      </c>
      <c r="L217" s="4"/>
      <c r="M217" s="29">
        <f t="shared" si="26"/>
        <v>2.1950000000000003</v>
      </c>
      <c r="N217" s="7">
        <f t="shared" si="25"/>
        <v>3.5355339059327563E-2</v>
      </c>
      <c r="O217" s="7">
        <f t="shared" si="27"/>
        <v>2.3047500000000003</v>
      </c>
      <c r="P217" s="27">
        <f t="shared" si="28"/>
        <v>55.099578468171011</v>
      </c>
      <c r="Q217" s="47"/>
      <c r="R217" s="46"/>
      <c r="S217" s="46"/>
      <c r="T217" s="46"/>
      <c r="U217" s="46"/>
      <c r="V217" s="46"/>
      <c r="W217" s="46"/>
      <c r="X217" s="46"/>
      <c r="Y217" s="46"/>
      <c r="Z217" s="46"/>
      <c r="AA217" s="46"/>
    </row>
    <row r="218" spans="1:27" s="42" customFormat="1">
      <c r="A218" s="4" t="s">
        <v>168</v>
      </c>
      <c r="B218" s="22" t="s">
        <v>167</v>
      </c>
      <c r="C218" s="22" t="s">
        <v>332</v>
      </c>
      <c r="D218" s="4" t="s">
        <v>94</v>
      </c>
      <c r="E218" s="6">
        <v>42191</v>
      </c>
      <c r="F218" s="4" t="s">
        <v>31</v>
      </c>
      <c r="G218" s="28">
        <v>13916</v>
      </c>
      <c r="H218" s="28">
        <v>15095</v>
      </c>
      <c r="I218" s="34">
        <f t="shared" si="30"/>
        <v>14505.5</v>
      </c>
      <c r="J218" s="4">
        <v>2.67</v>
      </c>
      <c r="K218" s="4">
        <v>2.65</v>
      </c>
      <c r="L218" s="4">
        <v>2.75</v>
      </c>
      <c r="M218" s="29">
        <f t="shared" si="26"/>
        <v>2.69</v>
      </c>
      <c r="N218" s="7">
        <f t="shared" si="25"/>
        <v>5.2915026221291857E-2</v>
      </c>
      <c r="O218" s="7">
        <f t="shared" si="27"/>
        <v>2.8245</v>
      </c>
      <c r="P218" s="27">
        <f t="shared" si="28"/>
        <v>108.01399938736758</v>
      </c>
      <c r="Q218" s="26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spans="1:27" s="42" customFormat="1">
      <c r="A219" s="4" t="s">
        <v>169</v>
      </c>
      <c r="B219" s="22" t="s">
        <v>167</v>
      </c>
      <c r="C219" s="22" t="s">
        <v>332</v>
      </c>
      <c r="D219" s="4" t="s">
        <v>21</v>
      </c>
      <c r="E219" s="6">
        <v>42191</v>
      </c>
      <c r="F219" s="4" t="s">
        <v>31</v>
      </c>
      <c r="G219" s="28">
        <v>13916</v>
      </c>
      <c r="H219" s="28">
        <v>15095</v>
      </c>
      <c r="I219" s="34">
        <f t="shared" si="30"/>
        <v>14505.5</v>
      </c>
      <c r="J219" s="4">
        <v>2.72</v>
      </c>
      <c r="K219" s="4">
        <v>2.5299999999999998</v>
      </c>
      <c r="L219" s="4">
        <v>2.59</v>
      </c>
      <c r="M219" s="29">
        <f t="shared" si="26"/>
        <v>2.6133333333333333</v>
      </c>
      <c r="N219" s="7">
        <f t="shared" si="25"/>
        <v>9.712534856222331E-2</v>
      </c>
      <c r="O219" s="7">
        <f t="shared" si="27"/>
        <v>2.7439999999999998</v>
      </c>
      <c r="P219" s="27">
        <f t="shared" si="28"/>
        <v>98.155539481699307</v>
      </c>
      <c r="Q219" s="26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spans="1:27" s="42" customFormat="1">
      <c r="A220" s="4" t="s">
        <v>170</v>
      </c>
      <c r="B220" s="22" t="s">
        <v>167</v>
      </c>
      <c r="C220" s="22" t="s">
        <v>332</v>
      </c>
      <c r="D220" s="4" t="s">
        <v>23</v>
      </c>
      <c r="E220" s="6">
        <v>42191</v>
      </c>
      <c r="F220" s="4" t="s">
        <v>31</v>
      </c>
      <c r="G220" s="28">
        <v>13916</v>
      </c>
      <c r="H220" s="28">
        <v>15095</v>
      </c>
      <c r="I220" s="34">
        <f t="shared" si="30"/>
        <v>14505.5</v>
      </c>
      <c r="J220" s="4">
        <v>2.41</v>
      </c>
      <c r="K220" s="4">
        <v>2.58</v>
      </c>
      <c r="L220" s="4">
        <v>2.4500000000000002</v>
      </c>
      <c r="M220" s="29">
        <f t="shared" si="26"/>
        <v>2.48</v>
      </c>
      <c r="N220" s="7">
        <f t="shared" si="25"/>
        <v>8.8881944173155841E-2</v>
      </c>
      <c r="O220" s="7">
        <f t="shared" si="27"/>
        <v>2.6040000000000001</v>
      </c>
      <c r="P220" s="27">
        <f t="shared" si="28"/>
        <v>82.53441236984186</v>
      </c>
      <c r="Q220" s="26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spans="1:27" s="42" customFormat="1">
      <c r="A221" s="4" t="s">
        <v>166</v>
      </c>
      <c r="B221" s="22" t="s">
        <v>167</v>
      </c>
      <c r="C221" s="22" t="s">
        <v>332</v>
      </c>
      <c r="D221" s="4" t="s">
        <v>22</v>
      </c>
      <c r="E221" s="6">
        <v>42191</v>
      </c>
      <c r="F221" s="4" t="s">
        <v>31</v>
      </c>
      <c r="G221" s="28">
        <v>13916</v>
      </c>
      <c r="H221" s="28">
        <v>15095</v>
      </c>
      <c r="I221" s="34">
        <f t="shared" si="30"/>
        <v>14505.5</v>
      </c>
      <c r="J221" s="4">
        <v>2.5099999999999998</v>
      </c>
      <c r="K221" s="4">
        <v>2.4300000000000002</v>
      </c>
      <c r="L221" s="4">
        <v>2.4500000000000002</v>
      </c>
      <c r="M221" s="29">
        <f t="shared" si="26"/>
        <v>2.4633333333333334</v>
      </c>
      <c r="N221" s="7">
        <f t="shared" si="25"/>
        <v>4.1633319989322445E-2</v>
      </c>
      <c r="O221" s="7">
        <f t="shared" si="27"/>
        <v>2.5865</v>
      </c>
      <c r="P221" s="27">
        <f t="shared" si="28"/>
        <v>80.712674427431438</v>
      </c>
      <c r="Q221" s="26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spans="1:27" s="42" customFormat="1">
      <c r="A222" s="4" t="s">
        <v>172</v>
      </c>
      <c r="B222" s="22" t="s">
        <v>167</v>
      </c>
      <c r="C222" s="22" t="s">
        <v>332</v>
      </c>
      <c r="D222" s="4" t="s">
        <v>23</v>
      </c>
      <c r="E222" s="6">
        <v>42191</v>
      </c>
      <c r="F222" s="4" t="s">
        <v>31</v>
      </c>
      <c r="G222" s="28">
        <v>13916</v>
      </c>
      <c r="H222" s="28">
        <v>15095</v>
      </c>
      <c r="I222" s="34">
        <f t="shared" si="30"/>
        <v>14505.5</v>
      </c>
      <c r="J222" s="4">
        <v>2.36</v>
      </c>
      <c r="K222" s="4">
        <v>2.4</v>
      </c>
      <c r="L222" s="4">
        <v>2.33</v>
      </c>
      <c r="M222" s="29">
        <f t="shared" si="26"/>
        <v>2.3633333333333333</v>
      </c>
      <c r="N222" s="7">
        <f t="shared" si="25"/>
        <v>3.5118845842842389E-2</v>
      </c>
      <c r="O222" s="7">
        <f t="shared" si="27"/>
        <v>2.4815</v>
      </c>
      <c r="P222" s="27">
        <f t="shared" si="28"/>
        <v>70.366781177428081</v>
      </c>
      <c r="Q222" s="26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spans="1:27">
      <c r="A223" s="4" t="s">
        <v>171</v>
      </c>
      <c r="B223" s="22" t="s">
        <v>167</v>
      </c>
      <c r="C223" s="22" t="s">
        <v>332</v>
      </c>
      <c r="D223" s="4" t="s">
        <v>22</v>
      </c>
      <c r="E223" s="6">
        <v>42191</v>
      </c>
      <c r="F223" s="4" t="s">
        <v>31</v>
      </c>
      <c r="G223" s="28">
        <v>13916</v>
      </c>
      <c r="H223" s="28">
        <v>15095</v>
      </c>
      <c r="I223" s="34">
        <f t="shared" si="30"/>
        <v>14505.5</v>
      </c>
      <c r="J223" s="4">
        <v>2.2599999999999998</v>
      </c>
      <c r="K223" s="4">
        <v>2.2400000000000002</v>
      </c>
      <c r="L223" s="4">
        <v>2.35</v>
      </c>
      <c r="M223" s="29">
        <f t="shared" si="26"/>
        <v>2.2833333333333332</v>
      </c>
      <c r="N223" s="7">
        <f t="shared" si="25"/>
        <v>5.8594652770823166E-2</v>
      </c>
      <c r="O223" s="7">
        <f t="shared" si="27"/>
        <v>2.3975</v>
      </c>
      <c r="P223" s="27">
        <f t="shared" si="28"/>
        <v>62.786234611002634</v>
      </c>
    </row>
    <row r="224" spans="1:27">
      <c r="A224" s="4" t="s">
        <v>85</v>
      </c>
      <c r="B224" s="22" t="s">
        <v>83</v>
      </c>
      <c r="C224" s="22" t="s">
        <v>332</v>
      </c>
      <c r="D224" s="4" t="s">
        <v>53</v>
      </c>
      <c r="E224" s="6">
        <v>42187</v>
      </c>
      <c r="F224" s="4" t="s">
        <v>31</v>
      </c>
      <c r="G224" s="28">
        <v>14152</v>
      </c>
      <c r="H224" s="28">
        <v>14387</v>
      </c>
      <c r="I224" s="34">
        <f t="shared" si="30"/>
        <v>14269.5</v>
      </c>
      <c r="J224" s="4">
        <v>2.71</v>
      </c>
      <c r="K224" s="4">
        <v>2.61</v>
      </c>
      <c r="M224" s="29">
        <f t="shared" si="26"/>
        <v>2.66</v>
      </c>
      <c r="N224" s="7">
        <f t="shared" si="25"/>
        <v>7.0710678118654821E-2</v>
      </c>
      <c r="O224" s="7">
        <f t="shared" si="27"/>
        <v>2.7930000000000001</v>
      </c>
      <c r="P224" s="27">
        <f t="shared" si="28"/>
        <v>104.07782725504735</v>
      </c>
    </row>
    <row r="225" spans="1:27">
      <c r="A225" s="4" t="s">
        <v>86</v>
      </c>
      <c r="B225" s="22" t="s">
        <v>83</v>
      </c>
      <c r="C225" s="22" t="s">
        <v>332</v>
      </c>
      <c r="D225" s="4" t="s">
        <v>53</v>
      </c>
      <c r="E225" s="6">
        <v>42187</v>
      </c>
      <c r="F225" s="4" t="s">
        <v>31</v>
      </c>
      <c r="G225" s="28">
        <v>14152</v>
      </c>
      <c r="H225" s="28">
        <v>14387</v>
      </c>
      <c r="I225" s="34">
        <f t="shared" si="30"/>
        <v>14269.5</v>
      </c>
      <c r="J225" s="4">
        <v>2.5299999999999998</v>
      </c>
      <c r="K225" s="4">
        <v>2.65</v>
      </c>
      <c r="L225" s="4">
        <v>2.52</v>
      </c>
      <c r="M225" s="29">
        <f t="shared" si="26"/>
        <v>2.5666666666666664</v>
      </c>
      <c r="N225" s="7">
        <f t="shared" si="25"/>
        <v>7.2341781380702339E-2</v>
      </c>
      <c r="O225" s="7">
        <f t="shared" si="27"/>
        <v>2.6949999999999998</v>
      </c>
      <c r="P225" s="27">
        <f t="shared" si="28"/>
        <v>92.472574147609677</v>
      </c>
    </row>
    <row r="226" spans="1:27">
      <c r="A226" s="4" t="s">
        <v>82</v>
      </c>
      <c r="B226" s="22" t="s">
        <v>83</v>
      </c>
      <c r="C226" s="22" t="s">
        <v>332</v>
      </c>
      <c r="D226" s="4" t="s">
        <v>16</v>
      </c>
      <c r="E226" s="6">
        <v>42187</v>
      </c>
      <c r="F226" s="4" t="s">
        <v>31</v>
      </c>
      <c r="G226" s="28">
        <v>14152</v>
      </c>
      <c r="H226" s="28">
        <v>14387</v>
      </c>
      <c r="I226" s="34">
        <f t="shared" si="30"/>
        <v>14269.5</v>
      </c>
      <c r="J226" s="4">
        <v>2.59</v>
      </c>
      <c r="K226" s="4">
        <v>2.5099999999999998</v>
      </c>
      <c r="M226" s="29">
        <f t="shared" si="26"/>
        <v>2.5499999999999998</v>
      </c>
      <c r="N226" s="7">
        <f t="shared" si="25"/>
        <v>5.6568542494923851E-2</v>
      </c>
      <c r="O226" s="7">
        <f t="shared" si="27"/>
        <v>2.6774999999999998</v>
      </c>
      <c r="P226" s="27">
        <f t="shared" si="28"/>
        <v>90.499878727120972</v>
      </c>
    </row>
    <row r="227" spans="1:27">
      <c r="A227" s="4" t="s">
        <v>109</v>
      </c>
      <c r="B227" s="22" t="s">
        <v>83</v>
      </c>
      <c r="C227" s="22" t="s">
        <v>332</v>
      </c>
      <c r="D227" s="4" t="s">
        <v>23</v>
      </c>
      <c r="E227" s="6">
        <v>42199</v>
      </c>
      <c r="F227" s="4" t="s">
        <v>31</v>
      </c>
      <c r="G227" s="28">
        <v>14152</v>
      </c>
      <c r="H227" s="28">
        <v>14387</v>
      </c>
      <c r="I227" s="34">
        <f t="shared" si="30"/>
        <v>14269.5</v>
      </c>
      <c r="J227" s="4">
        <v>2.2799999999999998</v>
      </c>
      <c r="K227" s="4">
        <v>2.21</v>
      </c>
      <c r="L227" s="4">
        <v>2.15</v>
      </c>
      <c r="M227" s="29">
        <f t="shared" si="26"/>
        <v>2.2133333333333334</v>
      </c>
      <c r="N227" s="7">
        <f t="shared" si="25"/>
        <v>6.5064070986477068E-2</v>
      </c>
      <c r="O227" s="7">
        <f t="shared" si="27"/>
        <v>2.3239999999999998</v>
      </c>
      <c r="P227" s="27">
        <f t="shared" si="28"/>
        <v>56.637619249309985</v>
      </c>
      <c r="Q227" s="47"/>
      <c r="R227" s="46"/>
      <c r="S227" s="46"/>
      <c r="T227" s="46"/>
      <c r="U227" s="46"/>
      <c r="V227" s="46"/>
      <c r="W227" s="46"/>
      <c r="X227" s="46"/>
      <c r="Y227" s="46"/>
      <c r="Z227" s="46"/>
      <c r="AA227" s="46"/>
    </row>
    <row r="228" spans="1:27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/>
      <c r="R228"/>
      <c r="S228"/>
      <c r="T228"/>
      <c r="U228"/>
      <c r="V228"/>
      <c r="W228"/>
      <c r="X228"/>
      <c r="Y228"/>
      <c r="Z228"/>
      <c r="AA228"/>
    </row>
    <row r="229" spans="1:27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/>
      <c r="R229"/>
      <c r="S229"/>
      <c r="T229"/>
      <c r="U229"/>
      <c r="V229"/>
      <c r="W229"/>
      <c r="X229"/>
      <c r="Y229"/>
      <c r="Z229"/>
      <c r="AA229"/>
    </row>
    <row r="230" spans="1:27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/>
      <c r="R230"/>
      <c r="S230"/>
      <c r="T230"/>
      <c r="U230"/>
      <c r="V230"/>
      <c r="W230"/>
      <c r="X230"/>
      <c r="Y230"/>
      <c r="Z230"/>
      <c r="AA230"/>
    </row>
    <row r="231" spans="1:27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/>
      <c r="R231"/>
      <c r="S231"/>
      <c r="T231"/>
      <c r="U231"/>
      <c r="V231"/>
      <c r="W231"/>
      <c r="X231"/>
      <c r="Y231"/>
      <c r="Z231"/>
      <c r="AA231"/>
    </row>
    <row r="232" spans="1:27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/>
      <c r="R232"/>
      <c r="S232"/>
      <c r="T232"/>
      <c r="U232"/>
      <c r="V232"/>
      <c r="W232"/>
      <c r="X232"/>
      <c r="Y232"/>
      <c r="Z232"/>
      <c r="AA232"/>
    </row>
    <row r="233" spans="1:27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/>
      <c r="R233"/>
      <c r="S233"/>
      <c r="T233"/>
      <c r="U233"/>
      <c r="V233"/>
      <c r="W233"/>
      <c r="X233"/>
      <c r="Y233"/>
      <c r="Z233"/>
      <c r="AA233"/>
    </row>
    <row r="234" spans="1:27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/>
      <c r="R234"/>
      <c r="S234"/>
      <c r="T234"/>
      <c r="U234"/>
      <c r="V234"/>
      <c r="W234"/>
      <c r="X234"/>
      <c r="Y234"/>
      <c r="Z234"/>
      <c r="AA234"/>
    </row>
    <row r="235" spans="1:27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/>
      <c r="R235"/>
      <c r="S235"/>
      <c r="T235"/>
      <c r="U235"/>
      <c r="V235"/>
      <c r="W235"/>
      <c r="X235"/>
      <c r="Y235"/>
      <c r="Z235"/>
      <c r="AA235"/>
    </row>
    <row r="236" spans="1:27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/>
      <c r="R236"/>
      <c r="S236"/>
      <c r="T236"/>
      <c r="U236"/>
      <c r="V236"/>
      <c r="W236"/>
      <c r="X236"/>
      <c r="Y236"/>
      <c r="Z236"/>
      <c r="AA236"/>
    </row>
    <row r="237" spans="1:2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/>
      <c r="R237"/>
      <c r="S237"/>
      <c r="T237"/>
      <c r="U237"/>
      <c r="V237"/>
      <c r="W237"/>
      <c r="X237"/>
      <c r="Y237"/>
      <c r="Z237"/>
      <c r="AA237"/>
    </row>
    <row r="238" spans="1:27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/>
      <c r="R238"/>
      <c r="S238"/>
      <c r="T238"/>
      <c r="U238"/>
      <c r="V238"/>
      <c r="W238"/>
      <c r="X238"/>
      <c r="Y238"/>
      <c r="Z238"/>
      <c r="AA238"/>
    </row>
    <row r="239" spans="1:27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/>
      <c r="R239"/>
      <c r="S239"/>
      <c r="T239"/>
      <c r="U239"/>
      <c r="V239"/>
      <c r="W239"/>
      <c r="X239"/>
      <c r="Y239"/>
      <c r="Z239"/>
      <c r="AA239"/>
    </row>
  </sheetData>
  <sortState ref="A6:AA230">
    <sortCondition ref="B6:B230"/>
    <sortCondition descending="1" ref="P6:P230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4" sqref="D4"/>
    </sheetView>
  </sheetViews>
  <sheetFormatPr baseColWidth="10" defaultRowHeight="15" x14ac:dyDescent="0"/>
  <cols>
    <col min="1" max="2" width="10.83203125" style="4"/>
    <col min="3" max="3" width="164.1640625" style="5" customWidth="1"/>
  </cols>
  <sheetData>
    <row r="1" spans="1:3" s="15" customFormat="1" ht="32" customHeight="1" thickBot="1">
      <c r="A1" s="13" t="s">
        <v>24</v>
      </c>
      <c r="B1" s="13" t="s">
        <v>25</v>
      </c>
      <c r="C1" s="14" t="s">
        <v>26</v>
      </c>
    </row>
    <row r="2" spans="1:3" ht="60">
      <c r="A2" s="6">
        <v>41917</v>
      </c>
      <c r="B2" s="4" t="s">
        <v>27</v>
      </c>
      <c r="C2" s="5" t="s">
        <v>28</v>
      </c>
    </row>
    <row r="3" spans="1:3">
      <c r="C3" s="3" t="s">
        <v>40</v>
      </c>
    </row>
    <row r="4" spans="1:3" ht="45">
      <c r="A4" s="30">
        <v>42186</v>
      </c>
      <c r="B4" s="4" t="s">
        <v>27</v>
      </c>
      <c r="C4" s="5" t="s">
        <v>282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0"/>
  <sheetViews>
    <sheetView tabSelected="1" topLeftCell="M1" workbookViewId="0">
      <selection activeCell="Z5" sqref="Z5"/>
    </sheetView>
  </sheetViews>
  <sheetFormatPr baseColWidth="10" defaultRowHeight="15" x14ac:dyDescent="0"/>
  <cols>
    <col min="1" max="1" width="15.6640625" style="73" customWidth="1"/>
    <col min="2" max="2" width="10.83203125" style="67"/>
    <col min="3" max="3" width="8.33203125" style="67" customWidth="1"/>
    <col min="4" max="4" width="10.83203125" style="73"/>
    <col min="5" max="6" width="9.1640625" style="73" customWidth="1"/>
    <col min="7" max="7" width="10.83203125" style="81" customWidth="1"/>
    <col min="8" max="8" width="8.6640625" style="82" customWidth="1"/>
    <col min="9" max="9" width="7" style="82" customWidth="1"/>
    <col min="10" max="10" width="10.83203125" style="76"/>
    <col min="11" max="12" width="4.1640625" customWidth="1"/>
    <col min="13" max="13" width="10.83203125" style="87"/>
    <col min="14" max="14" width="8" style="87" customWidth="1"/>
    <col min="15" max="17" width="10.83203125" style="87"/>
    <col min="18" max="19" width="10.83203125" style="73"/>
    <col min="20" max="22" width="8.6640625" style="73" customWidth="1"/>
    <col min="23" max="23" width="7" style="73" customWidth="1"/>
    <col min="24" max="28" width="10.83203125" style="67"/>
  </cols>
  <sheetData>
    <row r="1" spans="1:28" s="41" customFormat="1" ht="43" customHeight="1">
      <c r="A1" s="75" t="s">
        <v>0</v>
      </c>
      <c r="B1" s="65" t="s">
        <v>12</v>
      </c>
      <c r="C1" s="65" t="s">
        <v>325</v>
      </c>
      <c r="D1" s="75" t="s">
        <v>15</v>
      </c>
      <c r="E1" s="75" t="s">
        <v>344</v>
      </c>
      <c r="F1" s="75" t="s">
        <v>345</v>
      </c>
      <c r="G1" s="78" t="s">
        <v>346</v>
      </c>
      <c r="H1" s="79" t="s">
        <v>35</v>
      </c>
      <c r="I1" s="79" t="s">
        <v>36</v>
      </c>
      <c r="J1" s="80" t="s">
        <v>302</v>
      </c>
      <c r="M1" s="83" t="s">
        <v>12</v>
      </c>
      <c r="N1" s="83" t="s">
        <v>325</v>
      </c>
      <c r="O1" s="84" t="s">
        <v>344</v>
      </c>
      <c r="P1" s="84" t="s">
        <v>345</v>
      </c>
      <c r="Q1" s="85" t="s">
        <v>346</v>
      </c>
      <c r="R1" s="65" t="s">
        <v>341</v>
      </c>
      <c r="S1" s="65" t="s">
        <v>49</v>
      </c>
      <c r="T1" s="65" t="s">
        <v>347</v>
      </c>
      <c r="U1" s="65" t="s">
        <v>348</v>
      </c>
      <c r="V1" s="65" t="s">
        <v>349</v>
      </c>
      <c r="W1" s="65" t="s">
        <v>343</v>
      </c>
      <c r="X1" s="65" t="s">
        <v>342</v>
      </c>
      <c r="Y1" s="65" t="s">
        <v>49</v>
      </c>
    </row>
    <row r="2" spans="1:28">
      <c r="A2" s="73" t="s">
        <v>80</v>
      </c>
      <c r="B2" s="67" t="s">
        <v>81</v>
      </c>
      <c r="C2" s="67" t="s">
        <v>326</v>
      </c>
      <c r="D2" s="73" t="s">
        <v>53</v>
      </c>
      <c r="E2" s="73">
        <v>0</v>
      </c>
      <c r="F2" s="73">
        <v>1787</v>
      </c>
      <c r="G2" s="81">
        <v>893.5</v>
      </c>
      <c r="H2" s="82">
        <v>2.58</v>
      </c>
      <c r="I2" s="82">
        <v>9.5393920141694552E-2</v>
      </c>
      <c r="J2" s="76">
        <v>94.072183983207808</v>
      </c>
      <c r="M2" s="86" t="s">
        <v>123</v>
      </c>
      <c r="N2" s="86" t="s">
        <v>327</v>
      </c>
      <c r="O2" s="87">
        <v>4751</v>
      </c>
      <c r="P2" s="87">
        <v>5081</v>
      </c>
      <c r="Q2" s="88">
        <v>4916</v>
      </c>
      <c r="R2" s="66">
        <v>106.23982793081672</v>
      </c>
      <c r="S2" s="67">
        <v>10</v>
      </c>
      <c r="T2" s="91">
        <v>4751</v>
      </c>
      <c r="U2" s="91">
        <v>6069</v>
      </c>
      <c r="V2" s="91">
        <f t="shared" ref="V2:V6" si="0">AVERAGE(T2:U2)</f>
        <v>5410</v>
      </c>
      <c r="W2" s="67">
        <v>3</v>
      </c>
      <c r="X2" s="66">
        <v>109.13225126668476</v>
      </c>
      <c r="Y2" s="67">
        <f>SUM(S2:S3)</f>
        <v>23</v>
      </c>
      <c r="Z2"/>
      <c r="AA2"/>
      <c r="AB2"/>
    </row>
    <row r="3" spans="1:28">
      <c r="A3" s="73" t="s">
        <v>84</v>
      </c>
      <c r="B3" s="67" t="s">
        <v>121</v>
      </c>
      <c r="C3" s="67" t="s">
        <v>326</v>
      </c>
      <c r="D3" s="73" t="s">
        <v>53</v>
      </c>
      <c r="E3" s="73">
        <v>2446</v>
      </c>
      <c r="F3" s="73">
        <v>2775</v>
      </c>
      <c r="G3" s="81">
        <v>2610.5</v>
      </c>
      <c r="H3" s="82">
        <v>2.54</v>
      </c>
      <c r="I3" s="82">
        <v>5.6568542494923851E-2</v>
      </c>
      <c r="J3" s="76">
        <v>89.330466510741147</v>
      </c>
      <c r="M3" s="86" t="s">
        <v>182</v>
      </c>
      <c r="N3" s="86" t="s">
        <v>327</v>
      </c>
      <c r="O3" s="87">
        <v>5739</v>
      </c>
      <c r="P3" s="87">
        <v>6069</v>
      </c>
      <c r="Q3" s="88">
        <v>5904</v>
      </c>
      <c r="R3" s="66">
        <v>100.24349375963104</v>
      </c>
      <c r="S3" s="68">
        <v>13</v>
      </c>
      <c r="T3" s="91">
        <v>6069</v>
      </c>
      <c r="U3" s="91">
        <v>7716</v>
      </c>
      <c r="V3" s="91">
        <f t="shared" si="0"/>
        <v>6892.5</v>
      </c>
      <c r="W3" s="68">
        <v>4</v>
      </c>
      <c r="X3" s="74">
        <v>123.83429929815355</v>
      </c>
      <c r="Y3" s="67">
        <f>SUM(S4:S5)</f>
        <v>53</v>
      </c>
      <c r="Z3"/>
      <c r="AA3"/>
      <c r="AB3"/>
    </row>
    <row r="4" spans="1:28" s="2" customFormat="1">
      <c r="A4" s="69" t="s">
        <v>112</v>
      </c>
      <c r="B4" s="68" t="s">
        <v>123</v>
      </c>
      <c r="C4" s="68" t="s">
        <v>327</v>
      </c>
      <c r="D4" s="69" t="s">
        <v>94</v>
      </c>
      <c r="E4" s="69">
        <v>4751</v>
      </c>
      <c r="F4" s="69">
        <v>5081</v>
      </c>
      <c r="G4" s="70">
        <v>4916</v>
      </c>
      <c r="H4" s="71">
        <v>2.76</v>
      </c>
      <c r="I4" s="71">
        <v>2.8284271247461613E-2</v>
      </c>
      <c r="J4" s="72">
        <v>117.60047113688682</v>
      </c>
      <c r="M4" s="86" t="s">
        <v>124</v>
      </c>
      <c r="N4" s="86" t="s">
        <v>328</v>
      </c>
      <c r="O4" s="87">
        <v>6069</v>
      </c>
      <c r="P4" s="87">
        <v>6398</v>
      </c>
      <c r="Q4" s="88">
        <v>6233.5</v>
      </c>
      <c r="R4" s="66">
        <v>119.50795542357432</v>
      </c>
      <c r="S4" s="67">
        <v>25</v>
      </c>
      <c r="T4" s="91">
        <v>8045</v>
      </c>
      <c r="U4" s="91">
        <v>9692</v>
      </c>
      <c r="V4" s="91">
        <f t="shared" si="0"/>
        <v>8868.5</v>
      </c>
      <c r="W4" s="64">
        <v>5</v>
      </c>
      <c r="X4" s="77">
        <v>119</v>
      </c>
      <c r="Y4" s="68">
        <f>SUM(S6:S8)</f>
        <v>55</v>
      </c>
    </row>
    <row r="5" spans="1:28" s="2" customFormat="1">
      <c r="A5" s="69" t="s">
        <v>118</v>
      </c>
      <c r="B5" s="68" t="s">
        <v>123</v>
      </c>
      <c r="C5" s="68" t="s">
        <v>327</v>
      </c>
      <c r="D5" s="69" t="s">
        <v>23</v>
      </c>
      <c r="E5" s="69">
        <v>4751</v>
      </c>
      <c r="F5" s="69">
        <v>5081</v>
      </c>
      <c r="G5" s="70">
        <v>4916</v>
      </c>
      <c r="H5" s="71">
        <v>2.5866666666666664</v>
      </c>
      <c r="I5" s="71">
        <v>4.1633319989322695E-2</v>
      </c>
      <c r="J5" s="72">
        <v>94.879184724746622</v>
      </c>
      <c r="M5" s="86" t="s">
        <v>122</v>
      </c>
      <c r="N5" s="86" t="s">
        <v>328</v>
      </c>
      <c r="O5" s="87">
        <v>6398</v>
      </c>
      <c r="P5" s="87">
        <v>6728</v>
      </c>
      <c r="Q5" s="88">
        <v>6563</v>
      </c>
      <c r="R5" s="66">
        <v>118.239392621561</v>
      </c>
      <c r="S5" s="67">
        <v>28</v>
      </c>
      <c r="T5" s="91">
        <v>9692</v>
      </c>
      <c r="U5" s="91">
        <v>11010</v>
      </c>
      <c r="V5" s="91">
        <f t="shared" si="0"/>
        <v>10351</v>
      </c>
      <c r="W5" s="68">
        <v>6</v>
      </c>
      <c r="X5" s="74">
        <v>120.68552945266246</v>
      </c>
      <c r="Y5" s="68">
        <f>SUM(S9:S11)</f>
        <v>63</v>
      </c>
    </row>
    <row r="6" spans="1:28">
      <c r="A6" s="73" t="s">
        <v>117</v>
      </c>
      <c r="B6" s="67" t="s">
        <v>123</v>
      </c>
      <c r="C6" s="67" t="s">
        <v>327</v>
      </c>
      <c r="D6" s="73" t="s">
        <v>94</v>
      </c>
      <c r="E6" s="73">
        <v>4751</v>
      </c>
      <c r="F6" s="73">
        <v>5081</v>
      </c>
      <c r="G6" s="81">
        <v>4916</v>
      </c>
      <c r="H6" s="82">
        <v>2.5233333333333334</v>
      </c>
      <c r="I6" s="82">
        <v>4.0414518843273711E-2</v>
      </c>
      <c r="J6" s="76">
        <v>87.404945837073868</v>
      </c>
      <c r="M6" s="86" t="s">
        <v>135</v>
      </c>
      <c r="N6" s="86" t="s">
        <v>329</v>
      </c>
      <c r="O6" s="87">
        <v>8704</v>
      </c>
      <c r="P6" s="87">
        <v>9033</v>
      </c>
      <c r="Q6" s="88">
        <v>8868.5</v>
      </c>
      <c r="R6" s="66">
        <v>107.79660194022247</v>
      </c>
      <c r="S6" s="67">
        <v>16</v>
      </c>
      <c r="T6" s="91">
        <v>11010</v>
      </c>
      <c r="U6" s="91">
        <v>12986</v>
      </c>
      <c r="V6" s="91">
        <f t="shared" si="0"/>
        <v>11998</v>
      </c>
      <c r="W6" s="67">
        <v>7</v>
      </c>
      <c r="X6" s="66">
        <v>98.129211878283442</v>
      </c>
      <c r="Z6" s="92">
        <f>AVERAGE(V6:V7)</f>
        <v>12901.25</v>
      </c>
      <c r="AA6"/>
      <c r="AB6"/>
    </row>
    <row r="7" spans="1:28">
      <c r="M7" s="86" t="s">
        <v>200</v>
      </c>
      <c r="N7" s="86">
        <v>5</v>
      </c>
      <c r="O7" s="89">
        <v>9033</v>
      </c>
      <c r="P7" s="89">
        <v>9363</v>
      </c>
      <c r="Q7" s="90">
        <v>9198</v>
      </c>
      <c r="R7" s="66">
        <v>119</v>
      </c>
      <c r="S7" s="67">
        <v>22</v>
      </c>
      <c r="T7" s="91">
        <v>12986</v>
      </c>
      <c r="U7" s="91">
        <v>14623</v>
      </c>
      <c r="V7" s="91">
        <f t="shared" ref="V7" si="1">AVERAGE(T7:U7)</f>
        <v>13804.5</v>
      </c>
      <c r="W7" s="67">
        <v>8</v>
      </c>
      <c r="X7" s="67">
        <v>106</v>
      </c>
      <c r="Z7"/>
      <c r="AA7"/>
      <c r="AB7"/>
    </row>
    <row r="8" spans="1:28">
      <c r="A8" s="73" t="s">
        <v>119</v>
      </c>
      <c r="B8" s="67" t="s">
        <v>123</v>
      </c>
      <c r="C8" s="67" t="s">
        <v>327</v>
      </c>
      <c r="D8" s="73" t="s">
        <v>23</v>
      </c>
      <c r="E8" s="73">
        <v>4751</v>
      </c>
      <c r="F8" s="73">
        <v>5081</v>
      </c>
      <c r="G8" s="81">
        <v>4916</v>
      </c>
      <c r="H8" s="82">
        <v>2.4866666666666668</v>
      </c>
      <c r="I8" s="82">
        <v>7.3711147958319789E-2</v>
      </c>
      <c r="J8" s="76">
        <v>83.271073951278439</v>
      </c>
      <c r="M8" s="86" t="s">
        <v>145</v>
      </c>
      <c r="N8" s="86" t="s">
        <v>329</v>
      </c>
      <c r="O8" s="87">
        <v>9363</v>
      </c>
      <c r="P8" s="87">
        <v>9692</v>
      </c>
      <c r="Q8" s="88">
        <v>9527.5</v>
      </c>
      <c r="R8" s="66">
        <v>109.04573390722868</v>
      </c>
      <c r="S8" s="67">
        <v>17</v>
      </c>
      <c r="T8" s="68"/>
      <c r="U8" s="67"/>
      <c r="V8" s="67"/>
      <c r="W8" s="67"/>
      <c r="Z8"/>
      <c r="AA8"/>
      <c r="AB8"/>
    </row>
    <row r="9" spans="1:28">
      <c r="A9" s="73" t="s">
        <v>120</v>
      </c>
      <c r="B9" s="67" t="s">
        <v>123</v>
      </c>
      <c r="C9" s="67" t="s">
        <v>327</v>
      </c>
      <c r="D9" s="73" t="s">
        <v>56</v>
      </c>
      <c r="E9" s="73">
        <v>4751</v>
      </c>
      <c r="F9" s="73">
        <v>5081</v>
      </c>
      <c r="G9" s="81">
        <v>4916</v>
      </c>
      <c r="H9" s="82">
        <v>2.48</v>
      </c>
      <c r="J9" s="76">
        <v>82.53441236984186</v>
      </c>
      <c r="M9" s="86" t="s">
        <v>13</v>
      </c>
      <c r="N9" s="86" t="s">
        <v>330</v>
      </c>
      <c r="O9" s="87">
        <v>10021</v>
      </c>
      <c r="P9" s="87">
        <v>10351</v>
      </c>
      <c r="Q9" s="88">
        <v>10186</v>
      </c>
      <c r="R9" s="66">
        <v>120.68552945266246</v>
      </c>
      <c r="S9" s="68">
        <v>46</v>
      </c>
      <c r="T9" s="67"/>
      <c r="U9" s="67"/>
      <c r="V9" s="67"/>
      <c r="W9" s="67"/>
      <c r="Z9"/>
      <c r="AA9"/>
      <c r="AB9"/>
    </row>
    <row r="10" spans="1:28">
      <c r="A10" s="73" t="s">
        <v>116</v>
      </c>
      <c r="B10" s="67" t="s">
        <v>123</v>
      </c>
      <c r="C10" s="67" t="s">
        <v>327</v>
      </c>
      <c r="D10" s="73" t="s">
        <v>22</v>
      </c>
      <c r="E10" s="73">
        <v>4751</v>
      </c>
      <c r="F10" s="73">
        <v>5081</v>
      </c>
      <c r="G10" s="81">
        <v>4916</v>
      </c>
      <c r="H10" s="82">
        <v>2.4200000000000004</v>
      </c>
      <c r="I10" s="82">
        <v>6.082762530298233E-2</v>
      </c>
      <c r="J10" s="76">
        <v>76.107746225851457</v>
      </c>
      <c r="M10" s="86" t="s">
        <v>87</v>
      </c>
      <c r="N10" s="86" t="s">
        <v>330</v>
      </c>
      <c r="O10" s="87">
        <v>10351</v>
      </c>
      <c r="P10" s="87">
        <v>10680</v>
      </c>
      <c r="Q10" s="88">
        <v>10515.5</v>
      </c>
      <c r="R10" s="66">
        <v>95.769035823811407</v>
      </c>
      <c r="S10" s="67">
        <v>8</v>
      </c>
      <c r="T10" s="67"/>
      <c r="U10" s="67"/>
      <c r="V10" s="67"/>
      <c r="W10" s="67"/>
      <c r="Z10"/>
      <c r="AA10"/>
      <c r="AB10"/>
    </row>
    <row r="11" spans="1:28">
      <c r="A11" s="73" t="s">
        <v>113</v>
      </c>
      <c r="B11" s="67" t="s">
        <v>123</v>
      </c>
      <c r="C11" s="67" t="s">
        <v>327</v>
      </c>
      <c r="D11" s="73" t="s">
        <v>94</v>
      </c>
      <c r="E11" s="73">
        <v>4751</v>
      </c>
      <c r="F11" s="73">
        <v>5081</v>
      </c>
      <c r="G11" s="81">
        <v>4916</v>
      </c>
      <c r="H11" s="82">
        <v>2.4033333333333333</v>
      </c>
      <c r="I11" s="82">
        <v>4.1633319989322688E-2</v>
      </c>
      <c r="J11" s="76">
        <v>74.386542501386899</v>
      </c>
      <c r="M11" s="86" t="s">
        <v>106</v>
      </c>
      <c r="N11" s="86" t="s">
        <v>330</v>
      </c>
      <c r="O11" s="87">
        <v>10680</v>
      </c>
      <c r="P11" s="87">
        <v>11010</v>
      </c>
      <c r="Q11" s="88">
        <v>10845</v>
      </c>
      <c r="R11" s="74">
        <v>112.5138641544622</v>
      </c>
      <c r="S11" s="67">
        <v>9</v>
      </c>
      <c r="T11" s="67"/>
      <c r="U11" s="67"/>
      <c r="V11" s="67"/>
      <c r="W11" s="67"/>
      <c r="Z11"/>
      <c r="AA11"/>
      <c r="AB11"/>
    </row>
    <row r="12" spans="1:28">
      <c r="A12" s="73" t="s">
        <v>114</v>
      </c>
      <c r="B12" s="67" t="s">
        <v>123</v>
      </c>
      <c r="C12" s="67" t="s">
        <v>327</v>
      </c>
      <c r="D12" s="73" t="s">
        <v>23</v>
      </c>
      <c r="E12" s="73">
        <v>4751</v>
      </c>
      <c r="F12" s="73">
        <v>5081</v>
      </c>
      <c r="G12" s="81">
        <v>4916</v>
      </c>
      <c r="H12" s="82">
        <v>2.313333333333333</v>
      </c>
      <c r="I12" s="82">
        <v>4.5092497528228866E-2</v>
      </c>
      <c r="J12" s="76">
        <v>65.558422390302923</v>
      </c>
      <c r="M12" s="86" t="s">
        <v>17</v>
      </c>
      <c r="N12" s="86" t="s">
        <v>331</v>
      </c>
      <c r="O12" s="87">
        <v>11668</v>
      </c>
      <c r="P12" s="87">
        <v>12656</v>
      </c>
      <c r="Q12" s="88">
        <v>12162</v>
      </c>
      <c r="R12" s="66">
        <v>98.129211878283442</v>
      </c>
      <c r="S12" s="67">
        <v>7</v>
      </c>
      <c r="T12" s="67"/>
      <c r="U12" s="68"/>
      <c r="V12" s="68"/>
      <c r="W12" s="67"/>
      <c r="Z12"/>
      <c r="AA12"/>
      <c r="AB12"/>
    </row>
    <row r="13" spans="1:28">
      <c r="A13" s="73" t="s">
        <v>115</v>
      </c>
      <c r="B13" s="67" t="s">
        <v>123</v>
      </c>
      <c r="C13" s="67" t="s">
        <v>327</v>
      </c>
      <c r="D13" s="73" t="s">
        <v>23</v>
      </c>
      <c r="E13" s="73">
        <v>4751</v>
      </c>
      <c r="F13" s="73">
        <v>5081</v>
      </c>
      <c r="G13" s="81">
        <v>4916</v>
      </c>
      <c r="H13" s="82">
        <v>2.2699999999999996</v>
      </c>
      <c r="I13" s="82">
        <v>3.60555127546398E-2</v>
      </c>
      <c r="J13" s="76">
        <v>61.580836974314003</v>
      </c>
      <c r="M13" s="86" t="s">
        <v>167</v>
      </c>
      <c r="N13" s="86" t="s">
        <v>332</v>
      </c>
      <c r="O13" s="87">
        <v>13916</v>
      </c>
      <c r="P13" s="87">
        <v>15095</v>
      </c>
      <c r="Q13" s="88">
        <v>14505.5</v>
      </c>
      <c r="R13" s="66">
        <v>106.04591332120746</v>
      </c>
      <c r="S13" s="67">
        <v>15</v>
      </c>
      <c r="Z13"/>
      <c r="AA13"/>
      <c r="AB13"/>
    </row>
    <row r="14" spans="1:28">
      <c r="A14" s="73" t="s">
        <v>111</v>
      </c>
      <c r="B14" s="67" t="s">
        <v>123</v>
      </c>
      <c r="C14" s="67" t="s">
        <v>327</v>
      </c>
      <c r="D14" s="73" t="s">
        <v>94</v>
      </c>
      <c r="E14" s="73">
        <v>4751</v>
      </c>
      <c r="F14" s="73">
        <v>5081</v>
      </c>
      <c r="G14" s="81">
        <v>4916</v>
      </c>
      <c r="H14" s="82">
        <v>1.8900000000000001</v>
      </c>
      <c r="I14" s="82">
        <v>0.11313708498984755</v>
      </c>
      <c r="J14" s="76">
        <v>33.580609294372231</v>
      </c>
      <c r="T14"/>
      <c r="U14"/>
      <c r="V14"/>
      <c r="W14"/>
      <c r="X14"/>
    </row>
    <row r="15" spans="1:28" s="2" customFormat="1">
      <c r="A15" s="69" t="s">
        <v>156</v>
      </c>
      <c r="B15" s="68" t="s">
        <v>182</v>
      </c>
      <c r="C15" s="68" t="s">
        <v>327</v>
      </c>
      <c r="D15" s="69" t="s">
        <v>21</v>
      </c>
      <c r="E15" s="69">
        <v>5739</v>
      </c>
      <c r="F15" s="69">
        <v>6069</v>
      </c>
      <c r="G15" s="70">
        <v>5904</v>
      </c>
      <c r="H15" s="71">
        <v>2.6333333333333333</v>
      </c>
      <c r="I15" s="71">
        <v>3.7859388972001938E-2</v>
      </c>
      <c r="J15" s="72">
        <v>100.66403139648271</v>
      </c>
      <c r="M15" s="89"/>
      <c r="N15" s="89"/>
      <c r="O15" s="89"/>
      <c r="P15" s="89"/>
      <c r="Q15" s="89"/>
      <c r="R15"/>
      <c r="S15"/>
      <c r="T15"/>
      <c r="U15"/>
      <c r="V15"/>
      <c r="W15"/>
      <c r="X15"/>
      <c r="Y15"/>
      <c r="Z15" s="68"/>
      <c r="AA15" s="68"/>
      <c r="AB15" s="68"/>
    </row>
    <row r="16" spans="1:28" s="2" customFormat="1">
      <c r="A16" s="69" t="s">
        <v>154</v>
      </c>
      <c r="B16" s="68" t="s">
        <v>182</v>
      </c>
      <c r="C16" s="68" t="s">
        <v>327</v>
      </c>
      <c r="D16" s="69" t="s">
        <v>21</v>
      </c>
      <c r="E16" s="69">
        <v>5739</v>
      </c>
      <c r="F16" s="69">
        <v>6069</v>
      </c>
      <c r="G16" s="70">
        <v>5904</v>
      </c>
      <c r="H16" s="71">
        <v>2.6266666666666665</v>
      </c>
      <c r="I16" s="71">
        <v>2.0816659994661313E-2</v>
      </c>
      <c r="J16" s="72">
        <v>99.82295612277936</v>
      </c>
      <c r="M16" s="89"/>
      <c r="N16" s="89"/>
      <c r="O16" s="89"/>
      <c r="P16" s="89"/>
      <c r="Q16" s="89"/>
      <c r="R16"/>
      <c r="S16"/>
      <c r="T16"/>
      <c r="U16"/>
      <c r="V16"/>
      <c r="W16"/>
      <c r="X16"/>
      <c r="Y16"/>
      <c r="Z16" s="68"/>
      <c r="AA16" s="68"/>
      <c r="AB16" s="68"/>
    </row>
    <row r="17" spans="1:28">
      <c r="A17" s="73" t="s">
        <v>155</v>
      </c>
      <c r="B17" s="67" t="s">
        <v>182</v>
      </c>
      <c r="C17" s="67" t="s">
        <v>327</v>
      </c>
      <c r="D17" s="73" t="s">
        <v>21</v>
      </c>
      <c r="E17" s="73">
        <v>5739</v>
      </c>
      <c r="F17" s="73">
        <v>6069</v>
      </c>
      <c r="G17" s="81">
        <v>5904</v>
      </c>
      <c r="H17" s="82">
        <v>2.62</v>
      </c>
      <c r="I17" s="82">
        <v>5.0000000000000044E-2</v>
      </c>
      <c r="J17" s="76">
        <v>98.986797598227227</v>
      </c>
      <c r="M17" s="89"/>
      <c r="N17" s="89"/>
      <c r="O17" s="89"/>
      <c r="P17" s="89"/>
      <c r="Q17" s="89"/>
      <c r="R17"/>
      <c r="S17"/>
      <c r="T17"/>
      <c r="U17"/>
      <c r="V17"/>
      <c r="W17"/>
      <c r="X17"/>
      <c r="Y17"/>
    </row>
    <row r="18" spans="1:28">
      <c r="A18" s="73" t="s">
        <v>157</v>
      </c>
      <c r="B18" s="67" t="s">
        <v>182</v>
      </c>
      <c r="C18" s="67" t="s">
        <v>327</v>
      </c>
      <c r="D18" s="73" t="s">
        <v>21</v>
      </c>
      <c r="E18" s="73">
        <v>5739</v>
      </c>
      <c r="F18" s="73">
        <v>6069</v>
      </c>
      <c r="G18" s="81">
        <v>5904</v>
      </c>
      <c r="H18" s="82">
        <v>2.62</v>
      </c>
      <c r="I18" s="82">
        <v>7.0000000000000062E-2</v>
      </c>
      <c r="J18" s="76">
        <v>98.986797598227227</v>
      </c>
      <c r="M18" s="89"/>
      <c r="N18" s="89"/>
      <c r="O18" s="89"/>
      <c r="P18" s="89"/>
      <c r="Q18" s="89"/>
      <c r="R18"/>
      <c r="S18"/>
      <c r="T18"/>
      <c r="U18"/>
      <c r="V18"/>
      <c r="W18"/>
      <c r="X18"/>
      <c r="Y18"/>
    </row>
    <row r="19" spans="1:28">
      <c r="A19" s="73" t="s">
        <v>152</v>
      </c>
      <c r="B19" s="67" t="s">
        <v>182</v>
      </c>
      <c r="C19" s="67" t="s">
        <v>327</v>
      </c>
      <c r="D19" s="73" t="s">
        <v>21</v>
      </c>
      <c r="E19" s="73">
        <v>5739</v>
      </c>
      <c r="F19" s="73">
        <v>6069</v>
      </c>
      <c r="G19" s="81">
        <v>5904</v>
      </c>
      <c r="H19" s="82">
        <v>2.5033333333333334</v>
      </c>
      <c r="I19" s="82">
        <v>2.0816659994661309E-2</v>
      </c>
      <c r="J19" s="76">
        <v>85.132784490402969</v>
      </c>
      <c r="M19" s="89"/>
      <c r="N19" s="89"/>
      <c r="O19" s="89"/>
      <c r="P19" s="89"/>
      <c r="Q19" s="89"/>
      <c r="R19"/>
      <c r="S19"/>
      <c r="T19"/>
      <c r="U19"/>
      <c r="V19"/>
      <c r="W19"/>
      <c r="X19"/>
      <c r="Y19"/>
    </row>
    <row r="20" spans="1:28">
      <c r="A20" s="73" t="s">
        <v>153</v>
      </c>
      <c r="B20" s="67" t="s">
        <v>182</v>
      </c>
      <c r="C20" s="67" t="s">
        <v>327</v>
      </c>
      <c r="D20" s="73" t="s">
        <v>21</v>
      </c>
      <c r="E20" s="73">
        <v>5739</v>
      </c>
      <c r="F20" s="73">
        <v>6069</v>
      </c>
      <c r="G20" s="81">
        <v>5904</v>
      </c>
      <c r="H20" s="82">
        <v>2.48</v>
      </c>
      <c r="I20" s="82">
        <v>9.5393920141694455E-2</v>
      </c>
      <c r="J20" s="76">
        <v>82.53441236984186</v>
      </c>
      <c r="M20" s="89"/>
      <c r="N20" s="89"/>
      <c r="O20" s="89"/>
      <c r="P20" s="89"/>
      <c r="Q20" s="89"/>
      <c r="R20"/>
      <c r="S20"/>
      <c r="T20"/>
      <c r="U20"/>
      <c r="V20"/>
      <c r="W20"/>
      <c r="X20"/>
      <c r="Y20"/>
    </row>
    <row r="21" spans="1:28">
      <c r="A21" s="73" t="s">
        <v>159</v>
      </c>
      <c r="B21" s="67" t="s">
        <v>182</v>
      </c>
      <c r="C21" s="67" t="s">
        <v>327</v>
      </c>
      <c r="D21" s="73" t="s">
        <v>21</v>
      </c>
      <c r="E21" s="73">
        <v>5739</v>
      </c>
      <c r="F21" s="73">
        <v>6069</v>
      </c>
      <c r="G21" s="81">
        <v>5904</v>
      </c>
      <c r="H21" s="82">
        <v>2.4700000000000002</v>
      </c>
      <c r="I21" s="82">
        <v>2.8284271247461926E-2</v>
      </c>
      <c r="J21" s="76">
        <v>81.437965461622312</v>
      </c>
      <c r="M21" s="89"/>
      <c r="N21" s="89"/>
      <c r="O21" s="89"/>
      <c r="P21" s="89"/>
      <c r="Q21" s="89"/>
      <c r="R21"/>
      <c r="S21"/>
      <c r="T21"/>
      <c r="U21"/>
      <c r="V21"/>
      <c r="W21"/>
      <c r="X21"/>
      <c r="Y21"/>
    </row>
    <row r="22" spans="1:28">
      <c r="A22" s="73" t="s">
        <v>185</v>
      </c>
      <c r="B22" s="67" t="s">
        <v>182</v>
      </c>
      <c r="C22" s="67" t="s">
        <v>327</v>
      </c>
      <c r="D22" s="73" t="s">
        <v>21</v>
      </c>
      <c r="E22" s="73">
        <v>5739</v>
      </c>
      <c r="F22" s="73">
        <v>6069</v>
      </c>
      <c r="G22" s="81">
        <v>5904</v>
      </c>
      <c r="H22" s="82">
        <v>2.4633333333333329</v>
      </c>
      <c r="I22" s="82">
        <v>8.9628864398325028E-2</v>
      </c>
      <c r="J22" s="76">
        <v>80.712674427431367</v>
      </c>
      <c r="M22" s="89"/>
      <c r="N22" s="89"/>
      <c r="O22" s="89"/>
      <c r="P22" s="89"/>
      <c r="Q22" s="89"/>
      <c r="R22"/>
      <c r="S22"/>
      <c r="T22"/>
      <c r="U22"/>
      <c r="V22"/>
      <c r="W22"/>
      <c r="X22"/>
      <c r="Y22"/>
    </row>
    <row r="23" spans="1:28">
      <c r="A23" s="73" t="s">
        <v>160</v>
      </c>
      <c r="B23" s="67" t="s">
        <v>182</v>
      </c>
      <c r="C23" s="67" t="s">
        <v>327</v>
      </c>
      <c r="D23" s="73" t="s">
        <v>23</v>
      </c>
      <c r="E23" s="73">
        <v>5739</v>
      </c>
      <c r="F23" s="73">
        <v>6069</v>
      </c>
      <c r="G23" s="81">
        <v>5904</v>
      </c>
      <c r="H23" s="82">
        <v>2.4533333333333331</v>
      </c>
      <c r="I23" s="82">
        <v>3.2145502536643257E-2</v>
      </c>
      <c r="J23" s="76">
        <v>79.633208152719462</v>
      </c>
      <c r="M23" s="89"/>
      <c r="N23" s="89"/>
      <c r="O23" s="89"/>
      <c r="P23" s="89"/>
      <c r="Q23" s="89"/>
      <c r="R23"/>
      <c r="S23"/>
      <c r="T23"/>
      <c r="U23"/>
      <c r="V23"/>
      <c r="W23"/>
      <c r="X23"/>
      <c r="Y23"/>
    </row>
    <row r="24" spans="1:28">
      <c r="A24" s="73" t="s">
        <v>151</v>
      </c>
      <c r="B24" s="67" t="s">
        <v>182</v>
      </c>
      <c r="C24" s="67" t="s">
        <v>327</v>
      </c>
      <c r="D24" s="73" t="s">
        <v>94</v>
      </c>
      <c r="E24" s="73">
        <v>5739</v>
      </c>
      <c r="F24" s="73">
        <v>6069</v>
      </c>
      <c r="G24" s="81">
        <v>5904</v>
      </c>
      <c r="H24" s="82">
        <v>2.4033333333333333</v>
      </c>
      <c r="I24" s="82">
        <v>5.6862407030773408E-2</v>
      </c>
      <c r="J24" s="76">
        <v>74.386542501386899</v>
      </c>
      <c r="M24" s="89"/>
      <c r="N24" s="89"/>
      <c r="O24" s="89"/>
      <c r="P24" s="89"/>
      <c r="Q24" s="89"/>
      <c r="R24"/>
      <c r="S24"/>
      <c r="T24"/>
      <c r="U24"/>
      <c r="V24"/>
      <c r="W24"/>
      <c r="X24"/>
      <c r="Y24"/>
    </row>
    <row r="25" spans="1:28">
      <c r="A25" s="73" t="s">
        <v>158</v>
      </c>
      <c r="B25" s="67" t="s">
        <v>182</v>
      </c>
      <c r="C25" s="67" t="s">
        <v>327</v>
      </c>
      <c r="D25" s="73" t="s">
        <v>21</v>
      </c>
      <c r="E25" s="73">
        <v>5739</v>
      </c>
      <c r="F25" s="73">
        <v>6069</v>
      </c>
      <c r="G25" s="81">
        <v>5904</v>
      </c>
      <c r="H25" s="82">
        <v>2.39</v>
      </c>
      <c r="I25" s="82">
        <v>6.2449979983984001E-2</v>
      </c>
      <c r="J25" s="76">
        <v>73.029285584602718</v>
      </c>
      <c r="M25" s="89"/>
      <c r="N25" s="89"/>
      <c r="O25" s="89"/>
      <c r="P25" s="89"/>
      <c r="Q25" s="89"/>
      <c r="R25"/>
      <c r="S25"/>
      <c r="T25"/>
      <c r="U25"/>
      <c r="V25"/>
      <c r="W25"/>
      <c r="X25"/>
      <c r="Y25"/>
    </row>
    <row r="26" spans="1:28">
      <c r="A26" s="73" t="s">
        <v>161</v>
      </c>
      <c r="B26" s="67" t="s">
        <v>182</v>
      </c>
      <c r="C26" s="67" t="s">
        <v>327</v>
      </c>
      <c r="D26" s="73" t="s">
        <v>60</v>
      </c>
      <c r="E26" s="73">
        <v>5739</v>
      </c>
      <c r="F26" s="73">
        <v>6069</v>
      </c>
      <c r="G26" s="81">
        <v>5904</v>
      </c>
      <c r="H26" s="82">
        <v>2.3449999999999998</v>
      </c>
      <c r="I26" s="82">
        <v>3.5355339059327563E-2</v>
      </c>
      <c r="J26" s="76">
        <v>68.576106485675794</v>
      </c>
      <c r="M26" s="89"/>
      <c r="N26" s="89"/>
      <c r="O26" s="89"/>
      <c r="P26" s="89"/>
      <c r="Q26" s="89"/>
      <c r="R26"/>
      <c r="S26"/>
      <c r="Y26"/>
    </row>
    <row r="27" spans="1:28">
      <c r="A27" s="73" t="s">
        <v>295</v>
      </c>
      <c r="B27" s="67" t="s">
        <v>182</v>
      </c>
      <c r="C27" s="67" t="s">
        <v>327</v>
      </c>
      <c r="D27" s="73" t="s">
        <v>53</v>
      </c>
      <c r="E27" s="73">
        <v>5739</v>
      </c>
      <c r="F27" s="73">
        <v>6069</v>
      </c>
      <c r="G27" s="81">
        <v>5904</v>
      </c>
      <c r="H27" s="82">
        <v>2.2633333333333332</v>
      </c>
      <c r="I27" s="82">
        <v>8.1445278152470726E-2</v>
      </c>
      <c r="J27" s="76">
        <v>60.984237730771056</v>
      </c>
    </row>
    <row r="28" spans="1:28" s="2" customFormat="1">
      <c r="A28" s="69" t="s">
        <v>225</v>
      </c>
      <c r="B28" s="68" t="s">
        <v>124</v>
      </c>
      <c r="C28" s="68" t="s">
        <v>328</v>
      </c>
      <c r="D28" s="69" t="s">
        <v>21</v>
      </c>
      <c r="E28" s="69">
        <v>6069</v>
      </c>
      <c r="F28" s="69">
        <v>6398</v>
      </c>
      <c r="G28" s="70">
        <v>6233.5</v>
      </c>
      <c r="H28" s="71">
        <v>2.7900000000000005</v>
      </c>
      <c r="I28" s="71">
        <v>4.0000000000000036E-2</v>
      </c>
      <c r="J28" s="72">
        <v>121.88490210121027</v>
      </c>
      <c r="M28" s="87"/>
      <c r="N28" s="87"/>
      <c r="O28" s="87"/>
      <c r="P28" s="87"/>
      <c r="Q28" s="87"/>
      <c r="R28" s="73"/>
      <c r="S28" s="73"/>
      <c r="T28" s="69"/>
      <c r="U28" s="69"/>
      <c r="V28" s="69"/>
      <c r="W28" s="69"/>
      <c r="X28" s="68"/>
      <c r="Y28" s="67"/>
      <c r="Z28" s="68"/>
      <c r="AA28" s="68"/>
      <c r="AB28" s="68"/>
    </row>
    <row r="29" spans="1:28" s="2" customFormat="1">
      <c r="A29" s="69" t="s">
        <v>258</v>
      </c>
      <c r="B29" s="68" t="s">
        <v>124</v>
      </c>
      <c r="C29" s="68" t="s">
        <v>328</v>
      </c>
      <c r="D29" s="69" t="s">
        <v>94</v>
      </c>
      <c r="E29" s="69">
        <v>6069</v>
      </c>
      <c r="F29" s="69">
        <v>6398</v>
      </c>
      <c r="G29" s="70">
        <v>6233.5</v>
      </c>
      <c r="H29" s="71">
        <v>2.7566666666666664</v>
      </c>
      <c r="I29" s="71">
        <v>4.9328828623162339E-2</v>
      </c>
      <c r="J29" s="72">
        <v>117.13100874593836</v>
      </c>
      <c r="M29" s="87"/>
      <c r="N29" s="87"/>
      <c r="O29" s="87"/>
      <c r="P29" s="87"/>
      <c r="Q29" s="87"/>
      <c r="R29" s="69"/>
      <c r="S29" s="69"/>
      <c r="T29" s="69"/>
      <c r="U29" s="69"/>
      <c r="V29" s="69"/>
      <c r="W29" s="69"/>
      <c r="X29" s="68"/>
      <c r="Y29" s="68"/>
      <c r="Z29" s="68"/>
      <c r="AA29" s="68"/>
      <c r="AB29" s="68"/>
    </row>
    <row r="30" spans="1:28">
      <c r="A30" s="73" t="s">
        <v>233</v>
      </c>
      <c r="B30" s="67" t="s">
        <v>124</v>
      </c>
      <c r="C30" s="67" t="s">
        <v>328</v>
      </c>
      <c r="D30" s="73" t="s">
        <v>23</v>
      </c>
      <c r="E30" s="73">
        <v>6069</v>
      </c>
      <c r="F30" s="73">
        <v>6398</v>
      </c>
      <c r="G30" s="81">
        <v>6233.5</v>
      </c>
      <c r="H30" s="82">
        <v>2.6766666666666672</v>
      </c>
      <c r="I30" s="82">
        <v>3.2145502536643167E-2</v>
      </c>
      <c r="J30" s="76">
        <v>106.25199710084418</v>
      </c>
      <c r="R30" s="69"/>
      <c r="S30" s="69"/>
      <c r="Y30" s="68"/>
    </row>
    <row r="31" spans="1:28">
      <c r="A31" s="73" t="s">
        <v>260</v>
      </c>
      <c r="B31" s="67" t="s">
        <v>124</v>
      </c>
      <c r="C31" s="67" t="s">
        <v>328</v>
      </c>
      <c r="D31" s="73" t="s">
        <v>94</v>
      </c>
      <c r="E31" s="73">
        <v>6069</v>
      </c>
      <c r="F31" s="73">
        <v>6398</v>
      </c>
      <c r="G31" s="81">
        <v>6233.5</v>
      </c>
      <c r="H31" s="82">
        <v>2.6533333333333338</v>
      </c>
      <c r="I31" s="82">
        <v>1.1547005383792526E-2</v>
      </c>
      <c r="J31" s="76">
        <v>103.21692131656427</v>
      </c>
    </row>
    <row r="32" spans="1:28">
      <c r="A32" s="73" t="s">
        <v>126</v>
      </c>
      <c r="B32" s="67" t="s">
        <v>124</v>
      </c>
      <c r="C32" s="67" t="s">
        <v>328</v>
      </c>
      <c r="D32" s="73" t="s">
        <v>21</v>
      </c>
      <c r="E32" s="73">
        <v>6069</v>
      </c>
      <c r="F32" s="73">
        <v>6398</v>
      </c>
      <c r="G32" s="81">
        <v>6233.5</v>
      </c>
      <c r="H32" s="82">
        <v>2.61</v>
      </c>
      <c r="I32" s="82">
        <v>9.8488578017961043E-2</v>
      </c>
      <c r="J32" s="76">
        <v>97.741742973364993</v>
      </c>
    </row>
    <row r="33" spans="1:10">
      <c r="A33" s="73" t="s">
        <v>128</v>
      </c>
      <c r="B33" s="67" t="s">
        <v>124</v>
      </c>
      <c r="C33" s="67" t="s">
        <v>328</v>
      </c>
      <c r="D33" s="73" t="s">
        <v>94</v>
      </c>
      <c r="E33" s="73">
        <v>6069</v>
      </c>
      <c r="F33" s="73">
        <v>6398</v>
      </c>
      <c r="G33" s="81">
        <v>6233.5</v>
      </c>
      <c r="H33" s="82">
        <v>2.59</v>
      </c>
      <c r="I33" s="82">
        <v>4.3588989435406823E-2</v>
      </c>
      <c r="J33" s="76">
        <v>95.28449116458566</v>
      </c>
    </row>
    <row r="34" spans="1:10">
      <c r="A34" s="73" t="s">
        <v>232</v>
      </c>
      <c r="B34" s="67" t="s">
        <v>124</v>
      </c>
      <c r="C34" s="67" t="s">
        <v>328</v>
      </c>
      <c r="D34" s="73" t="s">
        <v>94</v>
      </c>
      <c r="E34" s="73">
        <v>6069</v>
      </c>
      <c r="F34" s="73">
        <v>6398</v>
      </c>
      <c r="G34" s="81">
        <v>6233.5</v>
      </c>
      <c r="H34" s="82">
        <v>2.5733333333333337</v>
      </c>
      <c r="I34" s="82">
        <v>1.5275252316519383E-2</v>
      </c>
      <c r="J34" s="76">
        <v>93.269985874313136</v>
      </c>
    </row>
    <row r="35" spans="1:10">
      <c r="A35" s="73" t="s">
        <v>228</v>
      </c>
      <c r="B35" s="67" t="s">
        <v>124</v>
      </c>
      <c r="C35" s="67" t="s">
        <v>328</v>
      </c>
      <c r="D35" s="73" t="s">
        <v>94</v>
      </c>
      <c r="E35" s="73">
        <v>6069</v>
      </c>
      <c r="F35" s="73">
        <v>6398</v>
      </c>
      <c r="G35" s="81">
        <v>6233.5</v>
      </c>
      <c r="H35" s="82">
        <v>2.56</v>
      </c>
      <c r="I35" s="82">
        <v>6.9282032302755148E-2</v>
      </c>
      <c r="J35" s="76">
        <v>91.679932565690308</v>
      </c>
    </row>
    <row r="36" spans="1:10">
      <c r="A36" s="73" t="s">
        <v>261</v>
      </c>
      <c r="B36" s="67" t="s">
        <v>124</v>
      </c>
      <c r="C36" s="67" t="s">
        <v>328</v>
      </c>
      <c r="D36" s="73" t="s">
        <v>21</v>
      </c>
      <c r="E36" s="73">
        <v>6069</v>
      </c>
      <c r="F36" s="73">
        <v>6398</v>
      </c>
      <c r="G36" s="81">
        <v>6233.5</v>
      </c>
      <c r="H36" s="82">
        <v>2.5333333333333337</v>
      </c>
      <c r="I36" s="82">
        <v>8.3864970836060718E-2</v>
      </c>
      <c r="J36" s="76">
        <v>88.556743395619492</v>
      </c>
    </row>
    <row r="37" spans="1:10">
      <c r="A37" s="73" t="s">
        <v>187</v>
      </c>
      <c r="B37" s="67" t="s">
        <v>124</v>
      </c>
      <c r="C37" s="67" t="s">
        <v>328</v>
      </c>
      <c r="D37" s="73" t="s">
        <v>23</v>
      </c>
      <c r="E37" s="73">
        <v>6069</v>
      </c>
      <c r="F37" s="73">
        <v>6398</v>
      </c>
      <c r="G37" s="81">
        <v>6233.5</v>
      </c>
      <c r="H37" s="82">
        <v>2.5299999999999998</v>
      </c>
      <c r="I37" s="82">
        <v>2.0000000000000018E-2</v>
      </c>
      <c r="J37" s="76">
        <v>88.171641281128316</v>
      </c>
    </row>
    <row r="38" spans="1:10">
      <c r="A38" s="73" t="s">
        <v>259</v>
      </c>
      <c r="B38" s="67" t="s">
        <v>124</v>
      </c>
      <c r="C38" s="67" t="s">
        <v>328</v>
      </c>
      <c r="D38" s="73" t="s">
        <v>94</v>
      </c>
      <c r="E38" s="73">
        <v>6069</v>
      </c>
      <c r="F38" s="73">
        <v>6398</v>
      </c>
      <c r="G38" s="81">
        <v>6233.5</v>
      </c>
      <c r="H38" s="82">
        <v>2.5066666666666664</v>
      </c>
      <c r="I38" s="82">
        <v>7.2341781380702228E-2</v>
      </c>
      <c r="J38" s="76">
        <v>85.508580957372118</v>
      </c>
    </row>
    <row r="39" spans="1:10">
      <c r="A39" s="73" t="s">
        <v>186</v>
      </c>
      <c r="B39" s="67" t="s">
        <v>124</v>
      </c>
      <c r="C39" s="67" t="s">
        <v>328</v>
      </c>
      <c r="D39" s="73" t="s">
        <v>21</v>
      </c>
      <c r="E39" s="73">
        <v>6069</v>
      </c>
      <c r="F39" s="73">
        <v>6398</v>
      </c>
      <c r="G39" s="81">
        <v>6233.5</v>
      </c>
      <c r="H39" s="82">
        <v>2.5033333333333334</v>
      </c>
      <c r="I39" s="82">
        <v>7.571877794400346E-2</v>
      </c>
      <c r="J39" s="76">
        <v>85.132784490402969</v>
      </c>
    </row>
    <row r="40" spans="1:10">
      <c r="A40" s="73" t="s">
        <v>129</v>
      </c>
      <c r="B40" s="67" t="s">
        <v>124</v>
      </c>
      <c r="C40" s="67" t="s">
        <v>328</v>
      </c>
      <c r="D40" s="73" t="s">
        <v>94</v>
      </c>
      <c r="E40" s="73">
        <v>6069</v>
      </c>
      <c r="F40" s="73">
        <v>6398</v>
      </c>
      <c r="G40" s="81">
        <v>6233.5</v>
      </c>
      <c r="H40" s="82">
        <v>2.5033333333333334</v>
      </c>
      <c r="I40" s="82">
        <v>3.2145502536643167E-2</v>
      </c>
      <c r="J40" s="76">
        <v>85.132784490402969</v>
      </c>
    </row>
    <row r="41" spans="1:10">
      <c r="A41" s="73" t="s">
        <v>131</v>
      </c>
      <c r="B41" s="67" t="s">
        <v>124</v>
      </c>
      <c r="C41" s="67" t="s">
        <v>328</v>
      </c>
      <c r="D41" s="73" t="s">
        <v>23</v>
      </c>
      <c r="E41" s="73">
        <v>6069</v>
      </c>
      <c r="F41" s="73">
        <v>6398</v>
      </c>
      <c r="G41" s="81">
        <v>6233.5</v>
      </c>
      <c r="H41" s="82">
        <v>2.4866666666666668</v>
      </c>
      <c r="I41" s="82">
        <v>2.5166114784235766E-2</v>
      </c>
      <c r="J41" s="76">
        <v>83.271073951278439</v>
      </c>
    </row>
    <row r="42" spans="1:10">
      <c r="A42" s="73" t="s">
        <v>190</v>
      </c>
      <c r="B42" s="67" t="s">
        <v>124</v>
      </c>
      <c r="C42" s="67" t="s">
        <v>328</v>
      </c>
      <c r="D42" s="73" t="s">
        <v>22</v>
      </c>
      <c r="E42" s="73">
        <v>6069</v>
      </c>
      <c r="F42" s="73">
        <v>6398</v>
      </c>
      <c r="G42" s="81">
        <v>6233.5</v>
      </c>
      <c r="H42" s="82">
        <v>2.4700000000000002</v>
      </c>
      <c r="I42" s="82">
        <v>0.11532562594670794</v>
      </c>
      <c r="J42" s="76">
        <v>81.437965461622312</v>
      </c>
    </row>
    <row r="43" spans="1:10">
      <c r="A43" s="73" t="s">
        <v>130</v>
      </c>
      <c r="B43" s="67" t="s">
        <v>124</v>
      </c>
      <c r="C43" s="67" t="s">
        <v>328</v>
      </c>
      <c r="D43" s="73" t="s">
        <v>21</v>
      </c>
      <c r="E43" s="73">
        <v>6069</v>
      </c>
      <c r="F43" s="73">
        <v>6398</v>
      </c>
      <c r="G43" s="81">
        <v>6233.5</v>
      </c>
      <c r="H43" s="82">
        <v>2.46</v>
      </c>
      <c r="I43" s="82">
        <v>3.0000000000000027E-2</v>
      </c>
      <c r="J43" s="76">
        <v>80.351724968409059</v>
      </c>
    </row>
    <row r="44" spans="1:10">
      <c r="A44" s="73" t="s">
        <v>125</v>
      </c>
      <c r="B44" s="67" t="s">
        <v>124</v>
      </c>
      <c r="C44" s="67" t="s">
        <v>328</v>
      </c>
      <c r="D44" s="73" t="s">
        <v>21</v>
      </c>
      <c r="E44" s="73">
        <v>6069</v>
      </c>
      <c r="F44" s="73">
        <v>6398</v>
      </c>
      <c r="G44" s="81">
        <v>6233.5</v>
      </c>
      <c r="H44" s="82">
        <v>2.4433333333333334</v>
      </c>
      <c r="I44" s="82">
        <v>7.5055534994651313E-2</v>
      </c>
      <c r="J44" s="76">
        <v>78.56385816894722</v>
      </c>
    </row>
    <row r="45" spans="1:10">
      <c r="A45" s="73" t="s">
        <v>188</v>
      </c>
      <c r="B45" s="67" t="s">
        <v>124</v>
      </c>
      <c r="C45" s="67" t="s">
        <v>328</v>
      </c>
      <c r="D45" s="73" t="s">
        <v>94</v>
      </c>
      <c r="E45" s="73">
        <v>6069</v>
      </c>
      <c r="F45" s="73">
        <v>6398</v>
      </c>
      <c r="G45" s="81">
        <v>6233.5</v>
      </c>
      <c r="H45" s="82">
        <v>2.4266666666666663</v>
      </c>
      <c r="I45" s="82">
        <v>2.3094010767585053E-2</v>
      </c>
      <c r="J45" s="76">
        <v>76.803942251685285</v>
      </c>
    </row>
    <row r="46" spans="1:10">
      <c r="A46" s="73" t="s">
        <v>127</v>
      </c>
      <c r="B46" s="67" t="s">
        <v>124</v>
      </c>
      <c r="C46" s="67" t="s">
        <v>328</v>
      </c>
      <c r="D46" s="73" t="s">
        <v>94</v>
      </c>
      <c r="E46" s="73">
        <v>6069</v>
      </c>
      <c r="F46" s="73">
        <v>6398</v>
      </c>
      <c r="G46" s="81">
        <v>6233.5</v>
      </c>
      <c r="H46" s="82">
        <v>2.4266666666666663</v>
      </c>
      <c r="I46" s="82">
        <v>6.506407098647729E-2</v>
      </c>
      <c r="J46" s="76">
        <v>76.803942251685285</v>
      </c>
    </row>
    <row r="47" spans="1:10">
      <c r="A47" s="73" t="s">
        <v>227</v>
      </c>
      <c r="B47" s="67" t="s">
        <v>124</v>
      </c>
      <c r="C47" s="67" t="s">
        <v>328</v>
      </c>
      <c r="D47" s="73" t="s">
        <v>21</v>
      </c>
      <c r="E47" s="73">
        <v>6069</v>
      </c>
      <c r="F47" s="73">
        <v>6398</v>
      </c>
      <c r="G47" s="81">
        <v>6233.5</v>
      </c>
      <c r="H47" s="82">
        <v>2.4233333333333333</v>
      </c>
      <c r="I47" s="82">
        <v>4.7258156262526003E-2</v>
      </c>
      <c r="J47" s="76">
        <v>76.455291208717441</v>
      </c>
    </row>
    <row r="48" spans="1:10">
      <c r="A48" s="73" t="s">
        <v>229</v>
      </c>
      <c r="B48" s="67" t="s">
        <v>124</v>
      </c>
      <c r="C48" s="67" t="s">
        <v>328</v>
      </c>
      <c r="D48" s="73" t="s">
        <v>23</v>
      </c>
      <c r="E48" s="73">
        <v>6069</v>
      </c>
      <c r="F48" s="73">
        <v>6398</v>
      </c>
      <c r="G48" s="81">
        <v>6233.5</v>
      </c>
      <c r="H48" s="82">
        <v>2.3666666666666667</v>
      </c>
      <c r="I48" s="82">
        <v>2.3094010767585049E-2</v>
      </c>
      <c r="J48" s="76">
        <v>70.695827311705287</v>
      </c>
    </row>
    <row r="49" spans="1:28">
      <c r="A49" s="73" t="s">
        <v>230</v>
      </c>
      <c r="B49" s="67" t="s">
        <v>124</v>
      </c>
      <c r="C49" s="67" t="s">
        <v>328</v>
      </c>
      <c r="D49" s="73" t="s">
        <v>23</v>
      </c>
      <c r="E49" s="73">
        <v>6069</v>
      </c>
      <c r="F49" s="73">
        <v>6398</v>
      </c>
      <c r="G49" s="81">
        <v>6233.5</v>
      </c>
      <c r="H49" s="82">
        <v>2.33</v>
      </c>
      <c r="I49" s="82">
        <v>2.0000000000000018E-2</v>
      </c>
      <c r="J49" s="76">
        <v>67.134861700469955</v>
      </c>
    </row>
    <row r="50" spans="1:28">
      <c r="A50" s="73" t="s">
        <v>231</v>
      </c>
      <c r="B50" s="67" t="s">
        <v>124</v>
      </c>
      <c r="C50" s="67" t="s">
        <v>328</v>
      </c>
      <c r="D50" s="73" t="s">
        <v>23</v>
      </c>
      <c r="E50" s="73">
        <v>6069</v>
      </c>
      <c r="F50" s="73">
        <v>6398</v>
      </c>
      <c r="G50" s="81">
        <v>6233.5</v>
      </c>
      <c r="H50" s="82">
        <v>2.31</v>
      </c>
      <c r="I50" s="82">
        <v>4.3588989435406823E-2</v>
      </c>
      <c r="J50" s="76">
        <v>65.246264663379819</v>
      </c>
    </row>
    <row r="51" spans="1:28">
      <c r="A51" s="73" t="s">
        <v>191</v>
      </c>
      <c r="B51" s="67" t="s">
        <v>124</v>
      </c>
      <c r="C51" s="67" t="s">
        <v>328</v>
      </c>
      <c r="D51" s="73" t="s">
        <v>22</v>
      </c>
      <c r="E51" s="73">
        <v>6069</v>
      </c>
      <c r="F51" s="73">
        <v>6398</v>
      </c>
      <c r="G51" s="81">
        <v>6233.5</v>
      </c>
      <c r="H51" s="82">
        <v>2.1533333333333338</v>
      </c>
      <c r="I51" s="82">
        <v>7.2341781380702491E-2</v>
      </c>
      <c r="J51" s="76">
        <v>51.712827157074727</v>
      </c>
    </row>
    <row r="52" spans="1:28">
      <c r="A52" s="73" t="s">
        <v>189</v>
      </c>
      <c r="B52" s="67" t="s">
        <v>124</v>
      </c>
      <c r="C52" s="67" t="s">
        <v>328</v>
      </c>
      <c r="D52" s="73" t="s">
        <v>144</v>
      </c>
      <c r="E52" s="73">
        <v>6069</v>
      </c>
      <c r="F52" s="73">
        <v>6398</v>
      </c>
      <c r="G52" s="81">
        <v>6233.5</v>
      </c>
      <c r="H52" s="82">
        <v>2.1266666666666665</v>
      </c>
      <c r="I52" s="82">
        <v>9.0184995056457967E-2</v>
      </c>
      <c r="J52" s="76">
        <v>49.623237330028189</v>
      </c>
    </row>
    <row r="53" spans="1:28" s="2" customFormat="1">
      <c r="A53" s="69" t="s">
        <v>50</v>
      </c>
      <c r="B53" s="68" t="s">
        <v>122</v>
      </c>
      <c r="C53" s="68" t="s">
        <v>328</v>
      </c>
      <c r="D53" s="69" t="s">
        <v>16</v>
      </c>
      <c r="E53" s="69">
        <v>6398</v>
      </c>
      <c r="F53" s="69">
        <v>6728</v>
      </c>
      <c r="G53" s="70">
        <v>6563</v>
      </c>
      <c r="H53" s="71">
        <v>2.8166666666666664</v>
      </c>
      <c r="I53" s="71">
        <v>5.773502691896263E-2</v>
      </c>
      <c r="J53" s="72">
        <v>125.78369649509682</v>
      </c>
      <c r="M53" s="87"/>
      <c r="N53" s="87"/>
      <c r="O53" s="87"/>
      <c r="P53" s="87"/>
      <c r="Q53" s="87"/>
      <c r="R53" s="73"/>
      <c r="S53" s="73"/>
      <c r="T53" s="69"/>
      <c r="U53" s="69"/>
      <c r="V53" s="69"/>
      <c r="W53" s="69"/>
      <c r="X53" s="68"/>
      <c r="Y53" s="67"/>
      <c r="Z53" s="68"/>
      <c r="AA53" s="68"/>
      <c r="AB53" s="68"/>
    </row>
    <row r="54" spans="1:28" s="2" customFormat="1">
      <c r="A54" s="69" t="s">
        <v>76</v>
      </c>
      <c r="B54" s="68" t="s">
        <v>122</v>
      </c>
      <c r="C54" s="68" t="s">
        <v>328</v>
      </c>
      <c r="D54" s="69" t="s">
        <v>60</v>
      </c>
      <c r="E54" s="69">
        <v>6398</v>
      </c>
      <c r="F54" s="69">
        <v>6728</v>
      </c>
      <c r="G54" s="70">
        <v>6563</v>
      </c>
      <c r="H54" s="71">
        <v>2.71</v>
      </c>
      <c r="I54" s="71">
        <v>1.4142135623730963E-2</v>
      </c>
      <c r="J54" s="72">
        <v>110.69508874802516</v>
      </c>
      <c r="M54" s="87"/>
      <c r="N54" s="87"/>
      <c r="O54" s="87"/>
      <c r="P54" s="87"/>
      <c r="Q54" s="87"/>
      <c r="R54" s="69"/>
      <c r="S54" s="69"/>
      <c r="T54" s="69"/>
      <c r="U54" s="69"/>
      <c r="V54" s="69"/>
      <c r="W54" s="69"/>
      <c r="X54" s="68"/>
      <c r="Y54" s="68"/>
      <c r="Z54" s="68"/>
      <c r="AA54" s="68"/>
      <c r="AB54" s="68"/>
    </row>
    <row r="55" spans="1:28">
      <c r="A55" s="73" t="s">
        <v>258</v>
      </c>
      <c r="B55" s="67" t="s">
        <v>122</v>
      </c>
      <c r="C55" s="67" t="s">
        <v>328</v>
      </c>
      <c r="D55" s="73" t="s">
        <v>94</v>
      </c>
      <c r="E55" s="73">
        <v>6398</v>
      </c>
      <c r="F55" s="73">
        <v>6728</v>
      </c>
      <c r="G55" s="81">
        <v>6563</v>
      </c>
      <c r="H55" s="82">
        <v>2.68</v>
      </c>
      <c r="I55" s="82">
        <v>5.6568542494923851E-2</v>
      </c>
      <c r="J55" s="76">
        <v>106.69060263871015</v>
      </c>
      <c r="R55" s="69"/>
      <c r="S55" s="69"/>
      <c r="Y55" s="68"/>
    </row>
    <row r="56" spans="1:28">
      <c r="A56" s="73" t="s">
        <v>62</v>
      </c>
      <c r="B56" s="67" t="s">
        <v>122</v>
      </c>
      <c r="C56" s="67" t="s">
        <v>328</v>
      </c>
      <c r="D56" s="73" t="s">
        <v>16</v>
      </c>
      <c r="E56" s="73">
        <v>6398</v>
      </c>
      <c r="F56" s="73">
        <v>6728</v>
      </c>
      <c r="G56" s="81">
        <v>6563</v>
      </c>
      <c r="H56" s="82">
        <v>2.66</v>
      </c>
      <c r="I56" s="82">
        <v>0.16970562748477125</v>
      </c>
      <c r="J56" s="76">
        <v>104.07782725504735</v>
      </c>
    </row>
    <row r="57" spans="1:28">
      <c r="A57" s="73" t="s">
        <v>77</v>
      </c>
      <c r="B57" s="67" t="s">
        <v>122</v>
      </c>
      <c r="C57" s="67" t="s">
        <v>328</v>
      </c>
      <c r="D57" s="73" t="s">
        <v>16</v>
      </c>
      <c r="E57" s="73">
        <v>6398</v>
      </c>
      <c r="F57" s="73">
        <v>6728</v>
      </c>
      <c r="G57" s="81">
        <v>6563</v>
      </c>
      <c r="H57" s="82">
        <v>2.6333333333333333</v>
      </c>
      <c r="I57" s="82">
        <v>9.0184995056457953E-2</v>
      </c>
      <c r="J57" s="76">
        <v>100.66403139648271</v>
      </c>
    </row>
    <row r="58" spans="1:28">
      <c r="A58" s="73" t="s">
        <v>61</v>
      </c>
      <c r="B58" s="67" t="s">
        <v>122</v>
      </c>
      <c r="C58" s="67" t="s">
        <v>328</v>
      </c>
      <c r="D58" s="73" t="s">
        <v>56</v>
      </c>
      <c r="E58" s="73">
        <v>6398</v>
      </c>
      <c r="F58" s="73">
        <v>6728</v>
      </c>
      <c r="G58" s="81">
        <v>6563</v>
      </c>
      <c r="H58" s="82">
        <v>2.6333333333333333</v>
      </c>
      <c r="I58" s="82">
        <v>8.0208062770106517E-2</v>
      </c>
      <c r="J58" s="76">
        <v>100.66403139648271</v>
      </c>
    </row>
    <row r="59" spans="1:28">
      <c r="A59" s="73" t="s">
        <v>51</v>
      </c>
      <c r="B59" s="67" t="s">
        <v>122</v>
      </c>
      <c r="C59" s="67" t="s">
        <v>328</v>
      </c>
      <c r="D59" s="73" t="s">
        <v>16</v>
      </c>
      <c r="E59" s="73">
        <v>6398</v>
      </c>
      <c r="F59" s="73">
        <v>6728</v>
      </c>
      <c r="G59" s="81">
        <v>6563</v>
      </c>
      <c r="H59" s="82">
        <v>2.605</v>
      </c>
      <c r="I59" s="82">
        <v>2.12132034355966E-2</v>
      </c>
      <c r="J59" s="76">
        <v>97.123333160996566</v>
      </c>
    </row>
    <row r="60" spans="1:28">
      <c r="A60" s="73" t="s">
        <v>259</v>
      </c>
      <c r="B60" s="67" t="s">
        <v>122</v>
      </c>
      <c r="C60" s="67" t="s">
        <v>328</v>
      </c>
      <c r="D60" s="73" t="s">
        <v>94</v>
      </c>
      <c r="E60" s="73">
        <v>6398</v>
      </c>
      <c r="F60" s="73">
        <v>6728</v>
      </c>
      <c r="G60" s="81">
        <v>6563</v>
      </c>
      <c r="H60" s="82">
        <v>2.59</v>
      </c>
      <c r="I60" s="82">
        <v>1.0000000000000009E-2</v>
      </c>
      <c r="J60" s="76">
        <v>95.28449116458566</v>
      </c>
    </row>
    <row r="61" spans="1:28">
      <c r="A61" s="73" t="s">
        <v>58</v>
      </c>
      <c r="B61" s="67" t="s">
        <v>122</v>
      </c>
      <c r="C61" s="67" t="s">
        <v>328</v>
      </c>
      <c r="D61" s="73" t="s">
        <v>16</v>
      </c>
      <c r="E61" s="73">
        <v>6398</v>
      </c>
      <c r="F61" s="73">
        <v>6728</v>
      </c>
      <c r="G61" s="81">
        <v>6563</v>
      </c>
      <c r="H61" s="82">
        <v>2.58</v>
      </c>
      <c r="I61" s="82">
        <v>0</v>
      </c>
      <c r="J61" s="76">
        <v>94.072183983207808</v>
      </c>
    </row>
    <row r="62" spans="1:28">
      <c r="A62" s="73" t="s">
        <v>78</v>
      </c>
      <c r="B62" s="67" t="s">
        <v>122</v>
      </c>
      <c r="C62" s="67" t="s">
        <v>328</v>
      </c>
      <c r="D62" s="73" t="s">
        <v>53</v>
      </c>
      <c r="E62" s="73">
        <v>6398</v>
      </c>
      <c r="F62" s="73">
        <v>6728</v>
      </c>
      <c r="G62" s="81">
        <v>6563</v>
      </c>
      <c r="H62" s="82">
        <v>2.5766666666666667</v>
      </c>
      <c r="I62" s="82">
        <v>8.0829037686547436E-2</v>
      </c>
      <c r="J62" s="76">
        <v>93.670485615638725</v>
      </c>
    </row>
    <row r="63" spans="1:28">
      <c r="A63" s="73" t="s">
        <v>291</v>
      </c>
      <c r="B63" s="67" t="s">
        <v>122</v>
      </c>
      <c r="C63" s="67" t="s">
        <v>328</v>
      </c>
      <c r="D63" s="73" t="s">
        <v>23</v>
      </c>
      <c r="E63" s="73">
        <v>6398</v>
      </c>
      <c r="F63" s="73">
        <v>6728</v>
      </c>
      <c r="G63" s="81">
        <v>6563</v>
      </c>
      <c r="H63" s="82">
        <v>2.5666666666666664</v>
      </c>
      <c r="I63" s="82">
        <v>2.0816659994661309E-2</v>
      </c>
      <c r="J63" s="76">
        <v>92.472574147609677</v>
      </c>
    </row>
    <row r="64" spans="1:28">
      <c r="A64" s="73" t="s">
        <v>72</v>
      </c>
      <c r="B64" s="67" t="s">
        <v>122</v>
      </c>
      <c r="C64" s="67" t="s">
        <v>328</v>
      </c>
      <c r="D64" s="73" t="s">
        <v>60</v>
      </c>
      <c r="E64" s="73">
        <v>6398</v>
      </c>
      <c r="F64" s="73">
        <v>6728</v>
      </c>
      <c r="G64" s="81">
        <v>6563</v>
      </c>
      <c r="H64" s="82">
        <v>2.56</v>
      </c>
      <c r="I64" s="82">
        <v>0</v>
      </c>
      <c r="J64" s="76">
        <v>91.679932565690308</v>
      </c>
    </row>
    <row r="65" spans="1:10">
      <c r="A65" s="73" t="s">
        <v>69</v>
      </c>
      <c r="B65" s="67" t="s">
        <v>122</v>
      </c>
      <c r="C65" s="67" t="s">
        <v>328</v>
      </c>
      <c r="D65" s="73" t="s">
        <v>60</v>
      </c>
      <c r="E65" s="73">
        <v>6398</v>
      </c>
      <c r="F65" s="73">
        <v>6728</v>
      </c>
      <c r="G65" s="81">
        <v>6563</v>
      </c>
      <c r="H65" s="82">
        <v>2.5499999999999998</v>
      </c>
      <c r="J65" s="76">
        <v>90.499878727120972</v>
      </c>
    </row>
    <row r="66" spans="1:10">
      <c r="A66" s="73" t="s">
        <v>75</v>
      </c>
      <c r="B66" s="67" t="s">
        <v>122</v>
      </c>
      <c r="C66" s="67" t="s">
        <v>328</v>
      </c>
      <c r="D66" s="73" t="s">
        <v>53</v>
      </c>
      <c r="E66" s="73">
        <v>6398</v>
      </c>
      <c r="F66" s="73">
        <v>6728</v>
      </c>
      <c r="G66" s="81">
        <v>6563</v>
      </c>
      <c r="H66" s="82">
        <v>2.5150000000000001</v>
      </c>
      <c r="I66" s="82">
        <v>6.3639610306789177E-2</v>
      </c>
      <c r="J66" s="76">
        <v>86.45313468595451</v>
      </c>
    </row>
    <row r="67" spans="1:10">
      <c r="A67" s="73" t="s">
        <v>74</v>
      </c>
      <c r="B67" s="67" t="s">
        <v>122</v>
      </c>
      <c r="C67" s="67" t="s">
        <v>328</v>
      </c>
      <c r="D67" s="73" t="s">
        <v>16</v>
      </c>
      <c r="E67" s="73">
        <v>6398</v>
      </c>
      <c r="F67" s="73">
        <v>6728</v>
      </c>
      <c r="G67" s="81">
        <v>6563</v>
      </c>
      <c r="H67" s="82">
        <v>2.5149999999999997</v>
      </c>
      <c r="I67" s="82">
        <v>7.0710678118656384E-3</v>
      </c>
      <c r="J67" s="76">
        <v>86.453134685954439</v>
      </c>
    </row>
    <row r="68" spans="1:10">
      <c r="A68" s="73" t="s">
        <v>260</v>
      </c>
      <c r="B68" s="67" t="s">
        <v>122</v>
      </c>
      <c r="C68" s="67" t="s">
        <v>328</v>
      </c>
      <c r="D68" s="73" t="s">
        <v>94</v>
      </c>
      <c r="E68" s="73">
        <v>6398</v>
      </c>
      <c r="F68" s="73">
        <v>6728</v>
      </c>
      <c r="G68" s="81">
        <v>6563</v>
      </c>
      <c r="H68" s="82">
        <v>2.5033333333333334</v>
      </c>
      <c r="I68" s="82">
        <v>3.0550504633038718E-2</v>
      </c>
      <c r="J68" s="76">
        <v>85.132784490402969</v>
      </c>
    </row>
    <row r="69" spans="1:10">
      <c r="A69" s="73" t="s">
        <v>288</v>
      </c>
      <c r="B69" s="67" t="s">
        <v>122</v>
      </c>
      <c r="C69" s="67" t="s">
        <v>328</v>
      </c>
      <c r="D69" s="73" t="s">
        <v>94</v>
      </c>
      <c r="E69" s="73">
        <v>6398</v>
      </c>
      <c r="F69" s="73">
        <v>6728</v>
      </c>
      <c r="G69" s="81">
        <v>6563</v>
      </c>
      <c r="H69" s="82">
        <v>2.5033333333333334</v>
      </c>
      <c r="I69" s="82">
        <v>3.5118845842842389E-2</v>
      </c>
      <c r="J69" s="76">
        <v>85.132784490402969</v>
      </c>
    </row>
    <row r="70" spans="1:10">
      <c r="A70" s="73" t="s">
        <v>79</v>
      </c>
      <c r="B70" s="67" t="s">
        <v>122</v>
      </c>
      <c r="C70" s="67" t="s">
        <v>328</v>
      </c>
      <c r="D70" s="73" t="s">
        <v>16</v>
      </c>
      <c r="E70" s="73">
        <v>6398</v>
      </c>
      <c r="F70" s="73">
        <v>6728</v>
      </c>
      <c r="G70" s="81">
        <v>6563</v>
      </c>
      <c r="H70" s="82">
        <v>2.4749999999999996</v>
      </c>
      <c r="I70" s="82">
        <v>7.7781745930520133E-2</v>
      </c>
      <c r="J70" s="76">
        <v>81.984909730128763</v>
      </c>
    </row>
    <row r="71" spans="1:10">
      <c r="A71" s="73" t="s">
        <v>286</v>
      </c>
      <c r="B71" s="67" t="s">
        <v>122</v>
      </c>
      <c r="C71" s="67" t="s">
        <v>328</v>
      </c>
      <c r="D71" s="73" t="s">
        <v>21</v>
      </c>
      <c r="E71" s="73">
        <v>6398</v>
      </c>
      <c r="F71" s="73">
        <v>6728</v>
      </c>
      <c r="G71" s="81">
        <v>6563</v>
      </c>
      <c r="H71" s="82">
        <v>2.4700000000000002</v>
      </c>
      <c r="I71" s="82">
        <v>2.6457513110646015E-2</v>
      </c>
      <c r="J71" s="76">
        <v>81.437965461622312</v>
      </c>
    </row>
    <row r="72" spans="1:10">
      <c r="A72" s="73" t="s">
        <v>287</v>
      </c>
      <c r="B72" s="67" t="s">
        <v>122</v>
      </c>
      <c r="C72" s="67" t="s">
        <v>328</v>
      </c>
      <c r="D72" s="73" t="s">
        <v>94</v>
      </c>
      <c r="E72" s="73">
        <v>6398</v>
      </c>
      <c r="F72" s="73">
        <v>6728</v>
      </c>
      <c r="G72" s="81">
        <v>6563</v>
      </c>
      <c r="H72" s="82">
        <v>2.4566666666666666</v>
      </c>
      <c r="I72" s="82">
        <v>6.6583281184793869E-2</v>
      </c>
      <c r="J72" s="76">
        <v>79.991903544144165</v>
      </c>
    </row>
    <row r="73" spans="1:10">
      <c r="A73" s="73" t="s">
        <v>289</v>
      </c>
      <c r="B73" s="67" t="s">
        <v>122</v>
      </c>
      <c r="C73" s="67" t="s">
        <v>328</v>
      </c>
      <c r="D73" s="73" t="s">
        <v>94</v>
      </c>
      <c r="E73" s="73">
        <v>6398</v>
      </c>
      <c r="F73" s="73">
        <v>6728</v>
      </c>
      <c r="G73" s="81">
        <v>6563</v>
      </c>
      <c r="H73" s="82">
        <v>2.4500000000000002</v>
      </c>
      <c r="I73" s="82">
        <v>9.000000000000008E-2</v>
      </c>
      <c r="J73" s="76">
        <v>79.275636793059704</v>
      </c>
    </row>
    <row r="74" spans="1:10">
      <c r="A74" s="73" t="s">
        <v>59</v>
      </c>
      <c r="B74" s="67" t="s">
        <v>122</v>
      </c>
      <c r="C74" s="67" t="s">
        <v>328</v>
      </c>
      <c r="D74" s="73" t="s">
        <v>53</v>
      </c>
      <c r="E74" s="73">
        <v>6398</v>
      </c>
      <c r="F74" s="73">
        <v>6728</v>
      </c>
      <c r="G74" s="81">
        <v>6563</v>
      </c>
      <c r="H74" s="82">
        <v>2.4333333333333331</v>
      </c>
      <c r="I74" s="82">
        <v>0.12220201853215584</v>
      </c>
      <c r="J74" s="76">
        <v>77.504570492626343</v>
      </c>
    </row>
    <row r="75" spans="1:10">
      <c r="A75" s="73" t="s">
        <v>294</v>
      </c>
      <c r="B75" s="67" t="s">
        <v>122</v>
      </c>
      <c r="C75" s="67" t="s">
        <v>328</v>
      </c>
      <c r="D75" s="73" t="s">
        <v>16</v>
      </c>
      <c r="E75" s="73">
        <v>6398</v>
      </c>
      <c r="F75" s="73">
        <v>6728</v>
      </c>
      <c r="G75" s="81">
        <v>6563</v>
      </c>
      <c r="H75" s="82">
        <v>2.42</v>
      </c>
      <c r="I75" s="82">
        <v>4.3588989435406823E-2</v>
      </c>
      <c r="J75" s="76">
        <v>76.107746225851386</v>
      </c>
    </row>
    <row r="76" spans="1:10">
      <c r="A76" s="73" t="s">
        <v>71</v>
      </c>
      <c r="B76" s="67" t="s">
        <v>122</v>
      </c>
      <c r="C76" s="67" t="s">
        <v>328</v>
      </c>
      <c r="D76" s="73" t="s">
        <v>60</v>
      </c>
      <c r="E76" s="73">
        <v>6398</v>
      </c>
      <c r="F76" s="73">
        <v>6728</v>
      </c>
      <c r="G76" s="81">
        <v>6563</v>
      </c>
      <c r="H76" s="82">
        <v>2.4000000000000004</v>
      </c>
      <c r="I76" s="82">
        <v>4.2426406871192889E-2</v>
      </c>
      <c r="J76" s="76">
        <v>74.045592064062333</v>
      </c>
    </row>
    <row r="77" spans="1:10">
      <c r="A77" s="73" t="s">
        <v>261</v>
      </c>
      <c r="B77" s="67" t="s">
        <v>122</v>
      </c>
      <c r="C77" s="67" t="s">
        <v>328</v>
      </c>
      <c r="D77" s="73" t="s">
        <v>21</v>
      </c>
      <c r="E77" s="73">
        <v>6398</v>
      </c>
      <c r="F77" s="73">
        <v>6728</v>
      </c>
      <c r="G77" s="81">
        <v>6563</v>
      </c>
      <c r="H77" s="82">
        <v>2.4</v>
      </c>
      <c r="I77" s="82">
        <v>2.6457513110646015E-2</v>
      </c>
      <c r="J77" s="76">
        <v>74.045592064062333</v>
      </c>
    </row>
    <row r="78" spans="1:10">
      <c r="A78" s="73" t="s">
        <v>73</v>
      </c>
      <c r="B78" s="67" t="s">
        <v>122</v>
      </c>
      <c r="C78" s="67" t="s">
        <v>328</v>
      </c>
      <c r="D78" s="73" t="s">
        <v>22</v>
      </c>
      <c r="E78" s="73">
        <v>6398</v>
      </c>
      <c r="F78" s="73">
        <v>6728</v>
      </c>
      <c r="G78" s="81">
        <v>6563</v>
      </c>
      <c r="H78" s="82">
        <v>2.37</v>
      </c>
      <c r="I78" s="82">
        <v>6.9282032302755148E-2</v>
      </c>
      <c r="J78" s="76">
        <v>71.025945747909674</v>
      </c>
    </row>
    <row r="79" spans="1:10">
      <c r="A79" s="73" t="s">
        <v>290</v>
      </c>
      <c r="B79" s="67" t="s">
        <v>122</v>
      </c>
      <c r="C79" s="67" t="s">
        <v>328</v>
      </c>
      <c r="D79" s="73" t="s">
        <v>23</v>
      </c>
      <c r="E79" s="73">
        <v>6398</v>
      </c>
      <c r="F79" s="73">
        <v>6728</v>
      </c>
      <c r="G79" s="81">
        <v>6563</v>
      </c>
      <c r="H79" s="82">
        <v>2.2850000000000001</v>
      </c>
      <c r="I79" s="82">
        <v>4.9497474683058214E-2</v>
      </c>
      <c r="J79" s="76">
        <v>62.938057749963988</v>
      </c>
    </row>
    <row r="80" spans="1:10">
      <c r="A80" s="73" t="s">
        <v>293</v>
      </c>
      <c r="B80" s="67" t="s">
        <v>122</v>
      </c>
      <c r="C80" s="67" t="s">
        <v>328</v>
      </c>
      <c r="D80" s="73" t="s">
        <v>22</v>
      </c>
      <c r="E80" s="73">
        <v>6398</v>
      </c>
      <c r="F80" s="73">
        <v>6728</v>
      </c>
      <c r="G80" s="81">
        <v>6563</v>
      </c>
      <c r="H80" s="82">
        <v>2.2599999999999998</v>
      </c>
      <c r="I80" s="82">
        <v>8.4852813742385472E-2</v>
      </c>
      <c r="J80" s="76">
        <v>60.687456167771181</v>
      </c>
    </row>
    <row r="81" spans="1:28" s="2" customFormat="1">
      <c r="A81" s="69" t="s">
        <v>239</v>
      </c>
      <c r="B81" s="68" t="s">
        <v>135</v>
      </c>
      <c r="C81" s="68" t="s">
        <v>329</v>
      </c>
      <c r="D81" s="69" t="s">
        <v>16</v>
      </c>
      <c r="E81" s="69">
        <v>8704</v>
      </c>
      <c r="F81" s="69">
        <v>9033</v>
      </c>
      <c r="G81" s="70">
        <v>8868.5</v>
      </c>
      <c r="H81" s="71">
        <v>2.6966666666666668</v>
      </c>
      <c r="I81" s="71">
        <v>0.13576941236277529</v>
      </c>
      <c r="J81" s="72">
        <v>108.90260124173481</v>
      </c>
      <c r="M81" s="87"/>
      <c r="N81" s="87"/>
      <c r="O81" s="87"/>
      <c r="P81" s="87"/>
      <c r="Q81" s="87"/>
      <c r="R81" s="73"/>
      <c r="S81" s="73"/>
      <c r="T81" s="69"/>
      <c r="U81" s="69"/>
      <c r="V81" s="69"/>
      <c r="W81" s="69"/>
      <c r="X81" s="68"/>
      <c r="Y81" s="67"/>
      <c r="Z81" s="68"/>
      <c r="AA81" s="68"/>
      <c r="AB81" s="68"/>
    </row>
    <row r="82" spans="1:28" s="2" customFormat="1">
      <c r="A82" s="69" t="s">
        <v>137</v>
      </c>
      <c r="B82" s="68" t="s">
        <v>135</v>
      </c>
      <c r="C82" s="68" t="s">
        <v>329</v>
      </c>
      <c r="D82" s="69" t="s">
        <v>23</v>
      </c>
      <c r="E82" s="69">
        <v>8704</v>
      </c>
      <c r="F82" s="69">
        <v>9033</v>
      </c>
      <c r="G82" s="70">
        <v>8868.5</v>
      </c>
      <c r="H82" s="71">
        <v>2.6799999999999997</v>
      </c>
      <c r="I82" s="71">
        <v>9.1651513899116688E-2</v>
      </c>
      <c r="J82" s="72">
        <v>106.69060263871015</v>
      </c>
      <c r="M82" s="87"/>
      <c r="N82" s="87"/>
      <c r="O82" s="87"/>
      <c r="P82" s="87"/>
      <c r="Q82" s="87"/>
      <c r="R82" s="69"/>
      <c r="S82" s="69"/>
      <c r="T82" s="69"/>
      <c r="U82" s="69"/>
      <c r="V82" s="69"/>
      <c r="W82" s="69"/>
      <c r="X82" s="68"/>
      <c r="Y82" s="68"/>
      <c r="Z82" s="68"/>
      <c r="AA82" s="68"/>
      <c r="AB82" s="68"/>
    </row>
    <row r="83" spans="1:28">
      <c r="A83" s="73" t="s">
        <v>141</v>
      </c>
      <c r="B83" s="67" t="s">
        <v>135</v>
      </c>
      <c r="C83" s="67" t="s">
        <v>329</v>
      </c>
      <c r="D83" s="73" t="s">
        <v>53</v>
      </c>
      <c r="E83" s="73">
        <v>8704</v>
      </c>
      <c r="F83" s="73">
        <v>9033</v>
      </c>
      <c r="G83" s="81">
        <v>8868.5</v>
      </c>
      <c r="H83" s="82">
        <v>2.6349999999999998</v>
      </c>
      <c r="I83" s="82">
        <v>4.9497474683058214E-2</v>
      </c>
      <c r="J83" s="76">
        <v>100.87507037316401</v>
      </c>
      <c r="R83" s="69"/>
      <c r="S83" s="69"/>
      <c r="Y83" s="68"/>
    </row>
    <row r="84" spans="1:28">
      <c r="A84" s="73" t="s">
        <v>312</v>
      </c>
      <c r="B84" s="67" t="s">
        <v>135</v>
      </c>
      <c r="C84" s="67" t="s">
        <v>329</v>
      </c>
      <c r="D84" s="73" t="s">
        <v>23</v>
      </c>
      <c r="E84" s="73">
        <v>8704</v>
      </c>
      <c r="F84" s="73">
        <v>9033</v>
      </c>
      <c r="G84" s="81">
        <v>8868.5</v>
      </c>
      <c r="H84" s="82">
        <v>2.605</v>
      </c>
      <c r="I84" s="82">
        <v>3.5355339059327251E-2</v>
      </c>
      <c r="J84" s="76">
        <v>97.123333160996566</v>
      </c>
    </row>
    <row r="85" spans="1:28">
      <c r="A85" s="73" t="s">
        <v>195</v>
      </c>
      <c r="B85" s="67" t="s">
        <v>135</v>
      </c>
      <c r="C85" s="67" t="s">
        <v>329</v>
      </c>
      <c r="D85" s="73" t="s">
        <v>22</v>
      </c>
      <c r="E85" s="73">
        <v>8704</v>
      </c>
      <c r="F85" s="73">
        <v>9033</v>
      </c>
      <c r="G85" s="81">
        <v>8868.5</v>
      </c>
      <c r="H85" s="82">
        <v>2.59</v>
      </c>
      <c r="I85" s="82">
        <v>3.4641016151377581E-2</v>
      </c>
      <c r="J85" s="76">
        <v>95.28449116458566</v>
      </c>
    </row>
    <row r="86" spans="1:28">
      <c r="A86" s="73" t="s">
        <v>140</v>
      </c>
      <c r="B86" s="67" t="s">
        <v>135</v>
      </c>
      <c r="C86" s="67" t="s">
        <v>329</v>
      </c>
      <c r="D86" s="73" t="s">
        <v>16</v>
      </c>
      <c r="E86" s="73">
        <v>8704</v>
      </c>
      <c r="F86" s="73">
        <v>9033</v>
      </c>
      <c r="G86" s="81">
        <v>8868.5</v>
      </c>
      <c r="H86" s="82">
        <v>2.5299999999999998</v>
      </c>
      <c r="I86" s="82">
        <v>4.5825756949558344E-2</v>
      </c>
      <c r="J86" s="76">
        <v>88.171641281128316</v>
      </c>
    </row>
    <row r="87" spans="1:28">
      <c r="A87" s="73" t="s">
        <v>142</v>
      </c>
      <c r="B87" s="67" t="s">
        <v>135</v>
      </c>
      <c r="C87" s="67" t="s">
        <v>329</v>
      </c>
      <c r="D87" s="73" t="s">
        <v>144</v>
      </c>
      <c r="E87" s="73">
        <v>8704</v>
      </c>
      <c r="F87" s="73">
        <v>9033</v>
      </c>
      <c r="G87" s="81">
        <v>8868.5</v>
      </c>
      <c r="H87" s="82">
        <v>2.52</v>
      </c>
      <c r="I87" s="82">
        <v>8.7177978870813549E-2</v>
      </c>
      <c r="J87" s="76">
        <v>87.023348469501087</v>
      </c>
    </row>
    <row r="88" spans="1:28">
      <c r="A88" s="73" t="s">
        <v>197</v>
      </c>
      <c r="B88" s="67" t="s">
        <v>135</v>
      </c>
      <c r="C88" s="67" t="s">
        <v>329</v>
      </c>
      <c r="D88" s="73" t="s">
        <v>196</v>
      </c>
      <c r="E88" s="73">
        <v>8704</v>
      </c>
      <c r="F88" s="73">
        <v>9033</v>
      </c>
      <c r="G88" s="81">
        <v>8868.5</v>
      </c>
      <c r="H88" s="82">
        <v>2.5</v>
      </c>
      <c r="I88" s="82">
        <v>4.2426406871192576E-2</v>
      </c>
      <c r="J88" s="76">
        <v>84.758142159370664</v>
      </c>
    </row>
    <row r="89" spans="1:28">
      <c r="A89" s="73" t="s">
        <v>138</v>
      </c>
      <c r="B89" s="67" t="s">
        <v>135</v>
      </c>
      <c r="C89" s="67" t="s">
        <v>329</v>
      </c>
      <c r="D89" s="73" t="s">
        <v>22</v>
      </c>
      <c r="E89" s="73">
        <v>8704</v>
      </c>
      <c r="F89" s="73">
        <v>9033</v>
      </c>
      <c r="G89" s="81">
        <v>8868.5</v>
      </c>
      <c r="H89" s="82">
        <v>2.5</v>
      </c>
      <c r="I89" s="82">
        <v>3.60555127546398E-2</v>
      </c>
      <c r="J89" s="76">
        <v>84.758142159370664</v>
      </c>
    </row>
    <row r="90" spans="1:28">
      <c r="A90" s="73" t="s">
        <v>238</v>
      </c>
      <c r="B90" s="67" t="s">
        <v>135</v>
      </c>
      <c r="C90" s="67" t="s">
        <v>329</v>
      </c>
      <c r="D90" s="73" t="s">
        <v>22</v>
      </c>
      <c r="E90" s="73">
        <v>8704</v>
      </c>
      <c r="F90" s="73">
        <v>9033</v>
      </c>
      <c r="G90" s="81">
        <v>8868.5</v>
      </c>
      <c r="H90" s="82">
        <v>2.48</v>
      </c>
      <c r="I90" s="82">
        <v>7.5498344352707442E-2</v>
      </c>
      <c r="J90" s="76">
        <v>82.53441236984186</v>
      </c>
    </row>
    <row r="91" spans="1:28">
      <c r="A91" s="73" t="s">
        <v>139</v>
      </c>
      <c r="B91" s="67" t="s">
        <v>135</v>
      </c>
      <c r="C91" s="67" t="s">
        <v>329</v>
      </c>
      <c r="D91" s="73" t="s">
        <v>22</v>
      </c>
      <c r="E91" s="73">
        <v>8704</v>
      </c>
      <c r="F91" s="73">
        <v>9033</v>
      </c>
      <c r="G91" s="81">
        <v>8868.5</v>
      </c>
      <c r="H91" s="82">
        <v>2.46</v>
      </c>
      <c r="I91" s="82">
        <v>5.6568542494923851E-2</v>
      </c>
      <c r="J91" s="76">
        <v>80.351724968409059</v>
      </c>
    </row>
    <row r="92" spans="1:28">
      <c r="A92" s="73" t="s">
        <v>199</v>
      </c>
      <c r="B92" s="67" t="s">
        <v>135</v>
      </c>
      <c r="C92" s="67" t="s">
        <v>329</v>
      </c>
      <c r="D92" s="73" t="s">
        <v>60</v>
      </c>
      <c r="E92" s="73">
        <v>8704</v>
      </c>
      <c r="F92" s="73">
        <v>9033</v>
      </c>
      <c r="G92" s="81">
        <v>8868.5</v>
      </c>
      <c r="H92" s="82">
        <v>2.36</v>
      </c>
      <c r="I92" s="82">
        <v>2.8284271247461926E-2</v>
      </c>
      <c r="J92" s="76">
        <v>70.038805367037725</v>
      </c>
    </row>
    <row r="93" spans="1:28">
      <c r="A93" s="73" t="s">
        <v>136</v>
      </c>
      <c r="B93" s="67" t="s">
        <v>135</v>
      </c>
      <c r="C93" s="67" t="s">
        <v>329</v>
      </c>
      <c r="D93" s="73" t="s">
        <v>21</v>
      </c>
      <c r="E93" s="73">
        <v>8704</v>
      </c>
      <c r="F93" s="73">
        <v>9033</v>
      </c>
      <c r="G93" s="81">
        <v>8868.5</v>
      </c>
      <c r="H93" s="82">
        <v>2.3266666666666662</v>
      </c>
      <c r="I93" s="82">
        <v>3.0550504633038961E-2</v>
      </c>
      <c r="J93" s="76">
        <v>66.817480527379985</v>
      </c>
    </row>
    <row r="94" spans="1:28">
      <c r="A94" s="73" t="s">
        <v>313</v>
      </c>
      <c r="B94" s="67" t="s">
        <v>135</v>
      </c>
      <c r="C94" s="67" t="s">
        <v>329</v>
      </c>
      <c r="D94" s="73" t="s">
        <v>23</v>
      </c>
      <c r="E94" s="73">
        <v>8704</v>
      </c>
      <c r="F94" s="73">
        <v>9033</v>
      </c>
      <c r="G94" s="81">
        <v>8868.5</v>
      </c>
      <c r="H94" s="82">
        <v>2.31</v>
      </c>
      <c r="I94" s="82">
        <v>4.5825756949558344E-2</v>
      </c>
      <c r="J94" s="76">
        <v>65.246264663379819</v>
      </c>
    </row>
    <row r="95" spans="1:28">
      <c r="A95" s="73" t="s">
        <v>198</v>
      </c>
      <c r="B95" s="67" t="s">
        <v>135</v>
      </c>
      <c r="C95" s="67" t="s">
        <v>329</v>
      </c>
      <c r="D95" s="73" t="s">
        <v>23</v>
      </c>
      <c r="E95" s="73">
        <v>8704</v>
      </c>
      <c r="F95" s="73">
        <v>9033</v>
      </c>
      <c r="G95" s="81">
        <v>8868.5</v>
      </c>
      <c r="H95" s="82">
        <v>2.2000000000000002</v>
      </c>
      <c r="I95" s="82">
        <v>7.0710678118654821E-2</v>
      </c>
      <c r="J95" s="76">
        <v>55.516115869313488</v>
      </c>
    </row>
    <row r="96" spans="1:28">
      <c r="A96" s="73" t="s">
        <v>241</v>
      </c>
      <c r="B96" s="67" t="s">
        <v>135</v>
      </c>
      <c r="C96" s="67" t="s">
        <v>329</v>
      </c>
      <c r="D96" s="73" t="s">
        <v>53</v>
      </c>
      <c r="E96" s="73">
        <v>8704</v>
      </c>
      <c r="F96" s="73">
        <v>9033</v>
      </c>
      <c r="G96" s="81">
        <v>8868.5</v>
      </c>
      <c r="H96" s="82">
        <v>2.1300000000000003</v>
      </c>
      <c r="I96" s="82">
        <v>4.5825756949558344E-2</v>
      </c>
      <c r="J96" s="76">
        <v>49.881153432726734</v>
      </c>
    </row>
    <row r="97" spans="1:28" s="2" customFormat="1">
      <c r="A97" s="69" t="s">
        <v>255</v>
      </c>
      <c r="B97" s="68" t="s">
        <v>200</v>
      </c>
      <c r="C97" s="68" t="s">
        <v>329</v>
      </c>
      <c r="D97" s="69" t="s">
        <v>21</v>
      </c>
      <c r="E97" s="69">
        <v>9033</v>
      </c>
      <c r="F97" s="69">
        <v>9363</v>
      </c>
      <c r="G97" s="70">
        <v>9198</v>
      </c>
      <c r="H97" s="71">
        <v>2.7733333333333334</v>
      </c>
      <c r="I97" s="71">
        <v>1.5275252316519577E-2</v>
      </c>
      <c r="J97" s="72">
        <v>119.49145706562712</v>
      </c>
      <c r="M97" s="87"/>
      <c r="N97" s="87"/>
      <c r="O97" s="87"/>
      <c r="P97" s="87"/>
      <c r="Q97" s="87"/>
      <c r="R97" s="73"/>
      <c r="S97" s="73"/>
      <c r="T97" s="69"/>
      <c r="U97" s="69"/>
      <c r="V97" s="69"/>
      <c r="W97" s="69"/>
      <c r="X97" s="68"/>
      <c r="Y97" s="67"/>
      <c r="Z97" s="68"/>
      <c r="AA97" s="68"/>
      <c r="AB97" s="68"/>
    </row>
    <row r="98" spans="1:28" s="2" customFormat="1">
      <c r="A98" s="69" t="s">
        <v>204</v>
      </c>
      <c r="B98" s="68" t="s">
        <v>200</v>
      </c>
      <c r="C98" s="68" t="s">
        <v>329</v>
      </c>
      <c r="D98" s="69" t="s">
        <v>205</v>
      </c>
      <c r="E98" s="69">
        <v>9033</v>
      </c>
      <c r="F98" s="69">
        <v>9363</v>
      </c>
      <c r="G98" s="70">
        <v>9198</v>
      </c>
      <c r="H98" s="71">
        <v>2.7666666666666662</v>
      </c>
      <c r="I98" s="71">
        <v>7.5055534994651313E-2</v>
      </c>
      <c r="J98" s="72">
        <v>118.54333267621966</v>
      </c>
      <c r="M98" s="87"/>
      <c r="N98" s="87"/>
      <c r="O98" s="87"/>
      <c r="P98" s="87"/>
      <c r="Q98" s="87"/>
      <c r="R98" s="69"/>
      <c r="S98" s="69"/>
      <c r="T98" s="69"/>
      <c r="U98" s="69"/>
      <c r="V98" s="69"/>
      <c r="W98" s="69"/>
      <c r="X98" s="68"/>
      <c r="Y98" s="68"/>
      <c r="Z98" s="68"/>
      <c r="AA98" s="68"/>
      <c r="AB98" s="68"/>
    </row>
    <row r="99" spans="1:28">
      <c r="A99" s="73" t="s">
        <v>256</v>
      </c>
      <c r="B99" s="67" t="s">
        <v>200</v>
      </c>
      <c r="C99" s="67" t="s">
        <v>329</v>
      </c>
      <c r="D99" s="73" t="s">
        <v>23</v>
      </c>
      <c r="E99" s="73">
        <v>9033</v>
      </c>
      <c r="F99" s="73">
        <v>9363</v>
      </c>
      <c r="G99" s="81">
        <v>9198</v>
      </c>
      <c r="H99" s="82">
        <v>2.6199999999999997</v>
      </c>
      <c r="I99" s="82">
        <v>5.567764362830039E-2</v>
      </c>
      <c r="J99" s="76">
        <v>98.986797598227142</v>
      </c>
      <c r="R99" s="69"/>
      <c r="S99" s="69"/>
      <c r="Y99" s="68"/>
    </row>
    <row r="100" spans="1:28">
      <c r="A100" s="73" t="s">
        <v>211</v>
      </c>
      <c r="B100" s="67" t="s">
        <v>200</v>
      </c>
      <c r="C100" s="67" t="s">
        <v>329</v>
      </c>
      <c r="D100" s="73" t="s">
        <v>22</v>
      </c>
      <c r="E100" s="73">
        <v>9033</v>
      </c>
      <c r="F100" s="73">
        <v>9363</v>
      </c>
      <c r="G100" s="81">
        <v>9198</v>
      </c>
      <c r="H100" s="82">
        <v>2.5733333333333328</v>
      </c>
      <c r="I100" s="82">
        <v>5.131601439446886E-2</v>
      </c>
      <c r="J100" s="76">
        <v>93.269985874312965</v>
      </c>
    </row>
    <row r="101" spans="1:28">
      <c r="A101" s="73" t="s">
        <v>218</v>
      </c>
      <c r="B101" s="67" t="s">
        <v>200</v>
      </c>
      <c r="C101" s="67" t="s">
        <v>329</v>
      </c>
      <c r="D101" s="73" t="s">
        <v>23</v>
      </c>
      <c r="E101" s="73">
        <v>9033</v>
      </c>
      <c r="F101" s="73">
        <v>9363</v>
      </c>
      <c r="G101" s="81">
        <v>9198</v>
      </c>
      <c r="H101" s="82">
        <v>2.5499999999999998</v>
      </c>
      <c r="I101" s="82">
        <v>4.5825756949558538E-2</v>
      </c>
      <c r="J101" s="76">
        <v>90.499878727120972</v>
      </c>
    </row>
    <row r="102" spans="1:28">
      <c r="A102" s="73" t="s">
        <v>253</v>
      </c>
      <c r="B102" s="67" t="s">
        <v>200</v>
      </c>
      <c r="C102" s="67" t="s">
        <v>329</v>
      </c>
      <c r="D102" s="73" t="s">
        <v>21</v>
      </c>
      <c r="E102" s="73">
        <v>9033</v>
      </c>
      <c r="F102" s="73">
        <v>9363</v>
      </c>
      <c r="G102" s="81">
        <v>9198</v>
      </c>
      <c r="H102" s="82">
        <v>2.5433333333333334</v>
      </c>
      <c r="I102" s="82">
        <v>6.6583281184793869E-2</v>
      </c>
      <c r="J102" s="76">
        <v>89.719091554328699</v>
      </c>
    </row>
    <row r="103" spans="1:28">
      <c r="A103" s="73" t="s">
        <v>257</v>
      </c>
      <c r="B103" s="67" t="s">
        <v>200</v>
      </c>
      <c r="C103" s="67" t="s">
        <v>329</v>
      </c>
      <c r="D103" s="73" t="s">
        <v>23</v>
      </c>
      <c r="E103" s="73">
        <v>9033</v>
      </c>
      <c r="F103" s="73">
        <v>9363</v>
      </c>
      <c r="G103" s="81">
        <v>9198</v>
      </c>
      <c r="H103" s="82">
        <v>2.5399999999999996</v>
      </c>
      <c r="I103" s="82">
        <v>6.5574385243019964E-2</v>
      </c>
      <c r="J103" s="76">
        <v>89.330466510741061</v>
      </c>
    </row>
    <row r="104" spans="1:28">
      <c r="A104" s="73" t="s">
        <v>212</v>
      </c>
      <c r="B104" s="67" t="s">
        <v>200</v>
      </c>
      <c r="C104" s="67" t="s">
        <v>329</v>
      </c>
      <c r="D104" s="73" t="s">
        <v>22</v>
      </c>
      <c r="E104" s="73">
        <v>9033</v>
      </c>
      <c r="F104" s="73">
        <v>9363</v>
      </c>
      <c r="G104" s="81">
        <v>9198</v>
      </c>
      <c r="H104" s="82">
        <v>2.4533333333333331</v>
      </c>
      <c r="I104" s="82">
        <v>5.5075705472860947E-2</v>
      </c>
      <c r="J104" s="76">
        <v>79.633208152719462</v>
      </c>
    </row>
    <row r="105" spans="1:28">
      <c r="A105" s="73" t="s">
        <v>201</v>
      </c>
      <c r="B105" s="67" t="s">
        <v>200</v>
      </c>
      <c r="C105" s="67" t="s">
        <v>329</v>
      </c>
      <c r="D105" s="73" t="s">
        <v>22</v>
      </c>
      <c r="E105" s="73">
        <v>9033</v>
      </c>
      <c r="F105" s="73">
        <v>9363</v>
      </c>
      <c r="G105" s="81">
        <v>9198</v>
      </c>
      <c r="H105" s="82">
        <v>2.44</v>
      </c>
      <c r="I105" s="82">
        <v>2.6457513110646012E-2</v>
      </c>
      <c r="J105" s="76">
        <v>78.20964690656038</v>
      </c>
    </row>
    <row r="106" spans="1:28">
      <c r="A106" s="73" t="s">
        <v>206</v>
      </c>
      <c r="B106" s="67" t="s">
        <v>200</v>
      </c>
      <c r="C106" s="67" t="s">
        <v>329</v>
      </c>
      <c r="D106" s="73" t="s">
        <v>205</v>
      </c>
      <c r="E106" s="73">
        <v>9033</v>
      </c>
      <c r="F106" s="73">
        <v>9363</v>
      </c>
      <c r="G106" s="81">
        <v>9198</v>
      </c>
      <c r="H106" s="82">
        <v>2.41</v>
      </c>
      <c r="I106" s="82">
        <v>7.0000000000000187E-2</v>
      </c>
      <c r="J106" s="76">
        <v>75.071727715989212</v>
      </c>
    </row>
    <row r="107" spans="1:28">
      <c r="A107" s="73" t="s">
        <v>219</v>
      </c>
      <c r="B107" s="67" t="s">
        <v>200</v>
      </c>
      <c r="C107" s="67" t="s">
        <v>329</v>
      </c>
      <c r="D107" s="73" t="s">
        <v>22</v>
      </c>
      <c r="E107" s="73">
        <v>9033</v>
      </c>
      <c r="F107" s="73">
        <v>9363</v>
      </c>
      <c r="G107" s="81">
        <v>9198</v>
      </c>
      <c r="H107" s="82">
        <v>2.4</v>
      </c>
      <c r="I107" s="82">
        <v>7.8102496759066664E-2</v>
      </c>
      <c r="J107" s="76">
        <v>74.045592064062333</v>
      </c>
    </row>
    <row r="108" spans="1:28">
      <c r="A108" s="73" t="s">
        <v>215</v>
      </c>
      <c r="B108" s="67" t="s">
        <v>200</v>
      </c>
      <c r="C108" s="67" t="s">
        <v>329</v>
      </c>
      <c r="D108" s="73" t="s">
        <v>56</v>
      </c>
      <c r="E108" s="73">
        <v>9033</v>
      </c>
      <c r="F108" s="73">
        <v>9363</v>
      </c>
      <c r="G108" s="81">
        <v>9198</v>
      </c>
      <c r="H108" s="82">
        <v>2.3633333333333333</v>
      </c>
      <c r="I108" s="82">
        <v>4.0414518843273857E-2</v>
      </c>
      <c r="J108" s="76">
        <v>70.366781177428081</v>
      </c>
    </row>
    <row r="109" spans="1:28">
      <c r="A109" s="73" t="s">
        <v>209</v>
      </c>
      <c r="B109" s="67" t="s">
        <v>200</v>
      </c>
      <c r="C109" s="67" t="s">
        <v>329</v>
      </c>
      <c r="D109" s="73" t="s">
        <v>23</v>
      </c>
      <c r="E109" s="73">
        <v>9033</v>
      </c>
      <c r="F109" s="73">
        <v>9363</v>
      </c>
      <c r="G109" s="81">
        <v>9198</v>
      </c>
      <c r="H109" s="82">
        <v>2.3533333333333335</v>
      </c>
      <c r="I109" s="82">
        <v>3.2145502536643257E-2</v>
      </c>
      <c r="J109" s="76">
        <v>69.386056810080703</v>
      </c>
    </row>
    <row r="110" spans="1:28">
      <c r="A110" s="73" t="s">
        <v>213</v>
      </c>
      <c r="B110" s="67" t="s">
        <v>200</v>
      </c>
      <c r="C110" s="67" t="s">
        <v>329</v>
      </c>
      <c r="D110" s="73" t="s">
        <v>21</v>
      </c>
      <c r="E110" s="73">
        <v>9033</v>
      </c>
      <c r="F110" s="73">
        <v>9363</v>
      </c>
      <c r="G110" s="81">
        <v>9198</v>
      </c>
      <c r="H110" s="82">
        <v>2.3466666666666667</v>
      </c>
      <c r="I110" s="82">
        <v>6.6583281184793869E-2</v>
      </c>
      <c r="J110" s="76">
        <v>68.737565833820611</v>
      </c>
    </row>
    <row r="111" spans="1:28">
      <c r="A111" s="73" t="s">
        <v>210</v>
      </c>
      <c r="B111" s="67" t="s">
        <v>200</v>
      </c>
      <c r="C111" s="67" t="s">
        <v>329</v>
      </c>
      <c r="D111" s="73" t="s">
        <v>23</v>
      </c>
      <c r="E111" s="73">
        <v>9033</v>
      </c>
      <c r="F111" s="73">
        <v>9363</v>
      </c>
      <c r="G111" s="81">
        <v>9198</v>
      </c>
      <c r="H111" s="82">
        <v>2.33</v>
      </c>
      <c r="I111" s="82">
        <v>0.17320508075688762</v>
      </c>
      <c r="J111" s="76">
        <v>67.134861700469955</v>
      </c>
    </row>
    <row r="112" spans="1:28">
      <c r="A112" s="73" t="s">
        <v>208</v>
      </c>
      <c r="B112" s="67" t="s">
        <v>200</v>
      </c>
      <c r="C112" s="67" t="s">
        <v>329</v>
      </c>
      <c r="D112" s="73" t="s">
        <v>22</v>
      </c>
      <c r="E112" s="73">
        <v>9033</v>
      </c>
      <c r="F112" s="73">
        <v>9363</v>
      </c>
      <c r="G112" s="81">
        <v>9198</v>
      </c>
      <c r="H112" s="82">
        <v>2.2966666666666669</v>
      </c>
      <c r="I112" s="82">
        <v>5.5075705472860947E-2</v>
      </c>
      <c r="J112" s="76">
        <v>64.00800206200006</v>
      </c>
    </row>
    <row r="113" spans="1:28">
      <c r="A113" s="73" t="s">
        <v>220</v>
      </c>
      <c r="B113" s="67" t="s">
        <v>200</v>
      </c>
      <c r="C113" s="67" t="s">
        <v>329</v>
      </c>
      <c r="D113" s="73" t="s">
        <v>23</v>
      </c>
      <c r="E113" s="73">
        <v>9033</v>
      </c>
      <c r="F113" s="73">
        <v>9363</v>
      </c>
      <c r="G113" s="81">
        <v>9198</v>
      </c>
      <c r="H113" s="82">
        <v>2.2866666666666666</v>
      </c>
      <c r="I113" s="82">
        <v>0.12897028081435405</v>
      </c>
      <c r="J113" s="76">
        <v>63.090136911587116</v>
      </c>
    </row>
    <row r="114" spans="1:28">
      <c r="A114" s="73" t="s">
        <v>217</v>
      </c>
      <c r="B114" s="67" t="s">
        <v>200</v>
      </c>
      <c r="C114" s="67" t="s">
        <v>329</v>
      </c>
      <c r="D114" s="73" t="s">
        <v>23</v>
      </c>
      <c r="E114" s="73">
        <v>9033</v>
      </c>
      <c r="F114" s="73">
        <v>9363</v>
      </c>
      <c r="G114" s="81">
        <v>9198</v>
      </c>
      <c r="H114" s="82">
        <v>2.273333333333333</v>
      </c>
      <c r="I114" s="82">
        <v>7.7674534651540228E-2</v>
      </c>
      <c r="J114" s="76">
        <v>61.880658559197123</v>
      </c>
    </row>
    <row r="115" spans="1:28">
      <c r="A115" s="73" t="s">
        <v>216</v>
      </c>
      <c r="B115" s="67" t="s">
        <v>200</v>
      </c>
      <c r="C115" s="67" t="s">
        <v>329</v>
      </c>
      <c r="D115" s="73" t="s">
        <v>23</v>
      </c>
      <c r="E115" s="73">
        <v>9033</v>
      </c>
      <c r="F115" s="73">
        <v>9363</v>
      </c>
      <c r="G115" s="81">
        <v>9198</v>
      </c>
      <c r="H115" s="82">
        <v>2.25</v>
      </c>
      <c r="I115" s="82">
        <v>3.60555127546398E-2</v>
      </c>
      <c r="J115" s="76">
        <v>59.803160306526593</v>
      </c>
    </row>
    <row r="116" spans="1:28">
      <c r="A116" s="73" t="s">
        <v>202</v>
      </c>
      <c r="B116" s="67" t="s">
        <v>200</v>
      </c>
      <c r="C116" s="67" t="s">
        <v>329</v>
      </c>
      <c r="D116" s="73" t="s">
        <v>22</v>
      </c>
      <c r="E116" s="73">
        <v>9033</v>
      </c>
      <c r="F116" s="73">
        <v>9363</v>
      </c>
      <c r="G116" s="81">
        <v>9198</v>
      </c>
      <c r="H116" s="82">
        <v>2.2433333333333332</v>
      </c>
      <c r="I116" s="82">
        <v>4.1633319989322688E-2</v>
      </c>
      <c r="J116" s="76">
        <v>59.218650933899717</v>
      </c>
    </row>
    <row r="117" spans="1:28">
      <c r="A117" s="73" t="s">
        <v>207</v>
      </c>
      <c r="B117" s="67" t="s">
        <v>200</v>
      </c>
      <c r="C117" s="67" t="s">
        <v>329</v>
      </c>
      <c r="D117" s="73" t="s">
        <v>22</v>
      </c>
      <c r="E117" s="73">
        <v>9033</v>
      </c>
      <c r="F117" s="73">
        <v>9363</v>
      </c>
      <c r="G117" s="81">
        <v>9198</v>
      </c>
      <c r="H117" s="82">
        <v>2.2366666666666668</v>
      </c>
      <c r="I117" s="82">
        <v>7.6376261582597263E-2</v>
      </c>
      <c r="J117" s="76">
        <v>58.638140350153527</v>
      </c>
    </row>
    <row r="118" spans="1:28">
      <c r="A118" s="73" t="s">
        <v>203</v>
      </c>
      <c r="B118" s="67" t="s">
        <v>200</v>
      </c>
      <c r="C118" s="67" t="s">
        <v>329</v>
      </c>
      <c r="D118" s="73" t="s">
        <v>22</v>
      </c>
      <c r="E118" s="73">
        <v>9033</v>
      </c>
      <c r="F118" s="73">
        <v>9363</v>
      </c>
      <c r="G118" s="81">
        <v>9198</v>
      </c>
      <c r="H118" s="82">
        <v>2.2250000000000001</v>
      </c>
      <c r="I118" s="82">
        <v>7.0710678118653244E-3</v>
      </c>
      <c r="J118" s="76">
        <v>57.63182212037848</v>
      </c>
    </row>
    <row r="119" spans="1:28" s="2" customFormat="1">
      <c r="A119" s="69" t="s">
        <v>146</v>
      </c>
      <c r="B119" s="68" t="s">
        <v>145</v>
      </c>
      <c r="C119" s="68" t="s">
        <v>329</v>
      </c>
      <c r="D119" s="69" t="s">
        <v>94</v>
      </c>
      <c r="E119" s="69">
        <v>9363</v>
      </c>
      <c r="F119" s="69">
        <v>9692</v>
      </c>
      <c r="G119" s="70">
        <v>9527.5</v>
      </c>
      <c r="H119" s="71">
        <v>2.7466666666666666</v>
      </c>
      <c r="I119" s="71">
        <v>5.5075705472861017E-2</v>
      </c>
      <c r="J119" s="72">
        <v>115.73047019431975</v>
      </c>
      <c r="M119" s="87"/>
      <c r="N119" s="87"/>
      <c r="O119" s="87"/>
      <c r="P119" s="87"/>
      <c r="Q119" s="87"/>
      <c r="R119" s="73"/>
      <c r="S119" s="73"/>
      <c r="T119" s="69"/>
      <c r="U119" s="69"/>
      <c r="V119" s="69"/>
      <c r="W119" s="69"/>
      <c r="X119" s="68"/>
      <c r="Y119" s="67"/>
      <c r="Z119" s="68"/>
      <c r="AA119" s="68"/>
      <c r="AB119" s="68"/>
    </row>
    <row r="120" spans="1:28" s="2" customFormat="1">
      <c r="A120" s="69" t="s">
        <v>147</v>
      </c>
      <c r="B120" s="68" t="s">
        <v>145</v>
      </c>
      <c r="C120" s="68" t="s">
        <v>329</v>
      </c>
      <c r="D120" s="69" t="s">
        <v>94</v>
      </c>
      <c r="E120" s="69">
        <v>9363</v>
      </c>
      <c r="F120" s="69">
        <v>9692</v>
      </c>
      <c r="G120" s="70">
        <v>9527.5</v>
      </c>
      <c r="H120" s="71">
        <v>2.6466666666666669</v>
      </c>
      <c r="I120" s="71">
        <v>8.5049005481153933E-2</v>
      </c>
      <c r="J120" s="72">
        <v>102.36099762013762</v>
      </c>
      <c r="M120" s="87"/>
      <c r="N120" s="87"/>
      <c r="O120" s="87"/>
      <c r="P120" s="87"/>
      <c r="Q120" s="87"/>
      <c r="R120" s="69"/>
      <c r="S120" s="69"/>
      <c r="T120" s="69"/>
      <c r="U120" s="69"/>
      <c r="V120" s="69"/>
      <c r="W120" s="69"/>
      <c r="X120" s="68"/>
      <c r="Y120" s="68"/>
      <c r="Z120" s="68"/>
      <c r="AA120" s="68"/>
      <c r="AB120" s="68"/>
    </row>
    <row r="121" spans="1:28">
      <c r="A121" s="73" t="s">
        <v>150</v>
      </c>
      <c r="B121" s="67" t="s">
        <v>145</v>
      </c>
      <c r="C121" s="67" t="s">
        <v>329</v>
      </c>
      <c r="D121" s="73" t="s">
        <v>94</v>
      </c>
      <c r="E121" s="73">
        <v>9363</v>
      </c>
      <c r="F121" s="73">
        <v>9692</v>
      </c>
      <c r="G121" s="81">
        <v>9527.5</v>
      </c>
      <c r="H121" s="82">
        <v>2.61</v>
      </c>
      <c r="I121" s="82">
        <v>2.6457513110645845E-2</v>
      </c>
      <c r="J121" s="76">
        <v>97.741742973364993</v>
      </c>
      <c r="R121" s="69"/>
      <c r="S121" s="69"/>
      <c r="Y121" s="68"/>
    </row>
    <row r="122" spans="1:28">
      <c r="A122" s="73" t="s">
        <v>307</v>
      </c>
      <c r="B122" s="67" t="s">
        <v>145</v>
      </c>
      <c r="C122" s="67" t="s">
        <v>329</v>
      </c>
      <c r="D122" s="73" t="s">
        <v>22</v>
      </c>
      <c r="E122" s="73">
        <v>9363</v>
      </c>
      <c r="F122" s="73">
        <v>9692</v>
      </c>
      <c r="G122" s="81">
        <v>9527.5</v>
      </c>
      <c r="H122" s="82">
        <v>2.57</v>
      </c>
      <c r="I122" s="82">
        <v>6.2449979983984001E-2</v>
      </c>
      <c r="J122" s="76">
        <v>92.870682728331374</v>
      </c>
    </row>
    <row r="123" spans="1:28">
      <c r="A123" s="73" t="s">
        <v>162</v>
      </c>
      <c r="B123" s="67" t="s">
        <v>145</v>
      </c>
      <c r="C123" s="67" t="s">
        <v>329</v>
      </c>
      <c r="D123" s="73" t="s">
        <v>21</v>
      </c>
      <c r="E123" s="73">
        <v>9363</v>
      </c>
      <c r="F123" s="73">
        <v>9692</v>
      </c>
      <c r="G123" s="81">
        <v>9527.5</v>
      </c>
      <c r="H123" s="82">
        <v>2.5499999999999994</v>
      </c>
      <c r="I123" s="82">
        <v>5.2915026221291857E-2</v>
      </c>
      <c r="J123" s="76">
        <v>90.499878727120887</v>
      </c>
    </row>
    <row r="124" spans="1:28">
      <c r="A124" s="73" t="s">
        <v>306</v>
      </c>
      <c r="B124" s="67" t="s">
        <v>145</v>
      </c>
      <c r="C124" s="67" t="s">
        <v>329</v>
      </c>
      <c r="D124" s="73" t="s">
        <v>16</v>
      </c>
      <c r="E124" s="73">
        <v>9363</v>
      </c>
      <c r="F124" s="73">
        <v>9692</v>
      </c>
      <c r="G124" s="81">
        <v>9527.5</v>
      </c>
      <c r="H124" s="82">
        <v>2.543333333333333</v>
      </c>
      <c r="I124" s="82">
        <v>3.0550504633038961E-2</v>
      </c>
      <c r="J124" s="76">
        <v>89.719091554328614</v>
      </c>
    </row>
    <row r="125" spans="1:28">
      <c r="A125" s="73" t="s">
        <v>148</v>
      </c>
      <c r="B125" s="67" t="s">
        <v>145</v>
      </c>
      <c r="C125" s="67" t="s">
        <v>329</v>
      </c>
      <c r="D125" s="73" t="s">
        <v>21</v>
      </c>
      <c r="E125" s="73">
        <v>9363</v>
      </c>
      <c r="F125" s="73">
        <v>9692</v>
      </c>
      <c r="G125" s="81">
        <v>9527.5</v>
      </c>
      <c r="H125" s="82">
        <v>2.5249999999999999</v>
      </c>
      <c r="I125" s="82">
        <v>7.0710678118653244E-3</v>
      </c>
      <c r="J125" s="76">
        <v>87.596181731007292</v>
      </c>
    </row>
    <row r="126" spans="1:28">
      <c r="A126" s="73" t="s">
        <v>221</v>
      </c>
      <c r="B126" s="67" t="s">
        <v>145</v>
      </c>
      <c r="C126" s="67" t="s">
        <v>329</v>
      </c>
      <c r="D126" s="73" t="s">
        <v>205</v>
      </c>
      <c r="E126" s="73">
        <v>9363</v>
      </c>
      <c r="F126" s="73">
        <v>9692</v>
      </c>
      <c r="G126" s="81">
        <v>9527.5</v>
      </c>
      <c r="H126" s="82">
        <v>2.5099999999999998</v>
      </c>
      <c r="I126" s="82">
        <v>1.0000000000000009E-2</v>
      </c>
      <c r="J126" s="76">
        <v>85.885533573899892</v>
      </c>
    </row>
    <row r="127" spans="1:28">
      <c r="A127" s="73" t="s">
        <v>310</v>
      </c>
      <c r="B127" s="67" t="s">
        <v>145</v>
      </c>
      <c r="C127" s="67" t="s">
        <v>329</v>
      </c>
      <c r="D127" s="73" t="s">
        <v>21</v>
      </c>
      <c r="E127" s="73">
        <v>9363</v>
      </c>
      <c r="F127" s="73">
        <v>9692</v>
      </c>
      <c r="G127" s="81">
        <v>9527.5</v>
      </c>
      <c r="H127" s="82">
        <v>2.5066666666666664</v>
      </c>
      <c r="I127" s="82">
        <v>3.2145502536643007E-2</v>
      </c>
      <c r="J127" s="76">
        <v>85.508580957372118</v>
      </c>
    </row>
    <row r="128" spans="1:28">
      <c r="A128" s="73" t="s">
        <v>308</v>
      </c>
      <c r="B128" s="67" t="s">
        <v>145</v>
      </c>
      <c r="C128" s="67" t="s">
        <v>329</v>
      </c>
      <c r="D128" s="73" t="s">
        <v>22</v>
      </c>
      <c r="E128" s="73">
        <v>9363</v>
      </c>
      <c r="F128" s="73">
        <v>9692</v>
      </c>
      <c r="G128" s="81">
        <v>9527.5</v>
      </c>
      <c r="H128" s="82">
        <v>2.5033333333333334</v>
      </c>
      <c r="I128" s="82">
        <v>2.0816659994661309E-2</v>
      </c>
      <c r="J128" s="76">
        <v>85.132784490402969</v>
      </c>
    </row>
    <row r="129" spans="1:28">
      <c r="A129" s="73" t="s">
        <v>193</v>
      </c>
      <c r="B129" s="67" t="s">
        <v>145</v>
      </c>
      <c r="C129" s="67" t="s">
        <v>329</v>
      </c>
      <c r="D129" s="73" t="s">
        <v>22</v>
      </c>
      <c r="E129" s="73">
        <v>9363</v>
      </c>
      <c r="F129" s="73">
        <v>9692</v>
      </c>
      <c r="G129" s="81">
        <v>9527.5</v>
      </c>
      <c r="H129" s="82">
        <v>2.5</v>
      </c>
      <c r="I129" s="82">
        <v>5.2915026221291857E-2</v>
      </c>
      <c r="J129" s="76">
        <v>84.758142159370664</v>
      </c>
    </row>
    <row r="130" spans="1:28">
      <c r="A130" s="73" t="s">
        <v>311</v>
      </c>
      <c r="B130" s="67" t="s">
        <v>145</v>
      </c>
      <c r="C130" s="67" t="s">
        <v>329</v>
      </c>
      <c r="D130" s="73" t="s">
        <v>16</v>
      </c>
      <c r="E130" s="73">
        <v>9363</v>
      </c>
      <c r="F130" s="73">
        <v>9692</v>
      </c>
      <c r="G130" s="81">
        <v>9527.5</v>
      </c>
      <c r="H130" s="82">
        <v>2.4466666666666668</v>
      </c>
      <c r="I130" s="82">
        <v>2.0816659994661382E-2</v>
      </c>
      <c r="J130" s="76">
        <v>78.919187464932037</v>
      </c>
    </row>
    <row r="131" spans="1:28">
      <c r="A131" s="73" t="s">
        <v>192</v>
      </c>
      <c r="B131" s="67" t="s">
        <v>145</v>
      </c>
      <c r="C131" s="67" t="s">
        <v>329</v>
      </c>
      <c r="D131" s="73" t="s">
        <v>23</v>
      </c>
      <c r="E131" s="73">
        <v>9363</v>
      </c>
      <c r="F131" s="73">
        <v>9692</v>
      </c>
      <c r="G131" s="81">
        <v>9527.5</v>
      </c>
      <c r="H131" s="82">
        <v>2.3866666666666667</v>
      </c>
      <c r="I131" s="82">
        <v>4.7258156262526003E-2</v>
      </c>
      <c r="J131" s="76">
        <v>72.692691749672207</v>
      </c>
    </row>
    <row r="132" spans="1:28">
      <c r="A132" s="73" t="s">
        <v>194</v>
      </c>
      <c r="B132" s="67" t="s">
        <v>145</v>
      </c>
      <c r="C132" s="67" t="s">
        <v>329</v>
      </c>
      <c r="D132" s="73" t="s">
        <v>23</v>
      </c>
      <c r="E132" s="73">
        <v>9363</v>
      </c>
      <c r="F132" s="73">
        <v>9692</v>
      </c>
      <c r="G132" s="81">
        <v>9527.5</v>
      </c>
      <c r="H132" s="82">
        <v>2.3533333333333331</v>
      </c>
      <c r="I132" s="82">
        <v>2.0816659994661309E-2</v>
      </c>
      <c r="J132" s="76">
        <v>69.386056810080703</v>
      </c>
    </row>
    <row r="133" spans="1:28">
      <c r="A133" s="73" t="s">
        <v>296</v>
      </c>
      <c r="B133" s="67" t="s">
        <v>145</v>
      </c>
      <c r="C133" s="67" t="s">
        <v>329</v>
      </c>
      <c r="D133" s="73" t="s">
        <v>16</v>
      </c>
      <c r="E133" s="73">
        <v>9363</v>
      </c>
      <c r="F133" s="73">
        <v>9692</v>
      </c>
      <c r="G133" s="81">
        <v>9527.5</v>
      </c>
      <c r="H133" s="82">
        <v>2.3166666666666669</v>
      </c>
      <c r="I133" s="82">
        <v>0.10066445913694343</v>
      </c>
      <c r="J133" s="76">
        <v>65.871620874745616</v>
      </c>
    </row>
    <row r="134" spans="1:28">
      <c r="A134" s="73" t="s">
        <v>309</v>
      </c>
      <c r="B134" s="67" t="s">
        <v>145</v>
      </c>
      <c r="C134" s="67" t="s">
        <v>329</v>
      </c>
      <c r="D134" s="73" t="s">
        <v>16</v>
      </c>
      <c r="E134" s="73">
        <v>9363</v>
      </c>
      <c r="F134" s="73">
        <v>9692</v>
      </c>
      <c r="G134" s="81">
        <v>9527.5</v>
      </c>
      <c r="H134" s="82">
        <v>2.31</v>
      </c>
      <c r="I134" s="82">
        <v>4.3588989435406823E-2</v>
      </c>
      <c r="J134" s="76">
        <v>65.246264663379819</v>
      </c>
    </row>
    <row r="135" spans="1:28">
      <c r="A135" s="73" t="s">
        <v>222</v>
      </c>
      <c r="B135" s="67" t="s">
        <v>145</v>
      </c>
      <c r="C135" s="67" t="s">
        <v>329</v>
      </c>
      <c r="D135" s="73" t="s">
        <v>22</v>
      </c>
      <c r="E135" s="73">
        <v>9363</v>
      </c>
      <c r="F135" s="73">
        <v>9692</v>
      </c>
      <c r="G135" s="81">
        <v>9527.5</v>
      </c>
      <c r="H135" s="82">
        <v>2.2233333333333332</v>
      </c>
      <c r="I135" s="82">
        <v>8.3864970836060718E-2</v>
      </c>
      <c r="J135" s="76">
        <v>57.489053323002871</v>
      </c>
    </row>
    <row r="136" spans="1:28" s="2" customFormat="1">
      <c r="A136" s="69" t="s">
        <v>93</v>
      </c>
      <c r="B136" s="68" t="s">
        <v>13</v>
      </c>
      <c r="C136" s="68" t="s">
        <v>330</v>
      </c>
      <c r="D136" s="69" t="s">
        <v>94</v>
      </c>
      <c r="E136" s="69">
        <v>10021</v>
      </c>
      <c r="F136" s="69">
        <v>10351</v>
      </c>
      <c r="G136" s="70">
        <v>10186</v>
      </c>
      <c r="H136" s="71">
        <v>2.7866666666666666</v>
      </c>
      <c r="I136" s="71">
        <v>5.5075705472860961E-2</v>
      </c>
      <c r="J136" s="72">
        <v>121.40356088324799</v>
      </c>
      <c r="M136" s="87"/>
      <c r="N136" s="87"/>
      <c r="O136" s="87"/>
      <c r="P136" s="87"/>
      <c r="Q136" s="87"/>
      <c r="R136" s="73"/>
      <c r="S136" s="73"/>
      <c r="T136" s="69"/>
      <c r="U136" s="69"/>
      <c r="V136" s="69"/>
      <c r="W136" s="69"/>
      <c r="X136" s="68"/>
      <c r="Y136" s="67"/>
      <c r="Z136" s="68"/>
      <c r="AA136" s="68"/>
      <c r="AB136" s="68"/>
    </row>
    <row r="137" spans="1:28" s="2" customFormat="1">
      <c r="A137" s="69" t="s">
        <v>247</v>
      </c>
      <c r="B137" s="68" t="s">
        <v>13</v>
      </c>
      <c r="C137" s="68" t="s">
        <v>330</v>
      </c>
      <c r="D137" s="69" t="s">
        <v>21</v>
      </c>
      <c r="E137" s="69">
        <v>10021</v>
      </c>
      <c r="F137" s="69">
        <v>10351</v>
      </c>
      <c r="G137" s="70">
        <v>10186</v>
      </c>
      <c r="H137" s="71">
        <v>2.776666666666666</v>
      </c>
      <c r="I137" s="71">
        <v>2.0816659994661309E-2</v>
      </c>
      <c r="J137" s="72">
        <v>119.96749802207694</v>
      </c>
      <c r="M137" s="87"/>
      <c r="N137" s="87"/>
      <c r="O137" s="87"/>
      <c r="P137" s="87"/>
      <c r="Q137" s="87"/>
      <c r="R137" s="69"/>
      <c r="S137" s="69"/>
      <c r="T137" s="69"/>
      <c r="U137" s="69"/>
      <c r="V137" s="69"/>
      <c r="W137" s="69"/>
      <c r="X137" s="68"/>
      <c r="Y137" s="68"/>
      <c r="Z137" s="68"/>
      <c r="AA137" s="68"/>
      <c r="AB137" s="68"/>
    </row>
    <row r="138" spans="1:28">
      <c r="A138" s="73" t="s">
        <v>96</v>
      </c>
      <c r="B138" s="67" t="s">
        <v>13</v>
      </c>
      <c r="C138" s="67" t="s">
        <v>330</v>
      </c>
      <c r="D138" s="73" t="s">
        <v>94</v>
      </c>
      <c r="E138" s="73">
        <v>10021</v>
      </c>
      <c r="F138" s="73">
        <v>10351</v>
      </c>
      <c r="G138" s="81">
        <v>10186</v>
      </c>
      <c r="H138" s="82">
        <v>2.7350000000000003</v>
      </c>
      <c r="I138" s="82">
        <v>2.1213203435596288E-2</v>
      </c>
      <c r="J138" s="76">
        <v>114.11132928831576</v>
      </c>
      <c r="R138" s="69"/>
      <c r="S138" s="69"/>
      <c r="Y138" s="68"/>
    </row>
    <row r="139" spans="1:28">
      <c r="A139" s="73" t="s">
        <v>100</v>
      </c>
      <c r="B139" s="67" t="s">
        <v>13</v>
      </c>
      <c r="C139" s="67" t="s">
        <v>330</v>
      </c>
      <c r="D139" s="73" t="s">
        <v>94</v>
      </c>
      <c r="E139" s="73">
        <v>10021</v>
      </c>
      <c r="F139" s="73">
        <v>10351</v>
      </c>
      <c r="G139" s="81">
        <v>10186</v>
      </c>
      <c r="H139" s="82">
        <v>2.6466666666666669</v>
      </c>
      <c r="I139" s="82">
        <v>6.1101009266077921E-2</v>
      </c>
      <c r="J139" s="76">
        <v>102.36099762013762</v>
      </c>
    </row>
    <row r="140" spans="1:28">
      <c r="A140" s="73" t="s">
        <v>6</v>
      </c>
      <c r="B140" s="67" t="s">
        <v>13</v>
      </c>
      <c r="C140" s="67" t="s">
        <v>330</v>
      </c>
      <c r="D140" s="73" t="s">
        <v>16</v>
      </c>
      <c r="E140" s="73">
        <v>10021</v>
      </c>
      <c r="F140" s="73">
        <v>10351</v>
      </c>
      <c r="G140" s="81">
        <v>10186</v>
      </c>
      <c r="H140" s="82">
        <v>2.6399999999999997</v>
      </c>
      <c r="I140" s="82">
        <v>1.4142135623730963E-2</v>
      </c>
      <c r="J140" s="76">
        <v>101.51003977332563</v>
      </c>
    </row>
    <row r="141" spans="1:28">
      <c r="A141" s="73" t="s">
        <v>91</v>
      </c>
      <c r="B141" s="67" t="s">
        <v>13</v>
      </c>
      <c r="C141" s="67" t="s">
        <v>330</v>
      </c>
      <c r="D141" s="73" t="s">
        <v>22</v>
      </c>
      <c r="E141" s="73">
        <v>10021</v>
      </c>
      <c r="F141" s="73">
        <v>10351</v>
      </c>
      <c r="G141" s="81">
        <v>10186</v>
      </c>
      <c r="H141" s="82">
        <v>2.6399999999999997</v>
      </c>
      <c r="I141" s="82">
        <v>4.2426406871192889E-2</v>
      </c>
      <c r="J141" s="76">
        <v>101.51003977332563</v>
      </c>
    </row>
    <row r="142" spans="1:28">
      <c r="A142" s="73" t="s">
        <v>9</v>
      </c>
      <c r="B142" s="67" t="s">
        <v>13</v>
      </c>
      <c r="C142" s="67" t="s">
        <v>330</v>
      </c>
      <c r="D142" s="73" t="s">
        <v>16</v>
      </c>
      <c r="E142" s="73">
        <v>10021</v>
      </c>
      <c r="F142" s="73">
        <v>10351</v>
      </c>
      <c r="G142" s="81">
        <v>10186</v>
      </c>
      <c r="H142" s="82">
        <v>2.6349999999999998</v>
      </c>
      <c r="I142" s="82">
        <v>3.5355339059327563E-2</v>
      </c>
      <c r="J142" s="76">
        <v>100.87507037316401</v>
      </c>
    </row>
    <row r="143" spans="1:28">
      <c r="A143" s="73" t="s">
        <v>181</v>
      </c>
      <c r="B143" s="67" t="s">
        <v>13</v>
      </c>
      <c r="C143" s="67" t="s">
        <v>330</v>
      </c>
      <c r="D143" s="73" t="s">
        <v>16</v>
      </c>
      <c r="E143" s="73">
        <v>10021</v>
      </c>
      <c r="F143" s="73">
        <v>10351</v>
      </c>
      <c r="G143" s="81">
        <v>10186</v>
      </c>
      <c r="H143" s="82">
        <v>2.63</v>
      </c>
      <c r="I143" s="82">
        <v>8.0000000000000071E-2</v>
      </c>
      <c r="J143" s="76">
        <v>100.242878144164</v>
      </c>
    </row>
    <row r="144" spans="1:28">
      <c r="A144" s="73" t="s">
        <v>57</v>
      </c>
      <c r="B144" s="67" t="s">
        <v>13</v>
      </c>
      <c r="C144" s="67" t="s">
        <v>330</v>
      </c>
      <c r="D144" s="73" t="s">
        <v>16</v>
      </c>
      <c r="E144" s="73">
        <v>10021</v>
      </c>
      <c r="F144" s="73">
        <v>10351</v>
      </c>
      <c r="G144" s="81">
        <v>10186</v>
      </c>
      <c r="H144" s="82">
        <v>2.63</v>
      </c>
      <c r="J144" s="76">
        <v>100.242878144164</v>
      </c>
    </row>
    <row r="145" spans="1:10">
      <c r="A145" s="73" t="s">
        <v>55</v>
      </c>
      <c r="B145" s="67" t="s">
        <v>13</v>
      </c>
      <c r="C145" s="67" t="s">
        <v>330</v>
      </c>
      <c r="D145" s="73" t="s">
        <v>56</v>
      </c>
      <c r="E145" s="73">
        <v>10021</v>
      </c>
      <c r="F145" s="73">
        <v>10351</v>
      </c>
      <c r="G145" s="81">
        <v>10186</v>
      </c>
      <c r="H145" s="82">
        <v>2.605</v>
      </c>
      <c r="I145" s="82">
        <v>7.0710678118653244E-3</v>
      </c>
      <c r="J145" s="76">
        <v>97.123333160996566</v>
      </c>
    </row>
    <row r="146" spans="1:10">
      <c r="A146" s="73" t="s">
        <v>175</v>
      </c>
      <c r="B146" s="67" t="s">
        <v>13</v>
      </c>
      <c r="C146" s="67" t="s">
        <v>330</v>
      </c>
      <c r="D146" s="73" t="s">
        <v>23</v>
      </c>
      <c r="E146" s="73">
        <v>10021</v>
      </c>
      <c r="F146" s="73">
        <v>10351</v>
      </c>
      <c r="G146" s="81">
        <v>10186</v>
      </c>
      <c r="H146" s="82">
        <v>2.605</v>
      </c>
      <c r="I146" s="82">
        <v>2.12132034355966E-2</v>
      </c>
      <c r="J146" s="76">
        <v>97.123333160996566</v>
      </c>
    </row>
    <row r="147" spans="1:10">
      <c r="A147" s="73" t="s">
        <v>250</v>
      </c>
      <c r="B147" s="67" t="s">
        <v>13</v>
      </c>
      <c r="C147" s="67" t="s">
        <v>330</v>
      </c>
      <c r="D147" s="73" t="s">
        <v>23</v>
      </c>
      <c r="E147" s="73">
        <v>10021</v>
      </c>
      <c r="F147" s="73">
        <v>10351</v>
      </c>
      <c r="G147" s="81">
        <v>10186</v>
      </c>
      <c r="H147" s="82">
        <v>2.59</v>
      </c>
      <c r="I147" s="82">
        <v>2.6457513110645845E-2</v>
      </c>
      <c r="J147" s="76">
        <v>95.28449116458566</v>
      </c>
    </row>
    <row r="148" spans="1:10">
      <c r="A148" s="73" t="s">
        <v>1</v>
      </c>
      <c r="B148" s="67" t="s">
        <v>13</v>
      </c>
      <c r="C148" s="67" t="s">
        <v>330</v>
      </c>
      <c r="D148" s="73" t="s">
        <v>53</v>
      </c>
      <c r="E148" s="73">
        <v>10021</v>
      </c>
      <c r="F148" s="73">
        <v>10351</v>
      </c>
      <c r="G148" s="81">
        <v>10186</v>
      </c>
      <c r="H148" s="82">
        <v>2.5866666666666664</v>
      </c>
      <c r="I148" s="82">
        <v>2.0816659994661313E-2</v>
      </c>
      <c r="J148" s="76">
        <v>94.879184724746622</v>
      </c>
    </row>
    <row r="149" spans="1:10">
      <c r="A149" s="73" t="s">
        <v>98</v>
      </c>
      <c r="B149" s="67" t="s">
        <v>13</v>
      </c>
      <c r="C149" s="67" t="s">
        <v>330</v>
      </c>
      <c r="D149" s="73" t="s">
        <v>94</v>
      </c>
      <c r="E149" s="73">
        <v>10021</v>
      </c>
      <c r="F149" s="73">
        <v>10351</v>
      </c>
      <c r="G149" s="81">
        <v>10186</v>
      </c>
      <c r="H149" s="82">
        <v>2.58</v>
      </c>
      <c r="I149" s="82">
        <v>6.5574385243020158E-2</v>
      </c>
      <c r="J149" s="76">
        <v>94.072183983207808</v>
      </c>
    </row>
    <row r="150" spans="1:10">
      <c r="A150" s="73" t="s">
        <v>52</v>
      </c>
      <c r="B150" s="67" t="s">
        <v>13</v>
      </c>
      <c r="C150" s="67" t="s">
        <v>330</v>
      </c>
      <c r="D150" s="73" t="s">
        <v>16</v>
      </c>
      <c r="E150" s="73">
        <v>10021</v>
      </c>
      <c r="F150" s="73">
        <v>10351</v>
      </c>
      <c r="G150" s="81">
        <v>10186</v>
      </c>
      <c r="H150" s="82">
        <v>2.5499999999999998</v>
      </c>
      <c r="J150" s="76">
        <v>90.499878727120972</v>
      </c>
    </row>
    <row r="151" spans="1:10">
      <c r="A151" s="73" t="s">
        <v>8</v>
      </c>
      <c r="B151" s="67" t="s">
        <v>13</v>
      </c>
      <c r="C151" s="67" t="s">
        <v>330</v>
      </c>
      <c r="D151" s="73" t="s">
        <v>16</v>
      </c>
      <c r="E151" s="73">
        <v>10021</v>
      </c>
      <c r="F151" s="73">
        <v>10351</v>
      </c>
      <c r="G151" s="81">
        <v>10186</v>
      </c>
      <c r="H151" s="82">
        <v>2.5466666666666664</v>
      </c>
      <c r="I151" s="82">
        <v>6.4291005073286431E-2</v>
      </c>
      <c r="J151" s="76">
        <v>90.108894951943583</v>
      </c>
    </row>
    <row r="152" spans="1:10">
      <c r="A152" s="73" t="s">
        <v>248</v>
      </c>
      <c r="B152" s="67" t="s">
        <v>13</v>
      </c>
      <c r="C152" s="67" t="s">
        <v>330</v>
      </c>
      <c r="D152" s="73" t="s">
        <v>21</v>
      </c>
      <c r="E152" s="73">
        <v>10021</v>
      </c>
      <c r="F152" s="73">
        <v>10351</v>
      </c>
      <c r="G152" s="81">
        <v>10186</v>
      </c>
      <c r="H152" s="82">
        <v>2.5433333333333334</v>
      </c>
      <c r="I152" s="82">
        <v>2.0816659994661309E-2</v>
      </c>
      <c r="J152" s="76">
        <v>89.719091554328699</v>
      </c>
    </row>
    <row r="153" spans="1:10">
      <c r="A153" s="73" t="s">
        <v>105</v>
      </c>
      <c r="B153" s="67" t="s">
        <v>13</v>
      </c>
      <c r="C153" s="67" t="s">
        <v>330</v>
      </c>
      <c r="D153" s="73" t="s">
        <v>94</v>
      </c>
      <c r="E153" s="73">
        <v>10021</v>
      </c>
      <c r="F153" s="73">
        <v>10351</v>
      </c>
      <c r="G153" s="81">
        <v>10186</v>
      </c>
      <c r="H153" s="82">
        <v>2.5433333333333334</v>
      </c>
      <c r="I153" s="82">
        <v>7.5055534994651285E-2</v>
      </c>
      <c r="J153" s="76">
        <v>89.719091554328699</v>
      </c>
    </row>
    <row r="154" spans="1:10">
      <c r="A154" s="73" t="s">
        <v>2</v>
      </c>
      <c r="B154" s="67" t="s">
        <v>13</v>
      </c>
      <c r="C154" s="67" t="s">
        <v>330</v>
      </c>
      <c r="D154" s="73" t="s">
        <v>16</v>
      </c>
      <c r="E154" s="73">
        <v>10021</v>
      </c>
      <c r="F154" s="73">
        <v>10351</v>
      </c>
      <c r="G154" s="81">
        <v>10186</v>
      </c>
      <c r="H154" s="82">
        <v>2.543333333333333</v>
      </c>
      <c r="I154" s="82">
        <v>4.1633319989322688E-2</v>
      </c>
      <c r="J154" s="76">
        <v>89.719091554328614</v>
      </c>
    </row>
    <row r="155" spans="1:10">
      <c r="A155" s="73" t="s">
        <v>249</v>
      </c>
      <c r="B155" s="67" t="s">
        <v>13</v>
      </c>
      <c r="C155" s="67" t="s">
        <v>330</v>
      </c>
      <c r="D155" s="73" t="s">
        <v>94</v>
      </c>
      <c r="E155" s="73">
        <v>10021</v>
      </c>
      <c r="F155" s="73">
        <v>10351</v>
      </c>
      <c r="G155" s="81">
        <v>10186</v>
      </c>
      <c r="H155" s="82">
        <v>2.5333333333333332</v>
      </c>
      <c r="I155" s="82">
        <v>2.3094010767585049E-2</v>
      </c>
      <c r="J155" s="76">
        <v>88.556743395619421</v>
      </c>
    </row>
    <row r="156" spans="1:10">
      <c r="A156" s="73" t="s">
        <v>7</v>
      </c>
      <c r="B156" s="67" t="s">
        <v>13</v>
      </c>
      <c r="C156" s="67" t="s">
        <v>330</v>
      </c>
      <c r="D156" s="73" t="s">
        <v>16</v>
      </c>
      <c r="E156" s="73">
        <v>10021</v>
      </c>
      <c r="F156" s="73">
        <v>10351</v>
      </c>
      <c r="G156" s="81">
        <v>10186</v>
      </c>
      <c r="H156" s="82">
        <v>2.5299999999999998</v>
      </c>
      <c r="I156" s="82">
        <v>4.3588989435406823E-2</v>
      </c>
      <c r="J156" s="76">
        <v>88.171641281128316</v>
      </c>
    </row>
    <row r="157" spans="1:10">
      <c r="A157" s="73" t="s">
        <v>63</v>
      </c>
      <c r="B157" s="67" t="s">
        <v>13</v>
      </c>
      <c r="C157" s="67" t="s">
        <v>330</v>
      </c>
      <c r="D157" s="73" t="s">
        <v>16</v>
      </c>
      <c r="E157" s="73">
        <v>10021</v>
      </c>
      <c r="F157" s="73">
        <v>10351</v>
      </c>
      <c r="G157" s="81">
        <v>10186</v>
      </c>
      <c r="H157" s="82">
        <v>2.52</v>
      </c>
      <c r="I157" s="82">
        <v>9.1651513899116882E-2</v>
      </c>
      <c r="J157" s="76">
        <v>87.023348469501087</v>
      </c>
    </row>
    <row r="158" spans="1:10">
      <c r="A158" s="73" t="s">
        <v>179</v>
      </c>
      <c r="B158" s="67" t="s">
        <v>13</v>
      </c>
      <c r="C158" s="67" t="s">
        <v>330</v>
      </c>
      <c r="D158" s="73" t="s">
        <v>23</v>
      </c>
      <c r="E158" s="73">
        <v>10021</v>
      </c>
      <c r="F158" s="73">
        <v>10351</v>
      </c>
      <c r="G158" s="81">
        <v>10186</v>
      </c>
      <c r="H158" s="82">
        <v>2.5133333333333332</v>
      </c>
      <c r="I158" s="82">
        <v>3.0550504633038961E-2</v>
      </c>
      <c r="J158" s="76">
        <v>86.263644354438256</v>
      </c>
    </row>
    <row r="159" spans="1:10">
      <c r="A159" s="73" t="s">
        <v>97</v>
      </c>
      <c r="B159" s="67" t="s">
        <v>13</v>
      </c>
      <c r="C159" s="67" t="s">
        <v>330</v>
      </c>
      <c r="D159" s="73" t="s">
        <v>21</v>
      </c>
      <c r="E159" s="73">
        <v>10021</v>
      </c>
      <c r="F159" s="73">
        <v>10351</v>
      </c>
      <c r="G159" s="81">
        <v>10186</v>
      </c>
      <c r="H159" s="82">
        <v>2.4933333333333336</v>
      </c>
      <c r="I159" s="82">
        <v>7.6376261582597263E-2</v>
      </c>
      <c r="J159" s="76">
        <v>84.012311854785906</v>
      </c>
    </row>
    <row r="160" spans="1:10">
      <c r="A160" s="73" t="s">
        <v>4</v>
      </c>
      <c r="B160" s="67" t="s">
        <v>13</v>
      </c>
      <c r="C160" s="67" t="s">
        <v>330</v>
      </c>
      <c r="D160" s="73" t="s">
        <v>16</v>
      </c>
      <c r="E160" s="73">
        <v>10021</v>
      </c>
      <c r="F160" s="73">
        <v>10351</v>
      </c>
      <c r="G160" s="81">
        <v>10186</v>
      </c>
      <c r="H160" s="82">
        <v>2.4900000000000002</v>
      </c>
      <c r="I160" s="82">
        <v>8.7177978870813286E-2</v>
      </c>
      <c r="J160" s="76">
        <v>83.641119858148173</v>
      </c>
    </row>
    <row r="161" spans="1:10">
      <c r="A161" s="73" t="s">
        <v>251</v>
      </c>
      <c r="B161" s="67" t="s">
        <v>13</v>
      </c>
      <c r="C161" s="67" t="s">
        <v>330</v>
      </c>
      <c r="D161" s="73" t="s">
        <v>22</v>
      </c>
      <c r="E161" s="73">
        <v>10021</v>
      </c>
      <c r="F161" s="73">
        <v>10351</v>
      </c>
      <c r="G161" s="81">
        <v>10186</v>
      </c>
      <c r="H161" s="82">
        <v>2.4899999999999998</v>
      </c>
      <c r="I161" s="82">
        <v>5.2915026221291607E-2</v>
      </c>
      <c r="J161" s="76">
        <v>83.641119858148087</v>
      </c>
    </row>
    <row r="162" spans="1:10">
      <c r="A162" s="73" t="s">
        <v>178</v>
      </c>
      <c r="B162" s="67" t="s">
        <v>13</v>
      </c>
      <c r="C162" s="67" t="s">
        <v>330</v>
      </c>
      <c r="D162" s="73" t="s">
        <v>21</v>
      </c>
      <c r="E162" s="73">
        <v>10021</v>
      </c>
      <c r="F162" s="73">
        <v>10351</v>
      </c>
      <c r="G162" s="81">
        <v>10186</v>
      </c>
      <c r="H162" s="82">
        <v>2.4666666666666668</v>
      </c>
      <c r="I162" s="82">
        <v>6.6583281184793799E-2</v>
      </c>
      <c r="J162" s="76">
        <v>81.074753923969652</v>
      </c>
    </row>
    <row r="163" spans="1:10">
      <c r="A163" s="73" t="s">
        <v>11</v>
      </c>
      <c r="B163" s="67" t="s">
        <v>13</v>
      </c>
      <c r="C163" s="67" t="s">
        <v>330</v>
      </c>
      <c r="D163" s="73" t="s">
        <v>16</v>
      </c>
      <c r="E163" s="73">
        <v>10021</v>
      </c>
      <c r="F163" s="73">
        <v>10351</v>
      </c>
      <c r="G163" s="81">
        <v>10186</v>
      </c>
      <c r="H163" s="82">
        <v>2.4666666666666668</v>
      </c>
      <c r="I163" s="82">
        <v>6.1101009266077921E-2</v>
      </c>
      <c r="J163" s="76">
        <v>81.074753923969652</v>
      </c>
    </row>
    <row r="164" spans="1:10">
      <c r="A164" s="73" t="s">
        <v>54</v>
      </c>
      <c r="B164" s="67" t="s">
        <v>13</v>
      </c>
      <c r="C164" s="67" t="s">
        <v>330</v>
      </c>
      <c r="D164" s="73" t="s">
        <v>16</v>
      </c>
      <c r="E164" s="73">
        <v>10021</v>
      </c>
      <c r="F164" s="73">
        <v>10351</v>
      </c>
      <c r="G164" s="81">
        <v>10186</v>
      </c>
      <c r="H164" s="82">
        <v>2.4649999999999999</v>
      </c>
      <c r="I164" s="82">
        <v>9.1923881554251102E-2</v>
      </c>
      <c r="J164" s="76">
        <v>80.893572795805753</v>
      </c>
    </row>
    <row r="165" spans="1:10">
      <c r="A165" s="73" t="s">
        <v>246</v>
      </c>
      <c r="B165" s="67" t="s">
        <v>13</v>
      </c>
      <c r="C165" s="67" t="s">
        <v>330</v>
      </c>
      <c r="D165" s="73" t="s">
        <v>94</v>
      </c>
      <c r="E165" s="73">
        <v>10021</v>
      </c>
      <c r="F165" s="73">
        <v>10351</v>
      </c>
      <c r="G165" s="81">
        <v>10186</v>
      </c>
      <c r="H165" s="82">
        <v>2.4633333333333334</v>
      </c>
      <c r="I165" s="82">
        <v>2.0816659994661382E-2</v>
      </c>
      <c r="J165" s="76">
        <v>80.712674427431438</v>
      </c>
    </row>
    <row r="166" spans="1:10">
      <c r="A166" s="73" t="s">
        <v>67</v>
      </c>
      <c r="B166" s="67" t="s">
        <v>13</v>
      </c>
      <c r="C166" s="67" t="s">
        <v>330</v>
      </c>
      <c r="D166" s="73" t="s">
        <v>16</v>
      </c>
      <c r="E166" s="73">
        <v>10021</v>
      </c>
      <c r="F166" s="73">
        <v>10351</v>
      </c>
      <c r="G166" s="81">
        <v>10186</v>
      </c>
      <c r="H166" s="82">
        <v>2.4499999999999997</v>
      </c>
      <c r="I166" s="82">
        <v>3.605551275464005E-2</v>
      </c>
      <c r="J166" s="76">
        <v>79.275636793059633</v>
      </c>
    </row>
    <row r="167" spans="1:10">
      <c r="A167" s="73" t="s">
        <v>64</v>
      </c>
      <c r="B167" s="67" t="s">
        <v>13</v>
      </c>
      <c r="C167" s="67" t="s">
        <v>330</v>
      </c>
      <c r="D167" s="73" t="s">
        <v>56</v>
      </c>
      <c r="E167" s="73">
        <v>10021</v>
      </c>
      <c r="F167" s="73">
        <v>10351</v>
      </c>
      <c r="G167" s="81">
        <v>10186</v>
      </c>
      <c r="H167" s="82">
        <v>2.4466666666666668</v>
      </c>
      <c r="I167" s="82">
        <v>5.131601439446886E-2</v>
      </c>
      <c r="J167" s="76">
        <v>78.919187464932037</v>
      </c>
    </row>
    <row r="168" spans="1:10">
      <c r="A168" s="73" t="s">
        <v>10</v>
      </c>
      <c r="B168" s="67" t="s">
        <v>13</v>
      </c>
      <c r="C168" s="67" t="s">
        <v>330</v>
      </c>
      <c r="D168" s="73" t="s">
        <v>16</v>
      </c>
      <c r="E168" s="73">
        <v>10021</v>
      </c>
      <c r="F168" s="73">
        <v>10351</v>
      </c>
      <c r="G168" s="81">
        <v>10186</v>
      </c>
      <c r="H168" s="82">
        <v>2.44</v>
      </c>
      <c r="I168" s="82">
        <v>3.60555127546398E-2</v>
      </c>
      <c r="J168" s="76">
        <v>78.20964690656038</v>
      </c>
    </row>
    <row r="169" spans="1:10">
      <c r="A169" s="73" t="s">
        <v>99</v>
      </c>
      <c r="B169" s="67" t="s">
        <v>13</v>
      </c>
      <c r="C169" s="67" t="s">
        <v>330</v>
      </c>
      <c r="D169" s="73" t="s">
        <v>94</v>
      </c>
      <c r="E169" s="73">
        <v>10021</v>
      </c>
      <c r="F169" s="73">
        <v>10351</v>
      </c>
      <c r="G169" s="81">
        <v>10186</v>
      </c>
      <c r="H169" s="82">
        <v>2.4350000000000001</v>
      </c>
      <c r="I169" s="82">
        <v>4.9497474683058526E-2</v>
      </c>
      <c r="J169" s="76">
        <v>77.680421956238803</v>
      </c>
    </row>
    <row r="170" spans="1:10">
      <c r="A170" s="73" t="s">
        <v>3</v>
      </c>
      <c r="B170" s="67" t="s">
        <v>13</v>
      </c>
      <c r="C170" s="67" t="s">
        <v>330</v>
      </c>
      <c r="D170" s="73" t="s">
        <v>16</v>
      </c>
      <c r="E170" s="73">
        <v>10021</v>
      </c>
      <c r="F170" s="73">
        <v>10351</v>
      </c>
      <c r="G170" s="81">
        <v>10186</v>
      </c>
      <c r="H170" s="82">
        <v>2.4266666666666672</v>
      </c>
      <c r="I170" s="82">
        <v>3.7859388972001938E-2</v>
      </c>
      <c r="J170" s="76">
        <v>76.803942251685356</v>
      </c>
    </row>
    <row r="171" spans="1:10">
      <c r="A171" s="73" t="s">
        <v>5</v>
      </c>
      <c r="B171" s="67" t="s">
        <v>13</v>
      </c>
      <c r="C171" s="67" t="s">
        <v>330</v>
      </c>
      <c r="D171" s="73" t="s">
        <v>16</v>
      </c>
      <c r="E171" s="73">
        <v>10021</v>
      </c>
      <c r="F171" s="73">
        <v>10351</v>
      </c>
      <c r="G171" s="81">
        <v>10186</v>
      </c>
      <c r="H171" s="82">
        <v>2.4133333333333336</v>
      </c>
      <c r="I171" s="82">
        <v>3.2145502536643257E-2</v>
      </c>
      <c r="J171" s="76">
        <v>75.41596647082379</v>
      </c>
    </row>
    <row r="172" spans="1:10">
      <c r="A172" s="73" t="s">
        <v>175</v>
      </c>
      <c r="B172" s="67" t="s">
        <v>13</v>
      </c>
      <c r="C172" s="67" t="s">
        <v>330</v>
      </c>
      <c r="D172" s="73" t="s">
        <v>22</v>
      </c>
      <c r="E172" s="73">
        <v>10021</v>
      </c>
      <c r="F172" s="73">
        <v>10351</v>
      </c>
      <c r="G172" s="81">
        <v>10186</v>
      </c>
      <c r="H172" s="82">
        <v>2.3666666666666667</v>
      </c>
      <c r="I172" s="82">
        <v>6.1101009266077921E-2</v>
      </c>
      <c r="J172" s="76">
        <v>70.695827311705287</v>
      </c>
    </row>
    <row r="173" spans="1:10">
      <c r="A173" s="73" t="s">
        <v>95</v>
      </c>
      <c r="B173" s="67" t="s">
        <v>13</v>
      </c>
      <c r="C173" s="67" t="s">
        <v>330</v>
      </c>
      <c r="D173" s="73" t="s">
        <v>21</v>
      </c>
      <c r="E173" s="73">
        <v>10021</v>
      </c>
      <c r="F173" s="73">
        <v>10351</v>
      </c>
      <c r="G173" s="81">
        <v>10186</v>
      </c>
      <c r="H173" s="82">
        <v>2.36</v>
      </c>
      <c r="I173" s="82">
        <v>4.0000000000000036E-2</v>
      </c>
      <c r="J173" s="76">
        <v>70.038805367037725</v>
      </c>
    </row>
    <row r="174" spans="1:10">
      <c r="A174" s="73" t="s">
        <v>173</v>
      </c>
      <c r="B174" s="67" t="s">
        <v>13</v>
      </c>
      <c r="C174" s="67" t="s">
        <v>330</v>
      </c>
      <c r="D174" s="73" t="s">
        <v>94</v>
      </c>
      <c r="E174" s="73">
        <v>10021</v>
      </c>
      <c r="F174" s="73">
        <v>10351</v>
      </c>
      <c r="G174" s="81">
        <v>10186</v>
      </c>
      <c r="H174" s="82">
        <v>2.3250000000000002</v>
      </c>
      <c r="I174" s="82">
        <v>2.1213203435596288E-2</v>
      </c>
      <c r="J174" s="76">
        <v>66.659183297343105</v>
      </c>
    </row>
    <row r="175" spans="1:10">
      <c r="A175" s="73" t="s">
        <v>92</v>
      </c>
      <c r="B175" s="67" t="s">
        <v>13</v>
      </c>
      <c r="C175" s="67" t="s">
        <v>330</v>
      </c>
      <c r="D175" s="73" t="s">
        <v>22</v>
      </c>
      <c r="E175" s="73">
        <v>10021</v>
      </c>
      <c r="F175" s="73">
        <v>10351</v>
      </c>
      <c r="G175" s="81">
        <v>10186</v>
      </c>
      <c r="H175" s="82">
        <v>2.2766666666666668</v>
      </c>
      <c r="I175" s="82">
        <v>4.9328828623162339E-2</v>
      </c>
      <c r="J175" s="76">
        <v>62.181497390530261</v>
      </c>
    </row>
    <row r="176" spans="1:10">
      <c r="A176" s="73" t="s">
        <v>65</v>
      </c>
      <c r="B176" s="67" t="s">
        <v>13</v>
      </c>
      <c r="C176" s="67" t="s">
        <v>330</v>
      </c>
      <c r="D176" s="73" t="s">
        <v>16</v>
      </c>
      <c r="E176" s="73">
        <v>10021</v>
      </c>
      <c r="F176" s="73">
        <v>10351</v>
      </c>
      <c r="G176" s="81">
        <v>10186</v>
      </c>
      <c r="H176" s="82">
        <v>2.27</v>
      </c>
      <c r="I176" s="82">
        <v>2.6457513110645845E-2</v>
      </c>
      <c r="J176" s="76">
        <v>61.58083697431406</v>
      </c>
    </row>
    <row r="177" spans="1:28">
      <c r="A177" s="73" t="s">
        <v>305</v>
      </c>
      <c r="B177" s="67" t="s">
        <v>13</v>
      </c>
      <c r="C177" s="67" t="s">
        <v>330</v>
      </c>
      <c r="D177" s="73" t="s">
        <v>53</v>
      </c>
      <c r="E177" s="73">
        <v>10021</v>
      </c>
      <c r="F177" s="73">
        <v>10351</v>
      </c>
      <c r="G177" s="81">
        <v>10186</v>
      </c>
      <c r="H177" s="82">
        <v>2.2666666666666671</v>
      </c>
      <c r="I177" s="82">
        <v>3.2145502536643167E-2</v>
      </c>
      <c r="J177" s="76">
        <v>61.282030682377084</v>
      </c>
    </row>
    <row r="178" spans="1:28">
      <c r="A178" s="73" t="s">
        <v>177</v>
      </c>
      <c r="B178" s="67" t="s">
        <v>13</v>
      </c>
      <c r="C178" s="67" t="s">
        <v>330</v>
      </c>
      <c r="D178" s="73" t="s">
        <v>22</v>
      </c>
      <c r="E178" s="73">
        <v>10021</v>
      </c>
      <c r="F178" s="73">
        <v>10351</v>
      </c>
      <c r="G178" s="81">
        <v>10186</v>
      </c>
      <c r="H178" s="82">
        <v>2.2650000000000001</v>
      </c>
      <c r="I178" s="82">
        <v>3.5355339059327251E-2</v>
      </c>
      <c r="J178" s="76">
        <v>61.133007661036373</v>
      </c>
    </row>
    <row r="179" spans="1:28">
      <c r="A179" s="73" t="s">
        <v>303</v>
      </c>
      <c r="B179" s="67" t="s">
        <v>13</v>
      </c>
      <c r="C179" s="67" t="s">
        <v>330</v>
      </c>
      <c r="D179" s="73" t="s">
        <v>304</v>
      </c>
      <c r="E179" s="73">
        <v>10021</v>
      </c>
      <c r="F179" s="73">
        <v>10351</v>
      </c>
      <c r="G179" s="81">
        <v>10186</v>
      </c>
      <c r="H179" s="82">
        <v>2.1800000000000002</v>
      </c>
      <c r="I179" s="82">
        <v>2.8284271247461926E-2</v>
      </c>
      <c r="J179" s="76">
        <v>53.863056461139969</v>
      </c>
    </row>
    <row r="180" spans="1:28">
      <c r="A180" s="73" t="s">
        <v>180</v>
      </c>
      <c r="B180" s="67" t="s">
        <v>13</v>
      </c>
      <c r="C180" s="67" t="s">
        <v>330</v>
      </c>
      <c r="D180" s="73" t="s">
        <v>22</v>
      </c>
      <c r="E180" s="73">
        <v>10021</v>
      </c>
      <c r="F180" s="73">
        <v>10351</v>
      </c>
      <c r="G180" s="81">
        <v>10186</v>
      </c>
      <c r="H180" s="82">
        <v>2.165</v>
      </c>
      <c r="I180" s="82">
        <v>9.1923881554251102E-2</v>
      </c>
      <c r="J180" s="76">
        <v>52.646032953724003</v>
      </c>
    </row>
    <row r="181" spans="1:28">
      <c r="A181" s="73" t="s">
        <v>176</v>
      </c>
      <c r="B181" s="67" t="s">
        <v>13</v>
      </c>
      <c r="C181" s="67" t="s">
        <v>330</v>
      </c>
      <c r="D181" s="73" t="s">
        <v>22</v>
      </c>
      <c r="E181" s="73">
        <v>10021</v>
      </c>
      <c r="F181" s="73">
        <v>10351</v>
      </c>
      <c r="G181" s="81">
        <v>10186</v>
      </c>
      <c r="H181" s="82">
        <v>2.1133333333333337</v>
      </c>
      <c r="I181" s="82">
        <v>7.0237691685684986E-2</v>
      </c>
      <c r="J181" s="76">
        <v>48.600875244703118</v>
      </c>
    </row>
    <row r="182" spans="1:28" s="2" customFormat="1">
      <c r="A182" s="69" t="s">
        <v>90</v>
      </c>
      <c r="B182" s="68" t="s">
        <v>87</v>
      </c>
      <c r="C182" s="68" t="s">
        <v>330</v>
      </c>
      <c r="D182" s="69" t="s">
        <v>60</v>
      </c>
      <c r="E182" s="69">
        <v>10351</v>
      </c>
      <c r="F182" s="69">
        <v>10680</v>
      </c>
      <c r="G182" s="70">
        <v>10515.5</v>
      </c>
      <c r="H182" s="71">
        <v>2.65</v>
      </c>
      <c r="I182" s="71">
        <v>7.8102496759066664E-2</v>
      </c>
      <c r="J182" s="72">
        <v>102.78833771292109</v>
      </c>
      <c r="M182" s="87"/>
      <c r="N182" s="87"/>
      <c r="O182" s="87"/>
      <c r="P182" s="87"/>
      <c r="Q182" s="87"/>
      <c r="R182" s="73"/>
      <c r="S182" s="73"/>
      <c r="T182" s="69"/>
      <c r="U182" s="69"/>
      <c r="V182" s="69"/>
      <c r="W182" s="69"/>
      <c r="X182" s="68"/>
      <c r="Y182" s="67"/>
      <c r="Z182" s="68"/>
      <c r="AA182" s="68"/>
      <c r="AB182" s="68"/>
    </row>
    <row r="183" spans="1:28" s="2" customFormat="1">
      <c r="A183" s="69" t="s">
        <v>88</v>
      </c>
      <c r="B183" s="68" t="s">
        <v>87</v>
      </c>
      <c r="C183" s="68" t="s">
        <v>330</v>
      </c>
      <c r="D183" s="69" t="s">
        <v>16</v>
      </c>
      <c r="E183" s="69">
        <v>10351</v>
      </c>
      <c r="F183" s="69">
        <v>10680</v>
      </c>
      <c r="G183" s="70">
        <v>10515.5</v>
      </c>
      <c r="H183" s="71">
        <v>2.5350000000000001</v>
      </c>
      <c r="I183" s="71">
        <v>7.0710678118656384E-3</v>
      </c>
      <c r="J183" s="72">
        <v>88.749733934701709</v>
      </c>
      <c r="M183" s="87"/>
      <c r="N183" s="87"/>
      <c r="O183" s="87"/>
      <c r="P183" s="87"/>
      <c r="Q183" s="87"/>
      <c r="R183" s="69"/>
      <c r="S183" s="69"/>
      <c r="T183" s="69"/>
      <c r="U183" s="69"/>
      <c r="V183" s="69"/>
      <c r="W183" s="69"/>
      <c r="X183" s="68"/>
      <c r="Y183" s="68"/>
      <c r="Z183" s="68"/>
      <c r="AA183" s="68"/>
      <c r="AB183" s="68"/>
    </row>
    <row r="184" spans="1:28">
      <c r="A184" s="73" t="s">
        <v>165</v>
      </c>
      <c r="B184" s="67" t="s">
        <v>87</v>
      </c>
      <c r="C184" s="67" t="s">
        <v>330</v>
      </c>
      <c r="D184" s="73" t="s">
        <v>23</v>
      </c>
      <c r="E184" s="73">
        <v>10351</v>
      </c>
      <c r="F184" s="73">
        <v>10680</v>
      </c>
      <c r="G184" s="81">
        <v>10515.5</v>
      </c>
      <c r="H184" s="82">
        <v>2.52</v>
      </c>
      <c r="J184" s="76">
        <v>87.023348469501087</v>
      </c>
      <c r="R184" s="69"/>
      <c r="S184" s="69"/>
      <c r="Y184" s="68"/>
    </row>
    <row r="185" spans="1:28">
      <c r="A185" s="73" t="s">
        <v>183</v>
      </c>
      <c r="B185" s="67" t="s">
        <v>87</v>
      </c>
      <c r="C185" s="67" t="s">
        <v>330</v>
      </c>
      <c r="D185" s="73" t="s">
        <v>23</v>
      </c>
      <c r="E185" s="73">
        <v>10351</v>
      </c>
      <c r="F185" s="73">
        <v>10680</v>
      </c>
      <c r="G185" s="81">
        <v>10515.5</v>
      </c>
      <c r="H185" s="82">
        <v>2.4066666666666667</v>
      </c>
      <c r="I185" s="82">
        <v>4.7258156262526003E-2</v>
      </c>
      <c r="J185" s="76">
        <v>74.728587055912001</v>
      </c>
    </row>
    <row r="186" spans="1:28">
      <c r="A186" s="73" t="s">
        <v>89</v>
      </c>
      <c r="B186" s="67" t="s">
        <v>87</v>
      </c>
      <c r="C186" s="67" t="s">
        <v>330</v>
      </c>
      <c r="D186" s="73" t="s">
        <v>53</v>
      </c>
      <c r="E186" s="73">
        <v>10351</v>
      </c>
      <c r="F186" s="73">
        <v>10680</v>
      </c>
      <c r="G186" s="81">
        <v>10515.5</v>
      </c>
      <c r="H186" s="82">
        <v>2.375</v>
      </c>
      <c r="I186" s="82">
        <v>2.12132034355966E-2</v>
      </c>
      <c r="J186" s="76">
        <v>71.523138297418626</v>
      </c>
    </row>
    <row r="187" spans="1:28">
      <c r="A187" s="73" t="s">
        <v>110</v>
      </c>
      <c r="B187" s="67" t="s">
        <v>87</v>
      </c>
      <c r="C187" s="67" t="s">
        <v>330</v>
      </c>
      <c r="D187" s="73" t="s">
        <v>94</v>
      </c>
      <c r="E187" s="73">
        <v>10351</v>
      </c>
      <c r="F187" s="73">
        <v>10680</v>
      </c>
      <c r="G187" s="81">
        <v>10515.5</v>
      </c>
      <c r="H187" s="82">
        <v>2.2450000000000001</v>
      </c>
      <c r="I187" s="82">
        <v>6.3639610306789177E-2</v>
      </c>
      <c r="J187" s="76">
        <v>59.36440278246446</v>
      </c>
    </row>
    <row r="188" spans="1:28">
      <c r="A188" s="73" t="s">
        <v>166</v>
      </c>
      <c r="B188" s="67" t="s">
        <v>87</v>
      </c>
      <c r="C188" s="67" t="s">
        <v>330</v>
      </c>
      <c r="D188" s="73" t="s">
        <v>23</v>
      </c>
      <c r="E188" s="73">
        <v>10351</v>
      </c>
      <c r="F188" s="73">
        <v>10680</v>
      </c>
      <c r="G188" s="81">
        <v>10515.5</v>
      </c>
      <c r="H188" s="82">
        <v>2.2349999999999999</v>
      </c>
      <c r="I188" s="82">
        <v>6.3639610306789177E-2</v>
      </c>
      <c r="J188" s="76">
        <v>58.49363569120689</v>
      </c>
    </row>
    <row r="189" spans="1:28">
      <c r="A189" s="73" t="s">
        <v>184</v>
      </c>
      <c r="B189" s="67" t="s">
        <v>87</v>
      </c>
      <c r="C189" s="67" t="s">
        <v>330</v>
      </c>
      <c r="D189" s="73" t="s">
        <v>94</v>
      </c>
      <c r="E189" s="73">
        <v>10351</v>
      </c>
      <c r="F189" s="73">
        <v>10680</v>
      </c>
      <c r="G189" s="81">
        <v>10515.5</v>
      </c>
      <c r="H189" s="82">
        <v>1.9233333333333331</v>
      </c>
      <c r="I189" s="82">
        <v>5.1316014394468888E-2</v>
      </c>
      <c r="J189" s="76">
        <v>35.581199799584489</v>
      </c>
    </row>
    <row r="190" spans="1:28" s="2" customFormat="1">
      <c r="A190" s="69" t="s">
        <v>163</v>
      </c>
      <c r="B190" s="68" t="s">
        <v>106</v>
      </c>
      <c r="C190" s="68" t="s">
        <v>330</v>
      </c>
      <c r="D190" s="69" t="s">
        <v>94</v>
      </c>
      <c r="E190" s="69">
        <v>10680</v>
      </c>
      <c r="F190" s="69">
        <v>11010</v>
      </c>
      <c r="G190" s="70">
        <v>10845</v>
      </c>
      <c r="H190" s="71">
        <v>2.7333333333333329</v>
      </c>
      <c r="I190" s="71">
        <v>9.0184995056457745E-2</v>
      </c>
      <c r="J190" s="72">
        <v>113.88132153410302</v>
      </c>
      <c r="M190" s="87"/>
      <c r="N190" s="87"/>
      <c r="O190" s="87"/>
      <c r="P190" s="87"/>
      <c r="Q190" s="87"/>
      <c r="R190" s="73"/>
      <c r="S190" s="73"/>
      <c r="T190" s="69"/>
      <c r="U190" s="69"/>
      <c r="V190" s="69"/>
      <c r="W190" s="69"/>
      <c r="X190" s="68"/>
      <c r="Y190" s="67"/>
      <c r="Z190" s="68"/>
      <c r="AA190" s="68"/>
      <c r="AB190" s="68"/>
    </row>
    <row r="191" spans="1:28" s="2" customFormat="1">
      <c r="A191" s="69" t="s">
        <v>297</v>
      </c>
      <c r="B191" s="68" t="s">
        <v>106</v>
      </c>
      <c r="C191" s="68" t="s">
        <v>330</v>
      </c>
      <c r="D191" s="69" t="s">
        <v>16</v>
      </c>
      <c r="E191" s="69">
        <v>10680</v>
      </c>
      <c r="F191" s="69">
        <v>11010</v>
      </c>
      <c r="G191" s="70">
        <v>10845</v>
      </c>
      <c r="H191" s="71">
        <v>2.7133333333333334</v>
      </c>
      <c r="I191" s="71">
        <v>8.326663997864521E-2</v>
      </c>
      <c r="J191" s="72">
        <v>111.14640677482136</v>
      </c>
      <c r="M191" s="87"/>
      <c r="N191" s="87"/>
      <c r="O191" s="87"/>
      <c r="P191" s="87"/>
      <c r="Q191" s="87"/>
      <c r="R191" s="69"/>
      <c r="S191" s="69"/>
      <c r="T191" s="69"/>
      <c r="U191" s="69"/>
      <c r="V191" s="69"/>
      <c r="W191" s="69"/>
      <c r="X191" s="68"/>
      <c r="Y191" s="68"/>
      <c r="Z191" s="68"/>
      <c r="AA191" s="68"/>
      <c r="AB191" s="68"/>
    </row>
    <row r="192" spans="1:28">
      <c r="A192" s="73" t="s">
        <v>108</v>
      </c>
      <c r="B192" s="67" t="s">
        <v>106</v>
      </c>
      <c r="C192" s="67" t="s">
        <v>330</v>
      </c>
      <c r="D192" s="73" t="s">
        <v>94</v>
      </c>
      <c r="E192" s="73">
        <v>10680</v>
      </c>
      <c r="F192" s="73">
        <v>11010</v>
      </c>
      <c r="G192" s="81">
        <v>10845</v>
      </c>
      <c r="H192" s="82">
        <v>2.64</v>
      </c>
      <c r="I192" s="82">
        <v>6.9999999999999937E-2</v>
      </c>
      <c r="J192" s="76">
        <v>101.51003977332573</v>
      </c>
      <c r="R192" s="69"/>
      <c r="S192" s="69"/>
      <c r="Y192" s="68"/>
    </row>
    <row r="193" spans="1:28">
      <c r="A193" s="73" t="s">
        <v>107</v>
      </c>
      <c r="B193" s="67" t="s">
        <v>106</v>
      </c>
      <c r="C193" s="67" t="s">
        <v>330</v>
      </c>
      <c r="D193" s="73" t="s">
        <v>23</v>
      </c>
      <c r="E193" s="73">
        <v>10680</v>
      </c>
      <c r="F193" s="73">
        <v>11010</v>
      </c>
      <c r="G193" s="81">
        <v>10845</v>
      </c>
      <c r="H193" s="82">
        <v>2.5533333333333332</v>
      </c>
      <c r="I193" s="82">
        <v>4.9328828623162443E-2</v>
      </c>
      <c r="J193" s="76">
        <v>90.892044904216817</v>
      </c>
    </row>
    <row r="194" spans="1:28">
      <c r="A194" s="73" t="s">
        <v>164</v>
      </c>
      <c r="B194" s="67" t="s">
        <v>106</v>
      </c>
      <c r="C194" s="67" t="s">
        <v>330</v>
      </c>
      <c r="D194" s="73" t="s">
        <v>21</v>
      </c>
      <c r="E194" s="73">
        <v>10680</v>
      </c>
      <c r="F194" s="73">
        <v>11010</v>
      </c>
      <c r="G194" s="81">
        <v>10845</v>
      </c>
      <c r="H194" s="82">
        <v>2.5066666666666664</v>
      </c>
      <c r="I194" s="82">
        <v>0.10503967504392485</v>
      </c>
      <c r="J194" s="76">
        <v>85.508580957372118</v>
      </c>
    </row>
    <row r="195" spans="1:28">
      <c r="A195" s="73" t="s">
        <v>298</v>
      </c>
      <c r="B195" s="67" t="s">
        <v>106</v>
      </c>
      <c r="C195" s="67" t="s">
        <v>330</v>
      </c>
      <c r="D195" s="73" t="s">
        <v>16</v>
      </c>
      <c r="E195" s="73">
        <v>10680</v>
      </c>
      <c r="F195" s="73">
        <v>11010</v>
      </c>
      <c r="G195" s="81">
        <v>10845</v>
      </c>
      <c r="H195" s="82">
        <v>2.3433333333333333</v>
      </c>
      <c r="I195" s="82">
        <v>7.0945988845975916E-2</v>
      </c>
      <c r="J195" s="76">
        <v>68.41491200255345</v>
      </c>
    </row>
    <row r="196" spans="1:28">
      <c r="A196" s="73" t="s">
        <v>299</v>
      </c>
      <c r="B196" s="67" t="s">
        <v>106</v>
      </c>
      <c r="C196" s="67" t="s">
        <v>330</v>
      </c>
      <c r="D196" s="73" t="s">
        <v>16</v>
      </c>
      <c r="E196" s="73">
        <v>10680</v>
      </c>
      <c r="F196" s="73">
        <v>11010</v>
      </c>
      <c r="G196" s="81">
        <v>10845</v>
      </c>
      <c r="H196" s="82">
        <v>2.3166666666666669</v>
      </c>
      <c r="I196" s="82">
        <v>2.5166114784235735E-2</v>
      </c>
      <c r="J196" s="76">
        <v>65.871620874745616</v>
      </c>
    </row>
    <row r="197" spans="1:28">
      <c r="A197" s="73" t="s">
        <v>234</v>
      </c>
      <c r="B197" s="67" t="s">
        <v>235</v>
      </c>
      <c r="C197" s="67" t="s">
        <v>331</v>
      </c>
      <c r="D197" s="73" t="s">
        <v>21</v>
      </c>
      <c r="E197" s="73">
        <v>11010</v>
      </c>
      <c r="F197" s="73">
        <v>11339</v>
      </c>
      <c r="G197" s="81">
        <v>11174.5</v>
      </c>
      <c r="H197" s="82">
        <v>2.5666666666666664</v>
      </c>
      <c r="I197" s="82">
        <v>2.5166114784235735E-2</v>
      </c>
      <c r="J197" s="76">
        <v>92.472574147609677</v>
      </c>
    </row>
    <row r="198" spans="1:28">
      <c r="A198" s="73" t="s">
        <v>236</v>
      </c>
      <c r="B198" s="67" t="s">
        <v>235</v>
      </c>
      <c r="C198" s="67" t="s">
        <v>331</v>
      </c>
      <c r="D198" s="73" t="s">
        <v>53</v>
      </c>
      <c r="E198" s="73">
        <v>11010</v>
      </c>
      <c r="F198" s="73">
        <v>11339</v>
      </c>
      <c r="G198" s="81">
        <v>11174.5</v>
      </c>
      <c r="H198" s="82">
        <v>2.12</v>
      </c>
      <c r="I198" s="82">
        <v>5.0000000000000044E-2</v>
      </c>
      <c r="J198" s="76">
        <v>49.110199647877536</v>
      </c>
    </row>
    <row r="199" spans="1:28" s="2" customFormat="1">
      <c r="A199" s="69" t="s">
        <v>20</v>
      </c>
      <c r="B199" s="68" t="s">
        <v>17</v>
      </c>
      <c r="C199" s="68" t="s">
        <v>331</v>
      </c>
      <c r="D199" s="69" t="s">
        <v>23</v>
      </c>
      <c r="E199" s="69">
        <v>11668</v>
      </c>
      <c r="F199" s="69">
        <v>12656</v>
      </c>
      <c r="G199" s="70">
        <v>12162</v>
      </c>
      <c r="H199" s="71">
        <v>2.65</v>
      </c>
      <c r="I199" s="71">
        <v>5.2915026221291857E-2</v>
      </c>
      <c r="J199" s="72">
        <v>102.78833771292109</v>
      </c>
      <c r="M199" s="87"/>
      <c r="N199" s="87"/>
      <c r="O199" s="87"/>
      <c r="P199" s="87"/>
      <c r="Q199" s="87"/>
      <c r="R199" s="73"/>
      <c r="S199" s="73"/>
      <c r="T199" s="69"/>
      <c r="U199" s="69"/>
      <c r="V199" s="69"/>
      <c r="W199" s="69"/>
      <c r="X199" s="68"/>
      <c r="Y199" s="67"/>
      <c r="Z199" s="68"/>
      <c r="AA199" s="68"/>
      <c r="AB199" s="68"/>
    </row>
    <row r="200" spans="1:28" s="2" customFormat="1">
      <c r="A200" s="69" t="s">
        <v>101</v>
      </c>
      <c r="B200" s="68" t="s">
        <v>17</v>
      </c>
      <c r="C200" s="68" t="s">
        <v>331</v>
      </c>
      <c r="D200" s="69" t="s">
        <v>22</v>
      </c>
      <c r="E200" s="69">
        <v>11668</v>
      </c>
      <c r="F200" s="69">
        <v>12656</v>
      </c>
      <c r="G200" s="70">
        <v>12162</v>
      </c>
      <c r="H200" s="71">
        <v>2.5750000000000002</v>
      </c>
      <c r="I200" s="71">
        <v>7.0710678118656384E-3</v>
      </c>
      <c r="J200" s="72">
        <v>93.470086043645793</v>
      </c>
      <c r="M200" s="87"/>
      <c r="N200" s="87"/>
      <c r="O200" s="87"/>
      <c r="P200" s="87"/>
      <c r="Q200" s="87"/>
      <c r="R200" s="69"/>
      <c r="S200" s="69"/>
      <c r="T200" s="69"/>
      <c r="U200" s="69"/>
      <c r="V200" s="69"/>
      <c r="W200" s="69"/>
      <c r="X200" s="68"/>
      <c r="Y200" s="68"/>
      <c r="Z200" s="68"/>
      <c r="AA200" s="68"/>
      <c r="AB200" s="68"/>
    </row>
    <row r="201" spans="1:28">
      <c r="A201" s="73" t="s">
        <v>18</v>
      </c>
      <c r="B201" s="67" t="s">
        <v>17</v>
      </c>
      <c r="C201" s="67" t="s">
        <v>331</v>
      </c>
      <c r="D201" s="73" t="s">
        <v>21</v>
      </c>
      <c r="E201" s="73">
        <v>11668</v>
      </c>
      <c r="F201" s="73">
        <v>12656</v>
      </c>
      <c r="G201" s="81">
        <v>12162</v>
      </c>
      <c r="H201" s="82">
        <v>2.4866666666666668</v>
      </c>
      <c r="I201" s="82">
        <v>1.1547005383792526E-2</v>
      </c>
      <c r="J201" s="76">
        <v>83.271073951278439</v>
      </c>
      <c r="R201" s="69"/>
      <c r="S201" s="69"/>
      <c r="Y201" s="68"/>
    </row>
    <row r="202" spans="1:28">
      <c r="A202" s="73" t="s">
        <v>19</v>
      </c>
      <c r="B202" s="67" t="s">
        <v>17</v>
      </c>
      <c r="C202" s="67" t="s">
        <v>331</v>
      </c>
      <c r="D202" s="73" t="s">
        <v>21</v>
      </c>
      <c r="E202" s="73">
        <v>11668</v>
      </c>
      <c r="F202" s="73">
        <v>12656</v>
      </c>
      <c r="G202" s="81">
        <v>12162</v>
      </c>
      <c r="H202" s="82">
        <v>2.4333333333333336</v>
      </c>
      <c r="I202" s="82">
        <v>5.8594652770823076E-2</v>
      </c>
      <c r="J202" s="76">
        <v>77.504570492626414</v>
      </c>
    </row>
    <row r="203" spans="1:28">
      <c r="A203" s="73" t="s">
        <v>103</v>
      </c>
      <c r="B203" s="67" t="s">
        <v>17</v>
      </c>
      <c r="C203" s="67" t="s">
        <v>331</v>
      </c>
      <c r="D203" s="73" t="s">
        <v>22</v>
      </c>
      <c r="E203" s="73">
        <v>11668</v>
      </c>
      <c r="F203" s="73">
        <v>12656</v>
      </c>
      <c r="G203" s="81">
        <v>12162</v>
      </c>
      <c r="H203" s="82">
        <v>2.3666666666666667</v>
      </c>
      <c r="I203" s="82">
        <v>3.5118845842842389E-2</v>
      </c>
      <c r="J203" s="76">
        <v>70.695827311705287</v>
      </c>
    </row>
    <row r="204" spans="1:28">
      <c r="A204" s="73" t="s">
        <v>104</v>
      </c>
      <c r="B204" s="67" t="s">
        <v>17</v>
      </c>
      <c r="C204" s="67" t="s">
        <v>331</v>
      </c>
      <c r="D204" s="73" t="s">
        <v>22</v>
      </c>
      <c r="E204" s="73">
        <v>11668</v>
      </c>
      <c r="F204" s="73">
        <v>12656</v>
      </c>
      <c r="G204" s="81">
        <v>12162</v>
      </c>
      <c r="H204" s="82">
        <v>2.2200000000000002</v>
      </c>
      <c r="I204" s="82">
        <v>3.9999999999999813E-2</v>
      </c>
      <c r="J204" s="76">
        <v>57.204256513913116</v>
      </c>
    </row>
    <row r="205" spans="1:28">
      <c r="A205" s="73" t="s">
        <v>102</v>
      </c>
      <c r="B205" s="67" t="s">
        <v>17</v>
      </c>
      <c r="C205" s="67" t="s">
        <v>331</v>
      </c>
      <c r="D205" s="73" t="s">
        <v>23</v>
      </c>
      <c r="E205" s="73">
        <v>11668</v>
      </c>
      <c r="F205" s="73">
        <v>12656</v>
      </c>
      <c r="G205" s="81">
        <v>12162</v>
      </c>
      <c r="H205" s="82">
        <v>2.2100000000000004</v>
      </c>
      <c r="I205" s="82">
        <v>5.1961524227066493E-2</v>
      </c>
      <c r="J205" s="76">
        <v>56.355774916361376</v>
      </c>
    </row>
    <row r="206" spans="1:28">
      <c r="A206" s="69" t="s">
        <v>168</v>
      </c>
      <c r="B206" s="68" t="s">
        <v>167</v>
      </c>
      <c r="C206" s="68" t="s">
        <v>332</v>
      </c>
      <c r="D206" s="69" t="s">
        <v>94</v>
      </c>
      <c r="E206" s="69">
        <v>13916</v>
      </c>
      <c r="F206" s="69">
        <v>15095</v>
      </c>
      <c r="G206" s="70">
        <v>14505.5</v>
      </c>
      <c r="H206" s="71">
        <v>2.69</v>
      </c>
      <c r="I206" s="71">
        <v>5.2915026221291857E-2</v>
      </c>
      <c r="J206" s="72">
        <v>108.01399938736758</v>
      </c>
      <c r="K206" s="2"/>
      <c r="L206" s="2"/>
      <c r="T206" s="69"/>
      <c r="U206" s="69"/>
      <c r="V206" s="69"/>
      <c r="W206" s="69"/>
      <c r="X206" s="68"/>
      <c r="Z206" s="68"/>
      <c r="AA206" s="68"/>
      <c r="AB206" s="68"/>
    </row>
    <row r="207" spans="1:28">
      <c r="A207" s="69" t="s">
        <v>85</v>
      </c>
      <c r="B207" s="68" t="s">
        <v>83</v>
      </c>
      <c r="C207" s="68" t="s">
        <v>332</v>
      </c>
      <c r="D207" s="69" t="s">
        <v>53</v>
      </c>
      <c r="E207" s="69">
        <v>14152</v>
      </c>
      <c r="F207" s="69">
        <v>14387</v>
      </c>
      <c r="G207" s="70">
        <v>14269.5</v>
      </c>
      <c r="H207" s="71">
        <v>2.66</v>
      </c>
      <c r="I207" s="71">
        <v>7.0710678118654821E-2</v>
      </c>
      <c r="J207" s="72">
        <v>104.07782725504735</v>
      </c>
      <c r="K207" s="2"/>
      <c r="L207" s="2"/>
      <c r="R207" s="69"/>
      <c r="S207" s="69"/>
      <c r="Y207" s="68"/>
    </row>
    <row r="208" spans="1:28">
      <c r="A208" s="73" t="s">
        <v>169</v>
      </c>
      <c r="B208" s="67" t="s">
        <v>167</v>
      </c>
      <c r="C208" s="67" t="s">
        <v>332</v>
      </c>
      <c r="D208" s="73" t="s">
        <v>21</v>
      </c>
      <c r="E208" s="73">
        <v>13916</v>
      </c>
      <c r="F208" s="73">
        <v>15095</v>
      </c>
      <c r="G208" s="81">
        <v>14505.5</v>
      </c>
      <c r="H208" s="82">
        <v>2.6133333333333333</v>
      </c>
      <c r="I208" s="82">
        <v>9.712534856222331E-2</v>
      </c>
      <c r="J208" s="76">
        <v>98.155539481699307</v>
      </c>
    </row>
    <row r="209" spans="1:28">
      <c r="A209" s="73" t="s">
        <v>86</v>
      </c>
      <c r="B209" s="67" t="s">
        <v>83</v>
      </c>
      <c r="C209" s="67" t="s">
        <v>332</v>
      </c>
      <c r="D209" s="73" t="s">
        <v>53</v>
      </c>
      <c r="E209" s="73">
        <v>14152</v>
      </c>
      <c r="F209" s="73">
        <v>14387</v>
      </c>
      <c r="G209" s="81">
        <v>14269.5</v>
      </c>
      <c r="H209" s="82">
        <v>2.5666666666666664</v>
      </c>
      <c r="I209" s="82">
        <v>7.2341781380702339E-2</v>
      </c>
      <c r="J209" s="76">
        <v>92.472574147609677</v>
      </c>
    </row>
    <row r="210" spans="1:28">
      <c r="A210" s="73" t="s">
        <v>82</v>
      </c>
      <c r="B210" s="67" t="s">
        <v>83</v>
      </c>
      <c r="C210" s="67" t="s">
        <v>332</v>
      </c>
      <c r="D210" s="73" t="s">
        <v>16</v>
      </c>
      <c r="E210" s="73">
        <v>14152</v>
      </c>
      <c r="F210" s="73">
        <v>14387</v>
      </c>
      <c r="G210" s="81">
        <v>14269.5</v>
      </c>
      <c r="H210" s="82">
        <v>2.5499999999999998</v>
      </c>
      <c r="I210" s="82">
        <v>5.6568542494923851E-2</v>
      </c>
      <c r="J210" s="76">
        <v>90.499878727120972</v>
      </c>
    </row>
    <row r="211" spans="1:28" s="2" customFormat="1">
      <c r="A211" s="73" t="s">
        <v>170</v>
      </c>
      <c r="B211" s="67" t="s">
        <v>167</v>
      </c>
      <c r="C211" s="67" t="s">
        <v>332</v>
      </c>
      <c r="D211" s="73" t="s">
        <v>23</v>
      </c>
      <c r="E211" s="73">
        <v>13916</v>
      </c>
      <c r="F211" s="73">
        <v>15095</v>
      </c>
      <c r="G211" s="81">
        <v>14505.5</v>
      </c>
      <c r="H211" s="82">
        <v>2.48</v>
      </c>
      <c r="I211" s="82">
        <v>8.8881944173155841E-2</v>
      </c>
      <c r="J211" s="76">
        <v>82.53441236984186</v>
      </c>
      <c r="K211"/>
      <c r="L211"/>
      <c r="M211" s="87"/>
      <c r="N211" s="87"/>
      <c r="O211" s="87"/>
      <c r="P211" s="87"/>
      <c r="Q211" s="87"/>
      <c r="R211" s="73"/>
      <c r="S211" s="73"/>
      <c r="T211" s="73"/>
      <c r="U211" s="73"/>
      <c r="V211" s="73"/>
      <c r="W211" s="73"/>
      <c r="X211" s="67"/>
      <c r="Y211" s="67"/>
      <c r="Z211" s="67"/>
      <c r="AA211" s="67"/>
      <c r="AB211" s="67"/>
    </row>
    <row r="212" spans="1:28">
      <c r="A212" s="73" t="s">
        <v>166</v>
      </c>
      <c r="B212" s="67" t="s">
        <v>167</v>
      </c>
      <c r="C212" s="67" t="s">
        <v>332</v>
      </c>
      <c r="D212" s="73" t="s">
        <v>22</v>
      </c>
      <c r="E212" s="73">
        <v>13916</v>
      </c>
      <c r="F212" s="73">
        <v>15095</v>
      </c>
      <c r="G212" s="81">
        <v>14505.5</v>
      </c>
      <c r="H212" s="82">
        <v>2.4633333333333334</v>
      </c>
      <c r="I212" s="82">
        <v>4.1633319989322445E-2</v>
      </c>
      <c r="J212" s="76">
        <v>80.712674427431438</v>
      </c>
      <c r="T212" s="69"/>
      <c r="U212" s="69"/>
      <c r="V212" s="69"/>
      <c r="W212" s="69"/>
      <c r="X212" s="68"/>
      <c r="Z212" s="68"/>
      <c r="AA212" s="68"/>
      <c r="AB212" s="68"/>
    </row>
    <row r="213" spans="1:28">
      <c r="A213" s="73" t="s">
        <v>243</v>
      </c>
      <c r="B213" s="67" t="s">
        <v>242</v>
      </c>
      <c r="C213" s="67" t="s">
        <v>331</v>
      </c>
      <c r="D213" s="73" t="s">
        <v>23</v>
      </c>
      <c r="E213" s="73">
        <v>11998</v>
      </c>
      <c r="F213" s="73">
        <v>15330</v>
      </c>
      <c r="G213" s="81">
        <v>13664</v>
      </c>
      <c r="H213" s="82">
        <v>2.46</v>
      </c>
      <c r="I213" s="82">
        <v>5.6568542494923851E-2</v>
      </c>
      <c r="J213" s="76">
        <v>80.351724968409059</v>
      </c>
      <c r="R213" s="69"/>
      <c r="S213" s="69"/>
      <c r="Y213" s="68"/>
    </row>
    <row r="214" spans="1:28">
      <c r="A214" s="73" t="s">
        <v>172</v>
      </c>
      <c r="B214" s="67" t="s">
        <v>167</v>
      </c>
      <c r="C214" s="67" t="s">
        <v>332</v>
      </c>
      <c r="D214" s="73" t="s">
        <v>23</v>
      </c>
      <c r="E214" s="73">
        <v>13916</v>
      </c>
      <c r="F214" s="73">
        <v>15095</v>
      </c>
      <c r="G214" s="81">
        <v>14505.5</v>
      </c>
      <c r="H214" s="82">
        <v>2.3633333333333333</v>
      </c>
      <c r="I214" s="82">
        <v>3.5118845842842389E-2</v>
      </c>
      <c r="J214" s="76">
        <v>70.366781177428081</v>
      </c>
    </row>
    <row r="215" spans="1:28">
      <c r="A215" s="73" t="s">
        <v>133</v>
      </c>
      <c r="B215" s="67" t="s">
        <v>132</v>
      </c>
      <c r="C215" s="67" t="s">
        <v>332</v>
      </c>
      <c r="D215" s="73" t="s">
        <v>53</v>
      </c>
      <c r="E215" s="73">
        <v>12986</v>
      </c>
      <c r="F215" s="73">
        <v>13916</v>
      </c>
      <c r="G215" s="81">
        <v>13451</v>
      </c>
      <c r="H215" s="82">
        <v>2.31</v>
      </c>
      <c r="I215" s="82">
        <v>2.8284271247461926E-2</v>
      </c>
      <c r="J215" s="76">
        <v>65.246264663379819</v>
      </c>
    </row>
    <row r="216" spans="1:28">
      <c r="A216" s="73" t="s">
        <v>245</v>
      </c>
      <c r="B216" s="67" t="s">
        <v>242</v>
      </c>
      <c r="C216" s="67" t="s">
        <v>331</v>
      </c>
      <c r="D216" s="73" t="s">
        <v>22</v>
      </c>
      <c r="E216" s="73">
        <v>11998</v>
      </c>
      <c r="F216" s="73">
        <v>15330</v>
      </c>
      <c r="G216" s="81">
        <v>13664</v>
      </c>
      <c r="H216" s="82">
        <v>2.3066666666666666</v>
      </c>
      <c r="I216" s="82">
        <v>6.8068592855540427E-2</v>
      </c>
      <c r="J216" s="76">
        <v>64.935145729872957</v>
      </c>
    </row>
    <row r="217" spans="1:28" s="2" customFormat="1">
      <c r="A217" s="73" t="s">
        <v>171</v>
      </c>
      <c r="B217" s="67" t="s">
        <v>167</v>
      </c>
      <c r="C217" s="67" t="s">
        <v>332</v>
      </c>
      <c r="D217" s="73" t="s">
        <v>22</v>
      </c>
      <c r="E217" s="73">
        <v>13916</v>
      </c>
      <c r="F217" s="73">
        <v>15095</v>
      </c>
      <c r="G217" s="81">
        <v>14505.5</v>
      </c>
      <c r="H217" s="82">
        <v>2.2833333333333332</v>
      </c>
      <c r="I217" s="82">
        <v>5.8594652770823166E-2</v>
      </c>
      <c r="J217" s="76">
        <v>62.786234611002634</v>
      </c>
      <c r="K217"/>
      <c r="L217"/>
      <c r="M217" s="87"/>
      <c r="N217" s="87"/>
      <c r="O217" s="87"/>
      <c r="P217" s="87"/>
      <c r="Q217" s="87"/>
      <c r="R217" s="73"/>
      <c r="S217" s="73"/>
      <c r="T217" s="73"/>
      <c r="U217" s="73"/>
      <c r="V217" s="73"/>
      <c r="W217" s="73"/>
      <c r="X217" s="67"/>
      <c r="Y217" s="67"/>
      <c r="Z217" s="67"/>
      <c r="AA217" s="67"/>
      <c r="AB217" s="67"/>
    </row>
    <row r="218" spans="1:28">
      <c r="A218" s="73" t="s">
        <v>244</v>
      </c>
      <c r="B218" s="67" t="s">
        <v>242</v>
      </c>
      <c r="C218" s="67" t="s">
        <v>331</v>
      </c>
      <c r="D218" s="73" t="s">
        <v>23</v>
      </c>
      <c r="E218" s="73">
        <v>11998</v>
      </c>
      <c r="F218" s="73">
        <v>15330</v>
      </c>
      <c r="G218" s="81">
        <v>13664</v>
      </c>
      <c r="H218" s="82">
        <v>2.2399999999999998</v>
      </c>
      <c r="I218" s="82">
        <v>6.5574385243019964E-2</v>
      </c>
      <c r="J218" s="76">
        <v>58.92789676626348</v>
      </c>
    </row>
    <row r="219" spans="1:28">
      <c r="A219" s="73" t="s">
        <v>109</v>
      </c>
      <c r="B219" s="67" t="s">
        <v>83</v>
      </c>
      <c r="C219" s="67" t="s">
        <v>332</v>
      </c>
      <c r="D219" s="73" t="s">
        <v>23</v>
      </c>
      <c r="E219" s="73">
        <v>14152</v>
      </c>
      <c r="F219" s="73">
        <v>14387</v>
      </c>
      <c r="G219" s="81">
        <v>14269.5</v>
      </c>
      <c r="H219" s="82">
        <v>2.2133333333333334</v>
      </c>
      <c r="I219" s="82">
        <v>6.5064070986477068E-2</v>
      </c>
      <c r="J219" s="76">
        <v>56.637619249309985</v>
      </c>
    </row>
    <row r="220" spans="1:28">
      <c r="A220" s="73" t="s">
        <v>300</v>
      </c>
      <c r="B220" s="67" t="s">
        <v>301</v>
      </c>
      <c r="C220" s="67" t="s">
        <v>332</v>
      </c>
      <c r="D220" s="73" t="s">
        <v>53</v>
      </c>
      <c r="E220" s="73">
        <v>13916</v>
      </c>
      <c r="F220" s="73">
        <v>14152</v>
      </c>
      <c r="G220" s="81">
        <v>14034</v>
      </c>
      <c r="H220" s="82">
        <v>2.1950000000000003</v>
      </c>
      <c r="I220" s="82">
        <v>3.5355339059327563E-2</v>
      </c>
      <c r="J220" s="76">
        <v>55.099578468171011</v>
      </c>
    </row>
  </sheetData>
  <sortState ref="M2:U12">
    <sortCondition ref="M2:M12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16" sqref="G16"/>
    </sheetView>
  </sheetViews>
  <sheetFormatPr baseColWidth="10" defaultRowHeight="15" x14ac:dyDescent="0"/>
  <cols>
    <col min="1" max="2" width="10.83203125" style="51"/>
    <col min="3" max="3" width="12.83203125" customWidth="1"/>
    <col min="4" max="4" width="12.1640625" customWidth="1"/>
    <col min="6" max="6" width="5.6640625" style="45" customWidth="1"/>
    <col min="7" max="8" width="10.83203125" style="45"/>
  </cols>
  <sheetData>
    <row r="1" spans="1:8">
      <c r="A1" s="50" t="s">
        <v>285</v>
      </c>
      <c r="B1" s="50"/>
    </row>
    <row r="3" spans="1:8" s="41" customFormat="1" ht="30">
      <c r="A3" s="63" t="s">
        <v>314</v>
      </c>
      <c r="B3" s="63" t="s">
        <v>334</v>
      </c>
      <c r="C3" s="41" t="s">
        <v>315</v>
      </c>
      <c r="D3" s="41" t="s">
        <v>316</v>
      </c>
      <c r="E3" s="41" t="s">
        <v>317</v>
      </c>
      <c r="F3" s="44" t="s">
        <v>49</v>
      </c>
      <c r="G3" s="44" t="s">
        <v>339</v>
      </c>
      <c r="H3" s="44" t="s">
        <v>340</v>
      </c>
    </row>
    <row r="5" spans="1:8">
      <c r="A5" s="51" t="s">
        <v>318</v>
      </c>
    </row>
    <row r="6" spans="1:8">
      <c r="A6" s="51" t="s">
        <v>319</v>
      </c>
      <c r="B6" s="51" t="s">
        <v>326</v>
      </c>
      <c r="F6" s="45">
        <v>2</v>
      </c>
      <c r="G6" s="45">
        <v>91.7</v>
      </c>
      <c r="H6" s="45">
        <v>94.1</v>
      </c>
    </row>
    <row r="7" spans="1:8">
      <c r="A7" s="51" t="s">
        <v>320</v>
      </c>
      <c r="B7" s="51" t="s">
        <v>335</v>
      </c>
    </row>
    <row r="8" spans="1:8">
      <c r="A8" s="51" t="s">
        <v>321</v>
      </c>
      <c r="B8" s="51" t="s">
        <v>327</v>
      </c>
      <c r="F8" s="45">
        <v>23</v>
      </c>
      <c r="G8" s="45">
        <v>81.400000000000006</v>
      </c>
      <c r="H8" s="45">
        <v>117.6</v>
      </c>
    </row>
    <row r="9" spans="1:8">
      <c r="A9" s="51" t="s">
        <v>336</v>
      </c>
      <c r="B9" s="51" t="s">
        <v>328</v>
      </c>
      <c r="F9" s="45">
        <v>53</v>
      </c>
      <c r="G9" s="45">
        <v>85.1</v>
      </c>
      <c r="H9" s="45">
        <v>125.8</v>
      </c>
    </row>
    <row r="10" spans="1:8">
      <c r="A10" s="51" t="s">
        <v>337</v>
      </c>
      <c r="B10" s="51" t="s">
        <v>329</v>
      </c>
      <c r="F10" s="45">
        <v>55</v>
      </c>
      <c r="G10" s="45">
        <v>82.5</v>
      </c>
      <c r="H10" s="45">
        <v>119.5</v>
      </c>
    </row>
    <row r="11" spans="1:8">
      <c r="A11" s="51" t="s">
        <v>322</v>
      </c>
      <c r="B11" s="51" t="s">
        <v>330</v>
      </c>
      <c r="F11" s="45">
        <v>61</v>
      </c>
      <c r="G11" s="45">
        <v>85.5</v>
      </c>
      <c r="H11" s="45">
        <v>121.4</v>
      </c>
    </row>
    <row r="12" spans="1:8">
      <c r="A12" s="51" t="s">
        <v>338</v>
      </c>
      <c r="B12" s="51" t="s">
        <v>331</v>
      </c>
      <c r="F12" s="45">
        <v>12</v>
      </c>
      <c r="G12" s="45">
        <v>74.099999999999994</v>
      </c>
      <c r="H12" s="45">
        <v>102.8</v>
      </c>
    </row>
    <row r="13" spans="1:8">
      <c r="A13" s="51" t="s">
        <v>323</v>
      </c>
      <c r="B13" s="51" t="s">
        <v>332</v>
      </c>
      <c r="F13" s="45">
        <v>12</v>
      </c>
      <c r="G13" s="45">
        <v>81.599999999999994</v>
      </c>
      <c r="H13" s="45">
        <v>108</v>
      </c>
    </row>
    <row r="14" spans="1:8">
      <c r="A14" s="51" t="s">
        <v>324</v>
      </c>
    </row>
    <row r="18" spans="1:8">
      <c r="A18"/>
      <c r="B18"/>
      <c r="F18"/>
      <c r="G18"/>
      <c r="H18"/>
    </row>
    <row r="19" spans="1:8">
      <c r="A19"/>
      <c r="B19"/>
      <c r="F19"/>
      <c r="G19"/>
      <c r="H19"/>
    </row>
    <row r="20" spans="1:8">
      <c r="A20"/>
      <c r="B20"/>
      <c r="F20"/>
      <c r="G20"/>
      <c r="H20"/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Sigmodon</vt:lpstr>
      <vt:lpstr>Metadata</vt:lpstr>
      <vt:lpstr>For ProFit</vt:lpstr>
      <vt:lpstr>Sheet2</vt:lpstr>
    </vt:vector>
  </TitlesOfParts>
  <Company>UNM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Felisa Smith</dc:creator>
  <cp:lastModifiedBy>Felisa Smith</cp:lastModifiedBy>
  <dcterms:created xsi:type="dcterms:W3CDTF">2014-10-05T18:34:05Z</dcterms:created>
  <dcterms:modified xsi:type="dcterms:W3CDTF">2015-07-20T21:27:36Z</dcterms:modified>
</cp:coreProperties>
</file>