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men's Scores" sheetId="1" r:id="rId3"/>
    <sheet state="hidden" name="Ranks only - questionable accuracy" sheetId="2" r:id="rId4"/>
    <sheet state="visible" name="Men's Scores" sheetId="3" r:id="rId5"/>
    <sheet state="visible" name="Placements" sheetId="4" r:id="rId6"/>
  </sheets>
  <definedNames>
    <definedName hidden="1" localSheetId="0" name="_xlnm._FilterDatabase">'Women''s Scores'!$A$2:$AB$68</definedName>
    <definedName hidden="1" localSheetId="2" name="_xlnm._FilterDatabase">'Men''s Scores'!$A$2:$AB$138</definedName>
    <definedName hidden="1" localSheetId="1" name="_xlnm._FilterDatabase">'Ranks only - questionable accuracy'!$A$3:$K$97</definedName>
  </definedNames>
  <calcPr/>
</workbook>
</file>

<file path=xl/sharedStrings.xml><?xml version="1.0" encoding="utf-8"?>
<sst xmlns="http://schemas.openxmlformats.org/spreadsheetml/2006/main" count="737" uniqueCount="304">
  <si>
    <t>Rank</t>
  </si>
  <si>
    <t>Score</t>
  </si>
  <si>
    <t>Name</t>
  </si>
  <si>
    <t xml:space="preserve"> </t>
  </si>
  <si>
    <t>Throw for Distance</t>
  </si>
  <si>
    <t>Throw, Run, Catch</t>
  </si>
  <si>
    <t>Accuracy</t>
  </si>
  <si>
    <t>Accuracy Total</t>
  </si>
  <si>
    <t>Overall</t>
  </si>
  <si>
    <t>Playing?</t>
  </si>
  <si>
    <t>Team</t>
  </si>
  <si>
    <t>Nick</t>
  </si>
  <si>
    <t>Year</t>
  </si>
  <si>
    <t>R</t>
  </si>
  <si>
    <t>Gender</t>
  </si>
  <si>
    <t>Att. 1</t>
  </si>
  <si>
    <t>Att. 2</t>
  </si>
  <si>
    <t>1 point</t>
  </si>
  <si>
    <t>2 point</t>
  </si>
  <si>
    <t>3 point</t>
  </si>
  <si>
    <t>Points</t>
  </si>
  <si>
    <t>Dist.</t>
  </si>
  <si>
    <t>TRC</t>
  </si>
  <si>
    <t>Acc.</t>
  </si>
  <si>
    <t>Green</t>
  </si>
  <si>
    <t>Red</t>
  </si>
  <si>
    <t>Bear</t>
  </si>
  <si>
    <t>Rachel Goldsmith</t>
  </si>
  <si>
    <t>Dan Donovan</t>
  </si>
  <si>
    <t>Male</t>
  </si>
  <si>
    <t>N/A</t>
  </si>
  <si>
    <t>Female</t>
  </si>
  <si>
    <t>Shitbird</t>
  </si>
  <si>
    <t>Gary Shea</t>
  </si>
  <si>
    <t>Purple</t>
  </si>
  <si>
    <t>Chris Weyers</t>
  </si>
  <si>
    <t>Dane Bush</t>
  </si>
  <si>
    <t>Makayla Wahaus</t>
  </si>
  <si>
    <t>Diana Cornell</t>
  </si>
  <si>
    <t>Chris Duffy</t>
  </si>
  <si>
    <t>Emily Heath</t>
  </si>
  <si>
    <t>Black</t>
  </si>
  <si>
    <t>Fatz</t>
  </si>
  <si>
    <t>Zac Hilton</t>
  </si>
  <si>
    <t>Blue</t>
  </si>
  <si>
    <t>Steve Calebrese</t>
  </si>
  <si>
    <t>Morgan Danner</t>
  </si>
  <si>
    <t>Ciaran Young</t>
  </si>
  <si>
    <t>Anna Quartararo</t>
  </si>
  <si>
    <t>Batman</t>
  </si>
  <si>
    <t>Jeremy Kauffman</t>
  </si>
  <si>
    <t>Mike Genovese</t>
  </si>
  <si>
    <t>Melanie Ouellette</t>
  </si>
  <si>
    <t>Becca Ostman</t>
  </si>
  <si>
    <t>Tim Newman</t>
  </si>
  <si>
    <t>TB</t>
  </si>
  <si>
    <t>Matt Lustbader</t>
  </si>
  <si>
    <t>Justine Jeroski</t>
  </si>
  <si>
    <t>Max Dyer</t>
  </si>
  <si>
    <t>Bitch</t>
  </si>
  <si>
    <t>Jennie (McKain) Stewart</t>
  </si>
  <si>
    <t>Jimmy Kiselak</t>
  </si>
  <si>
    <t>Justine Bucci</t>
  </si>
  <si>
    <t>Garrett Clay</t>
  </si>
  <si>
    <t>Tamar Austin</t>
  </si>
  <si>
    <t>Jmac</t>
  </si>
  <si>
    <t>Jeremy McNamara</t>
  </si>
  <si>
    <t>Russ Buss</t>
  </si>
  <si>
    <t>Russ Katz</t>
  </si>
  <si>
    <t>Catie Newhouse</t>
  </si>
  <si>
    <t>Step</t>
  </si>
  <si>
    <t>Stefan Dicker</t>
  </si>
  <si>
    <t>Elizabeth Anderson</t>
  </si>
  <si>
    <t>Yoon</t>
  </si>
  <si>
    <t>Jon Heslin</t>
  </si>
  <si>
    <t>Emma Stoltze</t>
  </si>
  <si>
    <t>Matty-dubs</t>
  </si>
  <si>
    <t>Matt Williamson</t>
  </si>
  <si>
    <t>Samantha Lyons</t>
  </si>
  <si>
    <t>Roy Poppell</t>
  </si>
  <si>
    <t>Rachel Kolveck</t>
  </si>
  <si>
    <t>Grin</t>
  </si>
  <si>
    <t>Alex Grin</t>
  </si>
  <si>
    <t>Erin Dikeman</t>
  </si>
  <si>
    <t>Guiseppe</t>
  </si>
  <si>
    <t>Andrew Janucik</t>
  </si>
  <si>
    <t>Caroline Brunson</t>
  </si>
  <si>
    <t>Peter Ko</t>
  </si>
  <si>
    <t>Lindsay Zadunayski</t>
  </si>
  <si>
    <t>Bobby Van Ness</t>
  </si>
  <si>
    <t>Alex Wholey</t>
  </si>
  <si>
    <t>Andrew MacEwan</t>
  </si>
  <si>
    <t>Calie Hilton</t>
  </si>
  <si>
    <t>Sacha</t>
  </si>
  <si>
    <t>Ariel Walter</t>
  </si>
  <si>
    <t>Alex Kaiser</t>
  </si>
  <si>
    <t>Yvonne Marcoux</t>
  </si>
  <si>
    <t>Andrew Yale</t>
  </si>
  <si>
    <t>Kyra Dauwalder</t>
  </si>
  <si>
    <t>Steven Breeding</t>
  </si>
  <si>
    <t>Tim Langr</t>
  </si>
  <si>
    <t>Zoe Anderson</t>
  </si>
  <si>
    <t>Nimit Dhulekar</t>
  </si>
  <si>
    <t>Nancy Bush</t>
  </si>
  <si>
    <t>Lisa Battiste</t>
  </si>
  <si>
    <t>Luke</t>
  </si>
  <si>
    <t>Alex Curreri</t>
  </si>
  <si>
    <t>Sherry Holmes</t>
  </si>
  <si>
    <t>Zach Biletch</t>
  </si>
  <si>
    <t>Irene Blankenburg</t>
  </si>
  <si>
    <t>Charles Mehrotra</t>
  </si>
  <si>
    <t>Laura Sanda</t>
  </si>
  <si>
    <t>Meghan Geary</t>
  </si>
  <si>
    <t>Alicia Dunne</t>
  </si>
  <si>
    <t>Mitch Smolen</t>
  </si>
  <si>
    <t>Caitlin Watts</t>
  </si>
  <si>
    <t>Cylon</t>
  </si>
  <si>
    <t>Sean Murphy</t>
  </si>
  <si>
    <t>Hannah Trasatti</t>
  </si>
  <si>
    <t>Jeffrey Brewer</t>
  </si>
  <si>
    <t>Tracy Van Dyk</t>
  </si>
  <si>
    <t>Skipper</t>
  </si>
  <si>
    <t>Ryan Moriarty</t>
  </si>
  <si>
    <t>Frodo</t>
  </si>
  <si>
    <t>Eric Hemphill</t>
  </si>
  <si>
    <t xml:space="preserve">Kendra Krueger </t>
  </si>
  <si>
    <t>Devin Malanaphy</t>
  </si>
  <si>
    <t>Kellie Winchell</t>
  </si>
  <si>
    <t>Alain Hwang</t>
  </si>
  <si>
    <t>Seth Judson</t>
  </si>
  <si>
    <t>Lindsay Ostrander</t>
  </si>
  <si>
    <t>Adam Alper</t>
  </si>
  <si>
    <t>Michelle Tanner</t>
  </si>
  <si>
    <t>Sunshine</t>
  </si>
  <si>
    <t>John Miller</t>
  </si>
  <si>
    <t>Erin (Sutherland) Cole</t>
  </si>
  <si>
    <t>Kyle Heintz</t>
  </si>
  <si>
    <t>Allie Gambino</t>
  </si>
  <si>
    <t>Slicktor</t>
  </si>
  <si>
    <t>Victor Chen</t>
  </si>
  <si>
    <t>Marge</t>
  </si>
  <si>
    <t>Marguerite Roth</t>
  </si>
  <si>
    <t>Ben West</t>
  </si>
  <si>
    <t>Hunt Gazecki</t>
  </si>
  <si>
    <t>Ellen Roybal</t>
  </si>
  <si>
    <t>Andrew Sklar</t>
  </si>
  <si>
    <t>Holly Russell</t>
  </si>
  <si>
    <t>David Tamir</t>
  </si>
  <si>
    <t>Ian Chamberlain</t>
  </si>
  <si>
    <t>Deb</t>
  </si>
  <si>
    <t>Deborah Kraft</t>
  </si>
  <si>
    <t>Andrew Kerns</t>
  </si>
  <si>
    <t>Linda Gao</t>
  </si>
  <si>
    <t>Mark Hansen</t>
  </si>
  <si>
    <t>Britnay Snyder</t>
  </si>
  <si>
    <t>Root-Pier</t>
  </si>
  <si>
    <t>Pierre Fabris</t>
  </si>
  <si>
    <t>Kayla Delaney</t>
  </si>
  <si>
    <t>Andrew D'Aoust</t>
  </si>
  <si>
    <t>Emily Claghorne</t>
  </si>
  <si>
    <t>Mike Neriani</t>
  </si>
  <si>
    <t>Erika Thomas</t>
  </si>
  <si>
    <t>Henk Humes</t>
  </si>
  <si>
    <t>Mary Viscio</t>
  </si>
  <si>
    <t xml:space="preserve">Andre Vorbrodt </t>
  </si>
  <si>
    <t>Lucy Naslas</t>
  </si>
  <si>
    <t>Lance Oktay</t>
  </si>
  <si>
    <t>Catlyn McLoughlin</t>
  </si>
  <si>
    <t>Adam Pomeranz</t>
  </si>
  <si>
    <t>Katrina McLeod</t>
  </si>
  <si>
    <t>Justin Melkun</t>
  </si>
  <si>
    <t>Shannon Zhang</t>
  </si>
  <si>
    <t>J-Dubs</t>
  </si>
  <si>
    <t>John Wysmuller</t>
  </si>
  <si>
    <t>Yon</t>
  </si>
  <si>
    <t>Smizzle</t>
  </si>
  <si>
    <t>Alex Smith</t>
  </si>
  <si>
    <t>Thomas Flynn</t>
  </si>
  <si>
    <t>Ria Shroff</t>
  </si>
  <si>
    <t>Patrick Sullivan</t>
  </si>
  <si>
    <t>Josh</t>
  </si>
  <si>
    <t>Jishnu Mandal</t>
  </si>
  <si>
    <t>J.G.</t>
  </si>
  <si>
    <t>Suzie Allen</t>
  </si>
  <si>
    <t>Michael Wentworth</t>
  </si>
  <si>
    <t>KK</t>
  </si>
  <si>
    <t>Katie Kurtessis</t>
  </si>
  <si>
    <t>Philip Kamei</t>
  </si>
  <si>
    <t>Meow</t>
  </si>
  <si>
    <t>Molly Naaktgeboren</t>
  </si>
  <si>
    <t>Jonathan Pizzo</t>
  </si>
  <si>
    <t>John</t>
  </si>
  <si>
    <t>Parker Webb</t>
  </si>
  <si>
    <t>Laura Markham</t>
  </si>
  <si>
    <t>Marcus Baker</t>
  </si>
  <si>
    <t>Amy Schumacher</t>
  </si>
  <si>
    <t>J-Star</t>
  </si>
  <si>
    <t>Steve Gustas</t>
  </si>
  <si>
    <t>Euan McInally</t>
  </si>
  <si>
    <t>Candy Zhang</t>
  </si>
  <si>
    <t>Michelle Merritt</t>
  </si>
  <si>
    <t>Spencer Holt</t>
  </si>
  <si>
    <t>E-Bill</t>
  </si>
  <si>
    <t>Emmett Williamson</t>
  </si>
  <si>
    <t>Insert above</t>
  </si>
  <si>
    <t>Sachel Davis-Delano</t>
  </si>
  <si>
    <t>Dick</t>
  </si>
  <si>
    <t>Bryan Dessner</t>
  </si>
  <si>
    <t>Seth Stewart</t>
  </si>
  <si>
    <t>Kenny Wu</t>
  </si>
  <si>
    <t>Will King</t>
  </si>
  <si>
    <t>Lachlan Moore</t>
  </si>
  <si>
    <t>Dan Kruse</t>
  </si>
  <si>
    <t>Adam Morgan</t>
  </si>
  <si>
    <t>Taz</t>
  </si>
  <si>
    <t>Matt Weinstock-Collins</t>
  </si>
  <si>
    <t>Dan Goodspeed</t>
  </si>
  <si>
    <t>*</t>
  </si>
  <si>
    <t>Brandon Steets</t>
  </si>
  <si>
    <t>Rich Sanda</t>
  </si>
  <si>
    <t>Tate Allen</t>
  </si>
  <si>
    <t>Marc Reimer</t>
  </si>
  <si>
    <t>Jim Holmes</t>
  </si>
  <si>
    <t>Craig Simmons</t>
  </si>
  <si>
    <t>Reed Conrad</t>
  </si>
  <si>
    <t>Mike Bower</t>
  </si>
  <si>
    <t>Ben Guikema</t>
  </si>
  <si>
    <t>Pete Hale</t>
  </si>
  <si>
    <t>Dana Grandoni</t>
  </si>
  <si>
    <t>Mike Vogel</t>
  </si>
  <si>
    <t>STD</t>
  </si>
  <si>
    <t>Adam Dyer</t>
  </si>
  <si>
    <t>Eli Pearson</t>
  </si>
  <si>
    <t>Men's</t>
  </si>
  <si>
    <t>John Watts</t>
  </si>
  <si>
    <t>Hoff</t>
  </si>
  <si>
    <t>Andrew Emhof</t>
  </si>
  <si>
    <t>Women's</t>
  </si>
  <si>
    <t>Double B</t>
  </si>
  <si>
    <t>Robb Prescott</t>
  </si>
  <si>
    <t>Overall 1st:</t>
  </si>
  <si>
    <t>Sean Frick</t>
  </si>
  <si>
    <t>Eric Twomey</t>
  </si>
  <si>
    <t>Connor Finnell</t>
  </si>
  <si>
    <t>Overall 2nd:</t>
  </si>
  <si>
    <t>Overall 3rd:</t>
  </si>
  <si>
    <t>Blumcat</t>
  </si>
  <si>
    <t>Chris Blum</t>
  </si>
  <si>
    <t>Max Distance</t>
  </si>
  <si>
    <t>Distance 1st:</t>
  </si>
  <si>
    <t>Distance 2nd:</t>
  </si>
  <si>
    <t>Distance 3rd:</t>
  </si>
  <si>
    <t>TRC 1st:</t>
  </si>
  <si>
    <t>Jeremy Kaufmann</t>
  </si>
  <si>
    <t>TRC 2nd:</t>
  </si>
  <si>
    <t>TRC 3rd:</t>
  </si>
  <si>
    <t>Dan Donovan/ Shitbird</t>
  </si>
  <si>
    <t>Rohit Chandra</t>
  </si>
  <si>
    <t>Num. of Points</t>
  </si>
  <si>
    <t>Accuracy 1st:</t>
  </si>
  <si>
    <t>Accuracy 2nd:</t>
  </si>
  <si>
    <t>5 people</t>
  </si>
  <si>
    <t>Accuracy 3rd:</t>
  </si>
  <si>
    <t>Diana Cornell/ Anna Q.</t>
  </si>
  <si>
    <t>Rookie Overall 1st:</t>
  </si>
  <si>
    <t>Hoz</t>
  </si>
  <si>
    <t>John Hosmer</t>
  </si>
  <si>
    <t>Score/Place</t>
  </si>
  <si>
    <t>Highest FInishing Current:</t>
  </si>
  <si>
    <t>Chetti</t>
  </si>
  <si>
    <t>Chris Persichilli</t>
  </si>
  <si>
    <t>Brandon Sweeney</t>
  </si>
  <si>
    <t>Jay Walker</t>
  </si>
  <si>
    <t>Clay Spackman</t>
  </si>
  <si>
    <t>Otto</t>
  </si>
  <si>
    <t>Max Coretto</t>
  </si>
  <si>
    <t>The Greatest</t>
  </si>
  <si>
    <t>Nolan Ryan</t>
  </si>
  <si>
    <t>Kyle Picha</t>
  </si>
  <si>
    <t>Grove-dog</t>
  </si>
  <si>
    <t>John Grover</t>
  </si>
  <si>
    <t>Arun Fricker</t>
  </si>
  <si>
    <t>Saucy</t>
  </si>
  <si>
    <t>Jon Soucy</t>
  </si>
  <si>
    <t>Sagan</t>
  </si>
  <si>
    <t>Carl  Springli</t>
  </si>
  <si>
    <t>Cazz</t>
  </si>
  <si>
    <t>Casimir Wills</t>
  </si>
  <si>
    <t>Q</t>
  </si>
  <si>
    <t>Ze Qin Qiu</t>
  </si>
  <si>
    <t>David Rosenberg</t>
  </si>
  <si>
    <t>Josh Cole Schramm</t>
  </si>
  <si>
    <t>Spencer Godbout</t>
  </si>
  <si>
    <t>Tausif Ahmed</t>
  </si>
  <si>
    <t>Emet Schwartz</t>
  </si>
  <si>
    <t>BK</t>
  </si>
  <si>
    <t>Brian Kovacik</t>
  </si>
  <si>
    <t>Greg Berube</t>
  </si>
  <si>
    <t>Trent Canter</t>
  </si>
  <si>
    <t>Carlos Calero</t>
  </si>
  <si>
    <t>Dylan Taylor</t>
  </si>
  <si>
    <t>Greg Sanda</t>
  </si>
  <si>
    <t>Nate Holmes</t>
  </si>
  <si>
    <t>Ky Lewis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</si>
</sst>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0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Calibri"/>
    </font>
    <font>
      <sz val="11.0"/>
      <color rgb="FF000000"/>
    </font>
    <font>
      <sz val="13.0"/>
      <color rgb="FF000000"/>
      <name val="Calibri"/>
    </font>
    <font>
      <sz val="11.0"/>
    </font>
    <font>
      <b/>
      <i/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1" fillId="0" fontId="3" numFmtId="0" xfId="0" applyAlignment="1" applyBorder="1" applyFont="1">
      <alignment wrapText="1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3" fillId="0" fontId="5" numFmtId="0" xfId="0" applyAlignment="1" applyBorder="1" applyFont="1">
      <alignment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6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3" fillId="2" fontId="5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 wrapText="1"/>
    </xf>
    <xf borderId="3" fillId="0" fontId="5" numFmtId="0" xfId="0" applyAlignment="1" applyBorder="1" applyFont="1">
      <alignment horizontal="center" vertical="center"/>
    </xf>
    <xf borderId="3" fillId="0" fontId="5" numFmtId="2" xfId="0" applyAlignment="1" applyBorder="1" applyFont="1" applyNumberFormat="1">
      <alignment horizontal="center" vertical="center"/>
    </xf>
    <xf borderId="3" fillId="0" fontId="5" numFmtId="1" xfId="0" applyAlignment="1" applyBorder="1" applyFont="1" applyNumberFormat="1">
      <alignment horizontal="center" vertical="center"/>
    </xf>
    <xf borderId="3" fillId="2" fontId="5" numFmtId="2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3" fillId="0" fontId="7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3" fillId="0" fontId="6" numFmtId="2" xfId="0" applyAlignment="1" applyBorder="1" applyFont="1" applyNumberFormat="1">
      <alignment horizontal="center" vertical="center"/>
    </xf>
    <xf borderId="5" fillId="0" fontId="1" numFmtId="2" xfId="0" applyAlignment="1" applyBorder="1" applyFont="1" applyNumberFormat="1">
      <alignment vertical="center"/>
    </xf>
    <xf borderId="3" fillId="0" fontId="6" numFmtId="1" xfId="0" applyAlignment="1" applyBorder="1" applyFont="1" applyNumberFormat="1">
      <alignment horizontal="center" vertical="center"/>
    </xf>
    <xf borderId="3" fillId="2" fontId="6" numFmtId="0" xfId="0" applyAlignment="1" applyBorder="1" applyFont="1">
      <alignment horizontal="center" vertical="center"/>
    </xf>
    <xf borderId="6" fillId="0" fontId="1" numFmtId="2" xfId="0" applyAlignment="1" applyBorder="1" applyFont="1" applyNumberFormat="1">
      <alignment vertical="center"/>
    </xf>
    <xf borderId="3" fillId="2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6" fillId="0" fontId="1" numFmtId="1" xfId="0" applyAlignment="1" applyBorder="1" applyFont="1" applyNumberFormat="1">
      <alignment vertical="center"/>
    </xf>
    <xf borderId="7" fillId="0" fontId="1" numFmtId="2" xfId="0" applyAlignment="1" applyBorder="1" applyFont="1" applyNumberFormat="1">
      <alignment vertical="center"/>
    </xf>
    <xf borderId="3" fillId="0" fontId="8" numFmtId="0" xfId="0" applyAlignment="1" applyBorder="1" applyFont="1">
      <alignment wrapText="1"/>
    </xf>
    <xf borderId="3" fillId="0" fontId="6" numFmtId="0" xfId="0" applyAlignment="1" applyBorder="1" applyFont="1">
      <alignment horizontal="left" vertical="center"/>
    </xf>
    <xf borderId="2" fillId="0" fontId="8" numFmtId="0" xfId="0" applyAlignment="1" applyBorder="1" applyFont="1">
      <alignment wrapText="1"/>
    </xf>
    <xf borderId="3" fillId="0" fontId="6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6" fillId="0" fontId="1" numFmtId="1" xfId="0" applyAlignment="1" applyBorder="1" applyFont="1" applyNumberFormat="1">
      <alignment horizontal="center" vertical="center"/>
    </xf>
    <xf borderId="7" fillId="0" fontId="1" numFmtId="1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vertical="center"/>
    </xf>
    <xf borderId="3" fillId="0" fontId="8" numFmtId="0" xfId="0" applyAlignment="1" applyBorder="1" applyFont="1">
      <alignment wrapText="1"/>
    </xf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horizontal="left" vertical="center"/>
    </xf>
    <xf borderId="7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3" fillId="0" fontId="8" numFmtId="0" xfId="0" applyAlignment="1" applyBorder="1" applyFont="1">
      <alignment wrapText="1"/>
    </xf>
    <xf borderId="7" fillId="0" fontId="6" numFmtId="0" xfId="0" applyAlignment="1" applyBorder="1" applyFont="1">
      <alignment vertical="center"/>
    </xf>
    <xf borderId="3" fillId="0" fontId="9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7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left" vertical="center"/>
    </xf>
    <xf borderId="3" fillId="0" fontId="2" numFmtId="2" xfId="0" applyAlignment="1" applyBorder="1" applyFont="1" applyNumberForma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0" fontId="1" numFmtId="2" xfId="0" applyAlignment="1" applyBorder="1" applyFont="1" applyNumberForma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1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3" fillId="0" fontId="1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/>
    </xf>
    <xf borderId="3" fillId="0" fontId="1" numFmtId="4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0" xfId="0" applyAlignment="1" applyBorder="1" applyFont="1">
      <alignment horizontal="right"/>
    </xf>
    <xf borderId="3" fillId="0" fontId="1" numFmtId="2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2" fillId="0" fontId="8" numFmtId="0" xfId="0" applyAlignment="1" applyBorder="1" applyFont="1">
      <alignment wrapText="1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8" fillId="0" fontId="1" numFmtId="0" xfId="0" applyAlignment="1" applyBorder="1" applyFont="1">
      <alignment vertical="center"/>
    </xf>
    <xf borderId="9" fillId="0" fontId="7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9" fillId="0" fontId="1" numFmtId="1" xfId="0" applyAlignment="1" applyBorder="1" applyFont="1" applyNumberFormat="1">
      <alignment horizontal="center" vertical="center"/>
    </xf>
    <xf borderId="10" fillId="0" fontId="1" numFmtId="1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9" fillId="0" fontId="1" numFmtId="2" xfId="0" applyAlignment="1" applyBorder="1" applyFont="1" applyNumberFormat="1">
      <alignment vertical="center"/>
    </xf>
    <xf borderId="10" fillId="0" fontId="1" numFmtId="2" xfId="0" applyAlignment="1" applyBorder="1" applyFont="1" applyNumberFormat="1">
      <alignment vertical="center"/>
    </xf>
    <xf borderId="10" fillId="0" fontId="1" numFmtId="1" xfId="0" applyAlignment="1" applyBorder="1" applyFont="1" applyNumberFormat="1">
      <alignment vertical="center"/>
    </xf>
    <xf borderId="8" fillId="0" fontId="1" numFmtId="2" xfId="0" applyAlignment="1" applyBorder="1" applyFont="1" applyNumberFormat="1">
      <alignment vertical="center"/>
    </xf>
    <xf borderId="11" fillId="0" fontId="7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11" fillId="0" fontId="1" numFmtId="2" xfId="0" applyAlignment="1" applyBorder="1" applyFont="1" applyNumberFormat="1">
      <alignment vertical="center"/>
    </xf>
    <xf borderId="0" fillId="0" fontId="1" numFmtId="2" xfId="0" applyAlignment="1" applyFont="1" applyNumberFormat="1">
      <alignment vertical="center"/>
    </xf>
    <xf borderId="0" fillId="0" fontId="1" numFmtId="1" xfId="0" applyAlignment="1" applyFont="1" applyNumberFormat="1">
      <alignment vertical="center"/>
    </xf>
    <xf borderId="2" fillId="0" fontId="1" numFmtId="2" xfId="0" applyAlignment="1" applyBorder="1" applyFont="1" applyNumberFormat="1">
      <alignment vertical="center"/>
    </xf>
    <xf borderId="12" fillId="0" fontId="7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4" fillId="0" fontId="1" numFmtId="1" xfId="0" applyAlignment="1" applyBorder="1" applyFont="1" applyNumberFormat="1">
      <alignment horizontal="center" vertical="center"/>
    </xf>
    <xf borderId="12" fillId="0" fontId="1" numFmtId="2" xfId="0" applyAlignment="1" applyBorder="1" applyFont="1" applyNumberFormat="1">
      <alignment vertical="center"/>
    </xf>
    <xf borderId="1" fillId="0" fontId="1" numFmtId="2" xfId="0" applyAlignment="1" applyBorder="1" applyFont="1" applyNumberFormat="1">
      <alignment vertical="center"/>
    </xf>
    <xf borderId="1" fillId="0" fontId="1" numFmtId="1" xfId="0" applyAlignment="1" applyBorder="1" applyFont="1" applyNumberFormat="1">
      <alignment vertical="center"/>
    </xf>
    <xf borderId="4" fillId="0" fontId="1" numFmtId="2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hidden="1" min="1" max="1" width="9.71"/>
    <col customWidth="1" min="2" max="2" width="7.86"/>
    <col customWidth="1" min="3" max="3" width="6.86"/>
    <col customWidth="1" min="4" max="4" width="23.43"/>
    <col customWidth="1" min="5" max="5" width="5.57"/>
    <col customWidth="1" min="6" max="6" width="2.43"/>
    <col customWidth="1" hidden="1" min="7" max="7" width="7.86"/>
    <col customWidth="1" min="8" max="9" width="14.43"/>
    <col customWidth="1" min="10" max="11" width="13.0"/>
    <col customWidth="1" min="12" max="12" width="0.43"/>
    <col customWidth="1" hidden="1" min="13" max="14" width="14.43"/>
    <col customWidth="1" min="15" max="16" width="14.43"/>
    <col customWidth="1" min="17" max="18" width="15.43"/>
    <col customWidth="1" min="19" max="19" width="0.43"/>
    <col customWidth="1" min="20" max="20" width="10.86"/>
    <col customWidth="1" hidden="1" min="21" max="21" width="10.86"/>
    <col customWidth="1" min="22" max="22" width="10.86"/>
    <col customWidth="1" min="23" max="23" width="0.43"/>
    <col customWidth="1" min="24" max="24" width="12.43"/>
    <col customWidth="1" min="25" max="25" width="11.29"/>
    <col customWidth="1" min="26" max="26" width="10.29"/>
    <col customWidth="1" min="27" max="27" width="12.43"/>
    <col customWidth="1" min="28" max="28" width="10.29"/>
  </cols>
  <sheetData>
    <row r="1" ht="18.0" customHeight="1">
      <c r="A1" s="5"/>
      <c r="B1" s="7"/>
      <c r="C1" s="9"/>
      <c r="D1" s="9"/>
      <c r="E1" s="12"/>
      <c r="F1" s="13"/>
      <c r="G1" s="13"/>
      <c r="H1" s="15" t="s">
        <v>4</v>
      </c>
      <c r="I1" s="16"/>
      <c r="J1" s="16"/>
      <c r="K1" s="17"/>
      <c r="L1" s="18"/>
      <c r="M1" s="19"/>
      <c r="N1" s="19"/>
      <c r="O1" s="15" t="s">
        <v>5</v>
      </c>
      <c r="P1" s="16"/>
      <c r="Q1" s="16"/>
      <c r="R1" s="17"/>
      <c r="S1" s="18"/>
      <c r="T1" s="15" t="s">
        <v>6</v>
      </c>
      <c r="U1" s="16"/>
      <c r="V1" s="17"/>
      <c r="W1" s="18"/>
      <c r="X1" s="20" t="s">
        <v>7</v>
      </c>
      <c r="Y1" s="22"/>
      <c r="Z1" s="22"/>
      <c r="AA1" s="24" t="s">
        <v>8</v>
      </c>
      <c r="AB1" s="17"/>
    </row>
    <row r="2" ht="18.0" customHeight="1">
      <c r="A2" s="25" t="s">
        <v>9</v>
      </c>
      <c r="B2" s="26" t="s">
        <v>10</v>
      </c>
      <c r="C2" s="27" t="s">
        <v>11</v>
      </c>
      <c r="D2" s="27" t="s">
        <v>2</v>
      </c>
      <c r="E2" s="28" t="s">
        <v>12</v>
      </c>
      <c r="F2" s="29" t="s">
        <v>13</v>
      </c>
      <c r="G2" s="19" t="s">
        <v>14</v>
      </c>
      <c r="H2" s="19" t="s">
        <v>15</v>
      </c>
      <c r="I2" s="19" t="s">
        <v>16</v>
      </c>
      <c r="J2" s="30" t="s">
        <v>1</v>
      </c>
      <c r="K2" s="31" t="s">
        <v>0</v>
      </c>
      <c r="L2" s="32"/>
      <c r="M2" s="30"/>
      <c r="N2" s="30"/>
      <c r="O2" s="30" t="s">
        <v>15</v>
      </c>
      <c r="P2" s="30" t="s">
        <v>16</v>
      </c>
      <c r="Q2" s="30" t="s">
        <v>1</v>
      </c>
      <c r="R2" s="19" t="s">
        <v>0</v>
      </c>
      <c r="S2" s="18"/>
      <c r="T2" s="19" t="s">
        <v>17</v>
      </c>
      <c r="U2" s="19" t="s">
        <v>18</v>
      </c>
      <c r="V2" s="19" t="s">
        <v>19</v>
      </c>
      <c r="W2" s="18"/>
      <c r="X2" s="19" t="s">
        <v>20</v>
      </c>
      <c r="Y2" s="30" t="s">
        <v>1</v>
      </c>
      <c r="Z2" s="30" t="s">
        <v>0</v>
      </c>
      <c r="AA2" s="34" t="s">
        <v>20</v>
      </c>
      <c r="AB2" s="34" t="s">
        <v>0</v>
      </c>
    </row>
    <row r="3" ht="18.0" customHeight="1">
      <c r="A3" s="36">
        <v>1.0</v>
      </c>
      <c r="B3" s="36" t="s">
        <v>24</v>
      </c>
      <c r="C3" s="38"/>
      <c r="D3" s="41" t="s">
        <v>27</v>
      </c>
      <c r="E3" s="41" t="s">
        <v>30</v>
      </c>
      <c r="F3" s="43"/>
      <c r="G3" s="43" t="s">
        <v>31</v>
      </c>
      <c r="H3" s="46">
        <v>161.0</v>
      </c>
      <c r="I3" s="46">
        <v>184.0</v>
      </c>
      <c r="J3" s="49">
        <f t="shared" ref="J3:J67" si="2">IF(MAX(H3:I3)=0,0,100/3*(MAX(H3:I3)/MAX(H$3:I$68)))</f>
        <v>32.97491039</v>
      </c>
      <c r="K3" s="51">
        <f t="shared" ref="K3:K67" si="3">RANK(J3,J$3:J$68,0)</f>
        <v>2</v>
      </c>
      <c r="L3" s="54"/>
      <c r="M3" s="46">
        <v>269.0</v>
      </c>
      <c r="N3" s="46">
        <v>251.0</v>
      </c>
      <c r="O3" s="55">
        <f t="shared" ref="O3:P3" si="1">IF(M3=0,0,300-M3)</f>
        <v>31</v>
      </c>
      <c r="P3" s="55">
        <f t="shared" si="1"/>
        <v>49</v>
      </c>
      <c r="Q3" s="49">
        <f t="shared" ref="Q3:Q67" si="5">IF(MAX(O3:P3)=0,0,100/3*(MAX(O3:P3)/MAX(O$3:P$68)))</f>
        <v>21.21212121</v>
      </c>
      <c r="R3" s="51">
        <f t="shared" ref="R3:R67" si="6">RANK(Q3,Q$3:Q$68,0)</f>
        <v>2</v>
      </c>
      <c r="S3" s="54"/>
      <c r="T3" s="46">
        <v>2.0</v>
      </c>
      <c r="U3" s="46"/>
      <c r="V3" s="46">
        <v>2.0</v>
      </c>
      <c r="W3" s="54"/>
      <c r="X3" s="55">
        <f t="shared" ref="X3:X67" si="7">IF(T3+2*U3+V3*3=0, "",T3+2*U3+V3*3)</f>
        <v>8</v>
      </c>
      <c r="Y3" s="49">
        <f t="shared" ref="Y3:Y67" si="8">IF(X3="",0,100/3*X3/MAX(X$3:X$68))</f>
        <v>33.33333333</v>
      </c>
      <c r="Z3" s="51">
        <f t="shared" ref="Z3:Z67" si="9">RANK(Y3,Y$3:Y$68,0)</f>
        <v>1</v>
      </c>
      <c r="AA3" s="49">
        <f t="shared" ref="AA3:AA67" si="10">J3+Q3+Y3</f>
        <v>87.52036494</v>
      </c>
      <c r="AB3" s="51">
        <f t="shared" ref="AB3:AB67" si="11">RANK(AA3,AA$3:AA$68,0)</f>
        <v>1</v>
      </c>
    </row>
    <row r="4" ht="18.0" customHeight="1">
      <c r="A4" s="36">
        <v>1.0</v>
      </c>
      <c r="B4" s="36" t="s">
        <v>34</v>
      </c>
      <c r="C4" s="38"/>
      <c r="D4" s="59" t="s">
        <v>37</v>
      </c>
      <c r="E4" s="59">
        <v>2020.0</v>
      </c>
      <c r="F4" s="46" t="s">
        <v>13</v>
      </c>
      <c r="G4" s="43" t="s">
        <v>31</v>
      </c>
      <c r="H4" s="46">
        <v>165.0</v>
      </c>
      <c r="I4" s="46">
        <v>167.0</v>
      </c>
      <c r="J4" s="49">
        <f t="shared" si="2"/>
        <v>29.92831541</v>
      </c>
      <c r="K4" s="51">
        <f t="shared" si="3"/>
        <v>4</v>
      </c>
      <c r="L4" s="54"/>
      <c r="M4" s="46">
        <v>223.0</v>
      </c>
      <c r="N4" s="46"/>
      <c r="O4" s="55">
        <f t="shared" ref="O4:P4" si="4">IF(M4=0,0,300-M4)</f>
        <v>77</v>
      </c>
      <c r="P4" s="55">
        <f t="shared" si="4"/>
        <v>0</v>
      </c>
      <c r="Q4" s="49">
        <f t="shared" si="5"/>
        <v>33.33333333</v>
      </c>
      <c r="R4" s="51">
        <f t="shared" si="6"/>
        <v>1</v>
      </c>
      <c r="S4" s="54"/>
      <c r="T4" s="46">
        <v>3.0</v>
      </c>
      <c r="U4" s="55"/>
      <c r="V4" s="55"/>
      <c r="W4" s="54"/>
      <c r="X4" s="55">
        <f t="shared" si="7"/>
        <v>3</v>
      </c>
      <c r="Y4" s="49">
        <f t="shared" si="8"/>
        <v>12.5</v>
      </c>
      <c r="Z4" s="51">
        <f t="shared" si="9"/>
        <v>5</v>
      </c>
      <c r="AA4" s="49">
        <f t="shared" si="10"/>
        <v>75.76164875</v>
      </c>
      <c r="AB4" s="51">
        <f t="shared" si="11"/>
        <v>2</v>
      </c>
    </row>
    <row r="5" ht="18.0" customHeight="1">
      <c r="A5" s="36">
        <v>1.0</v>
      </c>
      <c r="B5" s="36" t="s">
        <v>34</v>
      </c>
      <c r="C5" s="38"/>
      <c r="D5" s="41" t="s">
        <v>38</v>
      </c>
      <c r="E5" s="41" t="s">
        <v>30</v>
      </c>
      <c r="F5" s="43"/>
      <c r="G5" s="43" t="s">
        <v>31</v>
      </c>
      <c r="H5" s="46">
        <v>178.0</v>
      </c>
      <c r="I5" s="46">
        <v>186.0</v>
      </c>
      <c r="J5" s="49">
        <f t="shared" si="2"/>
        <v>33.33333333</v>
      </c>
      <c r="K5" s="51">
        <f t="shared" si="3"/>
        <v>1</v>
      </c>
      <c r="L5" s="54"/>
      <c r="M5" s="46">
        <v>263.0</v>
      </c>
      <c r="N5" s="46">
        <v>268.0</v>
      </c>
      <c r="O5" s="55">
        <f t="shared" ref="O5:P5" si="12">IF(M5=0,0,300-M5)</f>
        <v>37</v>
      </c>
      <c r="P5" s="55">
        <f t="shared" si="12"/>
        <v>32</v>
      </c>
      <c r="Q5" s="49">
        <f t="shared" si="5"/>
        <v>16.01731602</v>
      </c>
      <c r="R5" s="51">
        <f t="shared" si="6"/>
        <v>5</v>
      </c>
      <c r="S5" s="54"/>
      <c r="T5" s="46">
        <v>2.0</v>
      </c>
      <c r="U5" s="55"/>
      <c r="V5" s="46">
        <v>1.0</v>
      </c>
      <c r="W5" s="54"/>
      <c r="X5" s="55">
        <f t="shared" si="7"/>
        <v>5</v>
      </c>
      <c r="Y5" s="49">
        <f t="shared" si="8"/>
        <v>20.83333333</v>
      </c>
      <c r="Z5" s="51">
        <f t="shared" si="9"/>
        <v>3</v>
      </c>
      <c r="AA5" s="49">
        <f t="shared" si="10"/>
        <v>70.18398268</v>
      </c>
      <c r="AB5" s="51">
        <f t="shared" si="11"/>
        <v>3</v>
      </c>
    </row>
    <row r="6" ht="18.0" customHeight="1">
      <c r="A6" s="36">
        <v>1.0</v>
      </c>
      <c r="B6" s="36" t="s">
        <v>25</v>
      </c>
      <c r="C6" s="38"/>
      <c r="D6" s="41" t="s">
        <v>40</v>
      </c>
      <c r="E6" s="41">
        <v>2016.0</v>
      </c>
      <c r="F6" s="43"/>
      <c r="G6" s="43" t="s">
        <v>31</v>
      </c>
      <c r="H6" s="46">
        <v>123.0</v>
      </c>
      <c r="I6" s="46">
        <v>163.0</v>
      </c>
      <c r="J6" s="49">
        <f t="shared" si="2"/>
        <v>29.21146953</v>
      </c>
      <c r="K6" s="51">
        <f t="shared" si="3"/>
        <v>6</v>
      </c>
      <c r="L6" s="54"/>
      <c r="M6" s="61"/>
      <c r="N6" s="46">
        <v>295.0</v>
      </c>
      <c r="O6" s="55">
        <f t="shared" ref="O6:P6" si="13">IF(M6=0,0,300-M6)</f>
        <v>0</v>
      </c>
      <c r="P6" s="55">
        <f t="shared" si="13"/>
        <v>5</v>
      </c>
      <c r="Q6" s="49">
        <f t="shared" si="5"/>
        <v>2.164502165</v>
      </c>
      <c r="R6" s="51">
        <f t="shared" si="6"/>
        <v>10</v>
      </c>
      <c r="S6" s="54"/>
      <c r="T6" s="46">
        <v>4.0</v>
      </c>
      <c r="U6" s="46"/>
      <c r="V6" s="46">
        <v>1.0</v>
      </c>
      <c r="W6" s="54"/>
      <c r="X6" s="55">
        <f t="shared" si="7"/>
        <v>7</v>
      </c>
      <c r="Y6" s="49">
        <f t="shared" si="8"/>
        <v>29.16666667</v>
      </c>
      <c r="Z6" s="51">
        <f t="shared" si="9"/>
        <v>2</v>
      </c>
      <c r="AA6" s="49">
        <f t="shared" si="10"/>
        <v>60.54263837</v>
      </c>
      <c r="AB6" s="51">
        <f t="shared" si="11"/>
        <v>4</v>
      </c>
    </row>
    <row r="7" ht="18.0" customHeight="1">
      <c r="A7" s="37">
        <v>1.0</v>
      </c>
      <c r="B7" s="36" t="s">
        <v>41</v>
      </c>
      <c r="C7" s="38"/>
      <c r="D7" s="41" t="s">
        <v>46</v>
      </c>
      <c r="E7" s="59">
        <v>2013.0</v>
      </c>
      <c r="F7" s="46"/>
      <c r="G7" s="43" t="s">
        <v>31</v>
      </c>
      <c r="H7" s="46">
        <v>171.0</v>
      </c>
      <c r="I7" s="46">
        <v>144.0</v>
      </c>
      <c r="J7" s="49">
        <f t="shared" si="2"/>
        <v>30.64516129</v>
      </c>
      <c r="K7" s="51">
        <f t="shared" si="3"/>
        <v>3</v>
      </c>
      <c r="L7" s="54"/>
      <c r="M7" s="46">
        <v>261.0</v>
      </c>
      <c r="N7" s="46"/>
      <c r="O7" s="55">
        <f t="shared" ref="O7:P7" si="14">IF(M7=0,0,300-M7)</f>
        <v>39</v>
      </c>
      <c r="P7" s="55">
        <f t="shared" si="14"/>
        <v>0</v>
      </c>
      <c r="Q7" s="49">
        <f t="shared" si="5"/>
        <v>16.88311688</v>
      </c>
      <c r="R7" s="51">
        <f t="shared" si="6"/>
        <v>4</v>
      </c>
      <c r="S7" s="54"/>
      <c r="T7" s="46">
        <v>3.0</v>
      </c>
      <c r="U7" s="46"/>
      <c r="V7" s="46"/>
      <c r="W7" s="54"/>
      <c r="X7" s="55">
        <f t="shared" si="7"/>
        <v>3</v>
      </c>
      <c r="Y7" s="49">
        <f t="shared" si="8"/>
        <v>12.5</v>
      </c>
      <c r="Z7" s="51">
        <f t="shared" si="9"/>
        <v>5</v>
      </c>
      <c r="AA7" s="49">
        <f t="shared" si="10"/>
        <v>60.02827817</v>
      </c>
      <c r="AB7" s="51">
        <f t="shared" si="11"/>
        <v>5</v>
      </c>
    </row>
    <row r="8" ht="18.0" customHeight="1">
      <c r="A8" s="36">
        <v>1.0</v>
      </c>
      <c r="B8" s="36" t="s">
        <v>41</v>
      </c>
      <c r="C8" s="38"/>
      <c r="D8" s="59" t="s">
        <v>48</v>
      </c>
      <c r="E8" s="59">
        <v>2019.0</v>
      </c>
      <c r="F8" s="46"/>
      <c r="G8" s="43" t="s">
        <v>31</v>
      </c>
      <c r="H8" s="46">
        <v>90.0</v>
      </c>
      <c r="I8" s="46">
        <v>77.0</v>
      </c>
      <c r="J8" s="49">
        <f t="shared" si="2"/>
        <v>16.12903226</v>
      </c>
      <c r="K8" s="51">
        <f t="shared" si="3"/>
        <v>15</v>
      </c>
      <c r="L8" s="54"/>
      <c r="M8" s="55"/>
      <c r="N8" s="46">
        <v>265.0</v>
      </c>
      <c r="O8" s="55">
        <f t="shared" ref="O8:P8" si="15">IF(M8=0,0,300-M8)</f>
        <v>0</v>
      </c>
      <c r="P8" s="55">
        <f t="shared" si="15"/>
        <v>35</v>
      </c>
      <c r="Q8" s="49">
        <f t="shared" si="5"/>
        <v>15.15151515</v>
      </c>
      <c r="R8" s="51">
        <f t="shared" si="6"/>
        <v>7</v>
      </c>
      <c r="S8" s="54"/>
      <c r="T8" s="46">
        <v>2.0</v>
      </c>
      <c r="U8" s="46"/>
      <c r="V8" s="46">
        <v>1.0</v>
      </c>
      <c r="W8" s="54"/>
      <c r="X8" s="55">
        <f t="shared" si="7"/>
        <v>5</v>
      </c>
      <c r="Y8" s="49">
        <f t="shared" si="8"/>
        <v>20.83333333</v>
      </c>
      <c r="Z8" s="51">
        <f t="shared" si="9"/>
        <v>3</v>
      </c>
      <c r="AA8" s="49">
        <f t="shared" si="10"/>
        <v>52.11388074</v>
      </c>
      <c r="AB8" s="51">
        <f t="shared" si="11"/>
        <v>6</v>
      </c>
    </row>
    <row r="9" ht="18.0" customHeight="1">
      <c r="A9" s="37">
        <v>1.0</v>
      </c>
      <c r="B9" s="36" t="s">
        <v>24</v>
      </c>
      <c r="C9" s="38"/>
      <c r="D9" s="41" t="s">
        <v>52</v>
      </c>
      <c r="E9" s="59">
        <v>2012.0</v>
      </c>
      <c r="F9" s="46"/>
      <c r="G9" s="43" t="s">
        <v>31</v>
      </c>
      <c r="H9" s="46">
        <v>131.0</v>
      </c>
      <c r="I9" s="46">
        <v>126.0</v>
      </c>
      <c r="J9" s="49">
        <f t="shared" si="2"/>
        <v>23.47670251</v>
      </c>
      <c r="K9" s="51">
        <f t="shared" si="3"/>
        <v>13</v>
      </c>
      <c r="L9" s="54"/>
      <c r="M9" s="46">
        <v>267.0</v>
      </c>
      <c r="N9" s="46">
        <v>263.0</v>
      </c>
      <c r="O9" s="55">
        <f t="shared" ref="O9:P9" si="16">IF(M9=0,0,300-M9)</f>
        <v>33</v>
      </c>
      <c r="P9" s="55">
        <f t="shared" si="16"/>
        <v>37</v>
      </c>
      <c r="Q9" s="49">
        <f t="shared" si="5"/>
        <v>16.01731602</v>
      </c>
      <c r="R9" s="51">
        <f t="shared" si="6"/>
        <v>5</v>
      </c>
      <c r="S9" s="54"/>
      <c r="T9" s="46">
        <v>2.0</v>
      </c>
      <c r="U9" s="46"/>
      <c r="V9" s="46"/>
      <c r="W9" s="54"/>
      <c r="X9" s="55">
        <f t="shared" si="7"/>
        <v>2</v>
      </c>
      <c r="Y9" s="49">
        <f t="shared" si="8"/>
        <v>8.333333333</v>
      </c>
      <c r="Z9" s="51">
        <f t="shared" si="9"/>
        <v>7</v>
      </c>
      <c r="AA9" s="49">
        <f t="shared" si="10"/>
        <v>47.82735186</v>
      </c>
      <c r="AB9" s="51">
        <f t="shared" si="11"/>
        <v>7</v>
      </c>
    </row>
    <row r="10" ht="18.0" customHeight="1">
      <c r="A10" s="37">
        <v>1.0</v>
      </c>
      <c r="B10" s="36" t="s">
        <v>34</v>
      </c>
      <c r="C10" s="38"/>
      <c r="D10" s="41" t="s">
        <v>53</v>
      </c>
      <c r="E10" s="41">
        <v>2011.0</v>
      </c>
      <c r="F10" s="43"/>
      <c r="G10" s="43" t="s">
        <v>31</v>
      </c>
      <c r="H10" s="46">
        <v>141.0</v>
      </c>
      <c r="I10" s="46">
        <v>129.0</v>
      </c>
      <c r="J10" s="49">
        <f t="shared" si="2"/>
        <v>25.2688172</v>
      </c>
      <c r="K10" s="51">
        <f t="shared" si="3"/>
        <v>9</v>
      </c>
      <c r="L10" s="54"/>
      <c r="M10" s="46">
        <v>276.0</v>
      </c>
      <c r="N10" s="46">
        <v>253.0</v>
      </c>
      <c r="O10" s="55">
        <f t="shared" ref="O10:P10" si="17">IF(M10=0,0,300-M10)</f>
        <v>24</v>
      </c>
      <c r="P10" s="55">
        <f t="shared" si="17"/>
        <v>47</v>
      </c>
      <c r="Q10" s="49">
        <f t="shared" si="5"/>
        <v>20.34632035</v>
      </c>
      <c r="R10" s="51">
        <f t="shared" si="6"/>
        <v>3</v>
      </c>
      <c r="S10" s="54"/>
      <c r="T10" s="46"/>
      <c r="U10" s="46"/>
      <c r="V10" s="46"/>
      <c r="W10" s="54"/>
      <c r="X10" s="55" t="str">
        <f t="shared" si="7"/>
        <v/>
      </c>
      <c r="Y10" s="49">
        <f t="shared" si="8"/>
        <v>0</v>
      </c>
      <c r="Z10" s="51">
        <f t="shared" si="9"/>
        <v>8</v>
      </c>
      <c r="AA10" s="49">
        <f t="shared" si="10"/>
        <v>45.61513755</v>
      </c>
      <c r="AB10" s="51">
        <f t="shared" si="11"/>
        <v>8</v>
      </c>
    </row>
    <row r="11" ht="18.0" customHeight="1">
      <c r="A11" s="36">
        <v>1.0</v>
      </c>
      <c r="B11" s="36" t="s">
        <v>34</v>
      </c>
      <c r="C11" s="38"/>
      <c r="D11" s="41" t="s">
        <v>57</v>
      </c>
      <c r="E11" s="41" t="s">
        <v>30</v>
      </c>
      <c r="F11" s="43"/>
      <c r="G11" s="43" t="s">
        <v>31</v>
      </c>
      <c r="H11" s="46">
        <v>120.0</v>
      </c>
      <c r="I11" s="46">
        <v>105.0</v>
      </c>
      <c r="J11" s="49">
        <f t="shared" si="2"/>
        <v>21.50537634</v>
      </c>
      <c r="K11" s="51">
        <f t="shared" si="3"/>
        <v>14</v>
      </c>
      <c r="L11" s="54"/>
      <c r="M11" s="46">
        <v>272.0</v>
      </c>
      <c r="N11" s="46"/>
      <c r="O11" s="55">
        <f t="shared" ref="O11:P11" si="18">IF(M11=0,0,300-M11)</f>
        <v>28</v>
      </c>
      <c r="P11" s="55">
        <f t="shared" si="18"/>
        <v>0</v>
      </c>
      <c r="Q11" s="49">
        <f t="shared" si="5"/>
        <v>12.12121212</v>
      </c>
      <c r="R11" s="51">
        <f t="shared" si="6"/>
        <v>8</v>
      </c>
      <c r="S11" s="54"/>
      <c r="T11" s="55"/>
      <c r="U11" s="55"/>
      <c r="V11" s="55"/>
      <c r="W11" s="54"/>
      <c r="X11" s="55" t="str">
        <f t="shared" si="7"/>
        <v/>
      </c>
      <c r="Y11" s="49">
        <f t="shared" si="8"/>
        <v>0</v>
      </c>
      <c r="Z11" s="51">
        <f t="shared" si="9"/>
        <v>8</v>
      </c>
      <c r="AA11" s="49">
        <f t="shared" si="10"/>
        <v>33.62658847</v>
      </c>
      <c r="AB11" s="51">
        <f t="shared" si="11"/>
        <v>9</v>
      </c>
    </row>
    <row r="12" ht="18.0" customHeight="1">
      <c r="A12" s="37">
        <v>1.0</v>
      </c>
      <c r="B12" s="36" t="s">
        <v>34</v>
      </c>
      <c r="C12" s="39" t="s">
        <v>59</v>
      </c>
      <c r="D12" s="41" t="s">
        <v>60</v>
      </c>
      <c r="E12" s="41">
        <v>2009.0</v>
      </c>
      <c r="F12" s="43"/>
      <c r="G12" s="43" t="s">
        <v>31</v>
      </c>
      <c r="H12" s="46">
        <v>162.0</v>
      </c>
      <c r="I12" s="46">
        <v>120.0</v>
      </c>
      <c r="J12" s="49">
        <f t="shared" si="2"/>
        <v>29.03225806</v>
      </c>
      <c r="K12" s="51">
        <f t="shared" si="3"/>
        <v>7</v>
      </c>
      <c r="L12" s="54"/>
      <c r="M12" s="46">
        <v>291.0</v>
      </c>
      <c r="N12" s="46"/>
      <c r="O12" s="55">
        <f t="shared" ref="O12:P12" si="19">IF(M12=0,0,300-M12)</f>
        <v>9</v>
      </c>
      <c r="P12" s="55">
        <f t="shared" si="19"/>
        <v>0</v>
      </c>
      <c r="Q12" s="49">
        <f t="shared" si="5"/>
        <v>3.896103896</v>
      </c>
      <c r="R12" s="51">
        <f t="shared" si="6"/>
        <v>9</v>
      </c>
      <c r="S12" s="54"/>
      <c r="T12" s="46"/>
      <c r="U12" s="46"/>
      <c r="V12" s="46"/>
      <c r="W12" s="54"/>
      <c r="X12" s="55" t="str">
        <f t="shared" si="7"/>
        <v/>
      </c>
      <c r="Y12" s="49">
        <f t="shared" si="8"/>
        <v>0</v>
      </c>
      <c r="Z12" s="51">
        <f t="shared" si="9"/>
        <v>8</v>
      </c>
      <c r="AA12" s="49">
        <f t="shared" si="10"/>
        <v>32.92836196</v>
      </c>
      <c r="AB12" s="51">
        <f t="shared" si="11"/>
        <v>10</v>
      </c>
    </row>
    <row r="13" ht="18.0" customHeight="1">
      <c r="A13" s="36">
        <v>1.0</v>
      </c>
      <c r="B13" s="36" t="s">
        <v>24</v>
      </c>
      <c r="C13" s="38"/>
      <c r="D13" s="59" t="s">
        <v>62</v>
      </c>
      <c r="E13" s="59" t="s">
        <v>30</v>
      </c>
      <c r="F13" s="55"/>
      <c r="G13" s="43" t="s">
        <v>31</v>
      </c>
      <c r="H13" s="46">
        <v>161.0</v>
      </c>
      <c r="I13" s="46">
        <v>166.0</v>
      </c>
      <c r="J13" s="49">
        <f t="shared" si="2"/>
        <v>29.74910394</v>
      </c>
      <c r="K13" s="51">
        <f t="shared" si="3"/>
        <v>5</v>
      </c>
      <c r="L13" s="54"/>
      <c r="M13" s="55"/>
      <c r="N13" s="55"/>
      <c r="O13" s="55">
        <f t="shared" ref="O13:P13" si="20">IF(M13=0,0,300-M13)</f>
        <v>0</v>
      </c>
      <c r="P13" s="55">
        <f t="shared" si="20"/>
        <v>0</v>
      </c>
      <c r="Q13" s="49">
        <f t="shared" si="5"/>
        <v>0</v>
      </c>
      <c r="R13" s="51">
        <f t="shared" si="6"/>
        <v>11</v>
      </c>
      <c r="S13" s="54"/>
      <c r="T13" s="55"/>
      <c r="U13" s="55"/>
      <c r="V13" s="55"/>
      <c r="W13" s="54"/>
      <c r="X13" s="55" t="str">
        <f t="shared" si="7"/>
        <v/>
      </c>
      <c r="Y13" s="49">
        <f t="shared" si="8"/>
        <v>0</v>
      </c>
      <c r="Z13" s="51">
        <f t="shared" si="9"/>
        <v>8</v>
      </c>
      <c r="AA13" s="49">
        <f t="shared" si="10"/>
        <v>29.74910394</v>
      </c>
      <c r="AB13" s="51">
        <f t="shared" si="11"/>
        <v>11</v>
      </c>
    </row>
    <row r="14" ht="18.0" customHeight="1">
      <c r="A14" s="37">
        <v>1.0</v>
      </c>
      <c r="B14" s="36" t="s">
        <v>34</v>
      </c>
      <c r="C14" s="38"/>
      <c r="D14" s="59" t="s">
        <v>64</v>
      </c>
      <c r="E14" s="41">
        <v>2017.0</v>
      </c>
      <c r="F14" s="43"/>
      <c r="G14" s="43" t="s">
        <v>31</v>
      </c>
      <c r="H14" s="46">
        <v>147.0</v>
      </c>
      <c r="I14" s="46">
        <v>152.0</v>
      </c>
      <c r="J14" s="49">
        <f t="shared" si="2"/>
        <v>27.24014337</v>
      </c>
      <c r="K14" s="51">
        <f t="shared" si="3"/>
        <v>8</v>
      </c>
      <c r="L14" s="54"/>
      <c r="M14" s="55"/>
      <c r="N14" s="55"/>
      <c r="O14" s="55">
        <f t="shared" ref="O14:P14" si="21">IF(M14=0,0,300-M14)</f>
        <v>0</v>
      </c>
      <c r="P14" s="55">
        <f t="shared" si="21"/>
        <v>0</v>
      </c>
      <c r="Q14" s="49">
        <f t="shared" si="5"/>
        <v>0</v>
      </c>
      <c r="R14" s="51">
        <f t="shared" si="6"/>
        <v>11</v>
      </c>
      <c r="S14" s="54"/>
      <c r="T14" s="55"/>
      <c r="U14" s="55"/>
      <c r="V14" s="55"/>
      <c r="W14" s="54"/>
      <c r="X14" s="55" t="str">
        <f t="shared" si="7"/>
        <v/>
      </c>
      <c r="Y14" s="49">
        <f t="shared" si="8"/>
        <v>0</v>
      </c>
      <c r="Z14" s="51">
        <f t="shared" si="9"/>
        <v>8</v>
      </c>
      <c r="AA14" s="49">
        <f t="shared" si="10"/>
        <v>27.24014337</v>
      </c>
      <c r="AB14" s="51">
        <f t="shared" si="11"/>
        <v>12</v>
      </c>
    </row>
    <row r="15" ht="18.0" customHeight="1">
      <c r="A15" s="37">
        <v>1.0</v>
      </c>
      <c r="B15" s="36" t="s">
        <v>44</v>
      </c>
      <c r="C15" s="38"/>
      <c r="D15" s="41" t="s">
        <v>69</v>
      </c>
      <c r="E15" s="41">
        <v>2012.0</v>
      </c>
      <c r="F15" s="43"/>
      <c r="G15" s="43" t="s">
        <v>31</v>
      </c>
      <c r="H15" s="46">
        <v>138.0</v>
      </c>
      <c r="I15" s="46">
        <v>128.0</v>
      </c>
      <c r="J15" s="49">
        <f t="shared" si="2"/>
        <v>24.7311828</v>
      </c>
      <c r="K15" s="51">
        <f t="shared" si="3"/>
        <v>10</v>
      </c>
      <c r="L15" s="54"/>
      <c r="M15" s="61"/>
      <c r="N15" s="61"/>
      <c r="O15" s="55">
        <f t="shared" ref="O15:P15" si="22">IF(M15=0,0,300-M15)</f>
        <v>0</v>
      </c>
      <c r="P15" s="55">
        <f t="shared" si="22"/>
        <v>0</v>
      </c>
      <c r="Q15" s="49">
        <f t="shared" si="5"/>
        <v>0</v>
      </c>
      <c r="R15" s="51">
        <f t="shared" si="6"/>
        <v>11</v>
      </c>
      <c r="S15" s="54"/>
      <c r="T15" s="46"/>
      <c r="U15" s="46"/>
      <c r="V15" s="46"/>
      <c r="W15" s="54"/>
      <c r="X15" s="55" t="str">
        <f t="shared" si="7"/>
        <v/>
      </c>
      <c r="Y15" s="49">
        <f t="shared" si="8"/>
        <v>0</v>
      </c>
      <c r="Z15" s="51">
        <f t="shared" si="9"/>
        <v>8</v>
      </c>
      <c r="AA15" s="49">
        <f t="shared" si="10"/>
        <v>24.7311828</v>
      </c>
      <c r="AB15" s="51">
        <f t="shared" si="11"/>
        <v>13</v>
      </c>
    </row>
    <row r="16" ht="18.0" customHeight="1">
      <c r="A16" s="37">
        <v>1.0</v>
      </c>
      <c r="B16" s="36" t="s">
        <v>41</v>
      </c>
      <c r="C16" s="38"/>
      <c r="D16" s="41" t="s">
        <v>72</v>
      </c>
      <c r="E16" s="41">
        <v>2014.0</v>
      </c>
      <c r="F16" s="43"/>
      <c r="G16" s="43" t="s">
        <v>31</v>
      </c>
      <c r="H16" s="46">
        <v>135.0</v>
      </c>
      <c r="I16" s="46">
        <v>102.0</v>
      </c>
      <c r="J16" s="49">
        <f t="shared" si="2"/>
        <v>24.19354839</v>
      </c>
      <c r="K16" s="51">
        <f t="shared" si="3"/>
        <v>11</v>
      </c>
      <c r="L16" s="54"/>
      <c r="M16" s="55"/>
      <c r="N16" s="55"/>
      <c r="O16" s="55">
        <f t="shared" ref="O16:P16" si="23">IF(M16=0,0,300-M16)</f>
        <v>0</v>
      </c>
      <c r="P16" s="55">
        <f t="shared" si="23"/>
        <v>0</v>
      </c>
      <c r="Q16" s="49">
        <f t="shared" si="5"/>
        <v>0</v>
      </c>
      <c r="R16" s="51">
        <f t="shared" si="6"/>
        <v>11</v>
      </c>
      <c r="S16" s="54"/>
      <c r="T16" s="46"/>
      <c r="U16" s="46"/>
      <c r="V16" s="46"/>
      <c r="W16" s="54"/>
      <c r="X16" s="55" t="str">
        <f t="shared" si="7"/>
        <v/>
      </c>
      <c r="Y16" s="49">
        <f t="shared" si="8"/>
        <v>0</v>
      </c>
      <c r="Z16" s="51">
        <f t="shared" si="9"/>
        <v>8</v>
      </c>
      <c r="AA16" s="49">
        <f t="shared" si="10"/>
        <v>24.19354839</v>
      </c>
      <c r="AB16" s="51">
        <f t="shared" si="11"/>
        <v>14</v>
      </c>
    </row>
    <row r="17" ht="18.0" customHeight="1">
      <c r="A17" s="37">
        <v>1.0</v>
      </c>
      <c r="B17" s="36" t="s">
        <v>44</v>
      </c>
      <c r="C17" s="38"/>
      <c r="D17" s="41" t="s">
        <v>75</v>
      </c>
      <c r="E17" s="41">
        <v>2012.0</v>
      </c>
      <c r="F17" s="43"/>
      <c r="G17" s="43" t="s">
        <v>31</v>
      </c>
      <c r="H17" s="46">
        <v>134.0</v>
      </c>
      <c r="I17" s="46">
        <v>121.0</v>
      </c>
      <c r="J17" s="49">
        <f t="shared" si="2"/>
        <v>24.01433692</v>
      </c>
      <c r="K17" s="51">
        <f t="shared" si="3"/>
        <v>12</v>
      </c>
      <c r="L17" s="54"/>
      <c r="M17" s="55"/>
      <c r="N17" s="55"/>
      <c r="O17" s="55">
        <f t="shared" ref="O17:P17" si="24">IF(M17=0,0,300-M17)</f>
        <v>0</v>
      </c>
      <c r="P17" s="55">
        <f t="shared" si="24"/>
        <v>0</v>
      </c>
      <c r="Q17" s="49">
        <f t="shared" si="5"/>
        <v>0</v>
      </c>
      <c r="R17" s="51">
        <f t="shared" si="6"/>
        <v>11</v>
      </c>
      <c r="S17" s="54"/>
      <c r="T17" s="55"/>
      <c r="U17" s="55"/>
      <c r="V17" s="55"/>
      <c r="W17" s="54"/>
      <c r="X17" s="55" t="str">
        <f t="shared" si="7"/>
        <v/>
      </c>
      <c r="Y17" s="49">
        <f t="shared" si="8"/>
        <v>0</v>
      </c>
      <c r="Z17" s="51">
        <f t="shared" si="9"/>
        <v>8</v>
      </c>
      <c r="AA17" s="49">
        <f t="shared" si="10"/>
        <v>24.01433692</v>
      </c>
      <c r="AB17" s="51">
        <f t="shared" si="11"/>
        <v>15</v>
      </c>
    </row>
    <row r="18" ht="18.0" customHeight="1">
      <c r="A18" s="36">
        <v>1.0</v>
      </c>
      <c r="B18" s="36" t="s">
        <v>25</v>
      </c>
      <c r="C18" s="38"/>
      <c r="D18" s="59" t="s">
        <v>78</v>
      </c>
      <c r="E18" s="59">
        <v>2019.0</v>
      </c>
      <c r="F18" s="46"/>
      <c r="G18" s="43" t="s">
        <v>31</v>
      </c>
      <c r="H18" s="46">
        <v>87.0</v>
      </c>
      <c r="I18" s="46">
        <v>80.0</v>
      </c>
      <c r="J18" s="49">
        <f t="shared" si="2"/>
        <v>15.59139785</v>
      </c>
      <c r="K18" s="51">
        <f t="shared" si="3"/>
        <v>16</v>
      </c>
      <c r="L18" s="54"/>
      <c r="M18" s="55"/>
      <c r="N18" s="55"/>
      <c r="O18" s="55">
        <f t="shared" ref="O18:P18" si="25">IF(M18=0,0,300-M18)</f>
        <v>0</v>
      </c>
      <c r="P18" s="55">
        <f t="shared" si="25"/>
        <v>0</v>
      </c>
      <c r="Q18" s="49">
        <f t="shared" si="5"/>
        <v>0</v>
      </c>
      <c r="R18" s="51">
        <f t="shared" si="6"/>
        <v>11</v>
      </c>
      <c r="S18" s="54"/>
      <c r="T18" s="55"/>
      <c r="U18" s="55"/>
      <c r="V18" s="55"/>
      <c r="W18" s="54"/>
      <c r="X18" s="55" t="str">
        <f t="shared" si="7"/>
        <v/>
      </c>
      <c r="Y18" s="49">
        <f t="shared" si="8"/>
        <v>0</v>
      </c>
      <c r="Z18" s="51">
        <f t="shared" si="9"/>
        <v>8</v>
      </c>
      <c r="AA18" s="49">
        <f t="shared" si="10"/>
        <v>15.59139785</v>
      </c>
      <c r="AB18" s="51">
        <f t="shared" si="11"/>
        <v>16</v>
      </c>
    </row>
    <row r="19" ht="18.0" customHeight="1">
      <c r="A19" s="36">
        <v>1.0</v>
      </c>
      <c r="B19" s="36" t="s">
        <v>25</v>
      </c>
      <c r="C19" s="38"/>
      <c r="D19" s="59" t="s">
        <v>80</v>
      </c>
      <c r="E19" s="59">
        <v>2020.0</v>
      </c>
      <c r="F19" s="46" t="s">
        <v>13</v>
      </c>
      <c r="G19" s="43" t="s">
        <v>31</v>
      </c>
      <c r="H19" s="46">
        <v>63.0</v>
      </c>
      <c r="I19" s="46">
        <v>8.0</v>
      </c>
      <c r="J19" s="49">
        <f t="shared" si="2"/>
        <v>11.29032258</v>
      </c>
      <c r="K19" s="51">
        <f t="shared" si="3"/>
        <v>17</v>
      </c>
      <c r="L19" s="54"/>
      <c r="M19" s="55"/>
      <c r="N19" s="55"/>
      <c r="O19" s="55">
        <f t="shared" ref="O19:P19" si="26">IF(M19=0,0,300-M19)</f>
        <v>0</v>
      </c>
      <c r="P19" s="55">
        <f t="shared" si="26"/>
        <v>0</v>
      </c>
      <c r="Q19" s="49">
        <f t="shared" si="5"/>
        <v>0</v>
      </c>
      <c r="R19" s="51">
        <f t="shared" si="6"/>
        <v>11</v>
      </c>
      <c r="S19" s="54"/>
      <c r="T19" s="55"/>
      <c r="U19" s="55"/>
      <c r="V19" s="55"/>
      <c r="W19" s="54"/>
      <c r="X19" s="55" t="str">
        <f t="shared" si="7"/>
        <v/>
      </c>
      <c r="Y19" s="49">
        <f t="shared" si="8"/>
        <v>0</v>
      </c>
      <c r="Z19" s="51">
        <f t="shared" si="9"/>
        <v>8</v>
      </c>
      <c r="AA19" s="49">
        <f t="shared" si="10"/>
        <v>11.29032258</v>
      </c>
      <c r="AB19" s="51">
        <f t="shared" si="11"/>
        <v>17</v>
      </c>
    </row>
    <row r="20" ht="18.0" customHeight="1">
      <c r="A20" s="37">
        <v>1.0</v>
      </c>
      <c r="B20" s="36" t="s">
        <v>24</v>
      </c>
      <c r="C20" s="38"/>
      <c r="D20" s="41" t="s">
        <v>83</v>
      </c>
      <c r="E20" s="41">
        <v>2013.0</v>
      </c>
      <c r="F20" s="43"/>
      <c r="G20" s="43" t="s">
        <v>31</v>
      </c>
      <c r="H20" s="55"/>
      <c r="I20" s="55"/>
      <c r="J20" s="49">
        <f t="shared" si="2"/>
        <v>0</v>
      </c>
      <c r="K20" s="51">
        <f t="shared" si="3"/>
        <v>18</v>
      </c>
      <c r="L20" s="54"/>
      <c r="M20" s="55"/>
      <c r="N20" s="55"/>
      <c r="O20" s="55">
        <f t="shared" ref="O20:P20" si="27">IF(M20=0,0,300-M20)</f>
        <v>0</v>
      </c>
      <c r="P20" s="55">
        <f t="shared" si="27"/>
        <v>0</v>
      </c>
      <c r="Q20" s="49">
        <f t="shared" si="5"/>
        <v>0</v>
      </c>
      <c r="R20" s="51">
        <f t="shared" si="6"/>
        <v>11</v>
      </c>
      <c r="S20" s="54"/>
      <c r="T20" s="55"/>
      <c r="U20" s="55"/>
      <c r="V20" s="55"/>
      <c r="W20" s="54"/>
      <c r="X20" s="55" t="str">
        <f t="shared" si="7"/>
        <v/>
      </c>
      <c r="Y20" s="49">
        <f t="shared" si="8"/>
        <v>0</v>
      </c>
      <c r="Z20" s="51">
        <f t="shared" si="9"/>
        <v>8</v>
      </c>
      <c r="AA20" s="49">
        <f t="shared" si="10"/>
        <v>0</v>
      </c>
      <c r="AB20" s="51">
        <f t="shared" si="11"/>
        <v>18</v>
      </c>
    </row>
    <row r="21" ht="18.0" customHeight="1">
      <c r="A21" s="36">
        <v>1.0</v>
      </c>
      <c r="B21" s="36" t="s">
        <v>24</v>
      </c>
      <c r="C21" s="38"/>
      <c r="D21" s="59" t="s">
        <v>86</v>
      </c>
      <c r="E21" s="59">
        <v>2016.0</v>
      </c>
      <c r="F21" s="46"/>
      <c r="G21" s="43" t="s">
        <v>31</v>
      </c>
      <c r="H21" s="55"/>
      <c r="I21" s="55"/>
      <c r="J21" s="49">
        <f t="shared" si="2"/>
        <v>0</v>
      </c>
      <c r="K21" s="51">
        <f t="shared" si="3"/>
        <v>18</v>
      </c>
      <c r="L21" s="54"/>
      <c r="M21" s="55"/>
      <c r="N21" s="55"/>
      <c r="O21" s="55">
        <f t="shared" ref="O21:P21" si="28">IF(M21=0,0,300-M21)</f>
        <v>0</v>
      </c>
      <c r="P21" s="55">
        <f t="shared" si="28"/>
        <v>0</v>
      </c>
      <c r="Q21" s="49">
        <f t="shared" si="5"/>
        <v>0</v>
      </c>
      <c r="R21" s="51">
        <f t="shared" si="6"/>
        <v>11</v>
      </c>
      <c r="S21" s="54"/>
      <c r="T21" s="46"/>
      <c r="U21" s="46"/>
      <c r="V21" s="46"/>
      <c r="W21" s="54"/>
      <c r="X21" s="55" t="str">
        <f t="shared" si="7"/>
        <v/>
      </c>
      <c r="Y21" s="49">
        <f t="shared" si="8"/>
        <v>0</v>
      </c>
      <c r="Z21" s="51">
        <f t="shared" si="9"/>
        <v>8</v>
      </c>
      <c r="AA21" s="49">
        <f t="shared" si="10"/>
        <v>0</v>
      </c>
      <c r="AB21" s="51">
        <f t="shared" si="11"/>
        <v>18</v>
      </c>
    </row>
    <row r="22" ht="18.0" customHeight="1">
      <c r="A22" s="36">
        <v>1.0</v>
      </c>
      <c r="B22" s="36" t="s">
        <v>24</v>
      </c>
      <c r="C22" s="38"/>
      <c r="D22" s="59" t="s">
        <v>88</v>
      </c>
      <c r="E22" s="59">
        <v>2019.0</v>
      </c>
      <c r="F22" s="46"/>
      <c r="G22" s="43" t="s">
        <v>31</v>
      </c>
      <c r="H22" s="46"/>
      <c r="I22" s="55"/>
      <c r="J22" s="49">
        <f t="shared" si="2"/>
        <v>0</v>
      </c>
      <c r="K22" s="51">
        <f t="shared" si="3"/>
        <v>18</v>
      </c>
      <c r="L22" s="54"/>
      <c r="M22" s="55"/>
      <c r="N22" s="55"/>
      <c r="O22" s="55">
        <f t="shared" ref="O22:P22" si="29">IF(M22=0,0,300-M22)</f>
        <v>0</v>
      </c>
      <c r="P22" s="55">
        <f t="shared" si="29"/>
        <v>0</v>
      </c>
      <c r="Q22" s="49">
        <f t="shared" si="5"/>
        <v>0</v>
      </c>
      <c r="R22" s="51">
        <f t="shared" si="6"/>
        <v>11</v>
      </c>
      <c r="S22" s="54"/>
      <c r="T22" s="46"/>
      <c r="U22" s="46"/>
      <c r="V22" s="46"/>
      <c r="W22" s="54"/>
      <c r="X22" s="55" t="str">
        <f t="shared" si="7"/>
        <v/>
      </c>
      <c r="Y22" s="49">
        <f t="shared" si="8"/>
        <v>0</v>
      </c>
      <c r="Z22" s="51">
        <f t="shared" si="9"/>
        <v>8</v>
      </c>
      <c r="AA22" s="49">
        <f t="shared" si="10"/>
        <v>0</v>
      </c>
      <c r="AB22" s="51">
        <f t="shared" si="11"/>
        <v>18</v>
      </c>
    </row>
    <row r="23" ht="18.0" customHeight="1">
      <c r="A23" s="37">
        <v>1.0</v>
      </c>
      <c r="B23" s="36" t="s">
        <v>41</v>
      </c>
      <c r="C23" s="38"/>
      <c r="D23" s="41" t="s">
        <v>90</v>
      </c>
      <c r="E23" s="41">
        <v>2016.0</v>
      </c>
      <c r="F23" s="43"/>
      <c r="G23" s="43" t="s">
        <v>31</v>
      </c>
      <c r="H23" s="46"/>
      <c r="I23" s="46"/>
      <c r="J23" s="49">
        <f t="shared" si="2"/>
        <v>0</v>
      </c>
      <c r="K23" s="51">
        <f t="shared" si="3"/>
        <v>18</v>
      </c>
      <c r="L23" s="54"/>
      <c r="M23" s="55"/>
      <c r="N23" s="55"/>
      <c r="O23" s="55">
        <f t="shared" ref="O23:P23" si="30">IF(M23=0,0,300-M23)</f>
        <v>0</v>
      </c>
      <c r="P23" s="55">
        <f t="shared" si="30"/>
        <v>0</v>
      </c>
      <c r="Q23" s="49">
        <f t="shared" si="5"/>
        <v>0</v>
      </c>
      <c r="R23" s="51">
        <f t="shared" si="6"/>
        <v>11</v>
      </c>
      <c r="S23" s="54"/>
      <c r="T23" s="46"/>
      <c r="U23" s="46"/>
      <c r="V23" s="46"/>
      <c r="W23" s="54"/>
      <c r="X23" s="55" t="str">
        <f t="shared" si="7"/>
        <v/>
      </c>
      <c r="Y23" s="49">
        <f t="shared" si="8"/>
        <v>0</v>
      </c>
      <c r="Z23" s="51">
        <f t="shared" si="9"/>
        <v>8</v>
      </c>
      <c r="AA23" s="49">
        <f t="shared" si="10"/>
        <v>0</v>
      </c>
      <c r="AB23" s="51">
        <f t="shared" si="11"/>
        <v>18</v>
      </c>
    </row>
    <row r="24" ht="18.0" customHeight="1">
      <c r="A24" s="37">
        <v>1.0</v>
      </c>
      <c r="B24" s="36" t="s">
        <v>41</v>
      </c>
      <c r="C24" s="38"/>
      <c r="D24" s="41" t="s">
        <v>92</v>
      </c>
      <c r="E24" s="41" t="s">
        <v>30</v>
      </c>
      <c r="F24" s="43"/>
      <c r="G24" s="43" t="s">
        <v>31</v>
      </c>
      <c r="H24" s="55"/>
      <c r="I24" s="55"/>
      <c r="J24" s="49">
        <f t="shared" si="2"/>
        <v>0</v>
      </c>
      <c r="K24" s="51">
        <f t="shared" si="3"/>
        <v>18</v>
      </c>
      <c r="L24" s="54"/>
      <c r="M24" s="55"/>
      <c r="N24" s="55"/>
      <c r="O24" s="55">
        <f t="shared" ref="O24:P24" si="31">IF(M24=0,0,300-M24)</f>
        <v>0</v>
      </c>
      <c r="P24" s="55">
        <f t="shared" si="31"/>
        <v>0</v>
      </c>
      <c r="Q24" s="49">
        <f t="shared" si="5"/>
        <v>0</v>
      </c>
      <c r="R24" s="51">
        <f t="shared" si="6"/>
        <v>11</v>
      </c>
      <c r="S24" s="54"/>
      <c r="T24" s="55"/>
      <c r="U24" s="55"/>
      <c r="V24" s="55"/>
      <c r="W24" s="54"/>
      <c r="X24" s="55" t="str">
        <f t="shared" si="7"/>
        <v/>
      </c>
      <c r="Y24" s="49">
        <f t="shared" si="8"/>
        <v>0</v>
      </c>
      <c r="Z24" s="51">
        <f t="shared" si="9"/>
        <v>8</v>
      </c>
      <c r="AA24" s="49">
        <f t="shared" si="10"/>
        <v>0</v>
      </c>
      <c r="AB24" s="51">
        <f t="shared" si="11"/>
        <v>18</v>
      </c>
    </row>
    <row r="25" ht="18.0" customHeight="1">
      <c r="A25" s="36">
        <v>1.0</v>
      </c>
      <c r="B25" s="36" t="s">
        <v>44</v>
      </c>
      <c r="C25" s="38"/>
      <c r="D25" s="59" t="s">
        <v>94</v>
      </c>
      <c r="E25" s="59">
        <v>2018.0</v>
      </c>
      <c r="F25" s="46"/>
      <c r="G25" s="43" t="s">
        <v>31</v>
      </c>
      <c r="H25" s="55"/>
      <c r="I25" s="55"/>
      <c r="J25" s="49">
        <f t="shared" si="2"/>
        <v>0</v>
      </c>
      <c r="K25" s="51">
        <f t="shared" si="3"/>
        <v>18</v>
      </c>
      <c r="L25" s="54"/>
      <c r="M25" s="55"/>
      <c r="N25" s="55"/>
      <c r="O25" s="55">
        <f t="shared" ref="O25:P25" si="32">IF(M25=0,0,300-M25)</f>
        <v>0</v>
      </c>
      <c r="P25" s="55">
        <f t="shared" si="32"/>
        <v>0</v>
      </c>
      <c r="Q25" s="49">
        <f t="shared" si="5"/>
        <v>0</v>
      </c>
      <c r="R25" s="51">
        <f t="shared" si="6"/>
        <v>11</v>
      </c>
      <c r="S25" s="54"/>
      <c r="T25" s="46"/>
      <c r="U25" s="46"/>
      <c r="V25" s="46"/>
      <c r="W25" s="54"/>
      <c r="X25" s="55" t="str">
        <f t="shared" si="7"/>
        <v/>
      </c>
      <c r="Y25" s="49">
        <f t="shared" si="8"/>
        <v>0</v>
      </c>
      <c r="Z25" s="51">
        <f t="shared" si="9"/>
        <v>8</v>
      </c>
      <c r="AA25" s="49">
        <f t="shared" si="10"/>
        <v>0</v>
      </c>
      <c r="AB25" s="51">
        <f t="shared" si="11"/>
        <v>18</v>
      </c>
    </row>
    <row r="26" ht="18.0" customHeight="1">
      <c r="A26" s="37">
        <v>1.0</v>
      </c>
      <c r="B26" s="36" t="s">
        <v>44</v>
      </c>
      <c r="C26" s="38"/>
      <c r="D26" s="41" t="s">
        <v>96</v>
      </c>
      <c r="E26" s="59">
        <v>2018.0</v>
      </c>
      <c r="F26" s="43"/>
      <c r="G26" s="43" t="s">
        <v>31</v>
      </c>
      <c r="H26" s="55"/>
      <c r="I26" s="55"/>
      <c r="J26" s="49">
        <f t="shared" si="2"/>
        <v>0</v>
      </c>
      <c r="K26" s="51">
        <f t="shared" si="3"/>
        <v>18</v>
      </c>
      <c r="L26" s="54"/>
      <c r="M26" s="55"/>
      <c r="N26" s="55"/>
      <c r="O26" s="55">
        <f t="shared" ref="O26:P26" si="33">IF(M26=0,0,300-M26)</f>
        <v>0</v>
      </c>
      <c r="P26" s="55">
        <f t="shared" si="33"/>
        <v>0</v>
      </c>
      <c r="Q26" s="49">
        <f t="shared" si="5"/>
        <v>0</v>
      </c>
      <c r="R26" s="51">
        <f t="shared" si="6"/>
        <v>11</v>
      </c>
      <c r="S26" s="54"/>
      <c r="T26" s="55"/>
      <c r="U26" s="55"/>
      <c r="V26" s="55"/>
      <c r="W26" s="54"/>
      <c r="X26" s="55" t="str">
        <f t="shared" si="7"/>
        <v/>
      </c>
      <c r="Y26" s="49">
        <f t="shared" si="8"/>
        <v>0</v>
      </c>
      <c r="Z26" s="51">
        <f t="shared" si="9"/>
        <v>8</v>
      </c>
      <c r="AA26" s="49">
        <f t="shared" si="10"/>
        <v>0</v>
      </c>
      <c r="AB26" s="51">
        <f t="shared" si="11"/>
        <v>18</v>
      </c>
    </row>
    <row r="27" ht="18.0" customHeight="1">
      <c r="A27" s="36">
        <v>1.0</v>
      </c>
      <c r="B27" s="36" t="s">
        <v>25</v>
      </c>
      <c r="C27" s="38"/>
      <c r="D27" s="59" t="s">
        <v>98</v>
      </c>
      <c r="E27" s="59">
        <v>2017.0</v>
      </c>
      <c r="F27" s="46"/>
      <c r="G27" s="43" t="s">
        <v>31</v>
      </c>
      <c r="H27" s="46"/>
      <c r="I27" s="46"/>
      <c r="J27" s="49">
        <f t="shared" si="2"/>
        <v>0</v>
      </c>
      <c r="K27" s="51">
        <f t="shared" si="3"/>
        <v>18</v>
      </c>
      <c r="L27" s="54"/>
      <c r="M27" s="55"/>
      <c r="N27" s="55"/>
      <c r="O27" s="55">
        <f t="shared" ref="O27:P27" si="34">IF(M27=0,0,300-M27)</f>
        <v>0</v>
      </c>
      <c r="P27" s="55">
        <f t="shared" si="34"/>
        <v>0</v>
      </c>
      <c r="Q27" s="49">
        <f t="shared" si="5"/>
        <v>0</v>
      </c>
      <c r="R27" s="51">
        <f t="shared" si="6"/>
        <v>11</v>
      </c>
      <c r="S27" s="54"/>
      <c r="T27" s="46"/>
      <c r="U27" s="46"/>
      <c r="V27" s="55"/>
      <c r="W27" s="54"/>
      <c r="X27" s="55" t="str">
        <f t="shared" si="7"/>
        <v/>
      </c>
      <c r="Y27" s="49">
        <f t="shared" si="8"/>
        <v>0</v>
      </c>
      <c r="Z27" s="51">
        <f t="shared" si="9"/>
        <v>8</v>
      </c>
      <c r="AA27" s="49">
        <f t="shared" si="10"/>
        <v>0</v>
      </c>
      <c r="AB27" s="51">
        <f t="shared" si="11"/>
        <v>18</v>
      </c>
    </row>
    <row r="28" ht="18.0" customHeight="1">
      <c r="A28" s="36">
        <v>1.0</v>
      </c>
      <c r="B28" s="36" t="s">
        <v>25</v>
      </c>
      <c r="C28" s="38"/>
      <c r="D28" s="59" t="s">
        <v>101</v>
      </c>
      <c r="E28" s="59">
        <v>2017.0</v>
      </c>
      <c r="F28" s="46"/>
      <c r="G28" s="43" t="s">
        <v>31</v>
      </c>
      <c r="H28" s="55"/>
      <c r="I28" s="55"/>
      <c r="J28" s="49">
        <f t="shared" si="2"/>
        <v>0</v>
      </c>
      <c r="K28" s="51">
        <f t="shared" si="3"/>
        <v>18</v>
      </c>
      <c r="L28" s="54"/>
      <c r="M28" s="55"/>
      <c r="N28" s="55"/>
      <c r="O28" s="55">
        <f t="shared" ref="O28:P28" si="35">IF(M28=0,0,300-M28)</f>
        <v>0</v>
      </c>
      <c r="P28" s="55">
        <f t="shared" si="35"/>
        <v>0</v>
      </c>
      <c r="Q28" s="49">
        <f t="shared" si="5"/>
        <v>0</v>
      </c>
      <c r="R28" s="51">
        <f t="shared" si="6"/>
        <v>11</v>
      </c>
      <c r="S28" s="54"/>
      <c r="T28" s="55"/>
      <c r="U28" s="55"/>
      <c r="V28" s="55"/>
      <c r="W28" s="54"/>
      <c r="X28" s="55" t="str">
        <f t="shared" si="7"/>
        <v/>
      </c>
      <c r="Y28" s="49">
        <f t="shared" si="8"/>
        <v>0</v>
      </c>
      <c r="Z28" s="51">
        <f t="shared" si="9"/>
        <v>8</v>
      </c>
      <c r="AA28" s="49">
        <f t="shared" si="10"/>
        <v>0</v>
      </c>
      <c r="AB28" s="51">
        <f t="shared" si="11"/>
        <v>18</v>
      </c>
    </row>
    <row r="29" ht="18.0" customHeight="1">
      <c r="A29" s="36">
        <v>1.0</v>
      </c>
      <c r="B29" s="36" t="s">
        <v>25</v>
      </c>
      <c r="C29" s="38"/>
      <c r="D29" s="59" t="s">
        <v>103</v>
      </c>
      <c r="E29" s="59">
        <v>2019.0</v>
      </c>
      <c r="F29" s="46"/>
      <c r="G29" s="43" t="s">
        <v>31</v>
      </c>
      <c r="H29" s="55"/>
      <c r="I29" s="55"/>
      <c r="J29" s="49">
        <f t="shared" si="2"/>
        <v>0</v>
      </c>
      <c r="K29" s="51">
        <f t="shared" si="3"/>
        <v>18</v>
      </c>
      <c r="L29" s="54"/>
      <c r="M29" s="55"/>
      <c r="N29" s="55"/>
      <c r="O29" s="55">
        <f t="shared" ref="O29:P29" si="36">IF(M29=0,0,300-M29)</f>
        <v>0</v>
      </c>
      <c r="P29" s="55">
        <f t="shared" si="36"/>
        <v>0</v>
      </c>
      <c r="Q29" s="49">
        <f t="shared" si="5"/>
        <v>0</v>
      </c>
      <c r="R29" s="51">
        <f t="shared" si="6"/>
        <v>11</v>
      </c>
      <c r="S29" s="54"/>
      <c r="T29" s="46"/>
      <c r="U29" s="46"/>
      <c r="V29" s="46"/>
      <c r="W29" s="54"/>
      <c r="X29" s="55" t="str">
        <f t="shared" si="7"/>
        <v/>
      </c>
      <c r="Y29" s="49">
        <f t="shared" si="8"/>
        <v>0</v>
      </c>
      <c r="Z29" s="51">
        <f t="shared" si="9"/>
        <v>8</v>
      </c>
      <c r="AA29" s="49">
        <f t="shared" si="10"/>
        <v>0</v>
      </c>
      <c r="AB29" s="51">
        <f t="shared" si="11"/>
        <v>18</v>
      </c>
    </row>
    <row r="30" ht="18.0" customHeight="1">
      <c r="A30" s="36">
        <v>1.0</v>
      </c>
      <c r="B30" s="36" t="s">
        <v>25</v>
      </c>
      <c r="C30" s="38"/>
      <c r="D30" s="59" t="s">
        <v>104</v>
      </c>
      <c r="E30" s="59" t="s">
        <v>30</v>
      </c>
      <c r="F30" s="55"/>
      <c r="G30" s="43" t="s">
        <v>31</v>
      </c>
      <c r="H30" s="46"/>
      <c r="I30" s="46"/>
      <c r="J30" s="49">
        <f t="shared" si="2"/>
        <v>0</v>
      </c>
      <c r="K30" s="51">
        <f t="shared" si="3"/>
        <v>18</v>
      </c>
      <c r="L30" s="54"/>
      <c r="M30" s="55"/>
      <c r="N30" s="55"/>
      <c r="O30" s="55">
        <f t="shared" ref="O30:P30" si="37">IF(M30=0,0,300-M30)</f>
        <v>0</v>
      </c>
      <c r="P30" s="55">
        <f t="shared" si="37"/>
        <v>0</v>
      </c>
      <c r="Q30" s="49">
        <f t="shared" si="5"/>
        <v>0</v>
      </c>
      <c r="R30" s="51">
        <f t="shared" si="6"/>
        <v>11</v>
      </c>
      <c r="S30" s="54"/>
      <c r="T30" s="46"/>
      <c r="U30" s="46"/>
      <c r="V30" s="46"/>
      <c r="W30" s="54"/>
      <c r="X30" s="55" t="str">
        <f t="shared" si="7"/>
        <v/>
      </c>
      <c r="Y30" s="49">
        <f t="shared" si="8"/>
        <v>0</v>
      </c>
      <c r="Z30" s="51">
        <f t="shared" si="9"/>
        <v>8</v>
      </c>
      <c r="AA30" s="49">
        <f t="shared" si="10"/>
        <v>0</v>
      </c>
      <c r="AB30" s="51">
        <f t="shared" si="11"/>
        <v>18</v>
      </c>
    </row>
    <row r="31" ht="18.0" hidden="1" customHeight="1">
      <c r="A31" s="36">
        <v>0.0</v>
      </c>
      <c r="B31" s="36"/>
      <c r="C31" s="38"/>
      <c r="D31" s="59" t="s">
        <v>107</v>
      </c>
      <c r="E31" s="59">
        <v>1998.0</v>
      </c>
      <c r="F31" s="43"/>
      <c r="G31" s="43" t="s">
        <v>31</v>
      </c>
      <c r="H31" s="55"/>
      <c r="I31" s="55"/>
      <c r="J31" s="49">
        <f t="shared" si="2"/>
        <v>0</v>
      </c>
      <c r="K31" s="51">
        <f t="shared" si="3"/>
        <v>18</v>
      </c>
      <c r="L31" s="54"/>
      <c r="M31" s="55"/>
      <c r="N31" s="55"/>
      <c r="O31" s="55">
        <f t="shared" ref="O31:P31" si="38">IF(M31=0,0,300-M31)</f>
        <v>0</v>
      </c>
      <c r="P31" s="55">
        <f t="shared" si="38"/>
        <v>0</v>
      </c>
      <c r="Q31" s="49">
        <f t="shared" si="5"/>
        <v>0</v>
      </c>
      <c r="R31" s="51">
        <f t="shared" si="6"/>
        <v>11</v>
      </c>
      <c r="S31" s="54"/>
      <c r="T31" s="55"/>
      <c r="U31" s="55"/>
      <c r="V31" s="55"/>
      <c r="W31" s="54"/>
      <c r="X31" s="55" t="str">
        <f t="shared" si="7"/>
        <v/>
      </c>
      <c r="Y31" s="49">
        <f t="shared" si="8"/>
        <v>0</v>
      </c>
      <c r="Z31" s="51">
        <f t="shared" si="9"/>
        <v>8</v>
      </c>
      <c r="AA31" s="49">
        <f t="shared" si="10"/>
        <v>0</v>
      </c>
      <c r="AB31" s="51">
        <f t="shared" si="11"/>
        <v>18</v>
      </c>
    </row>
    <row r="32" ht="18.0" hidden="1" customHeight="1">
      <c r="A32" s="36">
        <v>0.0</v>
      </c>
      <c r="B32" s="36"/>
      <c r="C32" s="39"/>
      <c r="D32" s="59" t="s">
        <v>109</v>
      </c>
      <c r="E32" s="59">
        <v>1998.0</v>
      </c>
      <c r="F32" s="43"/>
      <c r="G32" s="43" t="s">
        <v>31</v>
      </c>
      <c r="H32" s="55"/>
      <c r="I32" s="55"/>
      <c r="J32" s="49">
        <f t="shared" si="2"/>
        <v>0</v>
      </c>
      <c r="K32" s="51">
        <f t="shared" si="3"/>
        <v>18</v>
      </c>
      <c r="L32" s="54"/>
      <c r="M32" s="55"/>
      <c r="N32" s="55"/>
      <c r="O32" s="55">
        <f t="shared" ref="O32:P32" si="39">IF(M32=0,0,300-M32)</f>
        <v>0</v>
      </c>
      <c r="P32" s="55">
        <f t="shared" si="39"/>
        <v>0</v>
      </c>
      <c r="Q32" s="49">
        <f t="shared" si="5"/>
        <v>0</v>
      </c>
      <c r="R32" s="51">
        <f t="shared" si="6"/>
        <v>11</v>
      </c>
      <c r="S32" s="54"/>
      <c r="T32" s="55"/>
      <c r="U32" s="55"/>
      <c r="V32" s="55"/>
      <c r="W32" s="54"/>
      <c r="X32" s="55" t="str">
        <f t="shared" si="7"/>
        <v/>
      </c>
      <c r="Y32" s="49">
        <f t="shared" si="8"/>
        <v>0</v>
      </c>
      <c r="Z32" s="51">
        <f t="shared" si="9"/>
        <v>8</v>
      </c>
      <c r="AA32" s="49">
        <f t="shared" si="10"/>
        <v>0</v>
      </c>
      <c r="AB32" s="51">
        <f t="shared" si="11"/>
        <v>18</v>
      </c>
    </row>
    <row r="33" ht="18.0" hidden="1" customHeight="1">
      <c r="A33" s="36">
        <v>0.0</v>
      </c>
      <c r="B33" s="36"/>
      <c r="C33" s="39"/>
      <c r="D33" s="59" t="s">
        <v>111</v>
      </c>
      <c r="E33" s="59">
        <v>2000.0</v>
      </c>
      <c r="F33" s="43"/>
      <c r="G33" s="43" t="s">
        <v>31</v>
      </c>
      <c r="H33" s="46"/>
      <c r="I33" s="55"/>
      <c r="J33" s="49">
        <f t="shared" si="2"/>
        <v>0</v>
      </c>
      <c r="K33" s="51">
        <f t="shared" si="3"/>
        <v>18</v>
      </c>
      <c r="L33" s="54"/>
      <c r="M33" s="55"/>
      <c r="N33" s="55"/>
      <c r="O33" s="55">
        <f t="shared" ref="O33:P33" si="40">IF(M33=0,0,300-M33)</f>
        <v>0</v>
      </c>
      <c r="P33" s="55">
        <f t="shared" si="40"/>
        <v>0</v>
      </c>
      <c r="Q33" s="49">
        <f t="shared" si="5"/>
        <v>0</v>
      </c>
      <c r="R33" s="51">
        <f t="shared" si="6"/>
        <v>11</v>
      </c>
      <c r="S33" s="54"/>
      <c r="T33" s="46"/>
      <c r="U33" s="46"/>
      <c r="V33" s="46"/>
      <c r="W33" s="54"/>
      <c r="X33" s="55" t="str">
        <f t="shared" si="7"/>
        <v/>
      </c>
      <c r="Y33" s="49">
        <f t="shared" si="8"/>
        <v>0</v>
      </c>
      <c r="Z33" s="51">
        <f t="shared" si="9"/>
        <v>8</v>
      </c>
      <c r="AA33" s="49">
        <f t="shared" si="10"/>
        <v>0</v>
      </c>
      <c r="AB33" s="51">
        <f t="shared" si="11"/>
        <v>18</v>
      </c>
    </row>
    <row r="34" ht="18.0" hidden="1" customHeight="1">
      <c r="A34" s="36">
        <v>0.0</v>
      </c>
      <c r="B34" s="36"/>
      <c r="C34" s="39"/>
      <c r="D34" s="59" t="s">
        <v>112</v>
      </c>
      <c r="E34" s="59">
        <v>2000.0</v>
      </c>
      <c r="F34" s="43"/>
      <c r="G34" s="43" t="s">
        <v>31</v>
      </c>
      <c r="H34" s="55"/>
      <c r="I34" s="55"/>
      <c r="J34" s="49">
        <f t="shared" si="2"/>
        <v>0</v>
      </c>
      <c r="K34" s="51">
        <f t="shared" si="3"/>
        <v>18</v>
      </c>
      <c r="L34" s="54"/>
      <c r="M34" s="55"/>
      <c r="N34" s="55"/>
      <c r="O34" s="55">
        <f t="shared" ref="O34:P34" si="41">IF(M34=0,0,300-M34)</f>
        <v>0</v>
      </c>
      <c r="P34" s="55">
        <f t="shared" si="41"/>
        <v>0</v>
      </c>
      <c r="Q34" s="49">
        <f t="shared" si="5"/>
        <v>0</v>
      </c>
      <c r="R34" s="51">
        <f t="shared" si="6"/>
        <v>11</v>
      </c>
      <c r="S34" s="54"/>
      <c r="T34" s="46"/>
      <c r="U34" s="46"/>
      <c r="V34" s="46"/>
      <c r="W34" s="54"/>
      <c r="X34" s="55" t="str">
        <f t="shared" si="7"/>
        <v/>
      </c>
      <c r="Y34" s="49">
        <f t="shared" si="8"/>
        <v>0</v>
      </c>
      <c r="Z34" s="51">
        <f t="shared" si="9"/>
        <v>8</v>
      </c>
      <c r="AA34" s="49">
        <f t="shared" si="10"/>
        <v>0</v>
      </c>
      <c r="AB34" s="51">
        <f t="shared" si="11"/>
        <v>18</v>
      </c>
    </row>
    <row r="35" ht="18.0" hidden="1" customHeight="1">
      <c r="A35" s="36">
        <v>0.0</v>
      </c>
      <c r="B35" s="36"/>
      <c r="C35" s="39"/>
      <c r="D35" s="59" t="s">
        <v>113</v>
      </c>
      <c r="E35" s="59">
        <v>2000.0</v>
      </c>
      <c r="F35" s="43"/>
      <c r="G35" s="43" t="s">
        <v>31</v>
      </c>
      <c r="H35" s="55"/>
      <c r="I35" s="55"/>
      <c r="J35" s="49">
        <f t="shared" si="2"/>
        <v>0</v>
      </c>
      <c r="K35" s="51">
        <f t="shared" si="3"/>
        <v>18</v>
      </c>
      <c r="L35" s="54"/>
      <c r="M35" s="55"/>
      <c r="N35" s="55"/>
      <c r="O35" s="55">
        <f t="shared" ref="O35:P35" si="42">IF(M35=0,0,300-M35)</f>
        <v>0</v>
      </c>
      <c r="P35" s="55">
        <f t="shared" si="42"/>
        <v>0</v>
      </c>
      <c r="Q35" s="49">
        <f t="shared" si="5"/>
        <v>0</v>
      </c>
      <c r="R35" s="51">
        <f t="shared" si="6"/>
        <v>11</v>
      </c>
      <c r="S35" s="54"/>
      <c r="T35" s="55"/>
      <c r="U35" s="55"/>
      <c r="V35" s="55"/>
      <c r="W35" s="54"/>
      <c r="X35" s="55" t="str">
        <f t="shared" si="7"/>
        <v/>
      </c>
      <c r="Y35" s="49">
        <f t="shared" si="8"/>
        <v>0</v>
      </c>
      <c r="Z35" s="51">
        <f t="shared" si="9"/>
        <v>8</v>
      </c>
      <c r="AA35" s="49">
        <f t="shared" si="10"/>
        <v>0</v>
      </c>
      <c r="AB35" s="51">
        <f t="shared" si="11"/>
        <v>18</v>
      </c>
    </row>
    <row r="36" ht="18.0" hidden="1" customHeight="1">
      <c r="A36" s="36">
        <v>0.0</v>
      </c>
      <c r="B36" s="36"/>
      <c r="C36" s="38"/>
      <c r="D36" s="59" t="s">
        <v>115</v>
      </c>
      <c r="E36" s="59">
        <v>2007.0</v>
      </c>
      <c r="F36" s="46"/>
      <c r="G36" s="43" t="s">
        <v>31</v>
      </c>
      <c r="H36" s="55"/>
      <c r="I36" s="55"/>
      <c r="J36" s="49">
        <f t="shared" si="2"/>
        <v>0</v>
      </c>
      <c r="K36" s="51">
        <f t="shared" si="3"/>
        <v>18</v>
      </c>
      <c r="L36" s="54"/>
      <c r="M36" s="55"/>
      <c r="N36" s="55"/>
      <c r="O36" s="55">
        <f t="shared" ref="O36:P36" si="43">IF(M36=0,0,300-M36)</f>
        <v>0</v>
      </c>
      <c r="P36" s="55">
        <f t="shared" si="43"/>
        <v>0</v>
      </c>
      <c r="Q36" s="49">
        <f t="shared" si="5"/>
        <v>0</v>
      </c>
      <c r="R36" s="51">
        <f t="shared" si="6"/>
        <v>11</v>
      </c>
      <c r="S36" s="54"/>
      <c r="T36" s="55"/>
      <c r="U36" s="55"/>
      <c r="V36" s="55"/>
      <c r="W36" s="54"/>
      <c r="X36" s="55" t="str">
        <f t="shared" si="7"/>
        <v/>
      </c>
      <c r="Y36" s="49">
        <f t="shared" si="8"/>
        <v>0</v>
      </c>
      <c r="Z36" s="51">
        <f t="shared" si="9"/>
        <v>8</v>
      </c>
      <c r="AA36" s="49">
        <f t="shared" si="10"/>
        <v>0</v>
      </c>
      <c r="AB36" s="51">
        <f t="shared" si="11"/>
        <v>18</v>
      </c>
    </row>
    <row r="37" ht="18.0" customHeight="1">
      <c r="A37" s="36">
        <v>1.0</v>
      </c>
      <c r="B37" s="36" t="s">
        <v>34</v>
      </c>
      <c r="C37" s="38"/>
      <c r="D37" s="59" t="s">
        <v>118</v>
      </c>
      <c r="E37" s="59">
        <v>2014.0</v>
      </c>
      <c r="F37" s="55"/>
      <c r="G37" s="43" t="s">
        <v>31</v>
      </c>
      <c r="H37" s="55"/>
      <c r="I37" s="55"/>
      <c r="J37" s="49">
        <f t="shared" si="2"/>
        <v>0</v>
      </c>
      <c r="K37" s="51">
        <f t="shared" si="3"/>
        <v>18</v>
      </c>
      <c r="L37" s="54"/>
      <c r="M37" s="55"/>
      <c r="N37" s="55"/>
      <c r="O37" s="55">
        <f t="shared" ref="O37:P37" si="44">IF(M37=0,0,300-M37)</f>
        <v>0</v>
      </c>
      <c r="P37" s="55">
        <f t="shared" si="44"/>
        <v>0</v>
      </c>
      <c r="Q37" s="49">
        <f t="shared" si="5"/>
        <v>0</v>
      </c>
      <c r="R37" s="51">
        <f t="shared" si="6"/>
        <v>11</v>
      </c>
      <c r="S37" s="54"/>
      <c r="T37" s="55"/>
      <c r="U37" s="55"/>
      <c r="V37" s="55"/>
      <c r="W37" s="54"/>
      <c r="X37" s="55" t="str">
        <f t="shared" si="7"/>
        <v/>
      </c>
      <c r="Y37" s="49">
        <f t="shared" si="8"/>
        <v>0</v>
      </c>
      <c r="Z37" s="51">
        <f t="shared" si="9"/>
        <v>8</v>
      </c>
      <c r="AA37" s="49">
        <f t="shared" si="10"/>
        <v>0</v>
      </c>
      <c r="AB37" s="51">
        <f t="shared" si="11"/>
        <v>18</v>
      </c>
    </row>
    <row r="38" ht="18.0" hidden="1" customHeight="1">
      <c r="A38" s="36">
        <v>0.0</v>
      </c>
      <c r="B38" s="37"/>
      <c r="C38" s="39"/>
      <c r="D38" s="59" t="s">
        <v>120</v>
      </c>
      <c r="E38" s="59">
        <v>2007.0</v>
      </c>
      <c r="F38" s="43"/>
      <c r="G38" s="43" t="s">
        <v>31</v>
      </c>
      <c r="H38" s="55"/>
      <c r="I38" s="55"/>
      <c r="J38" s="49">
        <f t="shared" si="2"/>
        <v>0</v>
      </c>
      <c r="K38" s="51">
        <f t="shared" si="3"/>
        <v>18</v>
      </c>
      <c r="L38" s="54"/>
      <c r="M38" s="55"/>
      <c r="N38" s="55"/>
      <c r="O38" s="55">
        <f t="shared" ref="O38:P38" si="45">IF(M38=0,0,300-M38)</f>
        <v>0</v>
      </c>
      <c r="P38" s="55">
        <f t="shared" si="45"/>
        <v>0</v>
      </c>
      <c r="Q38" s="49">
        <f t="shared" si="5"/>
        <v>0</v>
      </c>
      <c r="R38" s="51">
        <f t="shared" si="6"/>
        <v>11</v>
      </c>
      <c r="S38" s="54"/>
      <c r="T38" s="55"/>
      <c r="U38" s="55"/>
      <c r="V38" s="55"/>
      <c r="W38" s="54"/>
      <c r="X38" s="55" t="str">
        <f t="shared" si="7"/>
        <v/>
      </c>
      <c r="Y38" s="49">
        <f t="shared" si="8"/>
        <v>0</v>
      </c>
      <c r="Z38" s="51">
        <f t="shared" si="9"/>
        <v>8</v>
      </c>
      <c r="AA38" s="49">
        <f t="shared" si="10"/>
        <v>0</v>
      </c>
      <c r="AB38" s="51">
        <f t="shared" si="11"/>
        <v>18</v>
      </c>
    </row>
    <row r="39" ht="18.0" hidden="1" customHeight="1">
      <c r="A39" s="37">
        <v>0.0</v>
      </c>
      <c r="B39" s="68"/>
      <c r="C39" s="38"/>
      <c r="D39" s="41" t="s">
        <v>125</v>
      </c>
      <c r="E39" s="41">
        <v>2009.0</v>
      </c>
      <c r="F39" s="43"/>
      <c r="G39" s="43" t="s">
        <v>31</v>
      </c>
      <c r="H39" s="55"/>
      <c r="I39" s="55"/>
      <c r="J39" s="49">
        <f t="shared" si="2"/>
        <v>0</v>
      </c>
      <c r="K39" s="51">
        <f t="shared" si="3"/>
        <v>18</v>
      </c>
      <c r="L39" s="54"/>
      <c r="M39" s="55"/>
      <c r="N39" s="55"/>
      <c r="O39" s="55">
        <f t="shared" ref="O39:P39" si="46">IF(M39=0,0,300-M39)</f>
        <v>0</v>
      </c>
      <c r="P39" s="55">
        <f t="shared" si="46"/>
        <v>0</v>
      </c>
      <c r="Q39" s="49">
        <f t="shared" si="5"/>
        <v>0</v>
      </c>
      <c r="R39" s="51">
        <f t="shared" si="6"/>
        <v>11</v>
      </c>
      <c r="S39" s="54"/>
      <c r="T39" s="55"/>
      <c r="U39" s="55"/>
      <c r="V39" s="55"/>
      <c r="W39" s="54"/>
      <c r="X39" s="55" t="str">
        <f t="shared" si="7"/>
        <v/>
      </c>
      <c r="Y39" s="49">
        <f t="shared" si="8"/>
        <v>0</v>
      </c>
      <c r="Z39" s="51">
        <f t="shared" si="9"/>
        <v>8</v>
      </c>
      <c r="AA39" s="49">
        <f t="shared" si="10"/>
        <v>0</v>
      </c>
      <c r="AB39" s="51">
        <f t="shared" si="11"/>
        <v>18</v>
      </c>
    </row>
    <row r="40" ht="18.0" customHeight="1">
      <c r="A40" s="36">
        <v>1.0</v>
      </c>
      <c r="B40" s="36" t="s">
        <v>34</v>
      </c>
      <c r="C40" s="38"/>
      <c r="D40" s="59" t="s">
        <v>127</v>
      </c>
      <c r="E40" s="59">
        <v>2018.0</v>
      </c>
      <c r="F40" s="55"/>
      <c r="G40" s="43" t="s">
        <v>31</v>
      </c>
      <c r="H40" s="55"/>
      <c r="I40" s="55"/>
      <c r="J40" s="49">
        <f t="shared" si="2"/>
        <v>0</v>
      </c>
      <c r="K40" s="51">
        <f t="shared" si="3"/>
        <v>18</v>
      </c>
      <c r="L40" s="54"/>
      <c r="M40" s="55"/>
      <c r="N40" s="55"/>
      <c r="O40" s="55">
        <f t="shared" ref="O40:P40" si="47">IF(M40=0,0,300-M40)</f>
        <v>0</v>
      </c>
      <c r="P40" s="55">
        <f t="shared" si="47"/>
        <v>0</v>
      </c>
      <c r="Q40" s="49">
        <f t="shared" si="5"/>
        <v>0</v>
      </c>
      <c r="R40" s="51">
        <f t="shared" si="6"/>
        <v>11</v>
      </c>
      <c r="S40" s="54"/>
      <c r="T40" s="55"/>
      <c r="U40" s="55"/>
      <c r="V40" s="55"/>
      <c r="W40" s="54"/>
      <c r="X40" s="55" t="str">
        <f t="shared" si="7"/>
        <v/>
      </c>
      <c r="Y40" s="49">
        <f t="shared" si="8"/>
        <v>0</v>
      </c>
      <c r="Z40" s="51">
        <f t="shared" si="9"/>
        <v>8</v>
      </c>
      <c r="AA40" s="49">
        <f t="shared" si="10"/>
        <v>0</v>
      </c>
      <c r="AB40" s="51">
        <f t="shared" si="11"/>
        <v>18</v>
      </c>
    </row>
    <row r="41" ht="18.0" customHeight="1">
      <c r="A41" s="36"/>
      <c r="B41" s="36"/>
      <c r="C41" s="38"/>
      <c r="D41" s="59"/>
      <c r="E41" s="69"/>
      <c r="F41" s="55"/>
      <c r="G41" s="43" t="s">
        <v>31</v>
      </c>
      <c r="H41" s="55"/>
      <c r="I41" s="55"/>
      <c r="J41" s="49">
        <f t="shared" si="2"/>
        <v>0</v>
      </c>
      <c r="K41" s="51">
        <f t="shared" si="3"/>
        <v>18</v>
      </c>
      <c r="L41" s="54"/>
      <c r="M41" s="55"/>
      <c r="N41" s="55"/>
      <c r="O41" s="55"/>
      <c r="P41" s="55"/>
      <c r="Q41" s="49">
        <f t="shared" si="5"/>
        <v>0</v>
      </c>
      <c r="R41" s="51">
        <f t="shared" si="6"/>
        <v>11</v>
      </c>
      <c r="S41" s="54"/>
      <c r="T41" s="55"/>
      <c r="U41" s="55"/>
      <c r="V41" s="55"/>
      <c r="W41" s="54"/>
      <c r="X41" s="55" t="str">
        <f t="shared" si="7"/>
        <v/>
      </c>
      <c r="Y41" s="49">
        <f t="shared" si="8"/>
        <v>0</v>
      </c>
      <c r="Z41" s="51">
        <f t="shared" si="9"/>
        <v>8</v>
      </c>
      <c r="AA41" s="49">
        <f t="shared" si="10"/>
        <v>0</v>
      </c>
      <c r="AB41" s="51">
        <f t="shared" si="11"/>
        <v>18</v>
      </c>
    </row>
    <row r="42" ht="18.0" hidden="1" customHeight="1">
      <c r="A42" s="37">
        <v>0.0</v>
      </c>
      <c r="B42" s="68"/>
      <c r="C42" s="38"/>
      <c r="D42" s="41" t="s">
        <v>130</v>
      </c>
      <c r="E42" s="41">
        <v>2009.0</v>
      </c>
      <c r="F42" s="43"/>
      <c r="G42" s="43" t="s">
        <v>31</v>
      </c>
      <c r="H42" s="55"/>
      <c r="I42" s="55"/>
      <c r="J42" s="49">
        <f t="shared" si="2"/>
        <v>0</v>
      </c>
      <c r="K42" s="51">
        <f t="shared" si="3"/>
        <v>18</v>
      </c>
      <c r="L42" s="54"/>
      <c r="M42" s="55"/>
      <c r="N42" s="55"/>
      <c r="O42" s="55">
        <f t="shared" ref="O42:P42" si="48">IF(M42=0,0,300-M42)</f>
        <v>0</v>
      </c>
      <c r="P42" s="55">
        <f t="shared" si="48"/>
        <v>0</v>
      </c>
      <c r="Q42" s="49">
        <f t="shared" si="5"/>
        <v>0</v>
      </c>
      <c r="R42" s="51">
        <f t="shared" si="6"/>
        <v>11</v>
      </c>
      <c r="S42" s="54"/>
      <c r="T42" s="55"/>
      <c r="U42" s="55"/>
      <c r="V42" s="55"/>
      <c r="W42" s="54"/>
      <c r="X42" s="55" t="str">
        <f t="shared" si="7"/>
        <v/>
      </c>
      <c r="Y42" s="49">
        <f t="shared" si="8"/>
        <v>0</v>
      </c>
      <c r="Z42" s="51">
        <f t="shared" si="9"/>
        <v>8</v>
      </c>
      <c r="AA42" s="49">
        <f t="shared" si="10"/>
        <v>0</v>
      </c>
      <c r="AB42" s="51">
        <f t="shared" si="11"/>
        <v>18</v>
      </c>
    </row>
    <row r="43" ht="18.0" hidden="1" customHeight="1">
      <c r="A43" s="36">
        <v>0.0</v>
      </c>
      <c r="B43" s="68"/>
      <c r="C43" s="38"/>
      <c r="D43" s="41" t="s">
        <v>132</v>
      </c>
      <c r="E43" s="41">
        <v>2010.0</v>
      </c>
      <c r="F43" s="43"/>
      <c r="G43" s="43" t="s">
        <v>31</v>
      </c>
      <c r="H43" s="55"/>
      <c r="I43" s="55"/>
      <c r="J43" s="49">
        <f t="shared" si="2"/>
        <v>0</v>
      </c>
      <c r="K43" s="51">
        <f t="shared" si="3"/>
        <v>18</v>
      </c>
      <c r="L43" s="54"/>
      <c r="M43" s="55"/>
      <c r="N43" s="55"/>
      <c r="O43" s="55">
        <f t="shared" ref="O43:P43" si="49">IF(M43=0,0,300-M43)</f>
        <v>0</v>
      </c>
      <c r="P43" s="55">
        <f t="shared" si="49"/>
        <v>0</v>
      </c>
      <c r="Q43" s="49">
        <f t="shared" si="5"/>
        <v>0</v>
      </c>
      <c r="R43" s="51">
        <f t="shared" si="6"/>
        <v>11</v>
      </c>
      <c r="S43" s="54"/>
      <c r="T43" s="55"/>
      <c r="U43" s="55"/>
      <c r="V43" s="55"/>
      <c r="W43" s="54"/>
      <c r="X43" s="55" t="str">
        <f t="shared" si="7"/>
        <v/>
      </c>
      <c r="Y43" s="49">
        <f t="shared" si="8"/>
        <v>0</v>
      </c>
      <c r="Z43" s="51">
        <f t="shared" si="9"/>
        <v>8</v>
      </c>
      <c r="AA43" s="49">
        <f t="shared" si="10"/>
        <v>0</v>
      </c>
      <c r="AB43" s="51">
        <f t="shared" si="11"/>
        <v>18</v>
      </c>
    </row>
    <row r="44" ht="18.0" hidden="1" customHeight="1">
      <c r="A44" s="36">
        <v>0.0</v>
      </c>
      <c r="B44" s="68"/>
      <c r="C44" s="38"/>
      <c r="D44" s="41" t="s">
        <v>135</v>
      </c>
      <c r="E44" s="41">
        <v>2010.0</v>
      </c>
      <c r="F44" s="43"/>
      <c r="G44" s="43" t="s">
        <v>31</v>
      </c>
      <c r="H44" s="55"/>
      <c r="I44" s="55"/>
      <c r="J44" s="49">
        <f t="shared" si="2"/>
        <v>0</v>
      </c>
      <c r="K44" s="51">
        <f t="shared" si="3"/>
        <v>18</v>
      </c>
      <c r="L44" s="54"/>
      <c r="M44" s="55"/>
      <c r="N44" s="55"/>
      <c r="O44" s="55">
        <f t="shared" ref="O44:P44" si="50">IF(M44=0,0,300-M44)</f>
        <v>0</v>
      </c>
      <c r="P44" s="55">
        <f t="shared" si="50"/>
        <v>0</v>
      </c>
      <c r="Q44" s="49">
        <f t="shared" si="5"/>
        <v>0</v>
      </c>
      <c r="R44" s="51">
        <f t="shared" si="6"/>
        <v>11</v>
      </c>
      <c r="S44" s="54"/>
      <c r="T44" s="55"/>
      <c r="U44" s="55"/>
      <c r="V44" s="55"/>
      <c r="W44" s="54"/>
      <c r="X44" s="55" t="str">
        <f t="shared" si="7"/>
        <v/>
      </c>
      <c r="Y44" s="49">
        <f t="shared" si="8"/>
        <v>0</v>
      </c>
      <c r="Z44" s="51">
        <f t="shared" si="9"/>
        <v>8</v>
      </c>
      <c r="AA44" s="49">
        <f t="shared" si="10"/>
        <v>0</v>
      </c>
      <c r="AB44" s="51">
        <f t="shared" si="11"/>
        <v>18</v>
      </c>
    </row>
    <row r="45" ht="18.0" hidden="1" customHeight="1">
      <c r="A45" s="36">
        <v>0.0</v>
      </c>
      <c r="B45" s="68"/>
      <c r="C45" s="38"/>
      <c r="D45" s="41" t="s">
        <v>137</v>
      </c>
      <c r="E45" s="41">
        <v>2010.0</v>
      </c>
      <c r="F45" s="43"/>
      <c r="G45" s="43" t="s">
        <v>31</v>
      </c>
      <c r="H45" s="55"/>
      <c r="I45" s="55"/>
      <c r="J45" s="49">
        <f t="shared" si="2"/>
        <v>0</v>
      </c>
      <c r="K45" s="51">
        <f t="shared" si="3"/>
        <v>18</v>
      </c>
      <c r="L45" s="54"/>
      <c r="M45" s="55"/>
      <c r="N45" s="55"/>
      <c r="O45" s="55">
        <f t="shared" ref="O45:P45" si="51">IF(M45=0,0,300-M45)</f>
        <v>0</v>
      </c>
      <c r="P45" s="55">
        <f t="shared" si="51"/>
        <v>0</v>
      </c>
      <c r="Q45" s="49">
        <f t="shared" si="5"/>
        <v>0</v>
      </c>
      <c r="R45" s="51">
        <f t="shared" si="6"/>
        <v>11</v>
      </c>
      <c r="S45" s="54"/>
      <c r="T45" s="55"/>
      <c r="U45" s="55"/>
      <c r="V45" s="55"/>
      <c r="W45" s="54"/>
      <c r="X45" s="55" t="str">
        <f t="shared" si="7"/>
        <v/>
      </c>
      <c r="Y45" s="49">
        <f t="shared" si="8"/>
        <v>0</v>
      </c>
      <c r="Z45" s="51">
        <f t="shared" si="9"/>
        <v>8</v>
      </c>
      <c r="AA45" s="49">
        <f t="shared" si="10"/>
        <v>0</v>
      </c>
      <c r="AB45" s="51">
        <f t="shared" si="11"/>
        <v>18</v>
      </c>
    </row>
    <row r="46" ht="18.0" hidden="1" customHeight="1">
      <c r="A46" s="37">
        <v>0.0</v>
      </c>
      <c r="B46" s="37"/>
      <c r="C46" s="39" t="s">
        <v>140</v>
      </c>
      <c r="D46" s="41" t="s">
        <v>141</v>
      </c>
      <c r="E46" s="41">
        <v>2011.0</v>
      </c>
      <c r="F46" s="43"/>
      <c r="G46" s="43" t="s">
        <v>31</v>
      </c>
      <c r="H46" s="55"/>
      <c r="I46" s="55"/>
      <c r="J46" s="49">
        <f t="shared" si="2"/>
        <v>0</v>
      </c>
      <c r="K46" s="51">
        <f t="shared" si="3"/>
        <v>18</v>
      </c>
      <c r="L46" s="54"/>
      <c r="M46" s="55"/>
      <c r="N46" s="55"/>
      <c r="O46" s="55">
        <f t="shared" ref="O46:P46" si="52">IF(M46=0,0,300-M46)</f>
        <v>0</v>
      </c>
      <c r="P46" s="55">
        <f t="shared" si="52"/>
        <v>0</v>
      </c>
      <c r="Q46" s="49">
        <f t="shared" si="5"/>
        <v>0</v>
      </c>
      <c r="R46" s="51">
        <f t="shared" si="6"/>
        <v>11</v>
      </c>
      <c r="S46" s="54"/>
      <c r="T46" s="55"/>
      <c r="U46" s="55"/>
      <c r="V46" s="55"/>
      <c r="W46" s="54"/>
      <c r="X46" s="55" t="str">
        <f t="shared" si="7"/>
        <v/>
      </c>
      <c r="Y46" s="49">
        <f t="shared" si="8"/>
        <v>0</v>
      </c>
      <c r="Z46" s="51">
        <f t="shared" si="9"/>
        <v>8</v>
      </c>
      <c r="AA46" s="49">
        <f t="shared" si="10"/>
        <v>0</v>
      </c>
      <c r="AB46" s="51">
        <f t="shared" si="11"/>
        <v>18</v>
      </c>
    </row>
    <row r="47" ht="18.0" hidden="1" customHeight="1">
      <c r="A47" s="37">
        <v>0.0</v>
      </c>
      <c r="B47" s="68"/>
      <c r="C47" s="38"/>
      <c r="D47" s="41" t="s">
        <v>144</v>
      </c>
      <c r="E47" s="41">
        <v>2011.0</v>
      </c>
      <c r="F47" s="43"/>
      <c r="G47" s="43" t="s">
        <v>31</v>
      </c>
      <c r="H47" s="55"/>
      <c r="I47" s="55"/>
      <c r="J47" s="49">
        <f t="shared" si="2"/>
        <v>0</v>
      </c>
      <c r="K47" s="51">
        <f t="shared" si="3"/>
        <v>18</v>
      </c>
      <c r="L47" s="54"/>
      <c r="M47" s="55"/>
      <c r="N47" s="55"/>
      <c r="O47" s="55">
        <f t="shared" ref="O47:P47" si="53">IF(M47=0,0,300-M47)</f>
        <v>0</v>
      </c>
      <c r="P47" s="55">
        <f t="shared" si="53"/>
        <v>0</v>
      </c>
      <c r="Q47" s="49">
        <f t="shared" si="5"/>
        <v>0</v>
      </c>
      <c r="R47" s="51">
        <f t="shared" si="6"/>
        <v>11</v>
      </c>
      <c r="S47" s="54"/>
      <c r="T47" s="55"/>
      <c r="U47" s="55"/>
      <c r="V47" s="55"/>
      <c r="W47" s="54"/>
      <c r="X47" s="55" t="str">
        <f t="shared" si="7"/>
        <v/>
      </c>
      <c r="Y47" s="49">
        <f t="shared" si="8"/>
        <v>0</v>
      </c>
      <c r="Z47" s="51">
        <f t="shared" si="9"/>
        <v>8</v>
      </c>
      <c r="AA47" s="49">
        <f t="shared" si="10"/>
        <v>0</v>
      </c>
      <c r="AB47" s="51">
        <f t="shared" si="11"/>
        <v>18</v>
      </c>
    </row>
    <row r="48" ht="18.0" hidden="1" customHeight="1">
      <c r="A48" s="36">
        <v>0.0</v>
      </c>
      <c r="B48" s="36"/>
      <c r="C48" s="38"/>
      <c r="D48" s="41" t="s">
        <v>146</v>
      </c>
      <c r="E48" s="41">
        <v>2013.0</v>
      </c>
      <c r="F48" s="43"/>
      <c r="G48" s="43" t="s">
        <v>31</v>
      </c>
      <c r="H48" s="46"/>
      <c r="I48" s="46"/>
      <c r="J48" s="49">
        <f t="shared" si="2"/>
        <v>0</v>
      </c>
      <c r="K48" s="51">
        <f t="shared" si="3"/>
        <v>18</v>
      </c>
      <c r="L48" s="54"/>
      <c r="M48" s="61"/>
      <c r="N48" s="61"/>
      <c r="O48" s="55">
        <f t="shared" ref="O48:P48" si="54">IF(M48=0,0,300-M48)</f>
        <v>0</v>
      </c>
      <c r="P48" s="55">
        <f t="shared" si="54"/>
        <v>0</v>
      </c>
      <c r="Q48" s="49">
        <f t="shared" si="5"/>
        <v>0</v>
      </c>
      <c r="R48" s="51">
        <f t="shared" si="6"/>
        <v>11</v>
      </c>
      <c r="S48" s="54"/>
      <c r="T48" s="46"/>
      <c r="U48" s="46"/>
      <c r="V48" s="46"/>
      <c r="W48" s="54"/>
      <c r="X48" s="55" t="str">
        <f t="shared" si="7"/>
        <v/>
      </c>
      <c r="Y48" s="49">
        <f t="shared" si="8"/>
        <v>0</v>
      </c>
      <c r="Z48" s="51">
        <f t="shared" si="9"/>
        <v>8</v>
      </c>
      <c r="AA48" s="49">
        <f t="shared" si="10"/>
        <v>0</v>
      </c>
      <c r="AB48" s="51">
        <f t="shared" si="11"/>
        <v>18</v>
      </c>
    </row>
    <row r="49" ht="18.0" hidden="1" customHeight="1">
      <c r="A49" s="36">
        <v>0.0</v>
      </c>
      <c r="B49" s="36"/>
      <c r="C49" s="39" t="s">
        <v>149</v>
      </c>
      <c r="D49" s="41" t="s">
        <v>150</v>
      </c>
      <c r="E49" s="41">
        <v>2013.0</v>
      </c>
      <c r="F49" s="43"/>
      <c r="G49" s="43" t="s">
        <v>31</v>
      </c>
      <c r="H49" s="55"/>
      <c r="I49" s="55"/>
      <c r="J49" s="49">
        <f t="shared" si="2"/>
        <v>0</v>
      </c>
      <c r="K49" s="51">
        <f t="shared" si="3"/>
        <v>18</v>
      </c>
      <c r="L49" s="54"/>
      <c r="M49" s="55"/>
      <c r="N49" s="55"/>
      <c r="O49" s="55">
        <f t="shared" ref="O49:P49" si="55">IF(M49=0,0,300-M49)</f>
        <v>0</v>
      </c>
      <c r="P49" s="55">
        <f t="shared" si="55"/>
        <v>0</v>
      </c>
      <c r="Q49" s="49">
        <f t="shared" si="5"/>
        <v>0</v>
      </c>
      <c r="R49" s="51">
        <f t="shared" si="6"/>
        <v>11</v>
      </c>
      <c r="S49" s="54"/>
      <c r="T49" s="55"/>
      <c r="U49" s="55"/>
      <c r="V49" s="55"/>
      <c r="W49" s="54"/>
      <c r="X49" s="55" t="str">
        <f t="shared" si="7"/>
        <v/>
      </c>
      <c r="Y49" s="49">
        <f t="shared" si="8"/>
        <v>0</v>
      </c>
      <c r="Z49" s="51">
        <f t="shared" si="9"/>
        <v>8</v>
      </c>
      <c r="AA49" s="49">
        <f t="shared" si="10"/>
        <v>0</v>
      </c>
      <c r="AB49" s="51">
        <f t="shared" si="11"/>
        <v>18</v>
      </c>
    </row>
    <row r="50" ht="18.0" hidden="1" customHeight="1">
      <c r="A50" s="37">
        <v>0.0</v>
      </c>
      <c r="B50" s="68"/>
      <c r="C50" s="38"/>
      <c r="D50" s="41" t="s">
        <v>152</v>
      </c>
      <c r="E50" s="41">
        <v>2013.0</v>
      </c>
      <c r="F50" s="43"/>
      <c r="G50" s="43" t="s">
        <v>31</v>
      </c>
      <c r="H50" s="55"/>
      <c r="I50" s="55"/>
      <c r="J50" s="49">
        <f t="shared" si="2"/>
        <v>0</v>
      </c>
      <c r="K50" s="51">
        <f t="shared" si="3"/>
        <v>18</v>
      </c>
      <c r="L50" s="54"/>
      <c r="M50" s="55"/>
      <c r="N50" s="55"/>
      <c r="O50" s="55">
        <f t="shared" ref="O50:P50" si="56">IF(M50=0,0,300-M50)</f>
        <v>0</v>
      </c>
      <c r="P50" s="55">
        <f t="shared" si="56"/>
        <v>0</v>
      </c>
      <c r="Q50" s="49">
        <f t="shared" si="5"/>
        <v>0</v>
      </c>
      <c r="R50" s="51">
        <f t="shared" si="6"/>
        <v>11</v>
      </c>
      <c r="S50" s="54"/>
      <c r="T50" s="55"/>
      <c r="U50" s="55"/>
      <c r="V50" s="55"/>
      <c r="W50" s="54"/>
      <c r="X50" s="55" t="str">
        <f t="shared" si="7"/>
        <v/>
      </c>
      <c r="Y50" s="49">
        <f t="shared" si="8"/>
        <v>0</v>
      </c>
      <c r="Z50" s="51">
        <f t="shared" si="9"/>
        <v>8</v>
      </c>
      <c r="AA50" s="49">
        <f t="shared" si="10"/>
        <v>0</v>
      </c>
      <c r="AB50" s="51">
        <f t="shared" si="11"/>
        <v>18</v>
      </c>
    </row>
    <row r="51" ht="18.0" hidden="1" customHeight="1">
      <c r="A51" s="36">
        <v>0.0</v>
      </c>
      <c r="B51" s="36"/>
      <c r="C51" s="38"/>
      <c r="D51" s="41" t="s">
        <v>154</v>
      </c>
      <c r="E51" s="41">
        <v>2015.0</v>
      </c>
      <c r="F51" s="43"/>
      <c r="G51" s="43" t="s">
        <v>31</v>
      </c>
      <c r="H51" s="55"/>
      <c r="I51" s="55"/>
      <c r="J51" s="49">
        <f t="shared" si="2"/>
        <v>0</v>
      </c>
      <c r="K51" s="51">
        <f t="shared" si="3"/>
        <v>18</v>
      </c>
      <c r="L51" s="54"/>
      <c r="M51" s="55"/>
      <c r="N51" s="55"/>
      <c r="O51" s="55">
        <f t="shared" ref="O51:P51" si="57">IF(M51=0,0,300-M51)</f>
        <v>0</v>
      </c>
      <c r="P51" s="55">
        <f t="shared" si="57"/>
        <v>0</v>
      </c>
      <c r="Q51" s="49">
        <f t="shared" si="5"/>
        <v>0</v>
      </c>
      <c r="R51" s="51">
        <f t="shared" si="6"/>
        <v>11</v>
      </c>
      <c r="S51" s="54"/>
      <c r="T51" s="55"/>
      <c r="U51" s="55"/>
      <c r="V51" s="55"/>
      <c r="W51" s="54"/>
      <c r="X51" s="55" t="str">
        <f t="shared" si="7"/>
        <v/>
      </c>
      <c r="Y51" s="49">
        <f t="shared" si="8"/>
        <v>0</v>
      </c>
      <c r="Z51" s="51">
        <f t="shared" si="9"/>
        <v>8</v>
      </c>
      <c r="AA51" s="49">
        <f t="shared" si="10"/>
        <v>0</v>
      </c>
      <c r="AB51" s="51">
        <f t="shared" si="11"/>
        <v>18</v>
      </c>
    </row>
    <row r="52" ht="18.0" hidden="1" customHeight="1">
      <c r="A52" s="36">
        <v>0.0</v>
      </c>
      <c r="B52" s="68"/>
      <c r="C52" s="38"/>
      <c r="D52" s="41" t="s">
        <v>157</v>
      </c>
      <c r="E52" s="41">
        <v>2015.0</v>
      </c>
      <c r="F52" s="43"/>
      <c r="G52" s="43" t="s">
        <v>31</v>
      </c>
      <c r="H52" s="55"/>
      <c r="I52" s="55"/>
      <c r="J52" s="49">
        <f t="shared" si="2"/>
        <v>0</v>
      </c>
      <c r="K52" s="51">
        <f t="shared" si="3"/>
        <v>18</v>
      </c>
      <c r="L52" s="54"/>
      <c r="M52" s="55"/>
      <c r="N52" s="55"/>
      <c r="O52" s="55">
        <f t="shared" ref="O52:P52" si="58">IF(M52=0,0,300-M52)</f>
        <v>0</v>
      </c>
      <c r="P52" s="55">
        <f t="shared" si="58"/>
        <v>0</v>
      </c>
      <c r="Q52" s="49">
        <f t="shared" si="5"/>
        <v>0</v>
      </c>
      <c r="R52" s="51">
        <f t="shared" si="6"/>
        <v>11</v>
      </c>
      <c r="S52" s="54"/>
      <c r="T52" s="55"/>
      <c r="U52" s="55"/>
      <c r="V52" s="55"/>
      <c r="W52" s="54"/>
      <c r="X52" s="55" t="str">
        <f t="shared" si="7"/>
        <v/>
      </c>
      <c r="Y52" s="49">
        <f t="shared" si="8"/>
        <v>0</v>
      </c>
      <c r="Z52" s="51">
        <f t="shared" si="9"/>
        <v>8</v>
      </c>
      <c r="AA52" s="49">
        <f t="shared" si="10"/>
        <v>0</v>
      </c>
      <c r="AB52" s="51">
        <f t="shared" si="11"/>
        <v>18</v>
      </c>
    </row>
    <row r="53" ht="18.0" hidden="1" customHeight="1">
      <c r="A53" s="37">
        <v>0.0</v>
      </c>
      <c r="B53" s="68"/>
      <c r="C53" s="38"/>
      <c r="D53" s="41" t="s">
        <v>159</v>
      </c>
      <c r="E53" s="41">
        <v>2015.0</v>
      </c>
      <c r="F53" s="43"/>
      <c r="G53" s="43" t="s">
        <v>31</v>
      </c>
      <c r="H53" s="55"/>
      <c r="I53" s="55"/>
      <c r="J53" s="49">
        <f t="shared" si="2"/>
        <v>0</v>
      </c>
      <c r="K53" s="51">
        <f t="shared" si="3"/>
        <v>18</v>
      </c>
      <c r="L53" s="54"/>
      <c r="M53" s="55"/>
      <c r="N53" s="55"/>
      <c r="O53" s="55">
        <f t="shared" ref="O53:P53" si="59">IF(M53=0,0,300-M53)</f>
        <v>0</v>
      </c>
      <c r="P53" s="55">
        <f t="shared" si="59"/>
        <v>0</v>
      </c>
      <c r="Q53" s="49">
        <f t="shared" si="5"/>
        <v>0</v>
      </c>
      <c r="R53" s="51">
        <f t="shared" si="6"/>
        <v>11</v>
      </c>
      <c r="S53" s="54"/>
      <c r="T53" s="55"/>
      <c r="U53" s="55"/>
      <c r="V53" s="55"/>
      <c r="W53" s="54"/>
      <c r="X53" s="55" t="str">
        <f t="shared" si="7"/>
        <v/>
      </c>
      <c r="Y53" s="49">
        <f t="shared" si="8"/>
        <v>0</v>
      </c>
      <c r="Z53" s="51">
        <f t="shared" si="9"/>
        <v>8</v>
      </c>
      <c r="AA53" s="49">
        <f t="shared" si="10"/>
        <v>0</v>
      </c>
      <c r="AB53" s="51">
        <f t="shared" si="11"/>
        <v>18</v>
      </c>
    </row>
    <row r="54" ht="18.0" hidden="1" customHeight="1">
      <c r="A54" s="37">
        <v>0.0</v>
      </c>
      <c r="B54" s="68"/>
      <c r="C54" s="38"/>
      <c r="D54" s="41" t="s">
        <v>161</v>
      </c>
      <c r="E54" s="41">
        <v>2015.0</v>
      </c>
      <c r="F54" s="43"/>
      <c r="G54" s="43" t="s">
        <v>31</v>
      </c>
      <c r="H54" s="55"/>
      <c r="I54" s="55"/>
      <c r="J54" s="49">
        <f t="shared" si="2"/>
        <v>0</v>
      </c>
      <c r="K54" s="51">
        <f t="shared" si="3"/>
        <v>18</v>
      </c>
      <c r="L54" s="54"/>
      <c r="M54" s="55"/>
      <c r="N54" s="55"/>
      <c r="O54" s="55">
        <f t="shared" ref="O54:P54" si="60">IF(M54=0,0,300-M54)</f>
        <v>0</v>
      </c>
      <c r="P54" s="55">
        <f t="shared" si="60"/>
        <v>0</v>
      </c>
      <c r="Q54" s="49">
        <f t="shared" si="5"/>
        <v>0</v>
      </c>
      <c r="R54" s="51">
        <f t="shared" si="6"/>
        <v>11</v>
      </c>
      <c r="S54" s="54"/>
      <c r="T54" s="55"/>
      <c r="U54" s="55"/>
      <c r="V54" s="55"/>
      <c r="W54" s="54"/>
      <c r="X54" s="55" t="str">
        <f t="shared" si="7"/>
        <v/>
      </c>
      <c r="Y54" s="49">
        <f t="shared" si="8"/>
        <v>0</v>
      </c>
      <c r="Z54" s="51">
        <f t="shared" si="9"/>
        <v>8</v>
      </c>
      <c r="AA54" s="49">
        <f t="shared" si="10"/>
        <v>0</v>
      </c>
      <c r="AB54" s="51">
        <f t="shared" si="11"/>
        <v>18</v>
      </c>
    </row>
    <row r="55" ht="18.0" hidden="1" customHeight="1">
      <c r="A55" s="36">
        <v>0.0</v>
      </c>
      <c r="B55" s="36"/>
      <c r="C55" s="38"/>
      <c r="D55" s="41" t="s">
        <v>163</v>
      </c>
      <c r="E55" s="59">
        <v>2016.0</v>
      </c>
      <c r="F55" s="43"/>
      <c r="G55" s="43" t="s">
        <v>31</v>
      </c>
      <c r="H55" s="46"/>
      <c r="I55" s="46"/>
      <c r="J55" s="49">
        <f t="shared" si="2"/>
        <v>0</v>
      </c>
      <c r="K55" s="51">
        <f t="shared" si="3"/>
        <v>18</v>
      </c>
      <c r="L55" s="54"/>
      <c r="M55" s="55"/>
      <c r="N55" s="55"/>
      <c r="O55" s="55">
        <f t="shared" ref="O55:P55" si="61">IF(M55=0,0,300-M55)</f>
        <v>0</v>
      </c>
      <c r="P55" s="55">
        <f t="shared" si="61"/>
        <v>0</v>
      </c>
      <c r="Q55" s="49">
        <f t="shared" si="5"/>
        <v>0</v>
      </c>
      <c r="R55" s="51">
        <f t="shared" si="6"/>
        <v>11</v>
      </c>
      <c r="S55" s="54"/>
      <c r="T55" s="46"/>
      <c r="U55" s="46"/>
      <c r="V55" s="46"/>
      <c r="W55" s="54"/>
      <c r="X55" s="55" t="str">
        <f t="shared" si="7"/>
        <v/>
      </c>
      <c r="Y55" s="49">
        <f t="shared" si="8"/>
        <v>0</v>
      </c>
      <c r="Z55" s="51">
        <f t="shared" si="9"/>
        <v>8</v>
      </c>
      <c r="AA55" s="49">
        <f t="shared" si="10"/>
        <v>0</v>
      </c>
      <c r="AB55" s="51">
        <f t="shared" si="11"/>
        <v>18</v>
      </c>
    </row>
    <row r="56" ht="18.0" hidden="1" customHeight="1">
      <c r="A56" s="36">
        <v>0.0</v>
      </c>
      <c r="B56" s="36"/>
      <c r="C56" s="38"/>
      <c r="D56" s="59" t="s">
        <v>165</v>
      </c>
      <c r="E56" s="59">
        <v>2016.0</v>
      </c>
      <c r="F56" s="46"/>
      <c r="G56" s="43" t="s">
        <v>31</v>
      </c>
      <c r="H56" s="46"/>
      <c r="I56" s="46"/>
      <c r="J56" s="49">
        <f t="shared" si="2"/>
        <v>0</v>
      </c>
      <c r="K56" s="51">
        <f t="shared" si="3"/>
        <v>18</v>
      </c>
      <c r="L56" s="54"/>
      <c r="M56" s="55"/>
      <c r="N56" s="55"/>
      <c r="O56" s="55">
        <f t="shared" ref="O56:P56" si="62">IF(M56=0,0,300-M56)</f>
        <v>0</v>
      </c>
      <c r="P56" s="55">
        <f t="shared" si="62"/>
        <v>0</v>
      </c>
      <c r="Q56" s="49">
        <f t="shared" si="5"/>
        <v>0</v>
      </c>
      <c r="R56" s="51">
        <f t="shared" si="6"/>
        <v>11</v>
      </c>
      <c r="S56" s="54"/>
      <c r="T56" s="46"/>
      <c r="U56" s="46"/>
      <c r="V56" s="46"/>
      <c r="W56" s="54"/>
      <c r="X56" s="55" t="str">
        <f t="shared" si="7"/>
        <v/>
      </c>
      <c r="Y56" s="49">
        <f t="shared" si="8"/>
        <v>0</v>
      </c>
      <c r="Z56" s="51">
        <f t="shared" si="9"/>
        <v>8</v>
      </c>
      <c r="AA56" s="49">
        <f t="shared" si="10"/>
        <v>0</v>
      </c>
      <c r="AB56" s="51">
        <f t="shared" si="11"/>
        <v>18</v>
      </c>
    </row>
    <row r="57" ht="18.0" hidden="1" customHeight="1">
      <c r="A57" s="36">
        <v>0.0</v>
      </c>
      <c r="B57" s="36"/>
      <c r="C57" s="38"/>
      <c r="D57" s="59" t="s">
        <v>167</v>
      </c>
      <c r="E57" s="59">
        <v>2017.0</v>
      </c>
      <c r="F57" s="46"/>
      <c r="G57" s="43" t="s">
        <v>31</v>
      </c>
      <c r="H57" s="55"/>
      <c r="I57" s="55"/>
      <c r="J57" s="49">
        <f t="shared" si="2"/>
        <v>0</v>
      </c>
      <c r="K57" s="51">
        <f t="shared" si="3"/>
        <v>18</v>
      </c>
      <c r="L57" s="54"/>
      <c r="M57" s="55"/>
      <c r="N57" s="55"/>
      <c r="O57" s="55">
        <f t="shared" ref="O57:P57" si="63">IF(M57=0,0,300-M57)</f>
        <v>0</v>
      </c>
      <c r="P57" s="55">
        <f t="shared" si="63"/>
        <v>0</v>
      </c>
      <c r="Q57" s="49">
        <f t="shared" si="5"/>
        <v>0</v>
      </c>
      <c r="R57" s="51">
        <f t="shared" si="6"/>
        <v>11</v>
      </c>
      <c r="S57" s="54"/>
      <c r="T57" s="55"/>
      <c r="U57" s="55"/>
      <c r="V57" s="55"/>
      <c r="W57" s="54"/>
      <c r="X57" s="55" t="str">
        <f t="shared" si="7"/>
        <v/>
      </c>
      <c r="Y57" s="49">
        <f t="shared" si="8"/>
        <v>0</v>
      </c>
      <c r="Z57" s="51">
        <f t="shared" si="9"/>
        <v>8</v>
      </c>
      <c r="AA57" s="49">
        <f t="shared" si="10"/>
        <v>0</v>
      </c>
      <c r="AB57" s="51">
        <f t="shared" si="11"/>
        <v>18</v>
      </c>
    </row>
    <row r="58" ht="18.0" hidden="1" customHeight="1">
      <c r="A58" s="36">
        <v>0.0</v>
      </c>
      <c r="B58" s="68"/>
      <c r="C58" s="38"/>
      <c r="D58" s="41" t="s">
        <v>169</v>
      </c>
      <c r="E58" s="59">
        <v>2017.0</v>
      </c>
      <c r="F58" s="43"/>
      <c r="G58" s="43" t="s">
        <v>31</v>
      </c>
      <c r="H58" s="55"/>
      <c r="I58" s="55"/>
      <c r="J58" s="49">
        <f t="shared" si="2"/>
        <v>0</v>
      </c>
      <c r="K58" s="51">
        <f t="shared" si="3"/>
        <v>18</v>
      </c>
      <c r="L58" s="54"/>
      <c r="M58" s="55"/>
      <c r="N58" s="55"/>
      <c r="O58" s="55">
        <f t="shared" ref="O58:P58" si="64">IF(M58=0,0,300-M58)</f>
        <v>0</v>
      </c>
      <c r="P58" s="55">
        <f t="shared" si="64"/>
        <v>0</v>
      </c>
      <c r="Q58" s="49">
        <f t="shared" si="5"/>
        <v>0</v>
      </c>
      <c r="R58" s="51">
        <f t="shared" si="6"/>
        <v>11</v>
      </c>
      <c r="S58" s="54"/>
      <c r="T58" s="55"/>
      <c r="U58" s="55"/>
      <c r="V58" s="55"/>
      <c r="W58" s="54"/>
      <c r="X58" s="55" t="str">
        <f t="shared" si="7"/>
        <v/>
      </c>
      <c r="Y58" s="49">
        <f t="shared" si="8"/>
        <v>0</v>
      </c>
      <c r="Z58" s="51">
        <f t="shared" si="9"/>
        <v>8</v>
      </c>
      <c r="AA58" s="49">
        <f t="shared" si="10"/>
        <v>0</v>
      </c>
      <c r="AB58" s="51">
        <f t="shared" si="11"/>
        <v>18</v>
      </c>
    </row>
    <row r="59" ht="18.0" hidden="1" customHeight="1">
      <c r="A59" s="36">
        <v>0.0</v>
      </c>
      <c r="B59" s="36"/>
      <c r="C59" s="38"/>
      <c r="D59" s="59" t="s">
        <v>171</v>
      </c>
      <c r="E59" s="59">
        <v>2019.0</v>
      </c>
      <c r="F59" s="46"/>
      <c r="G59" s="43" t="s">
        <v>31</v>
      </c>
      <c r="H59" s="55"/>
      <c r="I59" s="55"/>
      <c r="J59" s="49">
        <f t="shared" si="2"/>
        <v>0</v>
      </c>
      <c r="K59" s="51">
        <f t="shared" si="3"/>
        <v>18</v>
      </c>
      <c r="L59" s="54"/>
      <c r="M59" s="55"/>
      <c r="N59" s="55"/>
      <c r="O59" s="55">
        <f t="shared" ref="O59:P59" si="65">IF(M59=0,0,300-M59)</f>
        <v>0</v>
      </c>
      <c r="P59" s="55">
        <f t="shared" si="65"/>
        <v>0</v>
      </c>
      <c r="Q59" s="49">
        <f t="shared" si="5"/>
        <v>0</v>
      </c>
      <c r="R59" s="51">
        <f t="shared" si="6"/>
        <v>11</v>
      </c>
      <c r="S59" s="54"/>
      <c r="T59" s="55"/>
      <c r="U59" s="55"/>
      <c r="V59" s="55"/>
      <c r="W59" s="54"/>
      <c r="X59" s="55" t="str">
        <f t="shared" si="7"/>
        <v/>
      </c>
      <c r="Y59" s="49">
        <f t="shared" si="8"/>
        <v>0</v>
      </c>
      <c r="Z59" s="51">
        <f t="shared" si="9"/>
        <v>8</v>
      </c>
      <c r="AA59" s="49">
        <f t="shared" si="10"/>
        <v>0</v>
      </c>
      <c r="AB59" s="51">
        <f t="shared" si="11"/>
        <v>18</v>
      </c>
    </row>
    <row r="60" ht="18.0" hidden="1" customHeight="1">
      <c r="A60" s="36">
        <v>0.0</v>
      </c>
      <c r="B60" s="36"/>
      <c r="C60" s="70" t="s">
        <v>174</v>
      </c>
      <c r="D60" s="59" t="s">
        <v>178</v>
      </c>
      <c r="E60" s="59">
        <v>2019.0</v>
      </c>
      <c r="F60" s="46"/>
      <c r="G60" s="43" t="s">
        <v>31</v>
      </c>
      <c r="H60" s="55"/>
      <c r="I60" s="55"/>
      <c r="J60" s="49">
        <f t="shared" si="2"/>
        <v>0</v>
      </c>
      <c r="K60" s="51">
        <f t="shared" si="3"/>
        <v>18</v>
      </c>
      <c r="L60" s="54"/>
      <c r="M60" s="55"/>
      <c r="N60" s="55"/>
      <c r="O60" s="55">
        <f t="shared" ref="O60:P60" si="66">IF(M60=0,0,300-M60)</f>
        <v>0</v>
      </c>
      <c r="P60" s="55">
        <f t="shared" si="66"/>
        <v>0</v>
      </c>
      <c r="Q60" s="49">
        <f t="shared" si="5"/>
        <v>0</v>
      </c>
      <c r="R60" s="51">
        <f t="shared" si="6"/>
        <v>11</v>
      </c>
      <c r="S60" s="54"/>
      <c r="T60" s="55"/>
      <c r="U60" s="55"/>
      <c r="V60" s="55"/>
      <c r="W60" s="54"/>
      <c r="X60" s="55" t="str">
        <f t="shared" si="7"/>
        <v/>
      </c>
      <c r="Y60" s="49">
        <f t="shared" si="8"/>
        <v>0</v>
      </c>
      <c r="Z60" s="51">
        <f t="shared" si="9"/>
        <v>8</v>
      </c>
      <c r="AA60" s="49">
        <f t="shared" si="10"/>
        <v>0</v>
      </c>
      <c r="AB60" s="51">
        <f t="shared" si="11"/>
        <v>18</v>
      </c>
    </row>
    <row r="61" ht="18.0" hidden="1" customHeight="1">
      <c r="A61" s="36">
        <v>0.0</v>
      </c>
      <c r="B61" s="36"/>
      <c r="C61" s="71"/>
      <c r="D61" s="59" t="s">
        <v>183</v>
      </c>
      <c r="E61" s="59" t="s">
        <v>30</v>
      </c>
      <c r="F61" s="55"/>
      <c r="G61" s="43" t="s">
        <v>31</v>
      </c>
      <c r="H61" s="46"/>
      <c r="I61" s="46"/>
      <c r="J61" s="49">
        <f t="shared" si="2"/>
        <v>0</v>
      </c>
      <c r="K61" s="51">
        <f t="shared" si="3"/>
        <v>18</v>
      </c>
      <c r="L61" s="54"/>
      <c r="M61" s="55"/>
      <c r="N61" s="55"/>
      <c r="O61" s="55">
        <f t="shared" ref="O61:P61" si="67">IF(M61=0,0,300-M61)</f>
        <v>0</v>
      </c>
      <c r="P61" s="55">
        <f t="shared" si="67"/>
        <v>0</v>
      </c>
      <c r="Q61" s="49">
        <f t="shared" si="5"/>
        <v>0</v>
      </c>
      <c r="R61" s="51">
        <f t="shared" si="6"/>
        <v>11</v>
      </c>
      <c r="S61" s="54"/>
      <c r="T61" s="55"/>
      <c r="U61" s="55"/>
      <c r="V61" s="55"/>
      <c r="W61" s="54"/>
      <c r="X61" s="55" t="str">
        <f t="shared" si="7"/>
        <v/>
      </c>
      <c r="Y61" s="49">
        <f t="shared" si="8"/>
        <v>0</v>
      </c>
      <c r="Z61" s="51">
        <f t="shared" si="9"/>
        <v>8</v>
      </c>
      <c r="AA61" s="49">
        <f t="shared" si="10"/>
        <v>0</v>
      </c>
      <c r="AB61" s="51">
        <f t="shared" si="11"/>
        <v>18</v>
      </c>
    </row>
    <row r="62" ht="18.0" hidden="1" customHeight="1">
      <c r="A62" s="36">
        <v>0.0</v>
      </c>
      <c r="B62" s="36"/>
      <c r="C62" s="71" t="s">
        <v>185</v>
      </c>
      <c r="D62" s="41" t="s">
        <v>186</v>
      </c>
      <c r="E62" s="41" t="s">
        <v>30</v>
      </c>
      <c r="F62" s="43"/>
      <c r="G62" s="43" t="s">
        <v>31</v>
      </c>
      <c r="H62" s="55"/>
      <c r="I62" s="55"/>
      <c r="J62" s="49">
        <f t="shared" si="2"/>
        <v>0</v>
      </c>
      <c r="K62" s="51">
        <f t="shared" si="3"/>
        <v>18</v>
      </c>
      <c r="L62" s="54"/>
      <c r="M62" s="55"/>
      <c r="N62" s="55"/>
      <c r="O62" s="55">
        <f t="shared" ref="O62:P62" si="68">IF(M62=0,0,300-M62)</f>
        <v>0</v>
      </c>
      <c r="P62" s="55">
        <f t="shared" si="68"/>
        <v>0</v>
      </c>
      <c r="Q62" s="49">
        <f t="shared" si="5"/>
        <v>0</v>
      </c>
      <c r="R62" s="51">
        <f t="shared" si="6"/>
        <v>11</v>
      </c>
      <c r="S62" s="54"/>
      <c r="T62" s="55"/>
      <c r="U62" s="55"/>
      <c r="V62" s="55"/>
      <c r="W62" s="54"/>
      <c r="X62" s="55" t="str">
        <f t="shared" si="7"/>
        <v/>
      </c>
      <c r="Y62" s="49">
        <f t="shared" si="8"/>
        <v>0</v>
      </c>
      <c r="Z62" s="51">
        <f t="shared" si="9"/>
        <v>8</v>
      </c>
      <c r="AA62" s="49">
        <f t="shared" si="10"/>
        <v>0</v>
      </c>
      <c r="AB62" s="51">
        <f t="shared" si="11"/>
        <v>18</v>
      </c>
    </row>
    <row r="63" ht="18.0" hidden="1" customHeight="1">
      <c r="A63" s="36">
        <v>0.0</v>
      </c>
      <c r="B63" s="36"/>
      <c r="C63" s="70" t="s">
        <v>188</v>
      </c>
      <c r="D63" s="59" t="s">
        <v>189</v>
      </c>
      <c r="E63" s="59" t="s">
        <v>30</v>
      </c>
      <c r="F63" s="55"/>
      <c r="G63" s="43" t="s">
        <v>31</v>
      </c>
      <c r="H63" s="55"/>
      <c r="I63" s="55"/>
      <c r="J63" s="49">
        <f t="shared" si="2"/>
        <v>0</v>
      </c>
      <c r="K63" s="51">
        <f t="shared" si="3"/>
        <v>18</v>
      </c>
      <c r="L63" s="54"/>
      <c r="M63" s="55"/>
      <c r="N63" s="55"/>
      <c r="O63" s="55">
        <f t="shared" ref="O63:P63" si="69">IF(M63=0,0,300-M63)</f>
        <v>0</v>
      </c>
      <c r="P63" s="55">
        <f t="shared" si="69"/>
        <v>0</v>
      </c>
      <c r="Q63" s="49">
        <f t="shared" si="5"/>
        <v>0</v>
      </c>
      <c r="R63" s="51">
        <f t="shared" si="6"/>
        <v>11</v>
      </c>
      <c r="S63" s="54"/>
      <c r="T63" s="55"/>
      <c r="U63" s="55"/>
      <c r="V63" s="55"/>
      <c r="W63" s="54"/>
      <c r="X63" s="55" t="str">
        <f t="shared" si="7"/>
        <v/>
      </c>
      <c r="Y63" s="49">
        <f t="shared" si="8"/>
        <v>0</v>
      </c>
      <c r="Z63" s="51">
        <f t="shared" si="9"/>
        <v>8</v>
      </c>
      <c r="AA63" s="49">
        <f t="shared" si="10"/>
        <v>0</v>
      </c>
      <c r="AB63" s="51">
        <f t="shared" si="11"/>
        <v>18</v>
      </c>
    </row>
    <row r="64" ht="18.0" hidden="1" customHeight="1">
      <c r="A64" s="36">
        <v>0.0</v>
      </c>
      <c r="B64" s="68"/>
      <c r="C64" s="73"/>
      <c r="D64" s="41" t="s">
        <v>193</v>
      </c>
      <c r="E64" s="41" t="s">
        <v>30</v>
      </c>
      <c r="F64" s="43"/>
      <c r="G64" s="43" t="s">
        <v>31</v>
      </c>
      <c r="H64" s="55"/>
      <c r="I64" s="55"/>
      <c r="J64" s="49">
        <f t="shared" si="2"/>
        <v>0</v>
      </c>
      <c r="K64" s="51">
        <f t="shared" si="3"/>
        <v>18</v>
      </c>
      <c r="L64" s="54"/>
      <c r="M64" s="55"/>
      <c r="N64" s="55"/>
      <c r="O64" s="55">
        <f t="shared" ref="O64:P64" si="70">IF(M64=0,0,300-M64)</f>
        <v>0</v>
      </c>
      <c r="P64" s="55">
        <f t="shared" si="70"/>
        <v>0</v>
      </c>
      <c r="Q64" s="49">
        <f t="shared" si="5"/>
        <v>0</v>
      </c>
      <c r="R64" s="51">
        <f t="shared" si="6"/>
        <v>11</v>
      </c>
      <c r="S64" s="54"/>
      <c r="T64" s="55"/>
      <c r="U64" s="55"/>
      <c r="V64" s="55"/>
      <c r="W64" s="54"/>
      <c r="X64" s="55" t="str">
        <f t="shared" si="7"/>
        <v/>
      </c>
      <c r="Y64" s="49">
        <f t="shared" si="8"/>
        <v>0</v>
      </c>
      <c r="Z64" s="51">
        <f t="shared" si="9"/>
        <v>8</v>
      </c>
      <c r="AA64" s="49">
        <f t="shared" si="10"/>
        <v>0</v>
      </c>
      <c r="AB64" s="51">
        <f t="shared" si="11"/>
        <v>18</v>
      </c>
    </row>
    <row r="65" ht="18.0" customHeight="1">
      <c r="A65" s="36">
        <v>1.0</v>
      </c>
      <c r="B65" s="36" t="s">
        <v>41</v>
      </c>
      <c r="C65" s="73"/>
      <c r="D65" s="59" t="s">
        <v>195</v>
      </c>
      <c r="E65" s="59">
        <v>2020.0</v>
      </c>
      <c r="F65" s="46" t="s">
        <v>13</v>
      </c>
      <c r="G65" s="46" t="s">
        <v>31</v>
      </c>
      <c r="H65" s="46"/>
      <c r="I65" s="46"/>
      <c r="J65" s="49">
        <f t="shared" si="2"/>
        <v>0</v>
      </c>
      <c r="K65" s="51">
        <f t="shared" si="3"/>
        <v>18</v>
      </c>
      <c r="L65" s="54"/>
      <c r="M65" s="55"/>
      <c r="N65" s="55"/>
      <c r="O65" s="55">
        <f t="shared" ref="O65:P65" si="71">IF(M65=0,0,300-M65)</f>
        <v>0</v>
      </c>
      <c r="P65" s="55">
        <f t="shared" si="71"/>
        <v>0</v>
      </c>
      <c r="Q65" s="49">
        <f t="shared" si="5"/>
        <v>0</v>
      </c>
      <c r="R65" s="51">
        <f t="shared" si="6"/>
        <v>11</v>
      </c>
      <c r="S65" s="54"/>
      <c r="T65" s="55"/>
      <c r="U65" s="55"/>
      <c r="V65" s="55"/>
      <c r="W65" s="54"/>
      <c r="X65" s="55" t="str">
        <f t="shared" si="7"/>
        <v/>
      </c>
      <c r="Y65" s="49">
        <f t="shared" si="8"/>
        <v>0</v>
      </c>
      <c r="Z65" s="51">
        <f t="shared" si="9"/>
        <v>8</v>
      </c>
      <c r="AA65" s="49">
        <f t="shared" si="10"/>
        <v>0</v>
      </c>
      <c r="AB65" s="51">
        <f t="shared" si="11"/>
        <v>18</v>
      </c>
    </row>
    <row r="66" ht="18.0" customHeight="1">
      <c r="A66" s="36">
        <v>1.0</v>
      </c>
      <c r="B66" s="36" t="s">
        <v>44</v>
      </c>
      <c r="C66" s="73"/>
      <c r="D66" s="59" t="s">
        <v>199</v>
      </c>
      <c r="E66" s="59">
        <v>2019.0</v>
      </c>
      <c r="F66" s="46" t="s">
        <v>13</v>
      </c>
      <c r="G66" s="43" t="s">
        <v>31</v>
      </c>
      <c r="H66" s="55"/>
      <c r="I66" s="55"/>
      <c r="J66" s="49">
        <f t="shared" si="2"/>
        <v>0</v>
      </c>
      <c r="K66" s="51">
        <f t="shared" si="3"/>
        <v>18</v>
      </c>
      <c r="L66" s="54"/>
      <c r="M66" s="55"/>
      <c r="N66" s="55"/>
      <c r="O66" s="55">
        <f t="shared" ref="O66:P66" si="72">IF(M66=0,0,300-M66)</f>
        <v>0</v>
      </c>
      <c r="P66" s="55">
        <f t="shared" si="72"/>
        <v>0</v>
      </c>
      <c r="Q66" s="49">
        <f t="shared" si="5"/>
        <v>0</v>
      </c>
      <c r="R66" s="51">
        <f t="shared" si="6"/>
        <v>11</v>
      </c>
      <c r="S66" s="54"/>
      <c r="T66" s="55"/>
      <c r="U66" s="55"/>
      <c r="V66" s="55"/>
      <c r="W66" s="54"/>
      <c r="X66" s="55" t="str">
        <f t="shared" si="7"/>
        <v/>
      </c>
      <c r="Y66" s="49">
        <f t="shared" si="8"/>
        <v>0</v>
      </c>
      <c r="Z66" s="51">
        <f t="shared" si="9"/>
        <v>8</v>
      </c>
      <c r="AA66" s="49">
        <f t="shared" si="10"/>
        <v>0</v>
      </c>
      <c r="AB66" s="51">
        <f t="shared" si="11"/>
        <v>18</v>
      </c>
    </row>
    <row r="67" ht="18.0" customHeight="1">
      <c r="A67" s="36">
        <v>1.0</v>
      </c>
      <c r="B67" s="36" t="s">
        <v>44</v>
      </c>
      <c r="C67" s="73"/>
      <c r="D67" s="59" t="s">
        <v>200</v>
      </c>
      <c r="E67" s="59">
        <v>2020.0</v>
      </c>
      <c r="F67" s="46" t="s">
        <v>13</v>
      </c>
      <c r="G67" s="43" t="s">
        <v>31</v>
      </c>
      <c r="H67" s="55"/>
      <c r="I67" s="55"/>
      <c r="J67" s="49">
        <f t="shared" si="2"/>
        <v>0</v>
      </c>
      <c r="K67" s="51">
        <f t="shared" si="3"/>
        <v>18</v>
      </c>
      <c r="L67" s="54"/>
      <c r="M67" s="55"/>
      <c r="N67" s="55"/>
      <c r="O67" s="55">
        <f t="shared" ref="O67:P67" si="73">IF(M67=0,0,300-M67)</f>
        <v>0</v>
      </c>
      <c r="P67" s="55">
        <f t="shared" si="73"/>
        <v>0</v>
      </c>
      <c r="Q67" s="49">
        <f t="shared" si="5"/>
        <v>0</v>
      </c>
      <c r="R67" s="51">
        <f t="shared" si="6"/>
        <v>11</v>
      </c>
      <c r="S67" s="54"/>
      <c r="T67" s="55"/>
      <c r="U67" s="55"/>
      <c r="V67" s="55"/>
      <c r="W67" s="54"/>
      <c r="X67" s="55" t="str">
        <f t="shared" si="7"/>
        <v/>
      </c>
      <c r="Y67" s="49">
        <f t="shared" si="8"/>
        <v>0</v>
      </c>
      <c r="Z67" s="51">
        <f t="shared" si="9"/>
        <v>8</v>
      </c>
      <c r="AA67" s="49">
        <f t="shared" si="10"/>
        <v>0</v>
      </c>
      <c r="AB67" s="51">
        <f t="shared" si="11"/>
        <v>18</v>
      </c>
    </row>
    <row r="68" ht="18.0" customHeight="1">
      <c r="A68" s="36"/>
      <c r="B68" s="36"/>
      <c r="C68" s="73"/>
      <c r="D68" s="74" t="s">
        <v>204</v>
      </c>
      <c r="E68" s="69"/>
      <c r="F68" s="55"/>
      <c r="G68" s="43" t="s">
        <v>31</v>
      </c>
      <c r="H68" s="55"/>
      <c r="I68" s="55"/>
      <c r="J68" s="49"/>
      <c r="K68" s="51"/>
      <c r="L68" s="54"/>
      <c r="M68" s="55"/>
      <c r="N68" s="55"/>
      <c r="O68" s="55"/>
      <c r="P68" s="55"/>
      <c r="Q68" s="49"/>
      <c r="R68" s="51"/>
      <c r="S68" s="54"/>
      <c r="T68" s="55"/>
      <c r="U68" s="55"/>
      <c r="V68" s="55"/>
      <c r="W68" s="54"/>
      <c r="X68" s="55"/>
      <c r="Y68" s="49"/>
      <c r="Z68" s="51"/>
      <c r="AA68" s="49"/>
      <c r="AB68" s="51"/>
    </row>
    <row r="69" ht="18.0" customHeight="1">
      <c r="A69" s="1">
        <f>sum(A3:A68)</f>
        <v>33</v>
      </c>
      <c r="B69" s="75"/>
      <c r="C69" s="76"/>
      <c r="D69" s="77"/>
      <c r="E69" s="77"/>
      <c r="F69" s="13"/>
      <c r="G69" s="13"/>
      <c r="H69" s="13"/>
      <c r="I69" s="13"/>
      <c r="J69" s="78"/>
      <c r="K69" s="79"/>
      <c r="L69" s="80"/>
      <c r="M69" s="13"/>
      <c r="N69" s="13"/>
      <c r="O69" s="13"/>
      <c r="P69" s="13"/>
      <c r="Q69" s="78"/>
      <c r="R69" s="79"/>
      <c r="S69" s="80"/>
      <c r="T69" s="13"/>
      <c r="U69" s="13"/>
      <c r="V69" s="13"/>
      <c r="W69" s="80"/>
      <c r="X69" s="13"/>
      <c r="Y69" s="78"/>
      <c r="Z69" s="79"/>
      <c r="AA69" s="81"/>
      <c r="AB69" s="82"/>
    </row>
    <row r="70" ht="18.0" customHeight="1">
      <c r="A70" s="1"/>
      <c r="B70" s="1"/>
      <c r="C70" s="83"/>
      <c r="D70" s="40"/>
      <c r="E70" s="40"/>
      <c r="F70" s="84"/>
      <c r="G70" s="84"/>
      <c r="H70" s="84"/>
      <c r="I70" s="84"/>
      <c r="J70" s="81"/>
      <c r="K70" s="82"/>
      <c r="L70" s="85"/>
      <c r="M70" s="84"/>
      <c r="N70" s="84"/>
      <c r="O70" s="84"/>
      <c r="P70" s="84"/>
      <c r="Q70" s="81"/>
      <c r="R70" s="82"/>
      <c r="S70" s="85"/>
      <c r="T70" s="84"/>
      <c r="U70" s="84"/>
      <c r="V70" s="84"/>
      <c r="W70" s="85"/>
      <c r="X70" s="84"/>
      <c r="Y70" s="81"/>
      <c r="Z70" s="82"/>
      <c r="AA70" s="81"/>
      <c r="AB70" s="82"/>
    </row>
    <row r="71" ht="18.0" customHeight="1">
      <c r="A71" s="1"/>
      <c r="B71" s="1"/>
      <c r="C71" s="83"/>
      <c r="D71" s="40"/>
      <c r="E71" s="40"/>
      <c r="F71" s="84"/>
      <c r="G71" s="84"/>
      <c r="H71" s="84"/>
      <c r="I71" s="84"/>
      <c r="J71" s="81"/>
      <c r="K71" s="82"/>
      <c r="L71" s="85"/>
      <c r="M71" s="84"/>
      <c r="N71" s="84"/>
      <c r="O71" s="84"/>
      <c r="P71" s="84"/>
      <c r="Q71" s="81"/>
      <c r="R71" s="82"/>
      <c r="S71" s="85"/>
      <c r="T71" s="84"/>
      <c r="U71" s="84"/>
      <c r="V71" s="84"/>
      <c r="W71" s="85"/>
      <c r="X71" s="84"/>
      <c r="Y71" s="81"/>
      <c r="Z71" s="82"/>
      <c r="AA71" s="81"/>
      <c r="AB71" s="82"/>
    </row>
    <row r="72" ht="18.0" customHeight="1">
      <c r="A72" s="1"/>
      <c r="B72" s="1"/>
      <c r="C72" s="83"/>
      <c r="D72" s="40"/>
      <c r="E72" s="40"/>
      <c r="F72" s="84"/>
      <c r="G72" s="84"/>
      <c r="H72" s="84"/>
      <c r="I72" s="84"/>
      <c r="J72" s="81"/>
      <c r="K72" s="82"/>
      <c r="L72" s="85"/>
      <c r="M72" s="84"/>
      <c r="N72" s="84"/>
      <c r="O72" s="84"/>
      <c r="P72" s="84"/>
      <c r="Q72" s="81"/>
      <c r="R72" s="82"/>
      <c r="S72" s="85"/>
      <c r="T72" s="84"/>
      <c r="U72" s="84"/>
      <c r="V72" s="84"/>
      <c r="W72" s="85"/>
      <c r="X72" s="84"/>
      <c r="Y72" s="81"/>
      <c r="Z72" s="82"/>
      <c r="AA72" s="81"/>
      <c r="AB72" s="82"/>
    </row>
    <row r="73" ht="18.0" customHeight="1">
      <c r="A73" s="1"/>
      <c r="B73" s="1"/>
      <c r="C73" s="83"/>
      <c r="D73" s="40"/>
      <c r="E73" s="40"/>
      <c r="F73" s="84"/>
      <c r="G73" s="84"/>
      <c r="H73" s="84"/>
      <c r="I73" s="84"/>
      <c r="J73" s="81"/>
      <c r="K73" s="82"/>
      <c r="L73" s="85"/>
      <c r="M73" s="84"/>
      <c r="N73" s="84"/>
      <c r="O73" s="84"/>
      <c r="P73" s="84"/>
      <c r="Q73" s="81"/>
      <c r="R73" s="82"/>
      <c r="S73" s="85"/>
      <c r="T73" s="84"/>
      <c r="U73" s="84"/>
      <c r="V73" s="84"/>
      <c r="W73" s="85"/>
      <c r="X73" s="84"/>
      <c r="Y73" s="81"/>
      <c r="Z73" s="82"/>
      <c r="AA73" s="81"/>
      <c r="AB73" s="82"/>
    </row>
    <row r="74" ht="18.0" customHeight="1">
      <c r="A74" s="1"/>
      <c r="B74" s="1"/>
      <c r="C74" s="1"/>
      <c r="D74" s="86"/>
      <c r="E74" s="86"/>
      <c r="F74" s="2"/>
      <c r="G74" s="2"/>
      <c r="H74" s="2"/>
      <c r="I74" s="2"/>
      <c r="J74" s="87"/>
      <c r="K74" s="88"/>
      <c r="L74" s="89"/>
      <c r="M74" s="2"/>
      <c r="N74" s="2"/>
      <c r="O74" s="2"/>
      <c r="P74" s="2"/>
      <c r="Q74" s="87"/>
      <c r="R74" s="88"/>
      <c r="S74" s="89"/>
      <c r="T74" s="2"/>
      <c r="U74" s="2"/>
      <c r="V74" s="2"/>
      <c r="W74" s="89"/>
      <c r="X74" s="2"/>
      <c r="Y74" s="87"/>
      <c r="Z74" s="88"/>
      <c r="AA74" s="87"/>
      <c r="AB74" s="88"/>
    </row>
    <row r="75" ht="18.0" customHeight="1">
      <c r="A75" s="1"/>
      <c r="B75" s="1"/>
      <c r="C75" s="1"/>
      <c r="D75" s="90"/>
      <c r="E75" s="86"/>
      <c r="F75" s="2"/>
      <c r="G75" s="2"/>
      <c r="H75" s="2"/>
      <c r="I75" s="2"/>
      <c r="J75" s="87"/>
      <c r="K75" s="88"/>
      <c r="L75" s="89"/>
      <c r="M75" s="2"/>
      <c r="N75" s="2"/>
      <c r="O75" s="2"/>
      <c r="P75" s="2"/>
      <c r="Q75" s="87"/>
      <c r="R75" s="88"/>
      <c r="S75" s="89"/>
      <c r="T75" s="2"/>
      <c r="U75" s="2"/>
      <c r="V75" s="2"/>
      <c r="W75" s="89"/>
      <c r="X75" s="2"/>
      <c r="Y75" s="87"/>
      <c r="Z75" s="88"/>
      <c r="AA75" s="87"/>
      <c r="AB75" s="88"/>
    </row>
    <row r="76" ht="18.0" customHeight="1">
      <c r="A76" s="1"/>
      <c r="B76" s="1"/>
      <c r="C76" s="1"/>
      <c r="D76" s="90"/>
      <c r="E76" s="86"/>
      <c r="F76" s="2"/>
      <c r="G76" s="2"/>
      <c r="H76" s="2"/>
      <c r="I76" s="2"/>
      <c r="J76" s="87"/>
      <c r="K76" s="88"/>
      <c r="L76" s="89"/>
      <c r="M76" s="2"/>
      <c r="N76" s="2"/>
      <c r="O76" s="2"/>
      <c r="P76" s="2"/>
      <c r="Q76" s="87"/>
      <c r="R76" s="88"/>
      <c r="S76" s="89"/>
      <c r="T76" s="2"/>
      <c r="U76" s="2"/>
      <c r="V76" s="2"/>
      <c r="W76" s="89"/>
      <c r="X76" s="2"/>
      <c r="Y76" s="87"/>
      <c r="Z76" s="88"/>
      <c r="AA76" s="87"/>
      <c r="AB76" s="88"/>
    </row>
    <row r="77" ht="18.0" customHeight="1">
      <c r="A77" s="1"/>
      <c r="B77" s="1"/>
      <c r="C77" s="1"/>
      <c r="D77" s="90"/>
      <c r="E77" s="86"/>
      <c r="F77" s="2"/>
      <c r="G77" s="2"/>
      <c r="H77" s="2"/>
      <c r="I77" s="2"/>
      <c r="J77" s="87"/>
      <c r="K77" s="88"/>
      <c r="L77" s="89"/>
      <c r="M77" s="2"/>
      <c r="N77" s="2"/>
      <c r="O77" s="2"/>
      <c r="P77" s="2"/>
      <c r="Q77" s="87"/>
      <c r="R77" s="88"/>
      <c r="S77" s="89"/>
      <c r="T77" s="2"/>
      <c r="U77" s="2"/>
      <c r="V77" s="2"/>
      <c r="W77" s="89"/>
      <c r="X77" s="2"/>
      <c r="Y77" s="87"/>
      <c r="Z77" s="88"/>
      <c r="AA77" s="87"/>
      <c r="AB77" s="88"/>
    </row>
    <row r="78" ht="18.0" customHeight="1">
      <c r="A78" s="1"/>
      <c r="B78" s="1"/>
      <c r="C78" s="1"/>
      <c r="D78" s="90"/>
      <c r="E78" s="86"/>
      <c r="F78" s="2"/>
      <c r="G78" s="2"/>
      <c r="H78" s="2"/>
      <c r="I78" s="2"/>
      <c r="J78" s="87"/>
      <c r="K78" s="88"/>
      <c r="L78" s="89"/>
      <c r="M78" s="2"/>
      <c r="N78" s="2"/>
      <c r="O78" s="2"/>
      <c r="P78" s="2"/>
      <c r="Q78" s="87"/>
      <c r="R78" s="88"/>
      <c r="S78" s="89"/>
      <c r="T78" s="2"/>
      <c r="U78" s="2"/>
      <c r="V78" s="2"/>
      <c r="W78" s="89"/>
      <c r="X78" s="2"/>
      <c r="Y78" s="87"/>
      <c r="Z78" s="88"/>
      <c r="AA78" s="87"/>
      <c r="AB78" s="88"/>
    </row>
    <row r="79" ht="18.0" customHeight="1">
      <c r="A79" s="1"/>
      <c r="B79" s="1"/>
      <c r="C79" s="1"/>
      <c r="D79" s="90"/>
      <c r="E79" s="86"/>
      <c r="F79" s="2"/>
      <c r="G79" s="2"/>
      <c r="H79" s="2"/>
      <c r="I79" s="2"/>
      <c r="J79" s="87"/>
      <c r="K79" s="88"/>
      <c r="L79" s="89"/>
      <c r="M79" s="2"/>
      <c r="N79" s="2"/>
      <c r="O79" s="2"/>
      <c r="P79" s="2"/>
      <c r="Q79" s="87"/>
      <c r="R79" s="88"/>
      <c r="S79" s="89"/>
      <c r="T79" s="2"/>
      <c r="U79" s="2"/>
      <c r="V79" s="2"/>
      <c r="W79" s="89"/>
      <c r="X79" s="2"/>
      <c r="Y79" s="87"/>
      <c r="Z79" s="88"/>
      <c r="AA79" s="87"/>
      <c r="AB79" s="88"/>
    </row>
    <row r="80" ht="18.0" customHeight="1">
      <c r="A80" s="1"/>
      <c r="B80" s="1"/>
      <c r="C80" s="1"/>
      <c r="D80" s="90"/>
      <c r="E80" s="86"/>
      <c r="F80" s="2"/>
      <c r="G80" s="2"/>
      <c r="H80" s="2"/>
      <c r="I80" s="2"/>
      <c r="J80" s="87"/>
      <c r="K80" s="88"/>
      <c r="L80" s="89"/>
      <c r="M80" s="2"/>
      <c r="N80" s="2"/>
      <c r="O80" s="2"/>
      <c r="P80" s="2"/>
      <c r="Q80" s="87"/>
      <c r="R80" s="88"/>
      <c r="S80" s="89"/>
      <c r="T80" s="2"/>
      <c r="U80" s="2"/>
      <c r="V80" s="2"/>
      <c r="W80" s="89"/>
      <c r="X80" s="2"/>
      <c r="Y80" s="87"/>
      <c r="Z80" s="88"/>
      <c r="AA80" s="87"/>
      <c r="AB80" s="88"/>
    </row>
    <row r="81" ht="18.0" customHeight="1">
      <c r="A81" s="1"/>
      <c r="B81" s="1"/>
      <c r="C81" s="1"/>
      <c r="D81" s="86"/>
      <c r="E81" s="86"/>
      <c r="F81" s="2"/>
      <c r="G81" s="2"/>
      <c r="H81" s="2"/>
      <c r="I81" s="2"/>
      <c r="J81" s="87"/>
      <c r="K81" s="88"/>
      <c r="L81" s="89"/>
      <c r="M81" s="2"/>
      <c r="N81" s="2"/>
      <c r="O81" s="2"/>
      <c r="P81" s="2"/>
      <c r="Q81" s="87"/>
      <c r="R81" s="88"/>
      <c r="S81" s="89"/>
      <c r="T81" s="2"/>
      <c r="U81" s="2"/>
      <c r="V81" s="2"/>
      <c r="W81" s="89"/>
      <c r="X81" s="2"/>
      <c r="Y81" s="87"/>
      <c r="Z81" s="88"/>
      <c r="AA81" s="87"/>
      <c r="AB81" s="88"/>
    </row>
    <row r="82" ht="18.0" customHeight="1">
      <c r="A82" s="1"/>
      <c r="B82" s="1"/>
      <c r="C82" s="1"/>
      <c r="D82" s="86"/>
      <c r="E82" s="86"/>
      <c r="F82" s="2"/>
      <c r="G82" s="2"/>
      <c r="H82" s="2"/>
      <c r="I82" s="2"/>
      <c r="J82" s="87"/>
      <c r="K82" s="88"/>
      <c r="L82" s="89"/>
      <c r="M82" s="2"/>
      <c r="N82" s="2"/>
      <c r="O82" s="2"/>
      <c r="P82" s="2"/>
      <c r="Q82" s="87"/>
      <c r="R82" s="88"/>
      <c r="S82" s="89"/>
      <c r="T82" s="2"/>
      <c r="U82" s="2"/>
      <c r="V82" s="2"/>
      <c r="W82" s="89"/>
      <c r="X82" s="2"/>
      <c r="Y82" s="87"/>
      <c r="Z82" s="88"/>
      <c r="AA82" s="87"/>
      <c r="AB82" s="88"/>
    </row>
    <row r="83" ht="18.0" customHeight="1">
      <c r="A83" s="1"/>
      <c r="B83" s="1"/>
      <c r="C83" s="1"/>
      <c r="D83" s="86"/>
      <c r="E83" s="86"/>
      <c r="F83" s="2"/>
      <c r="G83" s="2"/>
      <c r="H83" s="2"/>
      <c r="I83" s="2"/>
      <c r="J83" s="87"/>
      <c r="K83" s="88"/>
      <c r="L83" s="89"/>
      <c r="M83" s="2"/>
      <c r="N83" s="2"/>
      <c r="O83" s="2"/>
      <c r="P83" s="2"/>
      <c r="Q83" s="87"/>
      <c r="R83" s="88"/>
      <c r="S83" s="89"/>
      <c r="T83" s="2"/>
      <c r="U83" s="2"/>
      <c r="V83" s="2"/>
      <c r="W83" s="89"/>
      <c r="X83" s="2"/>
      <c r="Y83" s="87"/>
      <c r="Z83" s="88"/>
      <c r="AA83" s="87"/>
      <c r="AB83" s="88"/>
    </row>
  </sheetData>
  <autoFilter ref="$A$2:$AB$68">
    <filterColumn colId="0">
      <filters blank="1">
        <filter val="1"/>
      </filters>
    </filterColumn>
  </autoFilter>
  <mergeCells count="4">
    <mergeCell ref="H1:K1"/>
    <mergeCell ref="AA1:AB1"/>
    <mergeCell ref="T1:V1"/>
    <mergeCell ref="O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" width="31.43"/>
    <col customWidth="1" min="3" max="3" width="21.71"/>
    <col customWidth="1" min="4" max="4" width="18.86"/>
    <col customWidth="1" min="5" max="6" width="18.14"/>
    <col customWidth="1" min="7" max="7" width="21.71"/>
    <col customWidth="1" min="8" max="8" width="18.86"/>
    <col customWidth="1" min="9" max="10" width="18.14"/>
    <col customWidth="1" min="11" max="11" width="21.71"/>
  </cols>
  <sheetData>
    <row r="1" ht="15.0" customHeight="1">
      <c r="A1" s="1"/>
      <c r="B1" s="1"/>
      <c r="C1" s="2"/>
      <c r="D1" s="2"/>
      <c r="E1" s="2"/>
      <c r="F1" s="2"/>
      <c r="G1" s="2"/>
      <c r="H1" s="1"/>
      <c r="I1" s="1"/>
      <c r="J1" s="1"/>
      <c r="K1" s="1"/>
    </row>
    <row r="2" ht="15.0" customHeight="1">
      <c r="A2" s="1"/>
      <c r="B2" s="3"/>
      <c r="C2" s="4"/>
      <c r="D2" s="6" t="s">
        <v>0</v>
      </c>
      <c r="E2" s="8"/>
      <c r="F2" s="8"/>
      <c r="G2" s="8"/>
      <c r="H2" s="6" t="s">
        <v>1</v>
      </c>
      <c r="I2" s="8"/>
      <c r="J2" s="8"/>
      <c r="K2" s="8"/>
    </row>
    <row r="3" ht="15.0" customHeight="1">
      <c r="A3" s="10"/>
      <c r="B3" s="11" t="s">
        <v>2</v>
      </c>
      <c r="C3" s="33" t="s">
        <v>14</v>
      </c>
      <c r="D3" s="24" t="s">
        <v>21</v>
      </c>
      <c r="E3" s="35" t="s">
        <v>22</v>
      </c>
      <c r="F3" s="35" t="s">
        <v>23</v>
      </c>
      <c r="G3" s="33" t="s">
        <v>8</v>
      </c>
      <c r="H3" s="24" t="s">
        <v>21</v>
      </c>
      <c r="I3" s="35" t="s">
        <v>22</v>
      </c>
      <c r="J3" s="35" t="s">
        <v>23</v>
      </c>
      <c r="K3" s="33" t="s">
        <v>8</v>
      </c>
    </row>
    <row r="4" ht="19.5" customHeight="1">
      <c r="A4" s="40" t="str">
        <f t="shared" ref="A4:K4" si="1">#REF!</f>
        <v>#REF!</v>
      </c>
      <c r="B4" s="42" t="str">
        <f t="shared" si="1"/>
        <v>#REF!</v>
      </c>
      <c r="C4" s="44" t="str">
        <f t="shared" si="1"/>
        <v>#REF!</v>
      </c>
      <c r="D4" s="45" t="str">
        <f t="shared" si="1"/>
        <v>#REF!</v>
      </c>
      <c r="E4" s="47" t="str">
        <f t="shared" si="1"/>
        <v>#REF!</v>
      </c>
      <c r="F4" s="47" t="str">
        <f t="shared" si="1"/>
        <v>#REF!</v>
      </c>
      <c r="G4" s="48" t="str">
        <f t="shared" si="1"/>
        <v>#REF!</v>
      </c>
      <c r="H4" s="50" t="str">
        <f t="shared" si="1"/>
        <v>#REF!</v>
      </c>
      <c r="I4" s="53" t="str">
        <f t="shared" si="1"/>
        <v>#REF!</v>
      </c>
      <c r="J4" s="56" t="str">
        <f t="shared" si="1"/>
        <v>#REF!</v>
      </c>
      <c r="K4" s="57" t="str">
        <f t="shared" si="1"/>
        <v>#REF!</v>
      </c>
    </row>
    <row r="5" ht="19.5" customHeight="1">
      <c r="A5" s="40">
        <f>'Men''s Scores'!A3</f>
        <v>1</v>
      </c>
      <c r="B5" s="42" t="str">
        <f>'Men''s Scores'!D3</f>
        <v>Dan Donovan</v>
      </c>
      <c r="C5" s="44" t="str">
        <f>'Men''s Scores'!G3</f>
        <v>Male</v>
      </c>
      <c r="D5" s="45">
        <f>'Men''s Scores'!K3</f>
        <v>6</v>
      </c>
      <c r="E5" s="47">
        <f>'Men''s Scores'!R3</f>
        <v>3</v>
      </c>
      <c r="F5" s="47">
        <f>'Men''s Scores'!Z3</f>
        <v>7</v>
      </c>
      <c r="G5" s="48">
        <f>'Men''s Scores'!AB3</f>
        <v>1</v>
      </c>
      <c r="H5" s="50">
        <f>'Men''s Scores'!J3</f>
        <v>32.29571984</v>
      </c>
      <c r="I5" s="53">
        <f>'Men''s Scores'!Q3</f>
        <v>32.05128205</v>
      </c>
      <c r="J5" s="56">
        <f>'Men''s Scores'!Y3</f>
        <v>23.80952381</v>
      </c>
      <c r="K5" s="57">
        <f>'Men''s Scores'!AA3</f>
        <v>88.15652571</v>
      </c>
    </row>
    <row r="6" ht="19.5" customHeight="1">
      <c r="A6" s="40">
        <f>'Men''s Scores'!A18</f>
        <v>1</v>
      </c>
      <c r="B6" s="42" t="str">
        <f>'Men''s Scores'!D18</f>
        <v>Jeremy McNamara</v>
      </c>
      <c r="C6" s="44" t="str">
        <f>'Men''s Scores'!G18</f>
        <v>Male</v>
      </c>
      <c r="D6" s="45">
        <f>'Men''s Scores'!K18</f>
        <v>40</v>
      </c>
      <c r="E6" s="47">
        <f>'Men''s Scores'!R18</f>
        <v>16</v>
      </c>
      <c r="F6" s="47">
        <f>'Men''s Scores'!Z18</f>
        <v>7</v>
      </c>
      <c r="G6" s="48">
        <f>'Men''s Scores'!AB18</f>
        <v>16</v>
      </c>
      <c r="H6" s="50">
        <f>'Men''s Scores'!J18</f>
        <v>23.86511025</v>
      </c>
      <c r="I6" s="53">
        <f>'Men''s Scores'!Q18</f>
        <v>19.48717949</v>
      </c>
      <c r="J6" s="56">
        <f>'Men''s Scores'!Y18</f>
        <v>23.80952381</v>
      </c>
      <c r="K6" s="57">
        <f>'Men''s Scores'!AA18</f>
        <v>67.16181354</v>
      </c>
    </row>
    <row r="7" ht="19.5" hidden="1" customHeight="1">
      <c r="A7" s="40">
        <f>'Men''s Scores'!A16</f>
        <v>1</v>
      </c>
      <c r="B7" s="42" t="str">
        <f>'Men''s Scores'!D16</f>
        <v>Jimmy Kiselak</v>
      </c>
      <c r="C7" s="44" t="str">
        <f>'Men''s Scores'!G16</f>
        <v>Male</v>
      </c>
      <c r="D7" s="63">
        <f>'Men''s Scores'!K16</f>
        <v>3</v>
      </c>
      <c r="E7" s="64">
        <f>'Men''s Scores'!R16</f>
        <v>19</v>
      </c>
      <c r="F7" s="64">
        <f>'Men''s Scores'!Z16</f>
        <v>12</v>
      </c>
      <c r="G7" s="65">
        <f>'Men''s Scores'!AB16</f>
        <v>14</v>
      </c>
      <c r="H7" s="50">
        <f>'Men''s Scores'!J16</f>
        <v>33.07392996</v>
      </c>
      <c r="I7" s="53">
        <f>'Men''s Scores'!Q16</f>
        <v>18.20512821</v>
      </c>
      <c r="J7" s="56">
        <f>'Men''s Scores'!Y16</f>
        <v>19.04761905</v>
      </c>
      <c r="K7" s="57">
        <f>'Men''s Scores'!AA16</f>
        <v>70.32667721</v>
      </c>
    </row>
    <row r="8" ht="19.5" customHeight="1">
      <c r="A8" s="40">
        <f>'Men''s Scores'!A14</f>
        <v>1</v>
      </c>
      <c r="B8" s="42" t="str">
        <f>'Men''s Scores'!D14</f>
        <v>Matt Lustbader</v>
      </c>
      <c r="C8" s="44" t="str">
        <f>'Men''s Scores'!G14</f>
        <v>Male</v>
      </c>
      <c r="D8" s="45">
        <f>'Men''s Scores'!K14</f>
        <v>15</v>
      </c>
      <c r="E8" s="47">
        <f>'Men''s Scores'!R14</f>
        <v>12</v>
      </c>
      <c r="F8" s="47">
        <f>'Men''s Scores'!Z14</f>
        <v>12</v>
      </c>
      <c r="G8" s="48">
        <f>'Men''s Scores'!AB14</f>
        <v>12</v>
      </c>
      <c r="H8" s="50">
        <f>'Men''s Scores'!J14</f>
        <v>29.18287938</v>
      </c>
      <c r="I8" s="53">
        <f>'Men''s Scores'!Q14</f>
        <v>24.1025641</v>
      </c>
      <c r="J8" s="56">
        <f>'Men''s Scores'!Y14</f>
        <v>19.04761905</v>
      </c>
      <c r="K8" s="57">
        <f>'Men''s Scores'!AA14</f>
        <v>72.33306253</v>
      </c>
    </row>
    <row r="9" ht="19.5" customHeight="1">
      <c r="A9" s="40">
        <f>'Men''s Scores'!A15</f>
        <v>1</v>
      </c>
      <c r="B9" s="42" t="str">
        <f>'Men''s Scores'!D15</f>
        <v>Max Dyer</v>
      </c>
      <c r="C9" s="44" t="str">
        <f>'Men''s Scores'!G15</f>
        <v>Male</v>
      </c>
      <c r="D9" s="45">
        <f>'Men''s Scores'!K15</f>
        <v>35</v>
      </c>
      <c r="E9" s="47">
        <f>'Men''s Scores'!R15</f>
        <v>13</v>
      </c>
      <c r="F9" s="47">
        <f>'Men''s Scores'!Z15</f>
        <v>7</v>
      </c>
      <c r="G9" s="48">
        <f>'Men''s Scores'!AB15</f>
        <v>13</v>
      </c>
      <c r="H9" s="50">
        <f>'Men''s Scores'!J15</f>
        <v>25.03242542</v>
      </c>
      <c r="I9" s="53">
        <f>'Men''s Scores'!Q15</f>
        <v>21.53846154</v>
      </c>
      <c r="J9" s="56">
        <f>'Men''s Scores'!Y15</f>
        <v>23.80952381</v>
      </c>
      <c r="K9" s="57">
        <f>'Men''s Scores'!AA15</f>
        <v>70.38041077</v>
      </c>
    </row>
    <row r="10" ht="19.5" customHeight="1">
      <c r="A10" s="40">
        <f>'Men''s Scores'!A19</f>
        <v>1</v>
      </c>
      <c r="B10" s="42" t="str">
        <f>'Men''s Scores'!D19</f>
        <v>Russ Katz</v>
      </c>
      <c r="C10" s="44" t="str">
        <f>'Men''s Scores'!G19</f>
        <v>Male</v>
      </c>
      <c r="D10" s="45">
        <f>'Men''s Scores'!K19</f>
        <v>32</v>
      </c>
      <c r="E10" s="47">
        <f>'Men''s Scores'!R19</f>
        <v>18</v>
      </c>
      <c r="F10" s="47">
        <f>'Men''s Scores'!Z19</f>
        <v>12</v>
      </c>
      <c r="G10" s="48">
        <f>'Men''s Scores'!AB19</f>
        <v>17</v>
      </c>
      <c r="H10" s="50">
        <f>'Men''s Scores'!J19</f>
        <v>25.94033722</v>
      </c>
      <c r="I10" s="53">
        <f>'Men''s Scores'!Q19</f>
        <v>18.46153846</v>
      </c>
      <c r="J10" s="56">
        <f>'Men''s Scores'!Y19</f>
        <v>19.04761905</v>
      </c>
      <c r="K10" s="57">
        <f>'Men''s Scores'!AA19</f>
        <v>63.44949473</v>
      </c>
    </row>
    <row r="11" ht="19.5" customHeight="1">
      <c r="A11" s="40">
        <f>'Men''s Scores'!A20</f>
        <v>1</v>
      </c>
      <c r="B11" s="42" t="str">
        <f>'Men''s Scores'!D20</f>
        <v>Stefan Dicker</v>
      </c>
      <c r="C11" s="44" t="str">
        <f>'Men''s Scores'!G20</f>
        <v>Male</v>
      </c>
      <c r="D11" s="45">
        <f>'Men''s Scores'!K20</f>
        <v>23</v>
      </c>
      <c r="E11" s="47">
        <f>'Men''s Scores'!R20</f>
        <v>23</v>
      </c>
      <c r="F11" s="47">
        <f>'Men''s Scores'!Z20</f>
        <v>12</v>
      </c>
      <c r="G11" s="48">
        <f>'Men''s Scores'!AB20</f>
        <v>18</v>
      </c>
      <c r="H11" s="50">
        <f>'Men''s Scores'!J20</f>
        <v>27.23735409</v>
      </c>
      <c r="I11" s="53">
        <f>'Men''s Scores'!Q20</f>
        <v>15.38461538</v>
      </c>
      <c r="J11" s="56">
        <f>'Men''s Scores'!Y20</f>
        <v>19.04761905</v>
      </c>
      <c r="K11" s="57">
        <f>'Men''s Scores'!AA20</f>
        <v>61.66958852</v>
      </c>
    </row>
    <row r="12" ht="19.5" customHeight="1">
      <c r="A12" s="40">
        <f>'Men''s Scores'!A21</f>
        <v>1</v>
      </c>
      <c r="B12" s="42" t="str">
        <f>'Men''s Scores'!D21</f>
        <v>Jon Heslin</v>
      </c>
      <c r="C12" s="44" t="str">
        <f>'Men''s Scores'!G21</f>
        <v>Male</v>
      </c>
      <c r="D12" s="45">
        <f>'Men''s Scores'!K21</f>
        <v>28</v>
      </c>
      <c r="E12" s="47">
        <f>'Men''s Scores'!R21</f>
        <v>9</v>
      </c>
      <c r="F12" s="47">
        <f>'Men''s Scores'!Z21</f>
        <v>30</v>
      </c>
      <c r="G12" s="48">
        <f>'Men''s Scores'!AB21</f>
        <v>19</v>
      </c>
      <c r="H12" s="50">
        <f>'Men''s Scores'!J21</f>
        <v>26.58884565</v>
      </c>
      <c r="I12" s="53">
        <f>'Men''s Scores'!Q21</f>
        <v>25.12820513</v>
      </c>
      <c r="J12" s="56">
        <f>'Men''s Scores'!Y21</f>
        <v>9.523809524</v>
      </c>
      <c r="K12" s="57">
        <f>'Men''s Scores'!AA21</f>
        <v>61.24086031</v>
      </c>
    </row>
    <row r="13" ht="19.5" customHeight="1">
      <c r="A13" s="40">
        <f>'Men''s Scores'!A22</f>
        <v>1</v>
      </c>
      <c r="B13" s="42" t="str">
        <f>'Men''s Scores'!D22</f>
        <v>Matt Williamson</v>
      </c>
      <c r="C13" s="44" t="str">
        <f>'Men''s Scores'!G22</f>
        <v>Male</v>
      </c>
      <c r="D13" s="45">
        <f>'Men''s Scores'!K22</f>
        <v>32</v>
      </c>
      <c r="E13" s="47">
        <f>'Men''s Scores'!R22</f>
        <v>11</v>
      </c>
      <c r="F13" s="47">
        <f>'Men''s Scores'!Z22</f>
        <v>30</v>
      </c>
      <c r="G13" s="48">
        <f>'Men''s Scores'!AB22</f>
        <v>20</v>
      </c>
      <c r="H13" s="50">
        <f>'Men''s Scores'!J22</f>
        <v>25.94033722</v>
      </c>
      <c r="I13" s="53">
        <f>'Men''s Scores'!Q22</f>
        <v>24.35897436</v>
      </c>
      <c r="J13" s="56">
        <f>'Men''s Scores'!Y22</f>
        <v>9.523809524</v>
      </c>
      <c r="K13" s="57">
        <f>'Men''s Scores'!AA22</f>
        <v>59.82312111</v>
      </c>
    </row>
    <row r="14" ht="19.5" customHeight="1">
      <c r="A14" s="40">
        <f>'Men''s Scores'!A23</f>
        <v>1</v>
      </c>
      <c r="B14" s="42" t="str">
        <f>'Men''s Scores'!D23</f>
        <v>Roy Poppell</v>
      </c>
      <c r="C14" s="44" t="str">
        <f>'Men''s Scores'!G23</f>
        <v>Male</v>
      </c>
      <c r="D14" s="45">
        <f>'Men''s Scores'!K23</f>
        <v>46</v>
      </c>
      <c r="E14" s="47">
        <f>'Men''s Scores'!R23</f>
        <v>20</v>
      </c>
      <c r="F14" s="47">
        <f>'Men''s Scores'!Z23</f>
        <v>12</v>
      </c>
      <c r="G14" s="48">
        <f>'Men''s Scores'!AB23</f>
        <v>21</v>
      </c>
      <c r="H14" s="50">
        <f>'Men''s Scores'!J23</f>
        <v>22.56809339</v>
      </c>
      <c r="I14" s="53">
        <f>'Men''s Scores'!Q23</f>
        <v>17.43589744</v>
      </c>
      <c r="J14" s="56">
        <f>'Men''s Scores'!Y23</f>
        <v>19.04761905</v>
      </c>
      <c r="K14" s="57">
        <f>'Men''s Scores'!AA23</f>
        <v>59.05160987</v>
      </c>
    </row>
    <row r="15" ht="19.5" customHeight="1">
      <c r="A15" s="40">
        <f>'Men''s Scores'!A24</f>
        <v>1</v>
      </c>
      <c r="B15" s="42" t="str">
        <f>'Men''s Scores'!D24</f>
        <v>Alex Grin</v>
      </c>
      <c r="C15" s="44" t="str">
        <f>'Men''s Scores'!G24</f>
        <v>Male</v>
      </c>
      <c r="D15" s="45">
        <f>'Men''s Scores'!K24</f>
        <v>20</v>
      </c>
      <c r="E15" s="47">
        <f>'Men''s Scores'!R24</f>
        <v>6</v>
      </c>
      <c r="F15" s="47">
        <f>'Men''s Scores'!Z24</f>
        <v>37</v>
      </c>
      <c r="G15" s="48">
        <f>'Men''s Scores'!AB24</f>
        <v>22</v>
      </c>
      <c r="H15" s="50">
        <f>'Men''s Scores'!J24</f>
        <v>27.75616083</v>
      </c>
      <c r="I15" s="53">
        <f>'Men''s Scores'!Q24</f>
        <v>25.38461538</v>
      </c>
      <c r="J15" s="56">
        <f>'Men''s Scores'!Y24</f>
        <v>4.761904762</v>
      </c>
      <c r="K15" s="57">
        <f>'Men''s Scores'!AA24</f>
        <v>57.90268098</v>
      </c>
    </row>
    <row r="16" ht="19.5" customHeight="1">
      <c r="A16" s="40">
        <f>'Men''s Scores'!A25</f>
        <v>1</v>
      </c>
      <c r="B16" s="42" t="str">
        <f>'Men''s Scores'!D25</f>
        <v>Andrew Janucik</v>
      </c>
      <c r="C16" s="44" t="str">
        <f>'Men''s Scores'!G25</f>
        <v>Male</v>
      </c>
      <c r="D16" s="45">
        <f>'Men''s Scores'!K25</f>
        <v>27</v>
      </c>
      <c r="E16" s="47">
        <f>'Men''s Scores'!R25</f>
        <v>22</v>
      </c>
      <c r="F16" s="47">
        <f>'Men''s Scores'!Z25</f>
        <v>20</v>
      </c>
      <c r="G16" s="48">
        <f>'Men''s Scores'!AB25</f>
        <v>23</v>
      </c>
      <c r="H16" s="50">
        <f>'Men''s Scores'!J25</f>
        <v>26.84824903</v>
      </c>
      <c r="I16" s="53">
        <f>'Men''s Scores'!Q25</f>
        <v>15.64102564</v>
      </c>
      <c r="J16" s="56">
        <f>'Men''s Scores'!Y25</f>
        <v>14.28571429</v>
      </c>
      <c r="K16" s="57">
        <f>'Men''s Scores'!AA25</f>
        <v>56.77498895</v>
      </c>
    </row>
    <row r="17" ht="19.5" customHeight="1">
      <c r="A17" s="40">
        <f>'Men''s Scores'!A26</f>
        <v>1</v>
      </c>
      <c r="B17" s="42" t="str">
        <f>'Men''s Scores'!D26</f>
        <v>Peter Ko</v>
      </c>
      <c r="C17" s="44" t="str">
        <f>'Men''s Scores'!G26</f>
        <v>Male</v>
      </c>
      <c r="D17" s="45">
        <f>'Men''s Scores'!K26</f>
        <v>10</v>
      </c>
      <c r="E17" s="47">
        <f>'Men''s Scores'!R26</f>
        <v>26</v>
      </c>
      <c r="F17" s="47">
        <f>'Men''s Scores'!Z26</f>
        <v>20</v>
      </c>
      <c r="G17" s="48">
        <f>'Men''s Scores'!AB26</f>
        <v>24</v>
      </c>
      <c r="H17" s="50">
        <f>'Men''s Scores'!J26</f>
        <v>30.73929961</v>
      </c>
      <c r="I17" s="53">
        <f>'Men''s Scores'!Q26</f>
        <v>11.02564103</v>
      </c>
      <c r="J17" s="56">
        <f>'Men''s Scores'!Y26</f>
        <v>14.28571429</v>
      </c>
      <c r="K17" s="57">
        <f>'Men''s Scores'!AA26</f>
        <v>56.05065492</v>
      </c>
    </row>
    <row r="18" ht="19.5" customHeight="1">
      <c r="A18" s="40">
        <f>'Men''s Scores'!A27</f>
        <v>1</v>
      </c>
      <c r="B18" s="42" t="str">
        <f>'Men''s Scores'!D27</f>
        <v>Bobby Van Ness</v>
      </c>
      <c r="C18" s="44" t="str">
        <f>'Men''s Scores'!G27</f>
        <v>Male</v>
      </c>
      <c r="D18" s="45">
        <f>'Men''s Scores'!K27</f>
        <v>23</v>
      </c>
      <c r="E18" s="47">
        <f>'Men''s Scores'!R27</f>
        <v>28</v>
      </c>
      <c r="F18" s="47">
        <f>'Men''s Scores'!Z27</f>
        <v>12</v>
      </c>
      <c r="G18" s="48">
        <f>'Men''s Scores'!AB27</f>
        <v>25</v>
      </c>
      <c r="H18" s="50">
        <f>'Men''s Scores'!J27</f>
        <v>27.23735409</v>
      </c>
      <c r="I18" s="53">
        <f>'Men''s Scores'!Q27</f>
        <v>7.692307692</v>
      </c>
      <c r="J18" s="56">
        <f>'Men''s Scores'!Y27</f>
        <v>19.04761905</v>
      </c>
      <c r="K18" s="57">
        <f>'Men''s Scores'!AA27</f>
        <v>53.97728083</v>
      </c>
    </row>
    <row r="19" ht="19.5" customHeight="1">
      <c r="A19" s="40">
        <f>'Men''s Scores'!A28</f>
        <v>1</v>
      </c>
      <c r="B19" s="42" t="str">
        <f>'Men''s Scores'!D28</f>
        <v>Andrew MacEwan</v>
      </c>
      <c r="C19" s="44" t="str">
        <f>'Men''s Scores'!G28</f>
        <v>Male</v>
      </c>
      <c r="D19" s="45">
        <f>'Men''s Scores'!K28</f>
        <v>14</v>
      </c>
      <c r="E19" s="47">
        <f>'Men''s Scores'!R28</f>
        <v>29</v>
      </c>
      <c r="F19" s="47">
        <f>'Men''s Scores'!Z28</f>
        <v>7</v>
      </c>
      <c r="G19" s="48">
        <f>'Men''s Scores'!AB28</f>
        <v>26</v>
      </c>
      <c r="H19" s="50">
        <f>'Men''s Scores'!J28</f>
        <v>29.31258106</v>
      </c>
      <c r="I19" s="53">
        <f>'Men''s Scores'!Q28</f>
        <v>0</v>
      </c>
      <c r="J19" s="56">
        <f>'Men''s Scores'!Y28</f>
        <v>23.80952381</v>
      </c>
      <c r="K19" s="57">
        <f>'Men''s Scores'!AA28</f>
        <v>53.12210487</v>
      </c>
    </row>
    <row r="20" ht="19.5" customHeight="1">
      <c r="A20" s="40">
        <f>'Men''s Scores'!A29</f>
        <v>1</v>
      </c>
      <c r="B20" s="42" t="str">
        <f>'Men''s Scores'!D29</f>
        <v>Alex Kaiser</v>
      </c>
      <c r="C20" s="44" t="str">
        <f>'Men''s Scores'!G29</f>
        <v>Male</v>
      </c>
      <c r="D20" s="45">
        <f>'Men''s Scores'!K29</f>
        <v>4</v>
      </c>
      <c r="E20" s="47">
        <f>'Men''s Scores'!R29</f>
        <v>29</v>
      </c>
      <c r="F20" s="47">
        <f>'Men''s Scores'!Z29</f>
        <v>12</v>
      </c>
      <c r="G20" s="48">
        <f>'Men''s Scores'!AB29</f>
        <v>27</v>
      </c>
      <c r="H20" s="50">
        <f>'Men''s Scores'!J29</f>
        <v>32.94422827</v>
      </c>
      <c r="I20" s="53">
        <f>'Men''s Scores'!Q29</f>
        <v>0</v>
      </c>
      <c r="J20" s="56">
        <f>'Men''s Scores'!Y29</f>
        <v>19.04761905</v>
      </c>
      <c r="K20" s="57">
        <f>'Men''s Scores'!AA29</f>
        <v>51.99184732</v>
      </c>
    </row>
    <row r="21" ht="19.5" customHeight="1">
      <c r="A21" s="40">
        <f>'Men''s Scores'!A30</f>
        <v>1</v>
      </c>
      <c r="B21" s="42" t="str">
        <f>'Men''s Scores'!D30</f>
        <v>Andrew Yale</v>
      </c>
      <c r="C21" s="44" t="str">
        <f>'Men''s Scores'!G30</f>
        <v>Male</v>
      </c>
      <c r="D21" s="45">
        <f>'Men''s Scores'!K30</f>
        <v>5</v>
      </c>
      <c r="E21" s="47">
        <f>'Men''s Scores'!R30</f>
        <v>29</v>
      </c>
      <c r="F21" s="47">
        <f>'Men''s Scores'!Z30</f>
        <v>20</v>
      </c>
      <c r="G21" s="48">
        <f>'Men''s Scores'!AB30</f>
        <v>28</v>
      </c>
      <c r="H21" s="50">
        <f>'Men''s Scores'!J30</f>
        <v>32.81452659</v>
      </c>
      <c r="I21" s="53">
        <f>'Men''s Scores'!Q30</f>
        <v>0</v>
      </c>
      <c r="J21" s="56">
        <f>'Men''s Scores'!Y30</f>
        <v>14.28571429</v>
      </c>
      <c r="K21" s="57">
        <f>'Men''s Scores'!AA30</f>
        <v>47.10024087</v>
      </c>
    </row>
    <row r="22" ht="19.5" hidden="1" customHeight="1">
      <c r="A22" s="40" t="str">
        <f t="shared" ref="A22:K22" si="2">#REF!</f>
        <v>#REF!</v>
      </c>
      <c r="B22" s="42" t="str">
        <f t="shared" si="2"/>
        <v>#REF!</v>
      </c>
      <c r="C22" s="44" t="str">
        <f t="shared" si="2"/>
        <v>#REF!</v>
      </c>
      <c r="D22" s="63" t="str">
        <f t="shared" si="2"/>
        <v>#REF!</v>
      </c>
      <c r="E22" s="64" t="str">
        <f t="shared" si="2"/>
        <v>#REF!</v>
      </c>
      <c r="F22" s="64" t="str">
        <f t="shared" si="2"/>
        <v>#REF!</v>
      </c>
      <c r="G22" s="65" t="str">
        <f t="shared" si="2"/>
        <v>#REF!</v>
      </c>
      <c r="H22" s="50" t="str">
        <f t="shared" si="2"/>
        <v>#REF!</v>
      </c>
      <c r="I22" s="53" t="str">
        <f t="shared" si="2"/>
        <v>#REF!</v>
      </c>
      <c r="J22" s="56" t="str">
        <f t="shared" si="2"/>
        <v>#REF!</v>
      </c>
      <c r="K22" s="57" t="str">
        <f t="shared" si="2"/>
        <v>#REF!</v>
      </c>
    </row>
    <row r="23" ht="19.5" customHeight="1">
      <c r="A23" s="40">
        <f>'Men''s Scores'!A32</f>
        <v>1</v>
      </c>
      <c r="B23" s="42" t="str">
        <f>'Men''s Scores'!D32</f>
        <v>Tim Langr</v>
      </c>
      <c r="C23" s="44" t="str">
        <f>'Men''s Scores'!G32</f>
        <v>Male</v>
      </c>
      <c r="D23" s="45">
        <f>'Men''s Scores'!K32</f>
        <v>41</v>
      </c>
      <c r="E23" s="47">
        <f>'Men''s Scores'!R32</f>
        <v>24</v>
      </c>
      <c r="F23" s="47">
        <f>'Men''s Scores'!Z32</f>
        <v>37</v>
      </c>
      <c r="G23" s="48">
        <f>'Men''s Scores'!AB32</f>
        <v>30</v>
      </c>
      <c r="H23" s="50">
        <f>'Men''s Scores'!J32</f>
        <v>23.73540856</v>
      </c>
      <c r="I23" s="53">
        <f>'Men''s Scores'!Q32</f>
        <v>15.12820513</v>
      </c>
      <c r="J23" s="56">
        <f>'Men''s Scores'!Y32</f>
        <v>4.761904762</v>
      </c>
      <c r="K23" s="57">
        <f>'Men''s Scores'!AA32</f>
        <v>43.62551845</v>
      </c>
    </row>
    <row r="24" ht="19.5" hidden="1" customHeight="1">
      <c r="A24" s="40">
        <f>'Men''s Scores'!A41</f>
        <v>1</v>
      </c>
      <c r="B24" s="42" t="str">
        <f>'Men''s Scores'!D41</f>
        <v>Eric Hemphill</v>
      </c>
      <c r="C24" s="44" t="str">
        <f>'Men''s Scores'!G41</f>
        <v>Male</v>
      </c>
      <c r="D24" s="63">
        <f>'Men''s Scores'!K41</f>
        <v>9</v>
      </c>
      <c r="E24" s="64">
        <f>'Men''s Scores'!R41</f>
        <v>29</v>
      </c>
      <c r="F24" s="64">
        <f>'Men''s Scores'!Z41</f>
        <v>44</v>
      </c>
      <c r="G24" s="65">
        <f>'Men''s Scores'!AB41</f>
        <v>39</v>
      </c>
      <c r="H24" s="50">
        <f>'Men''s Scores'!J41</f>
        <v>30.99870298</v>
      </c>
      <c r="I24" s="53">
        <f>'Men''s Scores'!Q41</f>
        <v>0</v>
      </c>
      <c r="J24" s="56">
        <f>'Men''s Scores'!Y41</f>
        <v>0</v>
      </c>
      <c r="K24" s="57">
        <f>'Men''s Scores'!AA41</f>
        <v>30.99870298</v>
      </c>
    </row>
    <row r="25" ht="19.5" customHeight="1">
      <c r="A25" s="40">
        <f>'Men''s Scores'!A33</f>
        <v>1</v>
      </c>
      <c r="B25" s="42" t="str">
        <f>'Men''s Scores'!D33</f>
        <v>Nimit Dhulekar</v>
      </c>
      <c r="C25" s="44" t="str">
        <f>'Men''s Scores'!G33</f>
        <v>Male</v>
      </c>
      <c r="D25" s="45">
        <f>'Men''s Scores'!K33</f>
        <v>35</v>
      </c>
      <c r="E25" s="47">
        <f>'Men''s Scores'!R33</f>
        <v>25</v>
      </c>
      <c r="F25" s="47">
        <f>'Men''s Scores'!Z33</f>
        <v>37</v>
      </c>
      <c r="G25" s="48">
        <f>'Men''s Scores'!AB33</f>
        <v>31</v>
      </c>
      <c r="H25" s="50">
        <f>'Men''s Scores'!J33</f>
        <v>25.03242542</v>
      </c>
      <c r="I25" s="53">
        <f>'Men''s Scores'!Q33</f>
        <v>13.58974359</v>
      </c>
      <c r="J25" s="56">
        <f>'Men''s Scores'!Y33</f>
        <v>4.761904762</v>
      </c>
      <c r="K25" s="57">
        <f>'Men''s Scores'!AA33</f>
        <v>43.38407377</v>
      </c>
    </row>
    <row r="26" ht="19.5" customHeight="1">
      <c r="A26" s="40">
        <f>'Men''s Scores'!A34</f>
        <v>1</v>
      </c>
      <c r="B26" s="42" t="str">
        <f>'Men''s Scores'!D34</f>
        <v>Alex Curreri</v>
      </c>
      <c r="C26" s="44" t="str">
        <f>'Men''s Scores'!G34</f>
        <v>Male</v>
      </c>
      <c r="D26" s="45">
        <f>'Men''s Scores'!K34</f>
        <v>17</v>
      </c>
      <c r="E26" s="47">
        <f>'Men''s Scores'!R34</f>
        <v>29</v>
      </c>
      <c r="F26" s="47">
        <f>'Men''s Scores'!Z34</f>
        <v>20</v>
      </c>
      <c r="G26" s="48">
        <f>'Men''s Scores'!AB34</f>
        <v>32</v>
      </c>
      <c r="H26" s="50">
        <f>'Men''s Scores'!J34</f>
        <v>28.53437095</v>
      </c>
      <c r="I26" s="53">
        <f>'Men''s Scores'!Q34</f>
        <v>0</v>
      </c>
      <c r="J26" s="56">
        <f>'Men''s Scores'!Y34</f>
        <v>14.28571429</v>
      </c>
      <c r="K26" s="57">
        <f>'Men''s Scores'!AA34</f>
        <v>42.82008523</v>
      </c>
    </row>
    <row r="27" ht="19.5" customHeight="1">
      <c r="A27" s="40">
        <f>'Men''s Scores'!A36</f>
        <v>1</v>
      </c>
      <c r="B27" s="42" t="str">
        <f>'Men''s Scores'!D36</f>
        <v>Charles Mehrotra</v>
      </c>
      <c r="C27" s="44" t="str">
        <f>'Men''s Scores'!G36</f>
        <v>Male</v>
      </c>
      <c r="D27" s="45">
        <f>'Men''s Scores'!K36</f>
        <v>43</v>
      </c>
      <c r="E27" s="47">
        <f>'Men''s Scores'!R36</f>
        <v>29</v>
      </c>
      <c r="F27" s="47">
        <f>'Men''s Scores'!Z36</f>
        <v>20</v>
      </c>
      <c r="G27" s="48">
        <f>'Men''s Scores'!AB36</f>
        <v>34</v>
      </c>
      <c r="H27" s="50">
        <f>'Men''s Scores'!J36</f>
        <v>23.21660182</v>
      </c>
      <c r="I27" s="53">
        <f>'Men''s Scores'!Q36</f>
        <v>0</v>
      </c>
      <c r="J27" s="56">
        <f>'Men''s Scores'!Y36</f>
        <v>14.28571429</v>
      </c>
      <c r="K27" s="57">
        <f>'Men''s Scores'!AA36</f>
        <v>37.5023161</v>
      </c>
    </row>
    <row r="28" ht="19.5" customHeight="1">
      <c r="A28" s="40">
        <f>'Men''s Scores'!A37</f>
        <v>1</v>
      </c>
      <c r="B28" s="42" t="str">
        <f>'Men''s Scores'!D37</f>
        <v>Mitch Smolen</v>
      </c>
      <c r="C28" s="44" t="str">
        <f>'Men''s Scores'!G37</f>
        <v>Male</v>
      </c>
      <c r="D28" s="45">
        <f>'Men''s Scores'!K37</f>
        <v>21</v>
      </c>
      <c r="E28" s="47">
        <f>'Men''s Scores'!R37</f>
        <v>29</v>
      </c>
      <c r="F28" s="47">
        <f>'Men''s Scores'!Z37</f>
        <v>30</v>
      </c>
      <c r="G28" s="48">
        <f>'Men''s Scores'!AB37</f>
        <v>35</v>
      </c>
      <c r="H28" s="50">
        <f>'Men''s Scores'!J37</f>
        <v>27.49675746</v>
      </c>
      <c r="I28" s="53">
        <f>'Men''s Scores'!Q37</f>
        <v>0</v>
      </c>
      <c r="J28" s="56">
        <f>'Men''s Scores'!Y37</f>
        <v>9.523809524</v>
      </c>
      <c r="K28" s="57">
        <f>'Men''s Scores'!AA37</f>
        <v>37.02056698</v>
      </c>
    </row>
    <row r="29" ht="19.5" customHeight="1">
      <c r="A29" s="40">
        <f>'Men''s Scores'!A38</f>
        <v>1</v>
      </c>
      <c r="B29" s="42" t="str">
        <f>'Men''s Scores'!D38</f>
        <v>Sean Murphy</v>
      </c>
      <c r="C29" s="44" t="str">
        <f>'Men''s Scores'!G38</f>
        <v>Male</v>
      </c>
      <c r="D29" s="45">
        <f>'Men''s Scores'!K38</f>
        <v>22</v>
      </c>
      <c r="E29" s="47">
        <f>'Men''s Scores'!R38</f>
        <v>29</v>
      </c>
      <c r="F29" s="47">
        <f>'Men''s Scores'!Z38</f>
        <v>30</v>
      </c>
      <c r="G29" s="48">
        <f>'Men''s Scores'!AB38</f>
        <v>36</v>
      </c>
      <c r="H29" s="50">
        <f>'Men''s Scores'!J38</f>
        <v>27.36705577</v>
      </c>
      <c r="I29" s="53">
        <f>'Men''s Scores'!Q38</f>
        <v>0</v>
      </c>
      <c r="J29" s="56">
        <f>'Men''s Scores'!Y38</f>
        <v>9.523809524</v>
      </c>
      <c r="K29" s="57">
        <f>'Men''s Scores'!AA38</f>
        <v>36.8908653</v>
      </c>
    </row>
    <row r="30" ht="19.5" customHeight="1">
      <c r="A30" s="40">
        <f>'Men''s Scores'!A39</f>
        <v>1</v>
      </c>
      <c r="B30" s="42" t="str">
        <f>'Men''s Scores'!D39</f>
        <v>Jeffrey Brewer</v>
      </c>
      <c r="C30" s="44" t="str">
        <f>'Men''s Scores'!G39</f>
        <v>Male</v>
      </c>
      <c r="D30" s="45">
        <f>'Men''s Scores'!K39</f>
        <v>50</v>
      </c>
      <c r="E30" s="47">
        <f>'Men''s Scores'!R39</f>
        <v>29</v>
      </c>
      <c r="F30" s="47">
        <f>'Men''s Scores'!Z39</f>
        <v>20</v>
      </c>
      <c r="G30" s="48">
        <f>'Men''s Scores'!AB39</f>
        <v>37</v>
      </c>
      <c r="H30" s="50">
        <f>'Men''s Scores'!J39</f>
        <v>21.27107652</v>
      </c>
      <c r="I30" s="53">
        <f>'Men''s Scores'!Q39</f>
        <v>0</v>
      </c>
      <c r="J30" s="56">
        <f>'Men''s Scores'!Y39</f>
        <v>14.28571429</v>
      </c>
      <c r="K30" s="57">
        <f>'Men''s Scores'!AA39</f>
        <v>35.55679081</v>
      </c>
    </row>
    <row r="31" ht="19.5" hidden="1" customHeight="1">
      <c r="A31" s="40">
        <f>'Men''s Scores'!A42</f>
        <v>1</v>
      </c>
      <c r="B31" s="42" t="str">
        <f>'Men''s Scores'!D42</f>
        <v>Devin Malanaphy</v>
      </c>
      <c r="C31" s="44" t="str">
        <f>'Men''s Scores'!G42</f>
        <v>Male</v>
      </c>
      <c r="D31" s="63">
        <f>'Men''s Scores'!K42</f>
        <v>10</v>
      </c>
      <c r="E31" s="64">
        <f>'Men''s Scores'!R42</f>
        <v>29</v>
      </c>
      <c r="F31" s="64">
        <f>'Men''s Scores'!Z42</f>
        <v>44</v>
      </c>
      <c r="G31" s="65">
        <f>'Men''s Scores'!AB42</f>
        <v>40</v>
      </c>
      <c r="H31" s="50">
        <f>'Men''s Scores'!J42</f>
        <v>30.73929961</v>
      </c>
      <c r="I31" s="53">
        <f>'Men''s Scores'!Q42</f>
        <v>0</v>
      </c>
      <c r="J31" s="56">
        <f>'Men''s Scores'!Y42</f>
        <v>0</v>
      </c>
      <c r="K31" s="57">
        <f>'Men''s Scores'!AA42</f>
        <v>30.73929961</v>
      </c>
    </row>
    <row r="32" ht="19.5" hidden="1" customHeight="1">
      <c r="A32" s="40">
        <f>'Men''s Scores'!A35</f>
        <v>1</v>
      </c>
      <c r="B32" s="42" t="str">
        <f>'Men''s Scores'!D35</f>
        <v>Zach Biletch</v>
      </c>
      <c r="C32" s="44" t="str">
        <f>'Men''s Scores'!G35</f>
        <v>Male</v>
      </c>
      <c r="D32" s="63">
        <f>'Men''s Scores'!K35</f>
        <v>41</v>
      </c>
      <c r="E32" s="64">
        <f>'Men''s Scores'!R35</f>
        <v>29</v>
      </c>
      <c r="F32" s="64">
        <f>'Men''s Scores'!Z35</f>
        <v>20</v>
      </c>
      <c r="G32" s="65">
        <f>'Men''s Scores'!AB35</f>
        <v>33</v>
      </c>
      <c r="H32" s="50">
        <f>'Men''s Scores'!J35</f>
        <v>23.73540856</v>
      </c>
      <c r="I32" s="53">
        <f>'Men''s Scores'!Q35</f>
        <v>0</v>
      </c>
      <c r="J32" s="56">
        <f>'Men''s Scores'!Y35</f>
        <v>14.28571429</v>
      </c>
      <c r="K32" s="57">
        <f>'Men''s Scores'!AA35</f>
        <v>38.02112285</v>
      </c>
    </row>
    <row r="33" ht="19.5" hidden="1" customHeight="1">
      <c r="A33" s="40">
        <f>'Men''s Scores'!A43</f>
        <v>1</v>
      </c>
      <c r="B33" s="42" t="str">
        <f>'Men''s Scores'!D43</f>
        <v>Alain Hwang</v>
      </c>
      <c r="C33" s="44" t="str">
        <f>'Men''s Scores'!G43</f>
        <v>Male</v>
      </c>
      <c r="D33" s="63">
        <f>'Men''s Scores'!K43</f>
        <v>12</v>
      </c>
      <c r="E33" s="64">
        <f>'Men''s Scores'!R43</f>
        <v>29</v>
      </c>
      <c r="F33" s="64">
        <f>'Men''s Scores'!Z43</f>
        <v>44</v>
      </c>
      <c r="G33" s="65">
        <f>'Men''s Scores'!AB43</f>
        <v>41</v>
      </c>
      <c r="H33" s="50">
        <f>'Men''s Scores'!J43</f>
        <v>30.22049287</v>
      </c>
      <c r="I33" s="53">
        <f>'Men''s Scores'!Q43</f>
        <v>0</v>
      </c>
      <c r="J33" s="56">
        <f>'Men''s Scores'!Y43</f>
        <v>0</v>
      </c>
      <c r="K33" s="57">
        <f>'Men''s Scores'!AA43</f>
        <v>30.22049287</v>
      </c>
    </row>
    <row r="34" ht="19.5" customHeight="1">
      <c r="A34" s="40">
        <f>'Men''s Scores'!A40</f>
        <v>1</v>
      </c>
      <c r="B34" s="42" t="str">
        <f>'Men''s Scores'!D40</f>
        <v>Ryan Moriarty</v>
      </c>
      <c r="C34" s="44" t="str">
        <f>'Men''s Scores'!G40</f>
        <v>Male</v>
      </c>
      <c r="D34" s="45">
        <f>'Men''s Scores'!K40</f>
        <v>23</v>
      </c>
      <c r="E34" s="47">
        <f>'Men''s Scores'!R40</f>
        <v>29</v>
      </c>
      <c r="F34" s="47">
        <f>'Men''s Scores'!Z40</f>
        <v>37</v>
      </c>
      <c r="G34" s="48">
        <f>'Men''s Scores'!AB40</f>
        <v>38</v>
      </c>
      <c r="H34" s="50">
        <f>'Men''s Scores'!J40</f>
        <v>27.23735409</v>
      </c>
      <c r="I34" s="53">
        <f>'Men''s Scores'!Q40</f>
        <v>0</v>
      </c>
      <c r="J34" s="56">
        <f>'Men''s Scores'!Y40</f>
        <v>4.761904762</v>
      </c>
      <c r="K34" s="57">
        <f>'Men''s Scores'!AA40</f>
        <v>31.99925885</v>
      </c>
    </row>
    <row r="35" ht="19.5" customHeight="1">
      <c r="A35" s="40">
        <f>'Men''s Scores'!A44</f>
        <v>1</v>
      </c>
      <c r="B35" s="42" t="str">
        <f>'Men''s Scores'!D44</f>
        <v>Seth Judson</v>
      </c>
      <c r="C35" s="44" t="str">
        <f>'Men''s Scores'!G44</f>
        <v>Male</v>
      </c>
      <c r="D35" s="45">
        <f>'Men''s Scores'!K44</f>
        <v>37</v>
      </c>
      <c r="E35" s="47">
        <f>'Men''s Scores'!R44</f>
        <v>29</v>
      </c>
      <c r="F35" s="47">
        <f>'Men''s Scores'!Z44</f>
        <v>37</v>
      </c>
      <c r="G35" s="48">
        <f>'Men''s Scores'!AB44</f>
        <v>42</v>
      </c>
      <c r="H35" s="50">
        <f>'Men''s Scores'!J44</f>
        <v>24.90272374</v>
      </c>
      <c r="I35" s="53">
        <f>'Men''s Scores'!Q44</f>
        <v>0</v>
      </c>
      <c r="J35" s="56">
        <f>'Men''s Scores'!Y44</f>
        <v>4.761904762</v>
      </c>
      <c r="K35" s="57">
        <f>'Men''s Scores'!AA44</f>
        <v>29.6646285</v>
      </c>
    </row>
    <row r="36" ht="19.5" customHeight="1">
      <c r="A36" s="40">
        <f>'Men''s Scores'!A45</f>
        <v>1</v>
      </c>
      <c r="B36" s="42" t="str">
        <f>'Men''s Scores'!D45</f>
        <v>Adam Alper</v>
      </c>
      <c r="C36" s="44" t="str">
        <f>'Men''s Scores'!G45</f>
        <v>Male</v>
      </c>
      <c r="D36" s="45">
        <f>'Men''s Scores'!K45</f>
        <v>16</v>
      </c>
      <c r="E36" s="47">
        <f>'Men''s Scores'!R45</f>
        <v>29</v>
      </c>
      <c r="F36" s="47">
        <f>'Men''s Scores'!Z45</f>
        <v>44</v>
      </c>
      <c r="G36" s="48">
        <f>'Men''s Scores'!AB45</f>
        <v>43</v>
      </c>
      <c r="H36" s="50">
        <f>'Men''s Scores'!J45</f>
        <v>28.66407263</v>
      </c>
      <c r="I36" s="53">
        <f>'Men''s Scores'!Q45</f>
        <v>0</v>
      </c>
      <c r="J36" s="56">
        <f>'Men''s Scores'!Y45</f>
        <v>0</v>
      </c>
      <c r="K36" s="57">
        <f>'Men''s Scores'!AA45</f>
        <v>28.66407263</v>
      </c>
    </row>
    <row r="37" ht="19.5" customHeight="1">
      <c r="A37" s="40">
        <f>'Men''s Scores'!A46</f>
        <v>1</v>
      </c>
      <c r="B37" s="42" t="str">
        <f>'Men''s Scores'!D46</f>
        <v>John Miller</v>
      </c>
      <c r="C37" s="44" t="str">
        <f>'Men''s Scores'!G46</f>
        <v>Male</v>
      </c>
      <c r="D37" s="45">
        <f>'Men''s Scores'!K46</f>
        <v>54</v>
      </c>
      <c r="E37" s="47">
        <f>'Men''s Scores'!R46</f>
        <v>29</v>
      </c>
      <c r="F37" s="47">
        <f>'Men''s Scores'!Z46</f>
        <v>30</v>
      </c>
      <c r="G37" s="48">
        <f>'Men''s Scores'!AB46</f>
        <v>44</v>
      </c>
      <c r="H37" s="50">
        <f>'Men''s Scores'!J46</f>
        <v>19.06614786</v>
      </c>
      <c r="I37" s="53">
        <f>'Men''s Scores'!Q46</f>
        <v>0</v>
      </c>
      <c r="J37" s="56">
        <f>'Men''s Scores'!Y46</f>
        <v>9.523809524</v>
      </c>
      <c r="K37" s="57">
        <f>'Men''s Scores'!AA46</f>
        <v>28.58995738</v>
      </c>
    </row>
    <row r="38" ht="19.5" customHeight="1">
      <c r="A38" s="40">
        <f>'Men''s Scores'!A47</f>
        <v>1</v>
      </c>
      <c r="B38" s="42" t="str">
        <f>'Men''s Scores'!D47</f>
        <v>Kyle Heintz</v>
      </c>
      <c r="C38" s="44" t="str">
        <f>'Men''s Scores'!G47</f>
        <v>Male</v>
      </c>
      <c r="D38" s="45">
        <f>'Men''s Scores'!K47</f>
        <v>58</v>
      </c>
      <c r="E38" s="47">
        <f>'Men''s Scores'!R47</f>
        <v>29</v>
      </c>
      <c r="F38" s="47">
        <f>'Men''s Scores'!Z47</f>
        <v>30</v>
      </c>
      <c r="G38" s="48">
        <f>'Men''s Scores'!AB47</f>
        <v>45</v>
      </c>
      <c r="H38" s="50">
        <f>'Men''s Scores'!J47</f>
        <v>18.02853437</v>
      </c>
      <c r="I38" s="53">
        <f>'Men''s Scores'!Q47</f>
        <v>0</v>
      </c>
      <c r="J38" s="56">
        <f>'Men''s Scores'!Y47</f>
        <v>9.523809524</v>
      </c>
      <c r="K38" s="57">
        <f>'Men''s Scores'!AA47</f>
        <v>27.55234389</v>
      </c>
    </row>
    <row r="39" ht="19.5" customHeight="1">
      <c r="A39" s="40">
        <f>'Men''s Scores'!A48</f>
        <v>1</v>
      </c>
      <c r="B39" s="42" t="str">
        <f>'Men''s Scores'!D48</f>
        <v>Victor Chen</v>
      </c>
      <c r="C39" s="44" t="str">
        <f>'Men''s Scores'!G48</f>
        <v>Male</v>
      </c>
      <c r="D39" s="45">
        <f>'Men''s Scores'!K48</f>
        <v>48</v>
      </c>
      <c r="E39" s="47">
        <f>'Men''s Scores'!R48</f>
        <v>29</v>
      </c>
      <c r="F39" s="47">
        <f>'Men''s Scores'!Z48</f>
        <v>37</v>
      </c>
      <c r="G39" s="48">
        <f>'Men''s Scores'!AB48</f>
        <v>46</v>
      </c>
      <c r="H39" s="50">
        <f>'Men''s Scores'!J48</f>
        <v>22.4383917</v>
      </c>
      <c r="I39" s="53">
        <f>'Men''s Scores'!Q48</f>
        <v>0</v>
      </c>
      <c r="J39" s="56">
        <f>'Men''s Scores'!Y48</f>
        <v>4.761904762</v>
      </c>
      <c r="K39" s="57">
        <f>'Men''s Scores'!AA48</f>
        <v>27.20029646</v>
      </c>
    </row>
    <row r="40" ht="19.5" customHeight="1">
      <c r="A40" s="40">
        <f>'Men''s Scores'!A49</f>
        <v>1</v>
      </c>
      <c r="B40" s="42" t="str">
        <f>'Men''s Scores'!D49</f>
        <v>Ben West</v>
      </c>
      <c r="C40" s="44" t="str">
        <f>'Men''s Scores'!G49</f>
        <v>Male</v>
      </c>
      <c r="D40" s="45">
        <f>'Men''s Scores'!K49</f>
        <v>30</v>
      </c>
      <c r="E40" s="47">
        <f>'Men''s Scores'!R49</f>
        <v>29</v>
      </c>
      <c r="F40" s="47">
        <f>'Men''s Scores'!Z49</f>
        <v>44</v>
      </c>
      <c r="G40" s="48">
        <f>'Men''s Scores'!AB49</f>
        <v>47</v>
      </c>
      <c r="H40" s="50">
        <f>'Men''s Scores'!J49</f>
        <v>26.32944228</v>
      </c>
      <c r="I40" s="53">
        <f>'Men''s Scores'!Q49</f>
        <v>0</v>
      </c>
      <c r="J40" s="56">
        <f>'Men''s Scores'!Y49</f>
        <v>0</v>
      </c>
      <c r="K40" s="57">
        <f>'Men''s Scores'!AA49</f>
        <v>26.32944228</v>
      </c>
    </row>
    <row r="41" ht="19.5" customHeight="1">
      <c r="A41" s="40">
        <f>'Men''s Scores'!A50</f>
        <v>1</v>
      </c>
      <c r="B41" s="42" t="str">
        <f>'Men''s Scores'!D50</f>
        <v>Hunt Gazecki</v>
      </c>
      <c r="C41" s="44" t="str">
        <f>'Men''s Scores'!G50</f>
        <v>Male</v>
      </c>
      <c r="D41" s="45">
        <f>'Men''s Scores'!K50</f>
        <v>31</v>
      </c>
      <c r="E41" s="47">
        <f>'Men''s Scores'!R50</f>
        <v>29</v>
      </c>
      <c r="F41" s="47">
        <f>'Men''s Scores'!Z50</f>
        <v>44</v>
      </c>
      <c r="G41" s="48">
        <f>'Men''s Scores'!AB50</f>
        <v>48</v>
      </c>
      <c r="H41" s="50">
        <f>'Men''s Scores'!J50</f>
        <v>26.1997406</v>
      </c>
      <c r="I41" s="53">
        <f>'Men''s Scores'!Q50</f>
        <v>0</v>
      </c>
      <c r="J41" s="56">
        <f>'Men''s Scores'!Y50</f>
        <v>0</v>
      </c>
      <c r="K41" s="57">
        <f>'Men''s Scores'!AA50</f>
        <v>26.1997406</v>
      </c>
    </row>
    <row r="42" ht="19.5" customHeight="1">
      <c r="A42" s="40">
        <f>'Men''s Scores'!A51</f>
        <v>1</v>
      </c>
      <c r="B42" s="42" t="str">
        <f>'Men''s Scores'!D51</f>
        <v>Andrew Sklar</v>
      </c>
      <c r="C42" s="44" t="str">
        <f>'Men''s Scores'!G51</f>
        <v>Male</v>
      </c>
      <c r="D42" s="45">
        <f>'Men''s Scores'!K51</f>
        <v>38</v>
      </c>
      <c r="E42" s="47">
        <f>'Men''s Scores'!R51</f>
        <v>29</v>
      </c>
      <c r="F42" s="47">
        <f>'Men''s Scores'!Z51</f>
        <v>44</v>
      </c>
      <c r="G42" s="48">
        <f>'Men''s Scores'!AB51</f>
        <v>49</v>
      </c>
      <c r="H42" s="50">
        <f>'Men''s Scores'!J51</f>
        <v>24.38391699</v>
      </c>
      <c r="I42" s="53">
        <f>'Men''s Scores'!Q51</f>
        <v>0</v>
      </c>
      <c r="J42" s="56">
        <f>'Men''s Scores'!Y51</f>
        <v>0</v>
      </c>
      <c r="K42" s="57">
        <f>'Men''s Scores'!AA51</f>
        <v>24.38391699</v>
      </c>
    </row>
    <row r="43" ht="19.5" customHeight="1">
      <c r="A43" s="40">
        <f>'Men''s Scores'!A52</f>
        <v>1</v>
      </c>
      <c r="B43" s="42" t="str">
        <f>'Men''s Scores'!D52</f>
        <v>David Tamir</v>
      </c>
      <c r="C43" s="44" t="str">
        <f>'Men''s Scores'!G52</f>
        <v>Male</v>
      </c>
      <c r="D43" s="45">
        <f>'Men''s Scores'!K52</f>
        <v>39</v>
      </c>
      <c r="E43" s="47">
        <f>'Men''s Scores'!R52</f>
        <v>29</v>
      </c>
      <c r="F43" s="47">
        <f>'Men''s Scores'!Z52</f>
        <v>44</v>
      </c>
      <c r="G43" s="48">
        <f>'Men''s Scores'!AB52</f>
        <v>50</v>
      </c>
      <c r="H43" s="50">
        <f>'Men''s Scores'!J52</f>
        <v>23.99481193</v>
      </c>
      <c r="I43" s="53">
        <f>'Men''s Scores'!Q52</f>
        <v>0</v>
      </c>
      <c r="J43" s="56">
        <f>'Men''s Scores'!Y52</f>
        <v>0</v>
      </c>
      <c r="K43" s="57">
        <f>'Men''s Scores'!AA52</f>
        <v>23.99481193</v>
      </c>
    </row>
    <row r="44" ht="19.5" customHeight="1">
      <c r="A44" s="40">
        <f>'Men''s Scores'!A53</f>
        <v>1</v>
      </c>
      <c r="B44" s="42" t="str">
        <f>'Men''s Scores'!D53</f>
        <v>Ian Chamberlain</v>
      </c>
      <c r="C44" s="44" t="str">
        <f>'Men''s Scores'!G53</f>
        <v>Male</v>
      </c>
      <c r="D44" s="45">
        <f>'Men''s Scores'!K53</f>
        <v>54</v>
      </c>
      <c r="E44" s="47">
        <f>'Men''s Scores'!R53</f>
        <v>29</v>
      </c>
      <c r="F44" s="47">
        <f>'Men''s Scores'!Z53</f>
        <v>37</v>
      </c>
      <c r="G44" s="48">
        <f>'Men''s Scores'!AB53</f>
        <v>51</v>
      </c>
      <c r="H44" s="50">
        <f>'Men''s Scores'!J53</f>
        <v>19.06614786</v>
      </c>
      <c r="I44" s="53">
        <f>'Men''s Scores'!Q53</f>
        <v>0</v>
      </c>
      <c r="J44" s="56">
        <f>'Men''s Scores'!Y53</f>
        <v>4.761904762</v>
      </c>
      <c r="K44" s="57">
        <f>'Men''s Scores'!AA53</f>
        <v>23.82805262</v>
      </c>
    </row>
    <row r="45" ht="19.5" customHeight="1">
      <c r="A45" s="40">
        <f>'Men''s Scores'!A54</f>
        <v>1</v>
      </c>
      <c r="B45" s="42" t="str">
        <f>'Men''s Scores'!D54</f>
        <v>Andrew Kerns</v>
      </c>
      <c r="C45" s="44" t="str">
        <f>'Men''s Scores'!G54</f>
        <v>Male</v>
      </c>
      <c r="D45" s="45">
        <f>'Men''s Scores'!K54</f>
        <v>45</v>
      </c>
      <c r="E45" s="47">
        <f>'Men''s Scores'!R54</f>
        <v>29</v>
      </c>
      <c r="F45" s="47">
        <f>'Men''s Scores'!Z54</f>
        <v>44</v>
      </c>
      <c r="G45" s="48">
        <f>'Men''s Scores'!AB54</f>
        <v>52</v>
      </c>
      <c r="H45" s="50">
        <f>'Men''s Scores'!J54</f>
        <v>22.82749676</v>
      </c>
      <c r="I45" s="53">
        <f>'Men''s Scores'!Q54</f>
        <v>0</v>
      </c>
      <c r="J45" s="56">
        <f>'Men''s Scores'!Y54</f>
        <v>0</v>
      </c>
      <c r="K45" s="57">
        <f>'Men''s Scores'!AA54</f>
        <v>22.82749676</v>
      </c>
    </row>
    <row r="46" ht="19.5" customHeight="1">
      <c r="A46" s="40">
        <f>'Men''s Scores'!A55</f>
        <v>1</v>
      </c>
      <c r="B46" s="42" t="str">
        <f>'Men''s Scores'!D55</f>
        <v>Mark Hansen</v>
      </c>
      <c r="C46" s="44" t="str">
        <f>'Men''s Scores'!G55</f>
        <v>Male</v>
      </c>
      <c r="D46" s="45">
        <f>'Men''s Scores'!K55</f>
        <v>46</v>
      </c>
      <c r="E46" s="47">
        <f>'Men''s Scores'!R55</f>
        <v>29</v>
      </c>
      <c r="F46" s="47">
        <f>'Men''s Scores'!Z55</f>
        <v>44</v>
      </c>
      <c r="G46" s="48">
        <f>'Men''s Scores'!AB55</f>
        <v>53</v>
      </c>
      <c r="H46" s="50">
        <f>'Men''s Scores'!J55</f>
        <v>22.56809339</v>
      </c>
      <c r="I46" s="53">
        <f>'Men''s Scores'!Q55</f>
        <v>0</v>
      </c>
      <c r="J46" s="56">
        <f>'Men''s Scores'!Y55</f>
        <v>0</v>
      </c>
      <c r="K46" s="57">
        <f>'Men''s Scores'!AA55</f>
        <v>22.56809339</v>
      </c>
    </row>
    <row r="47" ht="19.5" customHeight="1">
      <c r="A47" s="40">
        <f>'Men''s Scores'!A58</f>
        <v>1</v>
      </c>
      <c r="B47" s="42" t="str">
        <f>'Men''s Scores'!D58</f>
        <v>Mike Neriani</v>
      </c>
      <c r="C47" s="44" t="str">
        <f>'Men''s Scores'!G58</f>
        <v>Male</v>
      </c>
      <c r="D47" s="45">
        <f>'Men''s Scores'!K58</f>
        <v>52</v>
      </c>
      <c r="E47" s="47">
        <f>'Men''s Scores'!R58</f>
        <v>29</v>
      </c>
      <c r="F47" s="47">
        <f>'Men''s Scores'!Z58</f>
        <v>44</v>
      </c>
      <c r="G47" s="48">
        <f>'Men''s Scores'!AB58</f>
        <v>56</v>
      </c>
      <c r="H47" s="50">
        <f>'Men''s Scores'!J58</f>
        <v>20.75226978</v>
      </c>
      <c r="I47" s="53">
        <f>'Men''s Scores'!Q58</f>
        <v>0</v>
      </c>
      <c r="J47" s="56">
        <f>'Men''s Scores'!Y58</f>
        <v>0</v>
      </c>
      <c r="K47" s="57">
        <f>'Men''s Scores'!AA58</f>
        <v>20.75226978</v>
      </c>
    </row>
    <row r="48" ht="19.5" customHeight="1">
      <c r="A48" s="40">
        <f>'Men''s Scores'!A59</f>
        <v>1</v>
      </c>
      <c r="B48" s="42" t="str">
        <f>'Men''s Scores'!D59</f>
        <v>Henk Humes</v>
      </c>
      <c r="C48" s="44" t="str">
        <f>'Men''s Scores'!G59</f>
        <v>Male</v>
      </c>
      <c r="D48" s="45">
        <f>'Men''s Scores'!K59</f>
        <v>56</v>
      </c>
      <c r="E48" s="47">
        <f>'Men''s Scores'!R59</f>
        <v>29</v>
      </c>
      <c r="F48" s="47">
        <f>'Men''s Scores'!Z59</f>
        <v>44</v>
      </c>
      <c r="G48" s="48">
        <f>'Men''s Scores'!AB59</f>
        <v>57</v>
      </c>
      <c r="H48" s="50">
        <f>'Men''s Scores'!J59</f>
        <v>18.93644617</v>
      </c>
      <c r="I48" s="53">
        <f>'Men''s Scores'!Q59</f>
        <v>0</v>
      </c>
      <c r="J48" s="56">
        <f>'Men''s Scores'!Y59</f>
        <v>0</v>
      </c>
      <c r="K48" s="57">
        <f>'Men''s Scores'!AA59</f>
        <v>18.93644617</v>
      </c>
    </row>
    <row r="49" ht="19.5" customHeight="1">
      <c r="A49" s="40">
        <f>'Men''s Scores'!A61</f>
        <v>1</v>
      </c>
      <c r="B49" s="42" t="str">
        <f>'Men''s Scores'!D61</f>
        <v>Lance Oktay</v>
      </c>
      <c r="C49" s="44" t="str">
        <f>'Men''s Scores'!G61</f>
        <v>Male</v>
      </c>
      <c r="D49" s="45">
        <f>'Men''s Scores'!K61</f>
        <v>59</v>
      </c>
      <c r="E49" s="47">
        <f>'Men''s Scores'!R61</f>
        <v>29</v>
      </c>
      <c r="F49" s="47">
        <f>'Men''s Scores'!Z61</f>
        <v>44</v>
      </c>
      <c r="G49" s="48">
        <f>'Men''s Scores'!AB61</f>
        <v>59</v>
      </c>
      <c r="H49" s="50">
        <f>'Men''s Scores'!J61</f>
        <v>16.8612192</v>
      </c>
      <c r="I49" s="53">
        <f>'Men''s Scores'!Q61</f>
        <v>0</v>
      </c>
      <c r="J49" s="56">
        <f>'Men''s Scores'!Y61</f>
        <v>0</v>
      </c>
      <c r="K49" s="57">
        <f>'Men''s Scores'!AA61</f>
        <v>16.8612192</v>
      </c>
    </row>
    <row r="50" ht="19.5" customHeight="1">
      <c r="A50" s="40">
        <f>'Men''s Scores'!A62</f>
        <v>1</v>
      </c>
      <c r="B50" s="42" t="str">
        <f>'Men''s Scores'!D62</f>
        <v>Adam Pomeranz</v>
      </c>
      <c r="C50" s="44" t="str">
        <f>'Men''s Scores'!G62</f>
        <v>Male</v>
      </c>
      <c r="D50" s="45">
        <f>'Men''s Scores'!K62</f>
        <v>60</v>
      </c>
      <c r="E50" s="47">
        <f>'Men''s Scores'!R62</f>
        <v>29</v>
      </c>
      <c r="F50" s="47">
        <f>'Men''s Scores'!Z62</f>
        <v>44</v>
      </c>
      <c r="G50" s="48">
        <f>'Men''s Scores'!AB62</f>
        <v>60</v>
      </c>
      <c r="H50" s="50">
        <f>'Men''s Scores'!J62</f>
        <v>15.95330739</v>
      </c>
      <c r="I50" s="53">
        <f>'Men''s Scores'!Q62</f>
        <v>0</v>
      </c>
      <c r="J50" s="56">
        <f>'Men''s Scores'!Y62</f>
        <v>0</v>
      </c>
      <c r="K50" s="57">
        <f>'Men''s Scores'!AA62</f>
        <v>15.95330739</v>
      </c>
    </row>
    <row r="51" ht="19.5" customHeight="1">
      <c r="A51" s="40">
        <f>'Men''s Scores'!A65</f>
        <v>1</v>
      </c>
      <c r="B51" s="42" t="str">
        <f>'Men''s Scores'!D65</f>
        <v>Alex Smith</v>
      </c>
      <c r="C51" s="44" t="str">
        <f>'Men''s Scores'!G65</f>
        <v>Male</v>
      </c>
      <c r="D51" s="45">
        <f>'Men''s Scores'!K65</f>
        <v>62</v>
      </c>
      <c r="E51" s="47">
        <f>'Men''s Scores'!R65</f>
        <v>29</v>
      </c>
      <c r="F51" s="47">
        <f>'Men''s Scores'!Z65</f>
        <v>44</v>
      </c>
      <c r="G51" s="48">
        <f>'Men''s Scores'!AB65</f>
        <v>62</v>
      </c>
      <c r="H51" s="50">
        <f>'Men''s Scores'!J65</f>
        <v>0</v>
      </c>
      <c r="I51" s="53">
        <f>'Men''s Scores'!Q65</f>
        <v>0</v>
      </c>
      <c r="J51" s="56">
        <f>'Men''s Scores'!Y65</f>
        <v>0</v>
      </c>
      <c r="K51" s="57">
        <f>'Men''s Scores'!AA65</f>
        <v>0</v>
      </c>
    </row>
    <row r="52" ht="19.5" customHeight="1">
      <c r="A52" s="40">
        <f>'Men''s Scores'!A66</f>
        <v>1</v>
      </c>
      <c r="B52" s="42" t="str">
        <f>'Men''s Scores'!D66</f>
        <v>Thomas Flynn</v>
      </c>
      <c r="C52" s="44" t="str">
        <f>'Men''s Scores'!G66</f>
        <v>Male</v>
      </c>
      <c r="D52" s="45">
        <f>'Men''s Scores'!K66</f>
        <v>62</v>
      </c>
      <c r="E52" s="47">
        <f>'Men''s Scores'!R66</f>
        <v>29</v>
      </c>
      <c r="F52" s="47">
        <f>'Men''s Scores'!Z66</f>
        <v>44</v>
      </c>
      <c r="G52" s="48">
        <f>'Men''s Scores'!AB66</f>
        <v>62</v>
      </c>
      <c r="H52" s="50">
        <f>'Men''s Scores'!J66</f>
        <v>0</v>
      </c>
      <c r="I52" s="53">
        <f>'Men''s Scores'!Q66</f>
        <v>0</v>
      </c>
      <c r="J52" s="56">
        <f>'Men''s Scores'!Y66</f>
        <v>0</v>
      </c>
      <c r="K52" s="57">
        <f>'Men''s Scores'!AA66</f>
        <v>0</v>
      </c>
    </row>
    <row r="53" ht="19.5" customHeight="1">
      <c r="A53" s="40">
        <f>'Men''s Scores'!A67</f>
        <v>1</v>
      </c>
      <c r="B53" s="42" t="str">
        <f>'Men''s Scores'!D67</f>
        <v>Patrick Sullivan</v>
      </c>
      <c r="C53" s="44" t="str">
        <f>'Men''s Scores'!G67</f>
        <v>Male</v>
      </c>
      <c r="D53" s="45">
        <f>'Men''s Scores'!K67</f>
        <v>62</v>
      </c>
      <c r="E53" s="47">
        <f>'Men''s Scores'!R67</f>
        <v>29</v>
      </c>
      <c r="F53" s="47">
        <f>'Men''s Scores'!Z67</f>
        <v>44</v>
      </c>
      <c r="G53" s="48">
        <f>'Men''s Scores'!AB67</f>
        <v>62</v>
      </c>
      <c r="H53" s="50">
        <f>'Men''s Scores'!J67</f>
        <v>0</v>
      </c>
      <c r="I53" s="53">
        <f>'Men''s Scores'!Q67</f>
        <v>0</v>
      </c>
      <c r="J53" s="56">
        <f>'Men''s Scores'!Y67</f>
        <v>0</v>
      </c>
      <c r="K53" s="57">
        <f>'Men''s Scores'!AA67</f>
        <v>0</v>
      </c>
    </row>
    <row r="54" ht="19.5" customHeight="1">
      <c r="A54" s="40">
        <f>'Men''s Scores'!A69</f>
        <v>1</v>
      </c>
      <c r="B54" s="42" t="str">
        <f>'Men''s Scores'!D69</f>
        <v>Michael Wentworth</v>
      </c>
      <c r="C54" s="44" t="str">
        <f>'Men''s Scores'!G69</f>
        <v>Male</v>
      </c>
      <c r="D54" s="45">
        <f>'Men''s Scores'!K69</f>
        <v>62</v>
      </c>
      <c r="E54" s="47">
        <f>'Men''s Scores'!R69</f>
        <v>29</v>
      </c>
      <c r="F54" s="47">
        <f>'Men''s Scores'!Z69</f>
        <v>44</v>
      </c>
      <c r="G54" s="48">
        <f>'Men''s Scores'!AB69</f>
        <v>62</v>
      </c>
      <c r="H54" s="50">
        <f>'Men''s Scores'!J69</f>
        <v>0</v>
      </c>
      <c r="I54" s="53">
        <f>'Men''s Scores'!Q69</f>
        <v>0</v>
      </c>
      <c r="J54" s="56">
        <f>'Men''s Scores'!Y69</f>
        <v>0</v>
      </c>
      <c r="K54" s="57">
        <f>'Men''s Scores'!AA69</f>
        <v>0</v>
      </c>
    </row>
    <row r="55" ht="19.5" customHeight="1">
      <c r="A55" s="40">
        <f>'Men''s Scores'!A73</f>
        <v>1</v>
      </c>
      <c r="B55" s="42" t="str">
        <f>'Men''s Scores'!D73</f>
        <v>Marcus Baker</v>
      </c>
      <c r="C55" s="44" t="str">
        <f>'Men''s Scores'!G73</f>
        <v>Male</v>
      </c>
      <c r="D55" s="45">
        <f>'Men''s Scores'!K73</f>
        <v>62</v>
      </c>
      <c r="E55" s="47">
        <f>'Men''s Scores'!R73</f>
        <v>29</v>
      </c>
      <c r="F55" s="47">
        <f>'Men''s Scores'!Z73</f>
        <v>44</v>
      </c>
      <c r="G55" s="48">
        <f>'Men''s Scores'!AB73</f>
        <v>62</v>
      </c>
      <c r="H55" s="50">
        <f>'Men''s Scores'!J73</f>
        <v>0</v>
      </c>
      <c r="I55" s="53">
        <f>'Men''s Scores'!Q73</f>
        <v>0</v>
      </c>
      <c r="J55" s="56">
        <f>'Men''s Scores'!Y73</f>
        <v>0</v>
      </c>
      <c r="K55" s="57">
        <f>'Men''s Scores'!AA73</f>
        <v>0</v>
      </c>
    </row>
    <row r="56" ht="19.5" customHeight="1">
      <c r="A56" s="40">
        <f>'Men''s Scores'!A74</f>
        <v>1</v>
      </c>
      <c r="B56" s="42" t="str">
        <f>'Men''s Scores'!D74</f>
        <v>Steve Gustas</v>
      </c>
      <c r="C56" s="44" t="str">
        <f>'Men''s Scores'!G74</f>
        <v>Male</v>
      </c>
      <c r="D56" s="45">
        <f>'Men''s Scores'!K74</f>
        <v>62</v>
      </c>
      <c r="E56" s="47">
        <f>'Men''s Scores'!R74</f>
        <v>29</v>
      </c>
      <c r="F56" s="47">
        <f>'Men''s Scores'!Z74</f>
        <v>44</v>
      </c>
      <c r="G56" s="48">
        <f>'Men''s Scores'!AB74</f>
        <v>62</v>
      </c>
      <c r="H56" s="50">
        <f>'Men''s Scores'!J74</f>
        <v>0</v>
      </c>
      <c r="I56" s="53">
        <f>'Men''s Scores'!Q74</f>
        <v>0</v>
      </c>
      <c r="J56" s="56">
        <f>'Men''s Scores'!Y74</f>
        <v>0</v>
      </c>
      <c r="K56" s="57">
        <f>'Men''s Scores'!AA74</f>
        <v>0</v>
      </c>
    </row>
    <row r="57" ht="19.5" customHeight="1">
      <c r="A57" s="40">
        <f>'Men''s Scores'!A75</f>
        <v>1</v>
      </c>
      <c r="B57" s="42" t="str">
        <f>'Men''s Scores'!D75</f>
        <v>Euan McInally</v>
      </c>
      <c r="C57" s="44" t="str">
        <f>'Men''s Scores'!G75</f>
        <v>Male</v>
      </c>
      <c r="D57" s="45">
        <f>'Men''s Scores'!K75</f>
        <v>62</v>
      </c>
      <c r="E57" s="47">
        <f>'Men''s Scores'!R75</f>
        <v>29</v>
      </c>
      <c r="F57" s="47">
        <f>'Men''s Scores'!Z75</f>
        <v>44</v>
      </c>
      <c r="G57" s="48">
        <f>'Men''s Scores'!AB75</f>
        <v>62</v>
      </c>
      <c r="H57" s="50">
        <f>'Men''s Scores'!J75</f>
        <v>0</v>
      </c>
      <c r="I57" s="53">
        <f>'Men''s Scores'!Q75</f>
        <v>0</v>
      </c>
      <c r="J57" s="56">
        <f>'Men''s Scores'!Y75</f>
        <v>0</v>
      </c>
      <c r="K57" s="57">
        <f>'Men''s Scores'!AA75</f>
        <v>0</v>
      </c>
    </row>
    <row r="58" ht="19.5" customHeight="1">
      <c r="A58" s="40">
        <f>'Men''s Scores'!A68</f>
        <v>1</v>
      </c>
      <c r="B58" s="42" t="str">
        <f>'Men''s Scores'!D68</f>
        <v>Jishnu Mandal</v>
      </c>
      <c r="C58" s="44" t="str">
        <f>'Men''s Scores'!G68</f>
        <v>Male</v>
      </c>
      <c r="D58" s="45">
        <f>'Men''s Scores'!K68</f>
        <v>62</v>
      </c>
      <c r="E58" s="47">
        <f>'Men''s Scores'!R68</f>
        <v>29</v>
      </c>
      <c r="F58" s="47">
        <f>'Men''s Scores'!Z68</f>
        <v>44</v>
      </c>
      <c r="G58" s="48">
        <f>'Men''s Scores'!AB68</f>
        <v>62</v>
      </c>
      <c r="H58" s="50">
        <f>'Men''s Scores'!J68</f>
        <v>0</v>
      </c>
      <c r="I58" s="53">
        <f>'Men''s Scores'!Q68</f>
        <v>0</v>
      </c>
      <c r="J58" s="56">
        <f>'Men''s Scores'!Y68</f>
        <v>0</v>
      </c>
      <c r="K58" s="57">
        <f>'Men''s Scores'!AA68</f>
        <v>0</v>
      </c>
    </row>
    <row r="59" ht="19.5" customHeight="1">
      <c r="A59" s="40">
        <f>'Men''s Scores'!A80</f>
        <v>1</v>
      </c>
      <c r="B59" s="42" t="str">
        <f>'Men''s Scores'!D80</f>
        <v>Seth Stewart</v>
      </c>
      <c r="C59" s="44" t="str">
        <f>'Men''s Scores'!G80</f>
        <v>Male</v>
      </c>
      <c r="D59" s="45">
        <f>'Men''s Scores'!K80</f>
        <v>62</v>
      </c>
      <c r="E59" s="47">
        <f>'Men''s Scores'!R80</f>
        <v>29</v>
      </c>
      <c r="F59" s="47">
        <f>'Men''s Scores'!Z80</f>
        <v>44</v>
      </c>
      <c r="G59" s="48">
        <f>'Men''s Scores'!AB80</f>
        <v>62</v>
      </c>
      <c r="H59" s="50">
        <f>'Men''s Scores'!J80</f>
        <v>0</v>
      </c>
      <c r="I59" s="53">
        <f>'Men''s Scores'!Q80</f>
        <v>0</v>
      </c>
      <c r="J59" s="56">
        <f>'Men''s Scores'!Y80</f>
        <v>0</v>
      </c>
      <c r="K59" s="57">
        <f>'Men''s Scores'!AA80</f>
        <v>0</v>
      </c>
    </row>
    <row r="60" ht="19.5" customHeight="1">
      <c r="A60" s="40">
        <f>'Men''s Scores'!A79</f>
        <v>1</v>
      </c>
      <c r="B60" s="42" t="str">
        <f>'Men''s Scores'!D79</f>
        <v>Bryan Dessner</v>
      </c>
      <c r="C60" s="44" t="str">
        <f>'Men''s Scores'!G79</f>
        <v>Male</v>
      </c>
      <c r="D60" s="45">
        <f>'Men''s Scores'!K79</f>
        <v>62</v>
      </c>
      <c r="E60" s="47">
        <f>'Men''s Scores'!R79</f>
        <v>29</v>
      </c>
      <c r="F60" s="47">
        <f>'Men''s Scores'!Z79</f>
        <v>44</v>
      </c>
      <c r="G60" s="48">
        <f>'Men''s Scores'!AB79</f>
        <v>62</v>
      </c>
      <c r="H60" s="50">
        <f>'Men''s Scores'!J79</f>
        <v>0</v>
      </c>
      <c r="I60" s="53">
        <f>'Men''s Scores'!Q79</f>
        <v>0</v>
      </c>
      <c r="J60" s="56">
        <f>'Men''s Scores'!Y79</f>
        <v>0</v>
      </c>
      <c r="K60" s="57">
        <f>'Men''s Scores'!AA79</f>
        <v>0</v>
      </c>
    </row>
    <row r="61" ht="19.5" customHeight="1">
      <c r="A61" s="40">
        <f>'Men''s Scores'!A76</f>
        <v>1</v>
      </c>
      <c r="B61" s="42" t="str">
        <f>'Men''s Scores'!D76</f>
        <v>Spencer Holt</v>
      </c>
      <c r="C61" s="44" t="str">
        <f>'Men''s Scores'!G76</f>
        <v>Male</v>
      </c>
      <c r="D61" s="45">
        <f>'Men''s Scores'!K76</f>
        <v>62</v>
      </c>
      <c r="E61" s="47">
        <f>'Men''s Scores'!R76</f>
        <v>29</v>
      </c>
      <c r="F61" s="47">
        <f>'Men''s Scores'!Z76</f>
        <v>44</v>
      </c>
      <c r="G61" s="48">
        <f>'Men''s Scores'!AB76</f>
        <v>62</v>
      </c>
      <c r="H61" s="50">
        <f>'Men''s Scores'!J76</f>
        <v>0</v>
      </c>
      <c r="I61" s="53">
        <f>'Men''s Scores'!Q76</f>
        <v>0</v>
      </c>
      <c r="J61" s="56">
        <f>'Men''s Scores'!Y76</f>
        <v>0</v>
      </c>
      <c r="K61" s="57">
        <f>'Men''s Scores'!AA76</f>
        <v>0</v>
      </c>
    </row>
    <row r="62" ht="19.5" customHeight="1">
      <c r="A62" s="40">
        <f>'Men''s Scores'!A78</f>
        <v>1</v>
      </c>
      <c r="B62" s="42" t="str">
        <f>'Men''s Scores'!D78</f>
        <v>Sachel Davis-Delano</v>
      </c>
      <c r="C62" s="44" t="str">
        <f>'Men''s Scores'!G78</f>
        <v>Male</v>
      </c>
      <c r="D62" s="45">
        <f>'Men''s Scores'!K78</f>
        <v>62</v>
      </c>
      <c r="E62" s="47">
        <f>'Men''s Scores'!R78</f>
        <v>29</v>
      </c>
      <c r="F62" s="47">
        <f>'Men''s Scores'!Z78</f>
        <v>44</v>
      </c>
      <c r="G62" s="48">
        <f>'Men''s Scores'!AB78</f>
        <v>62</v>
      </c>
      <c r="H62" s="50">
        <f>'Men''s Scores'!J78</f>
        <v>0</v>
      </c>
      <c r="I62" s="53">
        <f>'Men''s Scores'!Q78</f>
        <v>0</v>
      </c>
      <c r="J62" s="56">
        <f>'Men''s Scores'!Y78</f>
        <v>0</v>
      </c>
      <c r="K62" s="57">
        <f>'Men''s Scores'!AA78</f>
        <v>0</v>
      </c>
    </row>
    <row r="63" ht="19.5" customHeight="1">
      <c r="A63" s="40">
        <f>'Men''s Scores'!A77</f>
        <v>1</v>
      </c>
      <c r="B63" s="42" t="str">
        <f>'Men''s Scores'!D77</f>
        <v>Emmett Williamson</v>
      </c>
      <c r="C63" s="44" t="str">
        <f>'Men''s Scores'!G77</f>
        <v>Male</v>
      </c>
      <c r="D63" s="45">
        <f>'Men''s Scores'!K77</f>
        <v>62</v>
      </c>
      <c r="E63" s="47">
        <f>'Men''s Scores'!R77</f>
        <v>29</v>
      </c>
      <c r="F63" s="47">
        <f>'Men''s Scores'!Z77</f>
        <v>44</v>
      </c>
      <c r="G63" s="48">
        <f>'Men''s Scores'!AB77</f>
        <v>62</v>
      </c>
      <c r="H63" s="50">
        <f>'Men''s Scores'!J77</f>
        <v>0</v>
      </c>
      <c r="I63" s="53">
        <f>'Men''s Scores'!Q77</f>
        <v>0</v>
      </c>
      <c r="J63" s="56">
        <f>'Men''s Scores'!Y77</f>
        <v>0</v>
      </c>
      <c r="K63" s="57">
        <f>'Men''s Scores'!AA77</f>
        <v>0</v>
      </c>
    </row>
    <row r="64" ht="19.5" customHeight="1">
      <c r="A64" s="40">
        <f>'Men''s Scores'!A79</f>
        <v>1</v>
      </c>
      <c r="B64" s="42" t="str">
        <f>'Men''s Scores'!D79</f>
        <v>Bryan Dessner</v>
      </c>
      <c r="C64" s="44" t="str">
        <f>'Men''s Scores'!G79</f>
        <v>Male</v>
      </c>
      <c r="D64" s="45">
        <f>'Men''s Scores'!K79</f>
        <v>62</v>
      </c>
      <c r="E64" s="47">
        <f>'Men''s Scores'!R79</f>
        <v>29</v>
      </c>
      <c r="F64" s="47">
        <f>'Men''s Scores'!Z79</f>
        <v>44</v>
      </c>
      <c r="G64" s="48">
        <f>'Men''s Scores'!AB79</f>
        <v>62</v>
      </c>
      <c r="H64" s="50">
        <f>'Men''s Scores'!J79</f>
        <v>0</v>
      </c>
      <c r="I64" s="53">
        <f>'Men''s Scores'!Q79</f>
        <v>0</v>
      </c>
      <c r="J64" s="56">
        <f>'Men''s Scores'!Y79</f>
        <v>0</v>
      </c>
      <c r="K64" s="57">
        <f>'Men''s Scores'!AA79</f>
        <v>0</v>
      </c>
    </row>
    <row r="65" ht="19.5" customHeight="1">
      <c r="A65" s="40">
        <f>'Men''s Scores'!A74</f>
        <v>1</v>
      </c>
      <c r="B65" s="42" t="str">
        <f>'Men''s Scores'!D74</f>
        <v>Steve Gustas</v>
      </c>
      <c r="C65" s="44" t="str">
        <f>'Men''s Scores'!G74</f>
        <v>Male</v>
      </c>
      <c r="D65" s="45">
        <f>'Men''s Scores'!K74</f>
        <v>62</v>
      </c>
      <c r="E65" s="47">
        <f>'Men''s Scores'!R74</f>
        <v>29</v>
      </c>
      <c r="F65" s="47">
        <f>'Men''s Scores'!Z74</f>
        <v>44</v>
      </c>
      <c r="G65" s="48">
        <f>'Men''s Scores'!AB74</f>
        <v>62</v>
      </c>
      <c r="H65" s="50">
        <f>'Men''s Scores'!J74</f>
        <v>0</v>
      </c>
      <c r="I65" s="53">
        <f>'Men''s Scores'!Q74</f>
        <v>0</v>
      </c>
      <c r="J65" s="56">
        <f>'Men''s Scores'!Y74</f>
        <v>0</v>
      </c>
      <c r="K65" s="57">
        <f>'Men''s Scores'!AA74</f>
        <v>0</v>
      </c>
    </row>
    <row r="66" ht="19.5" customHeight="1">
      <c r="A66" s="40">
        <f>'Men''s Scores'!A76</f>
        <v>1</v>
      </c>
      <c r="B66" s="42" t="str">
        <f>'Men''s Scores'!D76</f>
        <v>Spencer Holt</v>
      </c>
      <c r="C66" s="44" t="str">
        <f>'Men''s Scores'!G76</f>
        <v>Male</v>
      </c>
      <c r="D66" s="45">
        <f>'Men''s Scores'!K76</f>
        <v>62</v>
      </c>
      <c r="E66" s="47">
        <f>'Men''s Scores'!R76</f>
        <v>29</v>
      </c>
      <c r="F66" s="47">
        <f>'Men''s Scores'!Z76</f>
        <v>44</v>
      </c>
      <c r="G66" s="48">
        <f>'Men''s Scores'!AB76</f>
        <v>62</v>
      </c>
      <c r="H66" s="50">
        <f>'Men''s Scores'!J76</f>
        <v>0</v>
      </c>
      <c r="I66" s="53">
        <f>'Men''s Scores'!Q76</f>
        <v>0</v>
      </c>
      <c r="J66" s="56">
        <f>'Men''s Scores'!Y76</f>
        <v>0</v>
      </c>
      <c r="K66" s="57">
        <f>'Men''s Scores'!AA76</f>
        <v>0</v>
      </c>
    </row>
    <row r="67" ht="19.5" customHeight="1">
      <c r="A67" s="40">
        <f>'Men''s Scores'!A78</f>
        <v>1</v>
      </c>
      <c r="B67" s="42" t="str">
        <f>'Men''s Scores'!D78</f>
        <v>Sachel Davis-Delano</v>
      </c>
      <c r="C67" s="44" t="str">
        <f>'Men''s Scores'!G78</f>
        <v>Male</v>
      </c>
      <c r="D67" s="45">
        <f>'Men''s Scores'!K78</f>
        <v>62</v>
      </c>
      <c r="E67" s="47">
        <f>'Men''s Scores'!R78</f>
        <v>29</v>
      </c>
      <c r="F67" s="47">
        <f>'Men''s Scores'!Z78</f>
        <v>44</v>
      </c>
      <c r="G67" s="48">
        <f>'Men''s Scores'!AB78</f>
        <v>62</v>
      </c>
      <c r="H67" s="50">
        <f>'Men''s Scores'!J78</f>
        <v>0</v>
      </c>
      <c r="I67" s="53">
        <f>'Men''s Scores'!Q78</f>
        <v>0</v>
      </c>
      <c r="J67" s="56">
        <f>'Men''s Scores'!Y78</f>
        <v>0</v>
      </c>
      <c r="K67" s="57">
        <f>'Men''s Scores'!AA78</f>
        <v>0</v>
      </c>
    </row>
    <row r="68" ht="19.5" customHeight="1">
      <c r="A68" s="40">
        <f>'Men''s Scores'!A73</f>
        <v>1</v>
      </c>
      <c r="B68" s="42" t="str">
        <f>'Men''s Scores'!D73</f>
        <v>Marcus Baker</v>
      </c>
      <c r="C68" s="44" t="str">
        <f>'Men''s Scores'!G73</f>
        <v>Male</v>
      </c>
      <c r="D68" s="45">
        <f>'Men''s Scores'!K73</f>
        <v>62</v>
      </c>
      <c r="E68" s="47">
        <f>'Men''s Scores'!R73</f>
        <v>29</v>
      </c>
      <c r="F68" s="47">
        <f>'Men''s Scores'!Z73</f>
        <v>44</v>
      </c>
      <c r="G68" s="48">
        <f>'Men''s Scores'!AB73</f>
        <v>62</v>
      </c>
      <c r="H68" s="50">
        <f>'Men''s Scores'!J73</f>
        <v>0</v>
      </c>
      <c r="I68" s="53">
        <f>'Men''s Scores'!Q73</f>
        <v>0</v>
      </c>
      <c r="J68" s="56">
        <f>'Men''s Scores'!Y73</f>
        <v>0</v>
      </c>
      <c r="K68" s="57">
        <f>'Men''s Scores'!AA73</f>
        <v>0</v>
      </c>
    </row>
    <row r="69" ht="19.5" customHeight="1">
      <c r="A69" s="40">
        <f>'Men''s Scores'!A77</f>
        <v>1</v>
      </c>
      <c r="B69" s="42" t="str">
        <f>'Men''s Scores'!D77</f>
        <v>Emmett Williamson</v>
      </c>
      <c r="C69" s="44" t="str">
        <f>'Men''s Scores'!G77</f>
        <v>Male</v>
      </c>
      <c r="D69" s="45">
        <f>'Men''s Scores'!K77</f>
        <v>62</v>
      </c>
      <c r="E69" s="47">
        <f>'Men''s Scores'!R77</f>
        <v>29</v>
      </c>
      <c r="F69" s="47">
        <f>'Men''s Scores'!Z77</f>
        <v>44</v>
      </c>
      <c r="G69" s="48">
        <f>'Men''s Scores'!AB77</f>
        <v>62</v>
      </c>
      <c r="H69" s="50">
        <f>'Men''s Scores'!J77</f>
        <v>0</v>
      </c>
      <c r="I69" s="53">
        <f>'Men''s Scores'!Q77</f>
        <v>0</v>
      </c>
      <c r="J69" s="56">
        <f>'Men''s Scores'!Y77</f>
        <v>0</v>
      </c>
      <c r="K69" s="57">
        <f>'Men''s Scores'!AA77</f>
        <v>0</v>
      </c>
    </row>
    <row r="70" ht="19.5" customHeight="1">
      <c r="A70" s="40">
        <f>'Men''s Scores'!A75</f>
        <v>1</v>
      </c>
      <c r="B70" s="42" t="str">
        <f>'Men''s Scores'!D75</f>
        <v>Euan McInally</v>
      </c>
      <c r="C70" s="44" t="str">
        <f>'Men''s Scores'!G75</f>
        <v>Male</v>
      </c>
      <c r="D70" s="45">
        <f>'Men''s Scores'!K75</f>
        <v>62</v>
      </c>
      <c r="E70" s="47">
        <f>'Men''s Scores'!R75</f>
        <v>29</v>
      </c>
      <c r="F70" s="47">
        <f>'Men''s Scores'!Z75</f>
        <v>44</v>
      </c>
      <c r="G70" s="48">
        <f>'Men''s Scores'!AB75</f>
        <v>62</v>
      </c>
      <c r="H70" s="50">
        <f>'Men''s Scores'!J75</f>
        <v>0</v>
      </c>
      <c r="I70" s="53">
        <f>'Men''s Scores'!Q75</f>
        <v>0</v>
      </c>
      <c r="J70" s="56">
        <f>'Men''s Scores'!Y75</f>
        <v>0</v>
      </c>
      <c r="K70" s="57">
        <f>'Men''s Scores'!AA75</f>
        <v>0</v>
      </c>
    </row>
    <row r="71" ht="19.5" hidden="1" customHeight="1">
      <c r="A71" s="40" t="str">
        <f t="shared" ref="A71:K71" si="3">{}</f>
        <v>#REF!</v>
      </c>
      <c r="B71" s="42" t="str">
        <f t="shared" si="3"/>
        <v>#REF!</v>
      </c>
      <c r="C71" s="44" t="str">
        <f t="shared" si="3"/>
        <v>#REF!</v>
      </c>
      <c r="D71" s="63" t="str">
        <f t="shared" si="3"/>
        <v>#REF!</v>
      </c>
      <c r="E71" s="64" t="str">
        <f t="shared" si="3"/>
        <v>#REF!</v>
      </c>
      <c r="F71" s="64" t="str">
        <f t="shared" si="3"/>
        <v>#REF!</v>
      </c>
      <c r="G71" s="65" t="str">
        <f t="shared" si="3"/>
        <v>#REF!</v>
      </c>
      <c r="H71" s="50" t="str">
        <f t="shared" si="3"/>
        <v>#REF!</v>
      </c>
      <c r="I71" s="53" t="str">
        <f t="shared" si="3"/>
        <v>#REF!</v>
      </c>
      <c r="J71" s="56" t="str">
        <f t="shared" si="3"/>
        <v>#REF!</v>
      </c>
      <c r="K71" s="57" t="str">
        <f t="shared" si="3"/>
        <v>#REF!</v>
      </c>
    </row>
    <row r="72" ht="19.5" hidden="1" customHeight="1">
      <c r="A72" s="40" t="str">
        <f t="shared" ref="A72:K72" si="4">{}</f>
        <v>#REF!</v>
      </c>
      <c r="B72" s="42" t="str">
        <f t="shared" si="4"/>
        <v>#REF!</v>
      </c>
      <c r="C72" s="44" t="str">
        <f t="shared" si="4"/>
        <v>#REF!</v>
      </c>
      <c r="D72" s="63" t="str">
        <f t="shared" si="4"/>
        <v>#REF!</v>
      </c>
      <c r="E72" s="64" t="str">
        <f t="shared" si="4"/>
        <v>#REF!</v>
      </c>
      <c r="F72" s="64" t="str">
        <f t="shared" si="4"/>
        <v>#REF!</v>
      </c>
      <c r="G72" s="65" t="str">
        <f t="shared" si="4"/>
        <v>#REF!</v>
      </c>
      <c r="H72" s="50" t="str">
        <f t="shared" si="4"/>
        <v>#REF!</v>
      </c>
      <c r="I72" s="53" t="str">
        <f t="shared" si="4"/>
        <v>#REF!</v>
      </c>
      <c r="J72" s="56" t="str">
        <f t="shared" si="4"/>
        <v>#REF!</v>
      </c>
      <c r="K72" s="57" t="str">
        <f t="shared" si="4"/>
        <v>#REF!</v>
      </c>
    </row>
    <row r="73" ht="19.5" hidden="1" customHeight="1">
      <c r="A73" s="40" t="str">
        <f t="shared" ref="A73:K73" si="5">{}</f>
        <v>#REF!</v>
      </c>
      <c r="B73" s="42" t="str">
        <f t="shared" si="5"/>
        <v>#REF!</v>
      </c>
      <c r="C73" s="44" t="str">
        <f t="shared" si="5"/>
        <v>#REF!</v>
      </c>
      <c r="D73" s="63" t="str">
        <f t="shared" si="5"/>
        <v>#REF!</v>
      </c>
      <c r="E73" s="64" t="str">
        <f t="shared" si="5"/>
        <v>#REF!</v>
      </c>
      <c r="F73" s="64" t="str">
        <f t="shared" si="5"/>
        <v>#REF!</v>
      </c>
      <c r="G73" s="65" t="str">
        <f t="shared" si="5"/>
        <v>#REF!</v>
      </c>
      <c r="H73" s="50" t="str">
        <f t="shared" si="5"/>
        <v>#REF!</v>
      </c>
      <c r="I73" s="53" t="str">
        <f t="shared" si="5"/>
        <v>#REF!</v>
      </c>
      <c r="J73" s="56" t="str">
        <f t="shared" si="5"/>
        <v>#REF!</v>
      </c>
      <c r="K73" s="57" t="str">
        <f t="shared" si="5"/>
        <v>#REF!</v>
      </c>
    </row>
    <row r="74" ht="19.5" hidden="1" customHeight="1">
      <c r="A74" s="40" t="str">
        <f t="shared" ref="A74:K74" si="6">{}</f>
        <v>#REF!</v>
      </c>
      <c r="B74" s="42" t="str">
        <f t="shared" si="6"/>
        <v>#REF!</v>
      </c>
      <c r="C74" s="44" t="str">
        <f t="shared" si="6"/>
        <v>#REF!</v>
      </c>
      <c r="D74" s="63" t="str">
        <f t="shared" si="6"/>
        <v>#REF!</v>
      </c>
      <c r="E74" s="64" t="str">
        <f t="shared" si="6"/>
        <v>#REF!</v>
      </c>
      <c r="F74" s="64" t="str">
        <f t="shared" si="6"/>
        <v>#REF!</v>
      </c>
      <c r="G74" s="65" t="str">
        <f t="shared" si="6"/>
        <v>#REF!</v>
      </c>
      <c r="H74" s="50" t="str">
        <f t="shared" si="6"/>
        <v>#REF!</v>
      </c>
      <c r="I74" s="53" t="str">
        <f t="shared" si="6"/>
        <v>#REF!</v>
      </c>
      <c r="J74" s="56" t="str">
        <f t="shared" si="6"/>
        <v>#REF!</v>
      </c>
      <c r="K74" s="57" t="str">
        <f t="shared" si="6"/>
        <v>#REF!</v>
      </c>
    </row>
    <row r="75" ht="19.5" hidden="1" customHeight="1">
      <c r="A75" s="40" t="str">
        <f t="shared" ref="A75:K75" si="7">{}</f>
        <v>#REF!</v>
      </c>
      <c r="B75" s="42" t="str">
        <f t="shared" si="7"/>
        <v>#REF!</v>
      </c>
      <c r="C75" s="44" t="str">
        <f t="shared" si="7"/>
        <v>#REF!</v>
      </c>
      <c r="D75" s="63" t="str">
        <f t="shared" si="7"/>
        <v>#REF!</v>
      </c>
      <c r="E75" s="64" t="str">
        <f t="shared" si="7"/>
        <v>#REF!</v>
      </c>
      <c r="F75" s="64" t="str">
        <f t="shared" si="7"/>
        <v>#REF!</v>
      </c>
      <c r="G75" s="65" t="str">
        <f t="shared" si="7"/>
        <v>#REF!</v>
      </c>
      <c r="H75" s="50" t="str">
        <f t="shared" si="7"/>
        <v>#REF!</v>
      </c>
      <c r="I75" s="53" t="str">
        <f t="shared" si="7"/>
        <v>#REF!</v>
      </c>
      <c r="J75" s="56" t="str">
        <f t="shared" si="7"/>
        <v>#REF!</v>
      </c>
      <c r="K75" s="57" t="str">
        <f t="shared" si="7"/>
        <v>#REF!</v>
      </c>
    </row>
    <row r="76" ht="19.5" hidden="1" customHeight="1">
      <c r="A76" s="40" t="str">
        <f t="shared" ref="A76:K76" si="8">{}</f>
        <v>#REF!</v>
      </c>
      <c r="B76" s="42" t="str">
        <f t="shared" si="8"/>
        <v>#REF!</v>
      </c>
      <c r="C76" s="44" t="str">
        <f t="shared" si="8"/>
        <v>#REF!</v>
      </c>
      <c r="D76" s="63" t="str">
        <f t="shared" si="8"/>
        <v>#REF!</v>
      </c>
      <c r="E76" s="64" t="str">
        <f t="shared" si="8"/>
        <v>#REF!</v>
      </c>
      <c r="F76" s="64" t="str">
        <f t="shared" si="8"/>
        <v>#REF!</v>
      </c>
      <c r="G76" s="65" t="str">
        <f t="shared" si="8"/>
        <v>#REF!</v>
      </c>
      <c r="H76" s="50" t="str">
        <f t="shared" si="8"/>
        <v>#REF!</v>
      </c>
      <c r="I76" s="53" t="str">
        <f t="shared" si="8"/>
        <v>#REF!</v>
      </c>
      <c r="J76" s="56" t="str">
        <f t="shared" si="8"/>
        <v>#REF!</v>
      </c>
      <c r="K76" s="57" t="str">
        <f t="shared" si="8"/>
        <v>#REF!</v>
      </c>
    </row>
    <row r="77" ht="19.5" hidden="1" customHeight="1">
      <c r="A77" s="40" t="str">
        <f t="shared" ref="A77:K77" si="9">{}</f>
        <v>#REF!</v>
      </c>
      <c r="B77" s="42" t="str">
        <f t="shared" si="9"/>
        <v>#REF!</v>
      </c>
      <c r="C77" s="44" t="str">
        <f t="shared" si="9"/>
        <v>#REF!</v>
      </c>
      <c r="D77" s="63" t="str">
        <f t="shared" si="9"/>
        <v>#REF!</v>
      </c>
      <c r="E77" s="64" t="str">
        <f t="shared" si="9"/>
        <v>#REF!</v>
      </c>
      <c r="F77" s="64" t="str">
        <f t="shared" si="9"/>
        <v>#REF!</v>
      </c>
      <c r="G77" s="65" t="str">
        <f t="shared" si="9"/>
        <v>#REF!</v>
      </c>
      <c r="H77" s="50" t="str">
        <f t="shared" si="9"/>
        <v>#REF!</v>
      </c>
      <c r="I77" s="53" t="str">
        <f t="shared" si="9"/>
        <v>#REF!</v>
      </c>
      <c r="J77" s="56" t="str">
        <f t="shared" si="9"/>
        <v>#REF!</v>
      </c>
      <c r="K77" s="57" t="str">
        <f t="shared" si="9"/>
        <v>#REF!</v>
      </c>
    </row>
    <row r="78" ht="19.5" hidden="1" customHeight="1">
      <c r="A78" s="40" t="str">
        <f t="shared" ref="A78:K78" si="10">{}</f>
        <v>#REF!</v>
      </c>
      <c r="B78" s="42" t="str">
        <f t="shared" si="10"/>
        <v>#REF!</v>
      </c>
      <c r="C78" s="44" t="str">
        <f t="shared" si="10"/>
        <v>#REF!</v>
      </c>
      <c r="D78" s="63" t="str">
        <f t="shared" si="10"/>
        <v>#REF!</v>
      </c>
      <c r="E78" s="64" t="str">
        <f t="shared" si="10"/>
        <v>#REF!</v>
      </c>
      <c r="F78" s="64" t="str">
        <f t="shared" si="10"/>
        <v>#REF!</v>
      </c>
      <c r="G78" s="65" t="str">
        <f t="shared" si="10"/>
        <v>#REF!</v>
      </c>
      <c r="H78" s="50" t="str">
        <f t="shared" si="10"/>
        <v>#REF!</v>
      </c>
      <c r="I78" s="53" t="str">
        <f t="shared" si="10"/>
        <v>#REF!</v>
      </c>
      <c r="J78" s="56" t="str">
        <f t="shared" si="10"/>
        <v>#REF!</v>
      </c>
      <c r="K78" s="57" t="str">
        <f t="shared" si="10"/>
        <v>#REF!</v>
      </c>
    </row>
    <row r="79" ht="19.5" hidden="1" customHeight="1">
      <c r="A79" s="40" t="str">
        <f t="shared" ref="A79:K79" si="11">{}</f>
        <v>#REF!</v>
      </c>
      <c r="B79" s="42" t="str">
        <f t="shared" si="11"/>
        <v>#REF!</v>
      </c>
      <c r="C79" s="44" t="str">
        <f t="shared" si="11"/>
        <v>#REF!</v>
      </c>
      <c r="D79" s="63" t="str">
        <f t="shared" si="11"/>
        <v>#REF!</v>
      </c>
      <c r="E79" s="64" t="str">
        <f t="shared" si="11"/>
        <v>#REF!</v>
      </c>
      <c r="F79" s="64" t="str">
        <f t="shared" si="11"/>
        <v>#REF!</v>
      </c>
      <c r="G79" s="65" t="str">
        <f t="shared" si="11"/>
        <v>#REF!</v>
      </c>
      <c r="H79" s="50" t="str">
        <f t="shared" si="11"/>
        <v>#REF!</v>
      </c>
      <c r="I79" s="53" t="str">
        <f t="shared" si="11"/>
        <v>#REF!</v>
      </c>
      <c r="J79" s="56" t="str">
        <f t="shared" si="11"/>
        <v>#REF!</v>
      </c>
      <c r="K79" s="57" t="str">
        <f t="shared" si="11"/>
        <v>#REF!</v>
      </c>
    </row>
    <row r="80" ht="19.5" hidden="1" customHeight="1">
      <c r="A80" s="40" t="str">
        <f t="shared" ref="A80:K80" si="12">{}</f>
        <v>#REF!</v>
      </c>
      <c r="B80" s="42" t="str">
        <f t="shared" si="12"/>
        <v>#REF!</v>
      </c>
      <c r="C80" s="44" t="str">
        <f t="shared" si="12"/>
        <v>#REF!</v>
      </c>
      <c r="D80" s="63" t="str">
        <f t="shared" si="12"/>
        <v>#REF!</v>
      </c>
      <c r="E80" s="64" t="str">
        <f t="shared" si="12"/>
        <v>#REF!</v>
      </c>
      <c r="F80" s="64" t="str">
        <f t="shared" si="12"/>
        <v>#REF!</v>
      </c>
      <c r="G80" s="65" t="str">
        <f t="shared" si="12"/>
        <v>#REF!</v>
      </c>
      <c r="H80" s="50" t="str">
        <f t="shared" si="12"/>
        <v>#REF!</v>
      </c>
      <c r="I80" s="53" t="str">
        <f t="shared" si="12"/>
        <v>#REF!</v>
      </c>
      <c r="J80" s="56" t="str">
        <f t="shared" si="12"/>
        <v>#REF!</v>
      </c>
      <c r="K80" s="57" t="str">
        <f t="shared" si="12"/>
        <v>#REF!</v>
      </c>
    </row>
    <row r="81" ht="19.5" hidden="1" customHeight="1">
      <c r="A81" s="40" t="str">
        <f t="shared" ref="A81:K81" si="13">{}</f>
        <v>#REF!</v>
      </c>
      <c r="B81" s="42" t="str">
        <f t="shared" si="13"/>
        <v>#REF!</v>
      </c>
      <c r="C81" s="44" t="str">
        <f t="shared" si="13"/>
        <v>#REF!</v>
      </c>
      <c r="D81" s="63" t="str">
        <f t="shared" si="13"/>
        <v>#REF!</v>
      </c>
      <c r="E81" s="64" t="str">
        <f t="shared" si="13"/>
        <v>#REF!</v>
      </c>
      <c r="F81" s="64" t="str">
        <f t="shared" si="13"/>
        <v>#REF!</v>
      </c>
      <c r="G81" s="65" t="str">
        <f t="shared" si="13"/>
        <v>#REF!</v>
      </c>
      <c r="H81" s="50" t="str">
        <f t="shared" si="13"/>
        <v>#REF!</v>
      </c>
      <c r="I81" s="53" t="str">
        <f t="shared" si="13"/>
        <v>#REF!</v>
      </c>
      <c r="J81" s="56" t="str">
        <f t="shared" si="13"/>
        <v>#REF!</v>
      </c>
      <c r="K81" s="57" t="str">
        <f t="shared" si="13"/>
        <v>#REF!</v>
      </c>
    </row>
    <row r="82" ht="19.5" hidden="1" customHeight="1">
      <c r="A82" s="40" t="str">
        <f t="shared" ref="A82:K82" si="14">{}</f>
        <v>#REF!</v>
      </c>
      <c r="B82" s="42" t="str">
        <f t="shared" si="14"/>
        <v>#REF!</v>
      </c>
      <c r="C82" s="44" t="str">
        <f t="shared" si="14"/>
        <v>#REF!</v>
      </c>
      <c r="D82" s="63" t="str">
        <f t="shared" si="14"/>
        <v>#REF!</v>
      </c>
      <c r="E82" s="64" t="str">
        <f t="shared" si="14"/>
        <v>#REF!</v>
      </c>
      <c r="F82" s="64" t="str">
        <f t="shared" si="14"/>
        <v>#REF!</v>
      </c>
      <c r="G82" s="65" t="str">
        <f t="shared" si="14"/>
        <v>#REF!</v>
      </c>
      <c r="H82" s="50" t="str">
        <f t="shared" si="14"/>
        <v>#REF!</v>
      </c>
      <c r="I82" s="53" t="str">
        <f t="shared" si="14"/>
        <v>#REF!</v>
      </c>
      <c r="J82" s="56" t="str">
        <f t="shared" si="14"/>
        <v>#REF!</v>
      </c>
      <c r="K82" s="57" t="str">
        <f t="shared" si="14"/>
        <v>#REF!</v>
      </c>
    </row>
    <row r="83" ht="19.5" hidden="1" customHeight="1">
      <c r="A83" s="40" t="str">
        <f t="shared" ref="A83:K83" si="15">{}</f>
        <v>#REF!</v>
      </c>
      <c r="B83" s="42" t="str">
        <f t="shared" si="15"/>
        <v>#REF!</v>
      </c>
      <c r="C83" s="44" t="str">
        <f t="shared" si="15"/>
        <v>#REF!</v>
      </c>
      <c r="D83" s="63" t="str">
        <f t="shared" si="15"/>
        <v>#REF!</v>
      </c>
      <c r="E83" s="64" t="str">
        <f t="shared" si="15"/>
        <v>#REF!</v>
      </c>
      <c r="F83" s="64" t="str">
        <f t="shared" si="15"/>
        <v>#REF!</v>
      </c>
      <c r="G83" s="65" t="str">
        <f t="shared" si="15"/>
        <v>#REF!</v>
      </c>
      <c r="H83" s="50" t="str">
        <f t="shared" si="15"/>
        <v>#REF!</v>
      </c>
      <c r="I83" s="53" t="str">
        <f t="shared" si="15"/>
        <v>#REF!</v>
      </c>
      <c r="J83" s="56" t="str">
        <f t="shared" si="15"/>
        <v>#REF!</v>
      </c>
      <c r="K83" s="57" t="str">
        <f t="shared" si="15"/>
        <v>#REF!</v>
      </c>
    </row>
    <row r="84" ht="19.5" hidden="1" customHeight="1">
      <c r="A84" s="40" t="str">
        <f t="shared" ref="A84:K84" si="16">{}</f>
        <v>#REF!</v>
      </c>
      <c r="B84" s="42" t="str">
        <f t="shared" si="16"/>
        <v>#REF!</v>
      </c>
      <c r="C84" s="44" t="str">
        <f t="shared" si="16"/>
        <v>#REF!</v>
      </c>
      <c r="D84" s="63" t="str">
        <f t="shared" si="16"/>
        <v>#REF!</v>
      </c>
      <c r="E84" s="64" t="str">
        <f t="shared" si="16"/>
        <v>#REF!</v>
      </c>
      <c r="F84" s="64" t="str">
        <f t="shared" si="16"/>
        <v>#REF!</v>
      </c>
      <c r="G84" s="65" t="str">
        <f t="shared" si="16"/>
        <v>#REF!</v>
      </c>
      <c r="H84" s="50" t="str">
        <f t="shared" si="16"/>
        <v>#REF!</v>
      </c>
      <c r="I84" s="53" t="str">
        <f t="shared" si="16"/>
        <v>#REF!</v>
      </c>
      <c r="J84" s="56" t="str">
        <f t="shared" si="16"/>
        <v>#REF!</v>
      </c>
      <c r="K84" s="57" t="str">
        <f t="shared" si="16"/>
        <v>#REF!</v>
      </c>
    </row>
    <row r="85" ht="19.5" hidden="1" customHeight="1">
      <c r="A85" s="40" t="str">
        <f t="shared" ref="A85:K85" si="17">{}</f>
        <v>#REF!</v>
      </c>
      <c r="B85" s="42" t="str">
        <f t="shared" si="17"/>
        <v>#REF!</v>
      </c>
      <c r="C85" s="44" t="str">
        <f t="shared" si="17"/>
        <v>#REF!</v>
      </c>
      <c r="D85" s="63" t="str">
        <f t="shared" si="17"/>
        <v>#REF!</v>
      </c>
      <c r="E85" s="64" t="str">
        <f t="shared" si="17"/>
        <v>#REF!</v>
      </c>
      <c r="F85" s="64" t="str">
        <f t="shared" si="17"/>
        <v>#REF!</v>
      </c>
      <c r="G85" s="65" t="str">
        <f t="shared" si="17"/>
        <v>#REF!</v>
      </c>
      <c r="H85" s="50" t="str">
        <f t="shared" si="17"/>
        <v>#REF!</v>
      </c>
      <c r="I85" s="53" t="str">
        <f t="shared" si="17"/>
        <v>#REF!</v>
      </c>
      <c r="J85" s="56" t="str">
        <f t="shared" si="17"/>
        <v>#REF!</v>
      </c>
      <c r="K85" s="57" t="str">
        <f t="shared" si="17"/>
        <v>#REF!</v>
      </c>
    </row>
    <row r="86" ht="19.5" hidden="1" customHeight="1">
      <c r="A86" s="40" t="str">
        <f t="shared" ref="A86:K86" si="18">{}</f>
        <v>#REF!</v>
      </c>
      <c r="B86" s="42" t="str">
        <f t="shared" si="18"/>
        <v>#REF!</v>
      </c>
      <c r="C86" s="44" t="str">
        <f t="shared" si="18"/>
        <v>#REF!</v>
      </c>
      <c r="D86" s="63" t="str">
        <f t="shared" si="18"/>
        <v>#REF!</v>
      </c>
      <c r="E86" s="64" t="str">
        <f t="shared" si="18"/>
        <v>#REF!</v>
      </c>
      <c r="F86" s="64" t="str">
        <f t="shared" si="18"/>
        <v>#REF!</v>
      </c>
      <c r="G86" s="65" t="str">
        <f t="shared" si="18"/>
        <v>#REF!</v>
      </c>
      <c r="H86" s="50" t="str">
        <f t="shared" si="18"/>
        <v>#REF!</v>
      </c>
      <c r="I86" s="53" t="str">
        <f t="shared" si="18"/>
        <v>#REF!</v>
      </c>
      <c r="J86" s="56" t="str">
        <f t="shared" si="18"/>
        <v>#REF!</v>
      </c>
      <c r="K86" s="57" t="str">
        <f t="shared" si="18"/>
        <v>#REF!</v>
      </c>
    </row>
    <row r="87" ht="19.5" hidden="1" customHeight="1">
      <c r="A87" s="40" t="str">
        <f t="shared" ref="A87:K87" si="19">{}</f>
        <v>#REF!</v>
      </c>
      <c r="B87" s="42" t="str">
        <f t="shared" si="19"/>
        <v>#REF!</v>
      </c>
      <c r="C87" s="44" t="str">
        <f t="shared" si="19"/>
        <v>#REF!</v>
      </c>
      <c r="D87" s="63" t="str">
        <f t="shared" si="19"/>
        <v>#REF!</v>
      </c>
      <c r="E87" s="64" t="str">
        <f t="shared" si="19"/>
        <v>#REF!</v>
      </c>
      <c r="F87" s="64" t="str">
        <f t="shared" si="19"/>
        <v>#REF!</v>
      </c>
      <c r="G87" s="65" t="str">
        <f t="shared" si="19"/>
        <v>#REF!</v>
      </c>
      <c r="H87" s="50" t="str">
        <f t="shared" si="19"/>
        <v>#REF!</v>
      </c>
      <c r="I87" s="53" t="str">
        <f t="shared" si="19"/>
        <v>#REF!</v>
      </c>
      <c r="J87" s="56" t="str">
        <f t="shared" si="19"/>
        <v>#REF!</v>
      </c>
      <c r="K87" s="57" t="str">
        <f t="shared" si="19"/>
        <v>#REF!</v>
      </c>
    </row>
    <row r="88" ht="19.5" hidden="1" customHeight="1">
      <c r="A88" s="40" t="str">
        <f t="shared" ref="A88:K88" si="20">{}</f>
        <v>#REF!</v>
      </c>
      <c r="B88" s="42" t="str">
        <f t="shared" si="20"/>
        <v>#REF!</v>
      </c>
      <c r="C88" s="44" t="str">
        <f t="shared" si="20"/>
        <v>#REF!</v>
      </c>
      <c r="D88" s="63" t="str">
        <f t="shared" si="20"/>
        <v>#REF!</v>
      </c>
      <c r="E88" s="64" t="str">
        <f t="shared" si="20"/>
        <v>#REF!</v>
      </c>
      <c r="F88" s="64" t="str">
        <f t="shared" si="20"/>
        <v>#REF!</v>
      </c>
      <c r="G88" s="65" t="str">
        <f t="shared" si="20"/>
        <v>#REF!</v>
      </c>
      <c r="H88" s="50" t="str">
        <f t="shared" si="20"/>
        <v>#REF!</v>
      </c>
      <c r="I88" s="53" t="str">
        <f t="shared" si="20"/>
        <v>#REF!</v>
      </c>
      <c r="J88" s="56" t="str">
        <f t="shared" si="20"/>
        <v>#REF!</v>
      </c>
      <c r="K88" s="57" t="str">
        <f t="shared" si="20"/>
        <v>#REF!</v>
      </c>
    </row>
    <row r="89" ht="19.5" hidden="1" customHeight="1">
      <c r="A89" s="40" t="str">
        <f t="shared" ref="A89:K89" si="21">{}</f>
        <v>#REF!</v>
      </c>
      <c r="B89" s="42" t="str">
        <f t="shared" si="21"/>
        <v>#REF!</v>
      </c>
      <c r="C89" s="44" t="str">
        <f t="shared" si="21"/>
        <v>#REF!</v>
      </c>
      <c r="D89" s="63" t="str">
        <f t="shared" si="21"/>
        <v>#REF!</v>
      </c>
      <c r="E89" s="64" t="str">
        <f t="shared" si="21"/>
        <v>#REF!</v>
      </c>
      <c r="F89" s="64" t="str">
        <f t="shared" si="21"/>
        <v>#REF!</v>
      </c>
      <c r="G89" s="65" t="str">
        <f t="shared" si="21"/>
        <v>#REF!</v>
      </c>
      <c r="H89" s="50" t="str">
        <f t="shared" si="21"/>
        <v>#REF!</v>
      </c>
      <c r="I89" s="53" t="str">
        <f t="shared" si="21"/>
        <v>#REF!</v>
      </c>
      <c r="J89" s="56" t="str">
        <f t="shared" si="21"/>
        <v>#REF!</v>
      </c>
      <c r="K89" s="57" t="str">
        <f t="shared" si="21"/>
        <v>#REF!</v>
      </c>
    </row>
    <row r="90" ht="19.5" hidden="1" customHeight="1">
      <c r="A90" s="40" t="str">
        <f t="shared" ref="A90:K90" si="22">{}</f>
        <v>#REF!</v>
      </c>
      <c r="B90" s="42" t="str">
        <f t="shared" si="22"/>
        <v>#REF!</v>
      </c>
      <c r="C90" s="44" t="str">
        <f t="shared" si="22"/>
        <v>#REF!</v>
      </c>
      <c r="D90" s="63" t="str">
        <f t="shared" si="22"/>
        <v>#REF!</v>
      </c>
      <c r="E90" s="64" t="str">
        <f t="shared" si="22"/>
        <v>#REF!</v>
      </c>
      <c r="F90" s="64" t="str">
        <f t="shared" si="22"/>
        <v>#REF!</v>
      </c>
      <c r="G90" s="65" t="str">
        <f t="shared" si="22"/>
        <v>#REF!</v>
      </c>
      <c r="H90" s="50" t="str">
        <f t="shared" si="22"/>
        <v>#REF!</v>
      </c>
      <c r="I90" s="53" t="str">
        <f t="shared" si="22"/>
        <v>#REF!</v>
      </c>
      <c r="J90" s="56" t="str">
        <f t="shared" si="22"/>
        <v>#REF!</v>
      </c>
      <c r="K90" s="57" t="str">
        <f t="shared" si="22"/>
        <v>#REF!</v>
      </c>
    </row>
    <row r="91" ht="19.5" hidden="1" customHeight="1">
      <c r="A91" s="40" t="str">
        <f t="shared" ref="A91:K91" si="23">{}</f>
        <v>#REF!</v>
      </c>
      <c r="B91" s="42" t="str">
        <f t="shared" si="23"/>
        <v>#REF!</v>
      </c>
      <c r="C91" s="44" t="str">
        <f t="shared" si="23"/>
        <v>#REF!</v>
      </c>
      <c r="D91" s="63" t="str">
        <f t="shared" si="23"/>
        <v>#REF!</v>
      </c>
      <c r="E91" s="64" t="str">
        <f t="shared" si="23"/>
        <v>#REF!</v>
      </c>
      <c r="F91" s="64" t="str">
        <f t="shared" si="23"/>
        <v>#REF!</v>
      </c>
      <c r="G91" s="65" t="str">
        <f t="shared" si="23"/>
        <v>#REF!</v>
      </c>
      <c r="H91" s="50" t="str">
        <f t="shared" si="23"/>
        <v>#REF!</v>
      </c>
      <c r="I91" s="53" t="str">
        <f t="shared" si="23"/>
        <v>#REF!</v>
      </c>
      <c r="J91" s="56" t="str">
        <f t="shared" si="23"/>
        <v>#REF!</v>
      </c>
      <c r="K91" s="57" t="str">
        <f t="shared" si="23"/>
        <v>#REF!</v>
      </c>
    </row>
    <row r="92" ht="19.5" hidden="1" customHeight="1">
      <c r="A92" s="40" t="str">
        <f t="shared" ref="A92:K92" si="24">{}</f>
        <v>#REF!</v>
      </c>
      <c r="B92" s="42" t="str">
        <f t="shared" si="24"/>
        <v>#REF!</v>
      </c>
      <c r="C92" s="44" t="str">
        <f t="shared" si="24"/>
        <v>#REF!</v>
      </c>
      <c r="D92" s="63" t="str">
        <f t="shared" si="24"/>
        <v>#REF!</v>
      </c>
      <c r="E92" s="64" t="str">
        <f t="shared" si="24"/>
        <v>#REF!</v>
      </c>
      <c r="F92" s="64" t="str">
        <f t="shared" si="24"/>
        <v>#REF!</v>
      </c>
      <c r="G92" s="65" t="str">
        <f t="shared" si="24"/>
        <v>#REF!</v>
      </c>
      <c r="H92" s="50" t="str">
        <f t="shared" si="24"/>
        <v>#REF!</v>
      </c>
      <c r="I92" s="53" t="str">
        <f t="shared" si="24"/>
        <v>#REF!</v>
      </c>
      <c r="J92" s="56" t="str">
        <f t="shared" si="24"/>
        <v>#REF!</v>
      </c>
      <c r="K92" s="57" t="str">
        <f t="shared" si="24"/>
        <v>#REF!</v>
      </c>
    </row>
    <row r="93" ht="19.5" hidden="1" customHeight="1">
      <c r="A93" s="40" t="str">
        <f t="shared" ref="A93:K93" si="25">{}</f>
        <v>#REF!</v>
      </c>
      <c r="B93" s="42" t="str">
        <f t="shared" si="25"/>
        <v>#REF!</v>
      </c>
      <c r="C93" s="44" t="str">
        <f t="shared" si="25"/>
        <v>#REF!</v>
      </c>
      <c r="D93" s="63" t="str">
        <f t="shared" si="25"/>
        <v>#REF!</v>
      </c>
      <c r="E93" s="64" t="str">
        <f t="shared" si="25"/>
        <v>#REF!</v>
      </c>
      <c r="F93" s="64" t="str">
        <f t="shared" si="25"/>
        <v>#REF!</v>
      </c>
      <c r="G93" s="65" t="str">
        <f t="shared" si="25"/>
        <v>#REF!</v>
      </c>
      <c r="H93" s="50" t="str">
        <f t="shared" si="25"/>
        <v>#REF!</v>
      </c>
      <c r="I93" s="53" t="str">
        <f t="shared" si="25"/>
        <v>#REF!</v>
      </c>
      <c r="J93" s="56" t="str">
        <f t="shared" si="25"/>
        <v>#REF!</v>
      </c>
      <c r="K93" s="57" t="str">
        <f t="shared" si="25"/>
        <v>#REF!</v>
      </c>
    </row>
    <row r="94" ht="19.5" hidden="1" customHeight="1">
      <c r="A94" s="40" t="str">
        <f t="shared" ref="A94:K94" si="26">{}</f>
        <v>#REF!</v>
      </c>
      <c r="B94" s="42" t="str">
        <f t="shared" si="26"/>
        <v>#REF!</v>
      </c>
      <c r="C94" s="44" t="str">
        <f t="shared" si="26"/>
        <v>#REF!</v>
      </c>
      <c r="D94" s="63" t="str">
        <f t="shared" si="26"/>
        <v>#REF!</v>
      </c>
      <c r="E94" s="64" t="str">
        <f t="shared" si="26"/>
        <v>#REF!</v>
      </c>
      <c r="F94" s="64" t="str">
        <f t="shared" si="26"/>
        <v>#REF!</v>
      </c>
      <c r="G94" s="65" t="str">
        <f t="shared" si="26"/>
        <v>#REF!</v>
      </c>
      <c r="H94" s="50" t="str">
        <f t="shared" si="26"/>
        <v>#REF!</v>
      </c>
      <c r="I94" s="53" t="str">
        <f t="shared" si="26"/>
        <v>#REF!</v>
      </c>
      <c r="J94" s="56" t="str">
        <f t="shared" si="26"/>
        <v>#REF!</v>
      </c>
      <c r="K94" s="57" t="str">
        <f t="shared" si="26"/>
        <v>#REF!</v>
      </c>
    </row>
    <row r="95" ht="19.5" hidden="1" customHeight="1">
      <c r="A95" s="40" t="str">
        <f t="shared" ref="A95:K95" si="27">{}</f>
        <v>#REF!</v>
      </c>
      <c r="B95" s="42" t="str">
        <f t="shared" si="27"/>
        <v>#REF!</v>
      </c>
      <c r="C95" s="44" t="str">
        <f t="shared" si="27"/>
        <v>#REF!</v>
      </c>
      <c r="D95" s="63" t="str">
        <f t="shared" si="27"/>
        <v>#REF!</v>
      </c>
      <c r="E95" s="64" t="str">
        <f t="shared" si="27"/>
        <v>#REF!</v>
      </c>
      <c r="F95" s="64" t="str">
        <f t="shared" si="27"/>
        <v>#REF!</v>
      </c>
      <c r="G95" s="65" t="str">
        <f t="shared" si="27"/>
        <v>#REF!</v>
      </c>
      <c r="H95" s="50" t="str">
        <f t="shared" si="27"/>
        <v>#REF!</v>
      </c>
      <c r="I95" s="53" t="str">
        <f t="shared" si="27"/>
        <v>#REF!</v>
      </c>
      <c r="J95" s="56" t="str">
        <f t="shared" si="27"/>
        <v>#REF!</v>
      </c>
      <c r="K95" s="57" t="str">
        <f t="shared" si="27"/>
        <v>#REF!</v>
      </c>
    </row>
    <row r="96" ht="19.5" hidden="1" customHeight="1">
      <c r="A96" s="40" t="str">
        <f t="shared" ref="A96:K96" si="28">{}</f>
        <v>#REF!</v>
      </c>
      <c r="B96" s="42" t="str">
        <f t="shared" si="28"/>
        <v>#REF!</v>
      </c>
      <c r="C96" s="44" t="str">
        <f t="shared" si="28"/>
        <v>#REF!</v>
      </c>
      <c r="D96" s="63" t="str">
        <f t="shared" si="28"/>
        <v>#REF!</v>
      </c>
      <c r="E96" s="64" t="str">
        <f t="shared" si="28"/>
        <v>#REF!</v>
      </c>
      <c r="F96" s="64" t="str">
        <f t="shared" si="28"/>
        <v>#REF!</v>
      </c>
      <c r="G96" s="65" t="str">
        <f t="shared" si="28"/>
        <v>#REF!</v>
      </c>
      <c r="H96" s="50" t="str">
        <f t="shared" si="28"/>
        <v>#REF!</v>
      </c>
      <c r="I96" s="53" t="str">
        <f t="shared" si="28"/>
        <v>#REF!</v>
      </c>
      <c r="J96" s="56" t="str">
        <f t="shared" si="28"/>
        <v>#REF!</v>
      </c>
      <c r="K96" s="57" t="str">
        <f t="shared" si="28"/>
        <v>#REF!</v>
      </c>
    </row>
    <row r="97" ht="19.5" hidden="1" customHeight="1">
      <c r="A97" s="40" t="str">
        <f t="shared" ref="A97:K97" si="29">{}</f>
        <v>#REF!</v>
      </c>
      <c r="B97" s="42" t="str">
        <f t="shared" si="29"/>
        <v>#REF!</v>
      </c>
      <c r="C97" s="44" t="str">
        <f t="shared" si="29"/>
        <v>#REF!</v>
      </c>
      <c r="D97" s="63" t="str">
        <f t="shared" si="29"/>
        <v>#REF!</v>
      </c>
      <c r="E97" s="64" t="str">
        <f t="shared" si="29"/>
        <v>#REF!</v>
      </c>
      <c r="F97" s="64" t="str">
        <f t="shared" si="29"/>
        <v>#REF!</v>
      </c>
      <c r="G97" s="65" t="str">
        <f t="shared" si="29"/>
        <v>#REF!</v>
      </c>
      <c r="H97" s="50" t="str">
        <f t="shared" si="29"/>
        <v>#REF!</v>
      </c>
      <c r="I97" s="53" t="str">
        <f t="shared" si="29"/>
        <v>#REF!</v>
      </c>
      <c r="J97" s="56" t="str">
        <f t="shared" si="29"/>
        <v>#REF!</v>
      </c>
      <c r="K97" s="57" t="str">
        <f t="shared" si="29"/>
        <v>#REF!</v>
      </c>
    </row>
    <row r="98" ht="19.5" customHeight="1">
      <c r="A98" s="40" t="str">
        <f t="shared" ref="A98:K98" si="30">{}</f>
        <v>#REF!</v>
      </c>
      <c r="B98" s="42" t="str">
        <f t="shared" si="30"/>
        <v>#REF!</v>
      </c>
      <c r="C98" s="44" t="str">
        <f t="shared" si="30"/>
        <v>#REF!</v>
      </c>
      <c r="D98" s="63" t="str">
        <f t="shared" si="30"/>
        <v>#REF!</v>
      </c>
      <c r="E98" s="64" t="str">
        <f t="shared" si="30"/>
        <v>#REF!</v>
      </c>
      <c r="F98" s="64" t="str">
        <f t="shared" si="30"/>
        <v>#REF!</v>
      </c>
      <c r="G98" s="65" t="str">
        <f t="shared" si="30"/>
        <v>#REF!</v>
      </c>
      <c r="H98" s="50" t="str">
        <f t="shared" si="30"/>
        <v>#REF!</v>
      </c>
      <c r="I98" s="53" t="str">
        <f t="shared" si="30"/>
        <v>#REF!</v>
      </c>
      <c r="J98" s="56" t="str">
        <f t="shared" si="30"/>
        <v>#REF!</v>
      </c>
      <c r="K98" s="57" t="str">
        <f t="shared" si="30"/>
        <v>#REF!</v>
      </c>
    </row>
    <row r="99" ht="19.5" customHeight="1">
      <c r="A99" s="40" t="str">
        <f>'Men''s Scores'!A140</f>
        <v/>
      </c>
      <c r="B99" s="42" t="str">
        <f>'Men''s Scores'!D140</f>
        <v/>
      </c>
      <c r="C99" s="44" t="str">
        <f>'Men''s Scores'!G140</f>
        <v/>
      </c>
      <c r="D99" s="63" t="str">
        <f>'Men''s Scores'!K140</f>
        <v/>
      </c>
      <c r="E99" s="64" t="str">
        <f>'Men''s Scores'!R140</f>
        <v/>
      </c>
      <c r="F99" s="64" t="str">
        <f>'Men''s Scores'!Z140</f>
        <v/>
      </c>
      <c r="G99" s="65" t="str">
        <f>'Men''s Scores'!AB140</f>
        <v/>
      </c>
      <c r="H99" s="50" t="str">
        <f>'Men''s Scores'!J140</f>
        <v/>
      </c>
      <c r="I99" s="53" t="str">
        <f>'Men''s Scores'!Q140</f>
        <v/>
      </c>
      <c r="J99" s="56" t="str">
        <f>'Men''s Scores'!Y140</f>
        <v/>
      </c>
      <c r="K99" s="57" t="str">
        <f>'Men''s Scores'!AA140</f>
        <v/>
      </c>
    </row>
    <row r="100" ht="19.5" customHeight="1">
      <c r="A100" s="105"/>
      <c r="B100" s="106"/>
      <c r="C100" s="107"/>
      <c r="D100" s="108"/>
      <c r="E100" s="109"/>
      <c r="F100" s="109"/>
      <c r="G100" s="110"/>
      <c r="H100" s="111"/>
      <c r="I100" s="112"/>
      <c r="J100" s="113"/>
      <c r="K100" s="114"/>
    </row>
    <row r="101" ht="19.5" customHeight="1">
      <c r="A101" s="5"/>
      <c r="B101" s="115"/>
      <c r="C101" s="116"/>
      <c r="D101" s="117"/>
      <c r="E101" s="88"/>
      <c r="F101" s="88"/>
      <c r="G101" s="118"/>
      <c r="H101" s="119"/>
      <c r="I101" s="120"/>
      <c r="J101" s="121"/>
      <c r="K101" s="122"/>
    </row>
    <row r="102" ht="19.5" customHeight="1">
      <c r="A102" s="5"/>
      <c r="B102" s="115"/>
      <c r="C102" s="116"/>
      <c r="D102" s="117"/>
      <c r="E102" s="88"/>
      <c r="F102" s="88"/>
      <c r="G102" s="118"/>
      <c r="H102" s="119"/>
      <c r="I102" s="120"/>
      <c r="J102" s="121"/>
      <c r="K102" s="122"/>
    </row>
    <row r="103" ht="19.5" customHeight="1">
      <c r="A103" s="5"/>
      <c r="B103" s="115"/>
      <c r="C103" s="116"/>
      <c r="D103" s="117"/>
      <c r="E103" s="88"/>
      <c r="F103" s="88"/>
      <c r="G103" s="118"/>
      <c r="H103" s="119"/>
      <c r="I103" s="120"/>
      <c r="J103" s="121"/>
      <c r="K103" s="122"/>
    </row>
    <row r="104" ht="19.5" customHeight="1">
      <c r="A104" s="5"/>
      <c r="B104" s="115"/>
      <c r="C104" s="116"/>
      <c r="D104" s="117"/>
      <c r="E104" s="88"/>
      <c r="F104" s="88"/>
      <c r="G104" s="118"/>
      <c r="H104" s="119"/>
      <c r="I104" s="120"/>
      <c r="J104" s="121"/>
      <c r="K104" s="122"/>
    </row>
    <row r="105" ht="19.5" customHeight="1">
      <c r="A105" s="5"/>
      <c r="B105" s="115"/>
      <c r="C105" s="116"/>
      <c r="D105" s="117"/>
      <c r="E105" s="88"/>
      <c r="F105" s="88"/>
      <c r="G105" s="118"/>
      <c r="H105" s="119"/>
      <c r="I105" s="120"/>
      <c r="J105" s="121"/>
      <c r="K105" s="122"/>
    </row>
    <row r="106" ht="19.5" customHeight="1">
      <c r="A106" s="5"/>
      <c r="B106" s="115"/>
      <c r="C106" s="116"/>
      <c r="D106" s="117"/>
      <c r="E106" s="88"/>
      <c r="F106" s="88"/>
      <c r="G106" s="118"/>
      <c r="H106" s="119"/>
      <c r="I106" s="120"/>
      <c r="J106" s="121"/>
      <c r="K106" s="122"/>
    </row>
    <row r="107" ht="19.5" customHeight="1">
      <c r="A107" s="5"/>
      <c r="B107" s="115"/>
      <c r="C107" s="116"/>
      <c r="D107" s="117"/>
      <c r="E107" s="88"/>
      <c r="F107" s="88"/>
      <c r="G107" s="118"/>
      <c r="H107" s="119"/>
      <c r="I107" s="120"/>
      <c r="J107" s="121"/>
      <c r="K107" s="122"/>
    </row>
    <row r="108" ht="19.5" customHeight="1">
      <c r="A108" s="5"/>
      <c r="B108" s="115"/>
      <c r="C108" s="116"/>
      <c r="D108" s="117"/>
      <c r="E108" s="88"/>
      <c r="F108" s="88"/>
      <c r="G108" s="118"/>
      <c r="H108" s="119"/>
      <c r="I108" s="120"/>
      <c r="J108" s="121"/>
      <c r="K108" s="122"/>
    </row>
    <row r="109" ht="19.5" customHeight="1">
      <c r="A109" s="5"/>
      <c r="B109" s="115"/>
      <c r="C109" s="116"/>
      <c r="D109" s="117"/>
      <c r="E109" s="88"/>
      <c r="F109" s="88"/>
      <c r="G109" s="118"/>
      <c r="H109" s="119"/>
      <c r="I109" s="120"/>
      <c r="J109" s="121"/>
      <c r="K109" s="122"/>
    </row>
    <row r="110" ht="19.5" customHeight="1">
      <c r="A110" s="5"/>
      <c r="B110" s="115"/>
      <c r="C110" s="116"/>
      <c r="D110" s="117"/>
      <c r="E110" s="88"/>
      <c r="F110" s="88"/>
      <c r="G110" s="118"/>
      <c r="H110" s="119"/>
      <c r="I110" s="120"/>
      <c r="J110" s="121"/>
      <c r="K110" s="122"/>
    </row>
    <row r="111" ht="19.5" customHeight="1">
      <c r="A111" s="5"/>
      <c r="B111" s="115"/>
      <c r="C111" s="116"/>
      <c r="D111" s="117"/>
      <c r="E111" s="88"/>
      <c r="F111" s="88"/>
      <c r="G111" s="118"/>
      <c r="H111" s="119"/>
      <c r="I111" s="120"/>
      <c r="J111" s="121"/>
      <c r="K111" s="122"/>
    </row>
    <row r="112" ht="19.5" customHeight="1">
      <c r="A112" s="5"/>
      <c r="B112" s="123"/>
      <c r="C112" s="124"/>
      <c r="D112" s="125"/>
      <c r="E112" s="126"/>
      <c r="F112" s="126"/>
      <c r="G112" s="127"/>
      <c r="H112" s="128"/>
      <c r="I112" s="129"/>
      <c r="J112" s="130"/>
      <c r="K112" s="131"/>
    </row>
  </sheetData>
  <autoFilter ref="$A$3:$K$97">
    <filterColumn colId="0">
      <filters>
        <filter val="1"/>
        <filter val="#REF!"/>
      </filters>
    </filterColumn>
    <filterColumn colId="2">
      <filters>
        <filter val="#REF!"/>
        <filter val="Male"/>
      </filters>
    </filterColumn>
  </autoFilter>
  <mergeCells count="2">
    <mergeCell ref="D2:G2"/>
    <mergeCell ref="H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hidden="1" min="1" max="1" width="9.71"/>
    <col customWidth="1" min="2" max="2" width="7.0"/>
    <col customWidth="1" min="3" max="3" width="13.0"/>
    <col customWidth="1" min="4" max="4" width="21.57"/>
    <col customWidth="1" min="5" max="5" width="5.57"/>
    <col customWidth="1" min="6" max="6" width="2.43"/>
    <col customWidth="1" hidden="1" min="7" max="7" width="7.43"/>
    <col customWidth="1" min="8" max="11" width="14.43"/>
    <col customWidth="1" min="12" max="12" width="0.43"/>
    <col customWidth="1" hidden="1" min="13" max="14" width="14.43"/>
    <col customWidth="1" min="15" max="16" width="14.43"/>
    <col customWidth="1" min="17" max="18" width="15.43"/>
    <col customWidth="1" min="19" max="19" width="0.43"/>
    <col customWidth="1" min="20" max="20" width="10.86"/>
    <col customWidth="1" hidden="1" min="21" max="21" width="7.14"/>
    <col customWidth="1" min="22" max="22" width="10.86"/>
    <col customWidth="1" min="23" max="23" width="0.43"/>
    <col customWidth="1" min="24" max="24" width="12.43"/>
    <col customWidth="1" min="25" max="25" width="11.29"/>
    <col customWidth="1" min="26" max="26" width="10.29"/>
    <col customWidth="1" min="27" max="27" width="12.43"/>
    <col customWidth="1" min="28" max="28" width="10.29"/>
  </cols>
  <sheetData>
    <row r="1" ht="18.0" customHeight="1">
      <c r="A1" s="5"/>
      <c r="B1" s="7"/>
      <c r="C1" s="9"/>
      <c r="D1" s="14" t="s">
        <v>3</v>
      </c>
      <c r="E1" s="12"/>
      <c r="F1" s="13"/>
      <c r="G1" s="13"/>
      <c r="H1" s="15" t="s">
        <v>4</v>
      </c>
      <c r="I1" s="16"/>
      <c r="J1" s="16"/>
      <c r="K1" s="17"/>
      <c r="L1" s="18"/>
      <c r="M1" s="19"/>
      <c r="N1" s="19"/>
      <c r="O1" s="15" t="s">
        <v>5</v>
      </c>
      <c r="P1" s="16"/>
      <c r="Q1" s="16"/>
      <c r="R1" s="17"/>
      <c r="S1" s="18"/>
      <c r="T1" s="15" t="s">
        <v>6</v>
      </c>
      <c r="U1" s="16"/>
      <c r="V1" s="17"/>
      <c r="W1" s="18"/>
      <c r="X1" s="20" t="s">
        <v>7</v>
      </c>
      <c r="Y1" s="21"/>
      <c r="Z1" s="23"/>
      <c r="AA1" s="24" t="s">
        <v>8</v>
      </c>
      <c r="AB1" s="17"/>
    </row>
    <row r="2" ht="18.0" customHeight="1">
      <c r="A2" s="25" t="s">
        <v>9</v>
      </c>
      <c r="B2" s="26" t="s">
        <v>10</v>
      </c>
      <c r="C2" s="27" t="s">
        <v>11</v>
      </c>
      <c r="D2" s="27" t="s">
        <v>2</v>
      </c>
      <c r="E2" s="28" t="s">
        <v>12</v>
      </c>
      <c r="F2" s="29" t="s">
        <v>13</v>
      </c>
      <c r="G2" s="19" t="s">
        <v>14</v>
      </c>
      <c r="H2" s="19" t="s">
        <v>15</v>
      </c>
      <c r="I2" s="19" t="s">
        <v>16</v>
      </c>
      <c r="J2" s="30" t="s">
        <v>1</v>
      </c>
      <c r="K2" s="31" t="s">
        <v>0</v>
      </c>
      <c r="L2" s="32"/>
      <c r="M2" s="30"/>
      <c r="N2" s="30"/>
      <c r="O2" s="30" t="s">
        <v>15</v>
      </c>
      <c r="P2" s="30" t="s">
        <v>16</v>
      </c>
      <c r="Q2" s="30" t="s">
        <v>1</v>
      </c>
      <c r="R2" s="19" t="s">
        <v>0</v>
      </c>
      <c r="S2" s="18"/>
      <c r="T2" s="19" t="s">
        <v>17</v>
      </c>
      <c r="U2" s="19" t="s">
        <v>18</v>
      </c>
      <c r="V2" s="19" t="s">
        <v>19</v>
      </c>
      <c r="W2" s="18"/>
      <c r="X2" s="19" t="s">
        <v>20</v>
      </c>
      <c r="Y2" s="30" t="s">
        <v>1</v>
      </c>
      <c r="Z2" s="30" t="s">
        <v>0</v>
      </c>
      <c r="AA2" s="24" t="s">
        <v>20</v>
      </c>
      <c r="AB2" s="33" t="s">
        <v>0</v>
      </c>
    </row>
    <row r="3" ht="18.0" customHeight="1">
      <c r="A3" s="37">
        <v>1.0</v>
      </c>
      <c r="B3" s="36" t="s">
        <v>25</v>
      </c>
      <c r="C3" s="39" t="s">
        <v>26</v>
      </c>
      <c r="D3" s="41" t="s">
        <v>28</v>
      </c>
      <c r="E3" s="41">
        <v>2012.0</v>
      </c>
      <c r="F3" s="43"/>
      <c r="G3" s="43" t="s">
        <v>29</v>
      </c>
      <c r="H3" s="46">
        <v>236.0</v>
      </c>
      <c r="I3" s="46">
        <v>249.0</v>
      </c>
      <c r="J3" s="49">
        <f t="shared" ref="J3:J137" si="1">IF(MAX(H3:I3)=0,0,100/3*(MAX(H3:I3)/MAX(H$3:I$138)))</f>
        <v>32.29571984</v>
      </c>
      <c r="K3" s="51">
        <f t="shared" ref="K3:K137" si="2">RANK(J3,J$3:J$138,0)</f>
        <v>6</v>
      </c>
      <c r="L3" s="52"/>
      <c r="M3" s="46">
        <v>175.0</v>
      </c>
      <c r="N3" s="46">
        <v>0.0</v>
      </c>
      <c r="O3" s="46">
        <f t="shared" ref="O3:O135" si="3">IF(M3=0,0,300-M3)</f>
        <v>125</v>
      </c>
      <c r="P3" s="46">
        <v>0.0</v>
      </c>
      <c r="Q3" s="49">
        <f t="shared" ref="Q3:Q137" si="4">IF(MAX(O3:P3)=0,0,100/3*(MAX(O3:P3)/MAX(O$3:P$138)))</f>
        <v>32.05128205</v>
      </c>
      <c r="R3" s="51">
        <f t="shared" ref="R3:R137" si="5">RANK(Q3,Q$3:Q$138,0)</f>
        <v>3</v>
      </c>
      <c r="S3" s="52"/>
      <c r="T3" s="46">
        <v>5.0</v>
      </c>
      <c r="U3" s="46"/>
      <c r="V3" s="46"/>
      <c r="W3" s="54"/>
      <c r="X3" s="55">
        <f t="shared" ref="X3:X138" si="6">IF(T3+2*U3+V3*3=0, "",T3+2*U3+V3*3)</f>
        <v>5</v>
      </c>
      <c r="Y3" s="49">
        <f t="shared" ref="Y3:Y137" si="7">IF(X3="",0,100/3*X3/MAX(X$3:X$138))</f>
        <v>23.80952381</v>
      </c>
      <c r="Z3" s="51">
        <f t="shared" ref="Z3:Z137" si="8">RANK(Y3,Y$3:Y$138,0)</f>
        <v>7</v>
      </c>
      <c r="AA3" s="49">
        <f t="shared" ref="AA3:AA137" si="9">J3+Q3+Y3</f>
        <v>88.15652571</v>
      </c>
      <c r="AB3" s="51">
        <f t="shared" ref="AB3:AB137" si="10">RANK(AA3,AA$3:AA$138,0)</f>
        <v>1</v>
      </c>
    </row>
    <row r="4" ht="18.0" customHeight="1">
      <c r="A4" s="36">
        <v>1.0</v>
      </c>
      <c r="B4" s="36" t="s">
        <v>25</v>
      </c>
      <c r="C4" s="39" t="s">
        <v>32</v>
      </c>
      <c r="D4" s="41" t="s">
        <v>33</v>
      </c>
      <c r="E4" s="41">
        <v>2016.0</v>
      </c>
      <c r="F4" s="43"/>
      <c r="G4" s="43" t="s">
        <v>29</v>
      </c>
      <c r="H4" s="46">
        <v>246.0</v>
      </c>
      <c r="I4" s="46">
        <v>214.0</v>
      </c>
      <c r="J4" s="49">
        <f t="shared" si="1"/>
        <v>31.90661479</v>
      </c>
      <c r="K4" s="51">
        <f t="shared" si="2"/>
        <v>7</v>
      </c>
      <c r="L4" s="52"/>
      <c r="M4" s="46">
        <v>175.0</v>
      </c>
      <c r="N4" s="43"/>
      <c r="O4" s="46">
        <f t="shared" si="3"/>
        <v>125</v>
      </c>
      <c r="P4" s="46">
        <f t="shared" ref="P4:P135" si="11">IF(N4=0,0,300-N4)</f>
        <v>0</v>
      </c>
      <c r="Q4" s="49">
        <f t="shared" si="4"/>
        <v>32.05128205</v>
      </c>
      <c r="R4" s="51">
        <f t="shared" si="5"/>
        <v>3</v>
      </c>
      <c r="S4" s="52"/>
      <c r="T4" s="46">
        <v>1.0</v>
      </c>
      <c r="U4" s="46"/>
      <c r="V4" s="46">
        <v>1.0</v>
      </c>
      <c r="W4" s="54"/>
      <c r="X4" s="55">
        <f t="shared" si="6"/>
        <v>4</v>
      </c>
      <c r="Y4" s="49">
        <f t="shared" si="7"/>
        <v>19.04761905</v>
      </c>
      <c r="Z4" s="51">
        <f t="shared" si="8"/>
        <v>12</v>
      </c>
      <c r="AA4" s="49">
        <f t="shared" si="9"/>
        <v>83.00551588</v>
      </c>
      <c r="AB4" s="51">
        <f t="shared" si="10"/>
        <v>2</v>
      </c>
    </row>
    <row r="5" ht="18.0" customHeight="1">
      <c r="A5" s="36">
        <v>1.0</v>
      </c>
      <c r="B5" s="36" t="s">
        <v>34</v>
      </c>
      <c r="C5" s="38"/>
      <c r="D5" s="41" t="s">
        <v>35</v>
      </c>
      <c r="E5" s="41">
        <v>2009.0</v>
      </c>
      <c r="F5" s="43"/>
      <c r="G5" s="43" t="s">
        <v>29</v>
      </c>
      <c r="H5" s="46">
        <v>95.0</v>
      </c>
      <c r="I5" s="46">
        <v>257.0</v>
      </c>
      <c r="J5" s="49">
        <f t="shared" si="1"/>
        <v>33.33333333</v>
      </c>
      <c r="K5" s="51">
        <f t="shared" si="2"/>
        <v>1</v>
      </c>
      <c r="L5" s="52"/>
      <c r="M5" s="46">
        <v>201.0</v>
      </c>
      <c r="N5" s="43"/>
      <c r="O5" s="46">
        <f t="shared" si="3"/>
        <v>99</v>
      </c>
      <c r="P5" s="46">
        <f t="shared" si="11"/>
        <v>0</v>
      </c>
      <c r="Q5" s="49">
        <f t="shared" si="4"/>
        <v>25.38461538</v>
      </c>
      <c r="R5" s="51">
        <f t="shared" si="5"/>
        <v>6</v>
      </c>
      <c r="S5" s="52"/>
      <c r="T5" s="46">
        <v>5.0</v>
      </c>
      <c r="U5" s="46"/>
      <c r="V5" s="46"/>
      <c r="W5" s="54"/>
      <c r="X5" s="55">
        <f t="shared" si="6"/>
        <v>5</v>
      </c>
      <c r="Y5" s="49">
        <f t="shared" si="7"/>
        <v>23.80952381</v>
      </c>
      <c r="Z5" s="51">
        <f t="shared" si="8"/>
        <v>7</v>
      </c>
      <c r="AA5" s="49">
        <f t="shared" si="9"/>
        <v>82.52747253</v>
      </c>
      <c r="AB5" s="51">
        <f t="shared" si="10"/>
        <v>3</v>
      </c>
    </row>
    <row r="6" ht="18.0" customHeight="1">
      <c r="A6" s="36">
        <v>1.0</v>
      </c>
      <c r="B6" s="36" t="s">
        <v>24</v>
      </c>
      <c r="C6" s="58"/>
      <c r="D6" s="41" t="s">
        <v>36</v>
      </c>
      <c r="E6" s="59">
        <v>2018.0</v>
      </c>
      <c r="F6" s="43"/>
      <c r="G6" s="43" t="s">
        <v>29</v>
      </c>
      <c r="H6" s="46">
        <v>176.0</v>
      </c>
      <c r="I6" s="46">
        <v>219.0</v>
      </c>
      <c r="J6" s="49">
        <f t="shared" si="1"/>
        <v>28.40466926</v>
      </c>
      <c r="K6" s="51">
        <f t="shared" si="2"/>
        <v>18</v>
      </c>
      <c r="L6" s="52"/>
      <c r="M6" s="46">
        <v>201.0</v>
      </c>
      <c r="N6" s="46">
        <v>225.0</v>
      </c>
      <c r="O6" s="46">
        <f t="shared" si="3"/>
        <v>99</v>
      </c>
      <c r="P6" s="46">
        <f t="shared" si="11"/>
        <v>75</v>
      </c>
      <c r="Q6" s="49">
        <f t="shared" si="4"/>
        <v>25.38461538</v>
      </c>
      <c r="R6" s="51">
        <f t="shared" si="5"/>
        <v>6</v>
      </c>
      <c r="S6" s="52"/>
      <c r="T6" s="46">
        <v>3.0</v>
      </c>
      <c r="U6" s="46"/>
      <c r="V6" s="46">
        <v>1.0</v>
      </c>
      <c r="W6" s="54"/>
      <c r="X6" s="55">
        <f t="shared" si="6"/>
        <v>6</v>
      </c>
      <c r="Y6" s="49">
        <f t="shared" si="7"/>
        <v>28.57142857</v>
      </c>
      <c r="Z6" s="51">
        <f t="shared" si="8"/>
        <v>2</v>
      </c>
      <c r="AA6" s="49">
        <f t="shared" si="9"/>
        <v>82.36071322</v>
      </c>
      <c r="AB6" s="51">
        <f t="shared" si="10"/>
        <v>4</v>
      </c>
    </row>
    <row r="7" ht="18.0" customHeight="1">
      <c r="A7" s="36">
        <v>1.0</v>
      </c>
      <c r="B7" s="60" t="s">
        <v>25</v>
      </c>
      <c r="C7" s="58"/>
      <c r="D7" s="59" t="s">
        <v>39</v>
      </c>
      <c r="E7" s="59">
        <v>2020.0</v>
      </c>
      <c r="F7" s="46" t="s">
        <v>13</v>
      </c>
      <c r="G7" s="43" t="s">
        <v>29</v>
      </c>
      <c r="H7" s="46">
        <v>203.0</v>
      </c>
      <c r="I7" s="46">
        <v>218.0</v>
      </c>
      <c r="J7" s="49">
        <f t="shared" si="1"/>
        <v>28.27496757</v>
      </c>
      <c r="K7" s="51">
        <f t="shared" si="2"/>
        <v>19</v>
      </c>
      <c r="L7" s="52"/>
      <c r="M7" s="46">
        <v>204.0</v>
      </c>
      <c r="N7" s="43"/>
      <c r="O7" s="46">
        <f t="shared" si="3"/>
        <v>96</v>
      </c>
      <c r="P7" s="46">
        <f t="shared" si="11"/>
        <v>0</v>
      </c>
      <c r="Q7" s="49">
        <f t="shared" si="4"/>
        <v>24.61538462</v>
      </c>
      <c r="R7" s="51">
        <f t="shared" si="5"/>
        <v>10</v>
      </c>
      <c r="S7" s="52"/>
      <c r="T7" s="46"/>
      <c r="U7" s="46"/>
      <c r="V7" s="46">
        <v>2.0</v>
      </c>
      <c r="W7" s="54"/>
      <c r="X7" s="55">
        <f t="shared" si="6"/>
        <v>6</v>
      </c>
      <c r="Y7" s="49">
        <f t="shared" si="7"/>
        <v>28.57142857</v>
      </c>
      <c r="Z7" s="51">
        <f t="shared" si="8"/>
        <v>2</v>
      </c>
      <c r="AA7" s="49">
        <f t="shared" si="9"/>
        <v>81.46178076</v>
      </c>
      <c r="AB7" s="51">
        <f t="shared" si="10"/>
        <v>5</v>
      </c>
    </row>
    <row r="8" ht="18.0" customHeight="1">
      <c r="A8" s="37">
        <v>1.0</v>
      </c>
      <c r="B8" s="36" t="s">
        <v>41</v>
      </c>
      <c r="C8" s="39" t="s">
        <v>42</v>
      </c>
      <c r="D8" s="41" t="s">
        <v>43</v>
      </c>
      <c r="E8" s="41">
        <v>2009.0</v>
      </c>
      <c r="F8" s="43"/>
      <c r="G8" s="43" t="s">
        <v>29</v>
      </c>
      <c r="H8" s="46">
        <v>240.0</v>
      </c>
      <c r="I8" s="46">
        <v>188.0</v>
      </c>
      <c r="J8" s="49">
        <f t="shared" si="1"/>
        <v>31.12840467</v>
      </c>
      <c r="K8" s="51">
        <f t="shared" si="2"/>
        <v>8</v>
      </c>
      <c r="L8" s="52"/>
      <c r="M8" s="46">
        <v>245.0</v>
      </c>
      <c r="N8" s="46">
        <v>226.0</v>
      </c>
      <c r="O8" s="46">
        <f t="shared" si="3"/>
        <v>55</v>
      </c>
      <c r="P8" s="46">
        <f t="shared" si="11"/>
        <v>74</v>
      </c>
      <c r="Q8" s="49">
        <f t="shared" si="4"/>
        <v>18.97435897</v>
      </c>
      <c r="R8" s="51">
        <f t="shared" si="5"/>
        <v>17</v>
      </c>
      <c r="S8" s="52"/>
      <c r="T8" s="46">
        <v>3.0</v>
      </c>
      <c r="U8" s="46"/>
      <c r="V8" s="46">
        <v>1.0</v>
      </c>
      <c r="W8" s="62"/>
      <c r="X8" s="55">
        <f t="shared" si="6"/>
        <v>6</v>
      </c>
      <c r="Y8" s="49">
        <f t="shared" si="7"/>
        <v>28.57142857</v>
      </c>
      <c r="Z8" s="51">
        <f t="shared" si="8"/>
        <v>2</v>
      </c>
      <c r="AA8" s="49">
        <f t="shared" si="9"/>
        <v>78.67419222</v>
      </c>
      <c r="AB8" s="51">
        <f t="shared" si="10"/>
        <v>6</v>
      </c>
    </row>
    <row r="9" ht="18.0" customHeight="1">
      <c r="A9" s="36">
        <v>1.0</v>
      </c>
      <c r="B9" s="60" t="s">
        <v>44</v>
      </c>
      <c r="C9" s="38"/>
      <c r="D9" s="41" t="s">
        <v>45</v>
      </c>
      <c r="E9" s="41">
        <v>2010.0</v>
      </c>
      <c r="F9" s="43"/>
      <c r="G9" s="43" t="s">
        <v>29</v>
      </c>
      <c r="H9" s="46">
        <v>235.0</v>
      </c>
      <c r="I9" s="46">
        <v>256.0</v>
      </c>
      <c r="J9" s="49">
        <f t="shared" si="1"/>
        <v>33.20363165</v>
      </c>
      <c r="K9" s="51">
        <f t="shared" si="2"/>
        <v>2</v>
      </c>
      <c r="L9" s="52"/>
      <c r="M9" s="46">
        <v>203.0</v>
      </c>
      <c r="N9" s="46">
        <v>181.0</v>
      </c>
      <c r="O9" s="46">
        <f t="shared" si="3"/>
        <v>97</v>
      </c>
      <c r="P9" s="46">
        <f t="shared" si="11"/>
        <v>119</v>
      </c>
      <c r="Q9" s="49">
        <f t="shared" si="4"/>
        <v>30.51282051</v>
      </c>
      <c r="R9" s="51">
        <f t="shared" si="5"/>
        <v>5</v>
      </c>
      <c r="S9" s="52"/>
      <c r="T9" s="46">
        <v>3.0</v>
      </c>
      <c r="U9" s="46"/>
      <c r="V9" s="46"/>
      <c r="W9" s="54"/>
      <c r="X9" s="55">
        <f t="shared" si="6"/>
        <v>3</v>
      </c>
      <c r="Y9" s="49">
        <f t="shared" si="7"/>
        <v>14.28571429</v>
      </c>
      <c r="Z9" s="51">
        <f t="shared" si="8"/>
        <v>20</v>
      </c>
      <c r="AA9" s="49">
        <f t="shared" si="9"/>
        <v>78.00216645</v>
      </c>
      <c r="AB9" s="51">
        <f t="shared" si="10"/>
        <v>7</v>
      </c>
    </row>
    <row r="10" ht="18.0" customHeight="1">
      <c r="A10" s="36">
        <v>1.0</v>
      </c>
      <c r="B10" s="60" t="s">
        <v>24</v>
      </c>
      <c r="C10" s="58"/>
      <c r="D10" s="59" t="s">
        <v>47</v>
      </c>
      <c r="E10" s="59">
        <v>2020.0</v>
      </c>
      <c r="F10" s="46" t="s">
        <v>13</v>
      </c>
      <c r="G10" s="43" t="s">
        <v>29</v>
      </c>
      <c r="H10" s="46">
        <v>157.0</v>
      </c>
      <c r="I10" s="46">
        <v>178.0</v>
      </c>
      <c r="J10" s="49">
        <f t="shared" si="1"/>
        <v>23.08690013</v>
      </c>
      <c r="K10" s="51">
        <f t="shared" si="2"/>
        <v>44</v>
      </c>
      <c r="L10" s="52"/>
      <c r="M10" s="43"/>
      <c r="N10" s="46">
        <v>219.0</v>
      </c>
      <c r="O10" s="46">
        <f t="shared" si="3"/>
        <v>0</v>
      </c>
      <c r="P10" s="46">
        <f t="shared" si="11"/>
        <v>81</v>
      </c>
      <c r="Q10" s="49">
        <f t="shared" si="4"/>
        <v>20.76923077</v>
      </c>
      <c r="R10" s="51">
        <f t="shared" si="5"/>
        <v>14</v>
      </c>
      <c r="S10" s="52"/>
      <c r="T10" s="46">
        <v>4.0</v>
      </c>
      <c r="U10" s="46"/>
      <c r="V10" s="46">
        <v>1.0</v>
      </c>
      <c r="W10" s="54"/>
      <c r="X10" s="55">
        <f t="shared" si="6"/>
        <v>7</v>
      </c>
      <c r="Y10" s="49">
        <f t="shared" si="7"/>
        <v>33.33333333</v>
      </c>
      <c r="Z10" s="51">
        <f t="shared" si="8"/>
        <v>1</v>
      </c>
      <c r="AA10" s="49">
        <f t="shared" si="9"/>
        <v>77.18946423</v>
      </c>
      <c r="AB10" s="51">
        <f t="shared" si="10"/>
        <v>8</v>
      </c>
    </row>
    <row r="11" ht="18.0" customHeight="1">
      <c r="A11" s="37">
        <v>1.0</v>
      </c>
      <c r="B11" s="36" t="s">
        <v>24</v>
      </c>
      <c r="C11" s="39" t="s">
        <v>49</v>
      </c>
      <c r="D11" s="41" t="s">
        <v>50</v>
      </c>
      <c r="E11" s="41">
        <v>2007.0</v>
      </c>
      <c r="F11" s="43"/>
      <c r="G11" s="43" t="s">
        <v>29</v>
      </c>
      <c r="H11" s="46">
        <v>210.0</v>
      </c>
      <c r="I11" s="46">
        <v>194.0</v>
      </c>
      <c r="J11" s="49">
        <f t="shared" si="1"/>
        <v>27.23735409</v>
      </c>
      <c r="K11" s="51">
        <f t="shared" si="2"/>
        <v>23</v>
      </c>
      <c r="L11" s="52"/>
      <c r="M11" s="46">
        <v>170.0</v>
      </c>
      <c r="N11" s="43"/>
      <c r="O11" s="46">
        <f t="shared" si="3"/>
        <v>130</v>
      </c>
      <c r="P11" s="46">
        <f t="shared" si="11"/>
        <v>0</v>
      </c>
      <c r="Q11" s="49">
        <f t="shared" si="4"/>
        <v>33.33333333</v>
      </c>
      <c r="R11" s="51">
        <f t="shared" si="5"/>
        <v>1</v>
      </c>
      <c r="S11" s="52"/>
      <c r="T11" s="46">
        <v>3.0</v>
      </c>
      <c r="U11" s="46"/>
      <c r="V11" s="46"/>
      <c r="W11" s="54"/>
      <c r="X11" s="55">
        <f t="shared" si="6"/>
        <v>3</v>
      </c>
      <c r="Y11" s="49">
        <f t="shared" si="7"/>
        <v>14.28571429</v>
      </c>
      <c r="Z11" s="51">
        <f t="shared" si="8"/>
        <v>20</v>
      </c>
      <c r="AA11" s="49">
        <f t="shared" si="9"/>
        <v>74.8564017</v>
      </c>
      <c r="AB11" s="51">
        <f t="shared" si="10"/>
        <v>9</v>
      </c>
    </row>
    <row r="12" ht="18.0" customHeight="1">
      <c r="A12" s="37">
        <v>1.0</v>
      </c>
      <c r="B12" s="36" t="s">
        <v>34</v>
      </c>
      <c r="C12" s="38"/>
      <c r="D12" s="41" t="s">
        <v>51</v>
      </c>
      <c r="E12" s="41">
        <v>2007.0</v>
      </c>
      <c r="F12" s="43"/>
      <c r="G12" s="43" t="s">
        <v>29</v>
      </c>
      <c r="H12" s="46">
        <v>188.0</v>
      </c>
      <c r="I12" s="46">
        <v>199.0</v>
      </c>
      <c r="J12" s="49">
        <f t="shared" si="1"/>
        <v>25.81063554</v>
      </c>
      <c r="K12" s="51">
        <f t="shared" si="2"/>
        <v>34</v>
      </c>
      <c r="L12" s="52"/>
      <c r="M12" s="46">
        <v>223.0</v>
      </c>
      <c r="N12" s="43"/>
      <c r="O12" s="46">
        <f t="shared" si="3"/>
        <v>77</v>
      </c>
      <c r="P12" s="46">
        <f t="shared" si="11"/>
        <v>0</v>
      </c>
      <c r="Q12" s="49">
        <f t="shared" si="4"/>
        <v>19.74358974</v>
      </c>
      <c r="R12" s="51">
        <f t="shared" si="5"/>
        <v>15</v>
      </c>
      <c r="S12" s="52"/>
      <c r="T12" s="46">
        <v>3.0</v>
      </c>
      <c r="U12" s="46"/>
      <c r="V12" s="46">
        <v>1.0</v>
      </c>
      <c r="W12" s="54"/>
      <c r="X12" s="55">
        <f t="shared" si="6"/>
        <v>6</v>
      </c>
      <c r="Y12" s="49">
        <f t="shared" si="7"/>
        <v>28.57142857</v>
      </c>
      <c r="Z12" s="51">
        <f t="shared" si="8"/>
        <v>2</v>
      </c>
      <c r="AA12" s="49">
        <f t="shared" si="9"/>
        <v>74.12565385</v>
      </c>
      <c r="AB12" s="51">
        <f t="shared" si="10"/>
        <v>10</v>
      </c>
    </row>
    <row r="13" ht="18.0" customHeight="1">
      <c r="A13" s="36">
        <v>1.0</v>
      </c>
      <c r="B13" s="36" t="s">
        <v>41</v>
      </c>
      <c r="C13" s="58"/>
      <c r="D13" s="41" t="s">
        <v>54</v>
      </c>
      <c r="E13" s="59">
        <v>2018.0</v>
      </c>
      <c r="F13" s="46"/>
      <c r="G13" s="43" t="s">
        <v>29</v>
      </c>
      <c r="H13" s="46">
        <v>200.0</v>
      </c>
      <c r="I13" s="46">
        <v>204.0</v>
      </c>
      <c r="J13" s="49">
        <f t="shared" si="1"/>
        <v>26.45914397</v>
      </c>
      <c r="K13" s="51">
        <f t="shared" si="2"/>
        <v>29</v>
      </c>
      <c r="L13" s="52"/>
      <c r="M13" s="46">
        <v>193.0</v>
      </c>
      <c r="N13" s="46">
        <v>171.0</v>
      </c>
      <c r="O13" s="46">
        <f t="shared" si="3"/>
        <v>107</v>
      </c>
      <c r="P13" s="46">
        <f t="shared" si="11"/>
        <v>129</v>
      </c>
      <c r="Q13" s="49">
        <f t="shared" si="4"/>
        <v>33.07692308</v>
      </c>
      <c r="R13" s="51">
        <f t="shared" si="5"/>
        <v>2</v>
      </c>
      <c r="S13" s="52"/>
      <c r="T13" s="46">
        <v>3.0</v>
      </c>
      <c r="U13" s="46"/>
      <c r="V13" s="46"/>
      <c r="W13" s="54"/>
      <c r="X13" s="55">
        <f t="shared" si="6"/>
        <v>3</v>
      </c>
      <c r="Y13" s="49">
        <f t="shared" si="7"/>
        <v>14.28571429</v>
      </c>
      <c r="Z13" s="51">
        <f t="shared" si="8"/>
        <v>20</v>
      </c>
      <c r="AA13" s="49">
        <f t="shared" si="9"/>
        <v>73.82178133</v>
      </c>
      <c r="AB13" s="51">
        <f t="shared" si="10"/>
        <v>11</v>
      </c>
    </row>
    <row r="14" ht="18.0" customHeight="1">
      <c r="A14" s="37">
        <v>1.0</v>
      </c>
      <c r="B14" s="36" t="s">
        <v>41</v>
      </c>
      <c r="C14" s="39" t="s">
        <v>55</v>
      </c>
      <c r="D14" s="41" t="s">
        <v>56</v>
      </c>
      <c r="E14" s="41">
        <v>2014.0</v>
      </c>
      <c r="F14" s="46"/>
      <c r="G14" s="43" t="s">
        <v>29</v>
      </c>
      <c r="H14" s="46">
        <v>179.0</v>
      </c>
      <c r="I14" s="46">
        <v>225.0</v>
      </c>
      <c r="J14" s="49">
        <f t="shared" si="1"/>
        <v>29.18287938</v>
      </c>
      <c r="K14" s="51">
        <f t="shared" si="2"/>
        <v>15</v>
      </c>
      <c r="L14" s="52"/>
      <c r="M14" s="46">
        <v>206.0</v>
      </c>
      <c r="N14" s="43"/>
      <c r="O14" s="46">
        <f t="shared" si="3"/>
        <v>94</v>
      </c>
      <c r="P14" s="46">
        <f t="shared" si="11"/>
        <v>0</v>
      </c>
      <c r="Q14" s="49">
        <f t="shared" si="4"/>
        <v>24.1025641</v>
      </c>
      <c r="R14" s="51">
        <f t="shared" si="5"/>
        <v>12</v>
      </c>
      <c r="S14" s="52"/>
      <c r="T14" s="46">
        <v>1.0</v>
      </c>
      <c r="U14" s="46"/>
      <c r="V14" s="46">
        <v>1.0</v>
      </c>
      <c r="W14" s="62"/>
      <c r="X14" s="55">
        <f t="shared" si="6"/>
        <v>4</v>
      </c>
      <c r="Y14" s="49">
        <f t="shared" si="7"/>
        <v>19.04761905</v>
      </c>
      <c r="Z14" s="51">
        <f t="shared" si="8"/>
        <v>12</v>
      </c>
      <c r="AA14" s="49">
        <f t="shared" si="9"/>
        <v>72.33306253</v>
      </c>
      <c r="AB14" s="51">
        <f t="shared" si="10"/>
        <v>12</v>
      </c>
    </row>
    <row r="15" ht="18.0" customHeight="1">
      <c r="A15" s="37">
        <v>1.0</v>
      </c>
      <c r="B15" s="36" t="s">
        <v>41</v>
      </c>
      <c r="C15" s="38"/>
      <c r="D15" s="41" t="s">
        <v>58</v>
      </c>
      <c r="E15" s="41">
        <v>2012.0</v>
      </c>
      <c r="F15" s="43"/>
      <c r="G15" s="43" t="s">
        <v>29</v>
      </c>
      <c r="H15" s="46">
        <v>167.0</v>
      </c>
      <c r="I15" s="46">
        <v>193.0</v>
      </c>
      <c r="J15" s="49">
        <f t="shared" si="1"/>
        <v>25.03242542</v>
      </c>
      <c r="K15" s="51">
        <f t="shared" si="2"/>
        <v>35</v>
      </c>
      <c r="L15" s="52"/>
      <c r="M15" s="46">
        <v>216.0</v>
      </c>
      <c r="N15" s="43"/>
      <c r="O15" s="46">
        <f t="shared" si="3"/>
        <v>84</v>
      </c>
      <c r="P15" s="46">
        <f t="shared" si="11"/>
        <v>0</v>
      </c>
      <c r="Q15" s="49">
        <f t="shared" si="4"/>
        <v>21.53846154</v>
      </c>
      <c r="R15" s="51">
        <f t="shared" si="5"/>
        <v>13</v>
      </c>
      <c r="S15" s="52"/>
      <c r="T15" s="46">
        <v>2.0</v>
      </c>
      <c r="U15" s="46"/>
      <c r="V15" s="46">
        <v>1.0</v>
      </c>
      <c r="W15" s="62"/>
      <c r="X15" s="55">
        <f t="shared" si="6"/>
        <v>5</v>
      </c>
      <c r="Y15" s="49">
        <f t="shared" si="7"/>
        <v>23.80952381</v>
      </c>
      <c r="Z15" s="51">
        <f t="shared" si="8"/>
        <v>7</v>
      </c>
      <c r="AA15" s="49">
        <f t="shared" si="9"/>
        <v>70.38041077</v>
      </c>
      <c r="AB15" s="51">
        <f t="shared" si="10"/>
        <v>13</v>
      </c>
    </row>
    <row r="16" ht="18.0" customHeight="1">
      <c r="A16" s="37">
        <v>1.0</v>
      </c>
      <c r="B16" s="36" t="s">
        <v>24</v>
      </c>
      <c r="C16" s="38"/>
      <c r="D16" s="41" t="s">
        <v>61</v>
      </c>
      <c r="E16" s="41">
        <v>2010.0</v>
      </c>
      <c r="F16" s="43"/>
      <c r="G16" s="43" t="s">
        <v>29</v>
      </c>
      <c r="H16" s="46">
        <v>255.0</v>
      </c>
      <c r="I16" s="46">
        <v>218.0</v>
      </c>
      <c r="J16" s="49">
        <f t="shared" si="1"/>
        <v>33.07392996</v>
      </c>
      <c r="K16" s="51">
        <f t="shared" si="2"/>
        <v>3</v>
      </c>
      <c r="L16" s="52"/>
      <c r="M16" s="46">
        <v>265.0</v>
      </c>
      <c r="N16" s="46">
        <v>229.0</v>
      </c>
      <c r="O16" s="46">
        <f t="shared" si="3"/>
        <v>35</v>
      </c>
      <c r="P16" s="46">
        <f t="shared" si="11"/>
        <v>71</v>
      </c>
      <c r="Q16" s="49">
        <f t="shared" si="4"/>
        <v>18.20512821</v>
      </c>
      <c r="R16" s="51">
        <f t="shared" si="5"/>
        <v>19</v>
      </c>
      <c r="S16" s="52"/>
      <c r="T16" s="46">
        <v>4.0</v>
      </c>
      <c r="U16" s="46"/>
      <c r="V16" s="46"/>
      <c r="W16" s="54"/>
      <c r="X16" s="55">
        <f t="shared" si="6"/>
        <v>4</v>
      </c>
      <c r="Y16" s="49">
        <f t="shared" si="7"/>
        <v>19.04761905</v>
      </c>
      <c r="Z16" s="51">
        <f t="shared" si="8"/>
        <v>12</v>
      </c>
      <c r="AA16" s="49">
        <f t="shared" si="9"/>
        <v>70.32667721</v>
      </c>
      <c r="AB16" s="51">
        <f t="shared" si="10"/>
        <v>14</v>
      </c>
    </row>
    <row r="17" ht="18.0" customHeight="1">
      <c r="A17" s="36">
        <v>1.0</v>
      </c>
      <c r="B17" s="60" t="s">
        <v>25</v>
      </c>
      <c r="C17" s="38"/>
      <c r="D17" s="41" t="s">
        <v>63</v>
      </c>
      <c r="E17" s="41">
        <v>2015.0</v>
      </c>
      <c r="F17" s="43"/>
      <c r="G17" s="43" t="s">
        <v>29</v>
      </c>
      <c r="H17" s="46">
        <v>160.0</v>
      </c>
      <c r="I17" s="46">
        <v>231.0</v>
      </c>
      <c r="J17" s="49">
        <f t="shared" si="1"/>
        <v>29.96108949</v>
      </c>
      <c r="K17" s="51">
        <f t="shared" si="2"/>
        <v>13</v>
      </c>
      <c r="L17" s="52"/>
      <c r="M17" s="46">
        <v>260.0</v>
      </c>
      <c r="N17" s="46">
        <v>261.0</v>
      </c>
      <c r="O17" s="46">
        <f t="shared" si="3"/>
        <v>40</v>
      </c>
      <c r="P17" s="46">
        <f t="shared" si="11"/>
        <v>39</v>
      </c>
      <c r="Q17" s="49">
        <f t="shared" si="4"/>
        <v>10.25641026</v>
      </c>
      <c r="R17" s="51">
        <f t="shared" si="5"/>
        <v>27</v>
      </c>
      <c r="S17" s="52"/>
      <c r="T17" s="46">
        <v>3.0</v>
      </c>
      <c r="U17" s="46"/>
      <c r="V17" s="46">
        <v>1.0</v>
      </c>
      <c r="W17" s="54"/>
      <c r="X17" s="55">
        <f t="shared" si="6"/>
        <v>6</v>
      </c>
      <c r="Y17" s="49">
        <f t="shared" si="7"/>
        <v>28.57142857</v>
      </c>
      <c r="Z17" s="51">
        <f t="shared" si="8"/>
        <v>2</v>
      </c>
      <c r="AA17" s="49">
        <f t="shared" si="9"/>
        <v>68.78892832</v>
      </c>
      <c r="AB17" s="51">
        <f t="shared" si="10"/>
        <v>15</v>
      </c>
    </row>
    <row r="18" ht="18.0" customHeight="1">
      <c r="A18" s="37">
        <v>1.0</v>
      </c>
      <c r="B18" s="36" t="s">
        <v>41</v>
      </c>
      <c r="C18" s="39" t="s">
        <v>65</v>
      </c>
      <c r="D18" s="41" t="s">
        <v>66</v>
      </c>
      <c r="E18" s="41">
        <v>2007.0</v>
      </c>
      <c r="F18" s="43"/>
      <c r="G18" s="43" t="s">
        <v>29</v>
      </c>
      <c r="H18" s="46">
        <v>150.0</v>
      </c>
      <c r="I18" s="46">
        <v>184.0</v>
      </c>
      <c r="J18" s="49">
        <f t="shared" si="1"/>
        <v>23.86511025</v>
      </c>
      <c r="K18" s="51">
        <f t="shared" si="2"/>
        <v>40</v>
      </c>
      <c r="L18" s="52"/>
      <c r="M18" s="46">
        <v>245.0</v>
      </c>
      <c r="N18" s="46">
        <v>224.0</v>
      </c>
      <c r="O18" s="46">
        <f t="shared" si="3"/>
        <v>55</v>
      </c>
      <c r="P18" s="46">
        <f t="shared" si="11"/>
        <v>76</v>
      </c>
      <c r="Q18" s="49">
        <f t="shared" si="4"/>
        <v>19.48717949</v>
      </c>
      <c r="R18" s="51">
        <f t="shared" si="5"/>
        <v>16</v>
      </c>
      <c r="S18" s="52"/>
      <c r="T18" s="46">
        <v>5.0</v>
      </c>
      <c r="U18" s="46"/>
      <c r="V18" s="46"/>
      <c r="W18" s="54"/>
      <c r="X18" s="55">
        <f t="shared" si="6"/>
        <v>5</v>
      </c>
      <c r="Y18" s="49">
        <f t="shared" si="7"/>
        <v>23.80952381</v>
      </c>
      <c r="Z18" s="51">
        <f t="shared" si="8"/>
        <v>7</v>
      </c>
      <c r="AA18" s="49">
        <f t="shared" si="9"/>
        <v>67.16181354</v>
      </c>
      <c r="AB18" s="51">
        <f t="shared" si="10"/>
        <v>16</v>
      </c>
    </row>
    <row r="19" ht="18.0" customHeight="1">
      <c r="A19" s="36">
        <v>1.0</v>
      </c>
      <c r="B19" s="36" t="s">
        <v>24</v>
      </c>
      <c r="C19" s="39" t="s">
        <v>67</v>
      </c>
      <c r="D19" s="41" t="s">
        <v>68</v>
      </c>
      <c r="E19" s="41">
        <v>2014.0</v>
      </c>
      <c r="F19" s="43"/>
      <c r="G19" s="43" t="s">
        <v>29</v>
      </c>
      <c r="H19" s="46">
        <v>196.0</v>
      </c>
      <c r="I19" s="46">
        <v>200.0</v>
      </c>
      <c r="J19" s="49">
        <f t="shared" si="1"/>
        <v>25.94033722</v>
      </c>
      <c r="K19" s="51">
        <f t="shared" si="2"/>
        <v>32</v>
      </c>
      <c r="L19" s="52"/>
      <c r="M19" s="43"/>
      <c r="N19" s="46">
        <v>228.0</v>
      </c>
      <c r="O19" s="46">
        <f t="shared" si="3"/>
        <v>0</v>
      </c>
      <c r="P19" s="46">
        <f t="shared" si="11"/>
        <v>72</v>
      </c>
      <c r="Q19" s="49">
        <f t="shared" si="4"/>
        <v>18.46153846</v>
      </c>
      <c r="R19" s="51">
        <f t="shared" si="5"/>
        <v>18</v>
      </c>
      <c r="S19" s="52"/>
      <c r="T19" s="46">
        <v>4.0</v>
      </c>
      <c r="U19" s="46"/>
      <c r="V19" s="46"/>
      <c r="W19" s="54"/>
      <c r="X19" s="55">
        <f t="shared" si="6"/>
        <v>4</v>
      </c>
      <c r="Y19" s="49">
        <f t="shared" si="7"/>
        <v>19.04761905</v>
      </c>
      <c r="Z19" s="51">
        <f t="shared" si="8"/>
        <v>12</v>
      </c>
      <c r="AA19" s="49">
        <f t="shared" si="9"/>
        <v>63.44949473</v>
      </c>
      <c r="AB19" s="51">
        <f t="shared" si="10"/>
        <v>17</v>
      </c>
    </row>
    <row r="20" ht="18.0" customHeight="1">
      <c r="A20" s="37">
        <v>1.0</v>
      </c>
      <c r="B20" s="36" t="s">
        <v>44</v>
      </c>
      <c r="C20" s="39" t="s">
        <v>70</v>
      </c>
      <c r="D20" s="41" t="s">
        <v>71</v>
      </c>
      <c r="E20" s="41">
        <v>2012.0</v>
      </c>
      <c r="F20" s="43"/>
      <c r="G20" s="43" t="s">
        <v>29</v>
      </c>
      <c r="H20" s="46">
        <v>133.0</v>
      </c>
      <c r="I20" s="46">
        <v>210.0</v>
      </c>
      <c r="J20" s="49">
        <f t="shared" si="1"/>
        <v>27.23735409</v>
      </c>
      <c r="K20" s="51">
        <f t="shared" si="2"/>
        <v>23</v>
      </c>
      <c r="L20" s="52"/>
      <c r="M20" s="46">
        <v>240.0</v>
      </c>
      <c r="N20" s="43"/>
      <c r="O20" s="46">
        <f t="shared" si="3"/>
        <v>60</v>
      </c>
      <c r="P20" s="46">
        <f t="shared" si="11"/>
        <v>0</v>
      </c>
      <c r="Q20" s="49">
        <f t="shared" si="4"/>
        <v>15.38461538</v>
      </c>
      <c r="R20" s="51">
        <f t="shared" si="5"/>
        <v>23</v>
      </c>
      <c r="S20" s="52"/>
      <c r="T20" s="46">
        <v>4.0</v>
      </c>
      <c r="U20" s="46"/>
      <c r="V20" s="46"/>
      <c r="W20" s="54"/>
      <c r="X20" s="55">
        <f t="shared" si="6"/>
        <v>4</v>
      </c>
      <c r="Y20" s="49">
        <f t="shared" si="7"/>
        <v>19.04761905</v>
      </c>
      <c r="Z20" s="51">
        <f t="shared" si="8"/>
        <v>12</v>
      </c>
      <c r="AA20" s="49">
        <f t="shared" si="9"/>
        <v>61.66958852</v>
      </c>
      <c r="AB20" s="51">
        <f t="shared" si="10"/>
        <v>18</v>
      </c>
    </row>
    <row r="21" ht="18.0" customHeight="1">
      <c r="A21" s="36">
        <v>1.0</v>
      </c>
      <c r="B21" s="36" t="s">
        <v>34</v>
      </c>
      <c r="C21" s="39" t="s">
        <v>73</v>
      </c>
      <c r="D21" s="41" t="s">
        <v>74</v>
      </c>
      <c r="E21" s="41">
        <v>2010.0</v>
      </c>
      <c r="F21" s="43"/>
      <c r="G21" s="43" t="s">
        <v>29</v>
      </c>
      <c r="H21" s="46">
        <v>205.0</v>
      </c>
      <c r="I21" s="46">
        <v>197.0</v>
      </c>
      <c r="J21" s="49">
        <f t="shared" si="1"/>
        <v>26.58884565</v>
      </c>
      <c r="K21" s="51">
        <f t="shared" si="2"/>
        <v>28</v>
      </c>
      <c r="L21" s="52"/>
      <c r="M21" s="46">
        <v>202.0</v>
      </c>
      <c r="N21" s="43"/>
      <c r="O21" s="46">
        <f t="shared" si="3"/>
        <v>98</v>
      </c>
      <c r="P21" s="46">
        <f t="shared" si="11"/>
        <v>0</v>
      </c>
      <c r="Q21" s="49">
        <f t="shared" si="4"/>
        <v>25.12820513</v>
      </c>
      <c r="R21" s="51">
        <f t="shared" si="5"/>
        <v>9</v>
      </c>
      <c r="S21" s="52"/>
      <c r="T21" s="46">
        <v>2.0</v>
      </c>
      <c r="U21" s="46"/>
      <c r="V21" s="46"/>
      <c r="W21" s="54"/>
      <c r="X21" s="55">
        <f t="shared" si="6"/>
        <v>2</v>
      </c>
      <c r="Y21" s="49">
        <f t="shared" si="7"/>
        <v>9.523809524</v>
      </c>
      <c r="Z21" s="51">
        <f t="shared" si="8"/>
        <v>30</v>
      </c>
      <c r="AA21" s="49">
        <f t="shared" si="9"/>
        <v>61.24086031</v>
      </c>
      <c r="AB21" s="51">
        <f t="shared" si="10"/>
        <v>19</v>
      </c>
    </row>
    <row r="22" ht="18.0" customHeight="1">
      <c r="A22" s="37">
        <v>1.0</v>
      </c>
      <c r="B22" s="36" t="s">
        <v>44</v>
      </c>
      <c r="C22" s="39" t="s">
        <v>76</v>
      </c>
      <c r="D22" s="41" t="s">
        <v>77</v>
      </c>
      <c r="E22" s="41">
        <v>2013.0</v>
      </c>
      <c r="F22" s="43"/>
      <c r="G22" s="43" t="s">
        <v>29</v>
      </c>
      <c r="H22" s="46">
        <v>183.0</v>
      </c>
      <c r="I22" s="46">
        <v>200.0</v>
      </c>
      <c r="J22" s="49">
        <f t="shared" si="1"/>
        <v>25.94033722</v>
      </c>
      <c r="K22" s="51">
        <f t="shared" si="2"/>
        <v>32</v>
      </c>
      <c r="L22" s="52"/>
      <c r="M22" s="46">
        <v>205.0</v>
      </c>
      <c r="N22" s="46">
        <v>219.0</v>
      </c>
      <c r="O22" s="46">
        <f t="shared" si="3"/>
        <v>95</v>
      </c>
      <c r="P22" s="46">
        <f t="shared" si="11"/>
        <v>81</v>
      </c>
      <c r="Q22" s="49">
        <f t="shared" si="4"/>
        <v>24.35897436</v>
      </c>
      <c r="R22" s="51">
        <f t="shared" si="5"/>
        <v>11</v>
      </c>
      <c r="S22" s="52"/>
      <c r="T22" s="46">
        <v>2.0</v>
      </c>
      <c r="U22" s="46"/>
      <c r="V22" s="46"/>
      <c r="W22" s="54"/>
      <c r="X22" s="55">
        <f t="shared" si="6"/>
        <v>2</v>
      </c>
      <c r="Y22" s="49">
        <f t="shared" si="7"/>
        <v>9.523809524</v>
      </c>
      <c r="Z22" s="51">
        <f t="shared" si="8"/>
        <v>30</v>
      </c>
      <c r="AA22" s="49">
        <f t="shared" si="9"/>
        <v>59.82312111</v>
      </c>
      <c r="AB22" s="51">
        <f t="shared" si="10"/>
        <v>20</v>
      </c>
    </row>
    <row r="23" ht="18.0" customHeight="1">
      <c r="A23" s="36">
        <v>1.0</v>
      </c>
      <c r="B23" s="60" t="s">
        <v>25</v>
      </c>
      <c r="C23" s="58"/>
      <c r="D23" s="59" t="s">
        <v>79</v>
      </c>
      <c r="E23" s="59">
        <v>2010.0</v>
      </c>
      <c r="F23" s="55"/>
      <c r="G23" s="43" t="s">
        <v>29</v>
      </c>
      <c r="H23" s="46">
        <v>100.0</v>
      </c>
      <c r="I23" s="46">
        <v>174.0</v>
      </c>
      <c r="J23" s="49">
        <f t="shared" si="1"/>
        <v>22.56809339</v>
      </c>
      <c r="K23" s="51">
        <f t="shared" si="2"/>
        <v>46</v>
      </c>
      <c r="L23" s="52"/>
      <c r="M23" s="46">
        <v>232.0</v>
      </c>
      <c r="N23" s="43"/>
      <c r="O23" s="46">
        <f t="shared" si="3"/>
        <v>68</v>
      </c>
      <c r="P23" s="46">
        <f t="shared" si="11"/>
        <v>0</v>
      </c>
      <c r="Q23" s="49">
        <f t="shared" si="4"/>
        <v>17.43589744</v>
      </c>
      <c r="R23" s="51">
        <f t="shared" si="5"/>
        <v>20</v>
      </c>
      <c r="S23" s="52"/>
      <c r="T23" s="46">
        <v>4.0</v>
      </c>
      <c r="U23" s="46"/>
      <c r="V23" s="46"/>
      <c r="W23" s="54"/>
      <c r="X23" s="55">
        <f t="shared" si="6"/>
        <v>4</v>
      </c>
      <c r="Y23" s="49">
        <f t="shared" si="7"/>
        <v>19.04761905</v>
      </c>
      <c r="Z23" s="51">
        <f t="shared" si="8"/>
        <v>12</v>
      </c>
      <c r="AA23" s="49">
        <f t="shared" si="9"/>
        <v>59.05160987</v>
      </c>
      <c r="AB23" s="51">
        <f t="shared" si="10"/>
        <v>21</v>
      </c>
    </row>
    <row r="24" ht="18.0" customHeight="1">
      <c r="A24" s="37">
        <v>1.0</v>
      </c>
      <c r="B24" s="60" t="s">
        <v>34</v>
      </c>
      <c r="C24" s="66" t="s">
        <v>81</v>
      </c>
      <c r="D24" s="41" t="s">
        <v>82</v>
      </c>
      <c r="E24" s="41">
        <v>2008.0</v>
      </c>
      <c r="F24" s="43"/>
      <c r="G24" s="43" t="s">
        <v>29</v>
      </c>
      <c r="H24" s="46">
        <v>214.0</v>
      </c>
      <c r="I24" s="46">
        <v>172.0</v>
      </c>
      <c r="J24" s="49">
        <f t="shared" si="1"/>
        <v>27.75616083</v>
      </c>
      <c r="K24" s="51">
        <f t="shared" si="2"/>
        <v>20</v>
      </c>
      <c r="L24" s="52"/>
      <c r="M24" s="46">
        <v>221.0</v>
      </c>
      <c r="N24" s="46">
        <v>201.0</v>
      </c>
      <c r="O24" s="46">
        <f t="shared" si="3"/>
        <v>79</v>
      </c>
      <c r="P24" s="46">
        <f t="shared" si="11"/>
        <v>99</v>
      </c>
      <c r="Q24" s="49">
        <f t="shared" si="4"/>
        <v>25.38461538</v>
      </c>
      <c r="R24" s="51">
        <f t="shared" si="5"/>
        <v>6</v>
      </c>
      <c r="S24" s="52"/>
      <c r="T24" s="46">
        <v>1.0</v>
      </c>
      <c r="U24" s="46"/>
      <c r="V24" s="46"/>
      <c r="W24" s="54"/>
      <c r="X24" s="55">
        <f t="shared" si="6"/>
        <v>1</v>
      </c>
      <c r="Y24" s="49">
        <f t="shared" si="7"/>
        <v>4.761904762</v>
      </c>
      <c r="Z24" s="51">
        <f t="shared" si="8"/>
        <v>37</v>
      </c>
      <c r="AA24" s="49">
        <f t="shared" si="9"/>
        <v>57.90268098</v>
      </c>
      <c r="AB24" s="51">
        <f t="shared" si="10"/>
        <v>22</v>
      </c>
    </row>
    <row r="25" ht="18.0" customHeight="1">
      <c r="A25" s="37">
        <v>1.0</v>
      </c>
      <c r="B25" s="36" t="s">
        <v>44</v>
      </c>
      <c r="C25" s="39" t="s">
        <v>84</v>
      </c>
      <c r="D25" s="41" t="s">
        <v>85</v>
      </c>
      <c r="E25" s="41">
        <v>2013.0</v>
      </c>
      <c r="F25" s="43"/>
      <c r="G25" s="43" t="s">
        <v>29</v>
      </c>
      <c r="H25" s="46">
        <v>207.0</v>
      </c>
      <c r="I25" s="46">
        <v>204.0</v>
      </c>
      <c r="J25" s="49">
        <f t="shared" si="1"/>
        <v>26.84824903</v>
      </c>
      <c r="K25" s="51">
        <f t="shared" si="2"/>
        <v>27</v>
      </c>
      <c r="L25" s="52"/>
      <c r="M25" s="43"/>
      <c r="N25" s="46">
        <v>239.0</v>
      </c>
      <c r="O25" s="46">
        <f t="shared" si="3"/>
        <v>0</v>
      </c>
      <c r="P25" s="46">
        <f t="shared" si="11"/>
        <v>61</v>
      </c>
      <c r="Q25" s="49">
        <f t="shared" si="4"/>
        <v>15.64102564</v>
      </c>
      <c r="R25" s="51">
        <f t="shared" si="5"/>
        <v>22</v>
      </c>
      <c r="S25" s="52"/>
      <c r="T25" s="46">
        <v>3.0</v>
      </c>
      <c r="U25" s="46"/>
      <c r="V25" s="46"/>
      <c r="W25" s="54"/>
      <c r="X25" s="55">
        <f t="shared" si="6"/>
        <v>3</v>
      </c>
      <c r="Y25" s="49">
        <f t="shared" si="7"/>
        <v>14.28571429</v>
      </c>
      <c r="Z25" s="51">
        <f t="shared" si="8"/>
        <v>20</v>
      </c>
      <c r="AA25" s="49">
        <f t="shared" si="9"/>
        <v>56.77498895</v>
      </c>
      <c r="AB25" s="51">
        <f t="shared" si="10"/>
        <v>23</v>
      </c>
    </row>
    <row r="26" ht="18.0" customHeight="1">
      <c r="A26" s="36">
        <v>1.0</v>
      </c>
      <c r="B26" s="60" t="s">
        <v>25</v>
      </c>
      <c r="C26" s="58"/>
      <c r="D26" s="59" t="s">
        <v>87</v>
      </c>
      <c r="E26" s="59">
        <v>2018.0</v>
      </c>
      <c r="F26" s="55"/>
      <c r="G26" s="43" t="s">
        <v>29</v>
      </c>
      <c r="H26" s="46">
        <v>237.0</v>
      </c>
      <c r="I26" s="46">
        <v>180.0</v>
      </c>
      <c r="J26" s="49">
        <f t="shared" si="1"/>
        <v>30.73929961</v>
      </c>
      <c r="K26" s="51">
        <f t="shared" si="2"/>
        <v>10</v>
      </c>
      <c r="L26" s="52"/>
      <c r="M26" s="43"/>
      <c r="N26" s="46">
        <v>257.0</v>
      </c>
      <c r="O26" s="46">
        <f t="shared" si="3"/>
        <v>0</v>
      </c>
      <c r="P26" s="46">
        <f t="shared" si="11"/>
        <v>43</v>
      </c>
      <c r="Q26" s="49">
        <f t="shared" si="4"/>
        <v>11.02564103</v>
      </c>
      <c r="R26" s="51">
        <f t="shared" si="5"/>
        <v>26</v>
      </c>
      <c r="S26" s="52"/>
      <c r="T26" s="46">
        <v>3.0</v>
      </c>
      <c r="U26" s="46"/>
      <c r="V26" s="46"/>
      <c r="W26" s="54"/>
      <c r="X26" s="55">
        <f t="shared" si="6"/>
        <v>3</v>
      </c>
      <c r="Y26" s="49">
        <f t="shared" si="7"/>
        <v>14.28571429</v>
      </c>
      <c r="Z26" s="51">
        <f t="shared" si="8"/>
        <v>20</v>
      </c>
      <c r="AA26" s="49">
        <f t="shared" si="9"/>
        <v>56.05065492</v>
      </c>
      <c r="AB26" s="51">
        <f t="shared" si="10"/>
        <v>24</v>
      </c>
    </row>
    <row r="27" ht="18.0" customHeight="1">
      <c r="A27" s="36">
        <v>1.0</v>
      </c>
      <c r="B27" s="60" t="s">
        <v>44</v>
      </c>
      <c r="C27" s="58"/>
      <c r="D27" s="41" t="s">
        <v>89</v>
      </c>
      <c r="E27" s="59">
        <v>2018.0</v>
      </c>
      <c r="F27" s="46"/>
      <c r="G27" s="43" t="s">
        <v>29</v>
      </c>
      <c r="H27" s="46">
        <v>174.0</v>
      </c>
      <c r="I27" s="46">
        <v>210.0</v>
      </c>
      <c r="J27" s="49">
        <f t="shared" si="1"/>
        <v>27.23735409</v>
      </c>
      <c r="K27" s="51">
        <f t="shared" si="2"/>
        <v>23</v>
      </c>
      <c r="L27" s="52"/>
      <c r="M27" s="46">
        <v>270.0</v>
      </c>
      <c r="N27" s="43"/>
      <c r="O27" s="46">
        <f t="shared" si="3"/>
        <v>30</v>
      </c>
      <c r="P27" s="46">
        <f t="shared" si="11"/>
        <v>0</v>
      </c>
      <c r="Q27" s="49">
        <f t="shared" si="4"/>
        <v>7.692307692</v>
      </c>
      <c r="R27" s="51">
        <f t="shared" si="5"/>
        <v>28</v>
      </c>
      <c r="S27" s="52"/>
      <c r="T27" s="46">
        <v>1.0</v>
      </c>
      <c r="U27" s="46"/>
      <c r="V27" s="46">
        <v>1.0</v>
      </c>
      <c r="W27" s="54"/>
      <c r="X27" s="55">
        <f t="shared" si="6"/>
        <v>4</v>
      </c>
      <c r="Y27" s="49">
        <f t="shared" si="7"/>
        <v>19.04761905</v>
      </c>
      <c r="Z27" s="51">
        <f t="shared" si="8"/>
        <v>12</v>
      </c>
      <c r="AA27" s="49">
        <f t="shared" si="9"/>
        <v>53.97728083</v>
      </c>
      <c r="AB27" s="51">
        <f t="shared" si="10"/>
        <v>25</v>
      </c>
    </row>
    <row r="28" ht="18.0" customHeight="1">
      <c r="A28" s="37">
        <v>1.0</v>
      </c>
      <c r="B28" s="36" t="s">
        <v>44</v>
      </c>
      <c r="C28" s="38"/>
      <c r="D28" s="41" t="s">
        <v>91</v>
      </c>
      <c r="E28" s="41">
        <v>2009.0</v>
      </c>
      <c r="F28" s="43"/>
      <c r="G28" s="43" t="s">
        <v>29</v>
      </c>
      <c r="H28" s="46">
        <v>226.0</v>
      </c>
      <c r="I28" s="46">
        <v>201.0</v>
      </c>
      <c r="J28" s="49">
        <f t="shared" si="1"/>
        <v>29.31258106</v>
      </c>
      <c r="K28" s="51">
        <f t="shared" si="2"/>
        <v>14</v>
      </c>
      <c r="L28" s="52"/>
      <c r="M28" s="43"/>
      <c r="N28" s="43"/>
      <c r="O28" s="46">
        <f t="shared" si="3"/>
        <v>0</v>
      </c>
      <c r="P28" s="46">
        <f t="shared" si="11"/>
        <v>0</v>
      </c>
      <c r="Q28" s="49">
        <f t="shared" si="4"/>
        <v>0</v>
      </c>
      <c r="R28" s="51">
        <f t="shared" si="5"/>
        <v>29</v>
      </c>
      <c r="S28" s="52"/>
      <c r="T28" s="46">
        <v>2.0</v>
      </c>
      <c r="U28" s="46"/>
      <c r="V28" s="46">
        <v>1.0</v>
      </c>
      <c r="W28" s="54"/>
      <c r="X28" s="55">
        <f t="shared" si="6"/>
        <v>5</v>
      </c>
      <c r="Y28" s="49">
        <f t="shared" si="7"/>
        <v>23.80952381</v>
      </c>
      <c r="Z28" s="51">
        <f t="shared" si="8"/>
        <v>7</v>
      </c>
      <c r="AA28" s="49">
        <f t="shared" si="9"/>
        <v>53.12210487</v>
      </c>
      <c r="AB28" s="51">
        <f t="shared" si="10"/>
        <v>26</v>
      </c>
    </row>
    <row r="29" ht="18.0" customHeight="1">
      <c r="A29" s="36">
        <v>1.0</v>
      </c>
      <c r="B29" s="60" t="s">
        <v>25</v>
      </c>
      <c r="C29" s="67" t="s">
        <v>93</v>
      </c>
      <c r="D29" s="59" t="s">
        <v>95</v>
      </c>
      <c r="E29" s="59">
        <v>2021.0</v>
      </c>
      <c r="F29" s="46" t="s">
        <v>13</v>
      </c>
      <c r="G29" s="43" t="s">
        <v>29</v>
      </c>
      <c r="H29" s="46">
        <v>254.0</v>
      </c>
      <c r="I29" s="46">
        <v>227.0</v>
      </c>
      <c r="J29" s="49">
        <f t="shared" si="1"/>
        <v>32.94422827</v>
      </c>
      <c r="K29" s="51">
        <f t="shared" si="2"/>
        <v>4</v>
      </c>
      <c r="L29" s="52"/>
      <c r="M29" s="46"/>
      <c r="N29" s="46"/>
      <c r="O29" s="46">
        <f t="shared" si="3"/>
        <v>0</v>
      </c>
      <c r="P29" s="46">
        <f t="shared" si="11"/>
        <v>0</v>
      </c>
      <c r="Q29" s="49">
        <f t="shared" si="4"/>
        <v>0</v>
      </c>
      <c r="R29" s="51">
        <f t="shared" si="5"/>
        <v>29</v>
      </c>
      <c r="S29" s="52"/>
      <c r="T29" s="46">
        <v>4.0</v>
      </c>
      <c r="U29" s="46"/>
      <c r="V29" s="46"/>
      <c r="W29" s="54"/>
      <c r="X29" s="55">
        <f t="shared" si="6"/>
        <v>4</v>
      </c>
      <c r="Y29" s="49">
        <f t="shared" si="7"/>
        <v>19.04761905</v>
      </c>
      <c r="Z29" s="51">
        <f t="shared" si="8"/>
        <v>12</v>
      </c>
      <c r="AA29" s="49">
        <f t="shared" si="9"/>
        <v>51.99184732</v>
      </c>
      <c r="AB29" s="51">
        <f t="shared" si="10"/>
        <v>27</v>
      </c>
    </row>
    <row r="30" ht="18.0" customHeight="1">
      <c r="A30" s="36">
        <v>1.0</v>
      </c>
      <c r="B30" s="36" t="s">
        <v>25</v>
      </c>
      <c r="C30" s="58"/>
      <c r="D30" s="59" t="s">
        <v>97</v>
      </c>
      <c r="E30" s="59">
        <v>2020.0</v>
      </c>
      <c r="F30" s="46"/>
      <c r="G30" s="43" t="s">
        <v>29</v>
      </c>
      <c r="H30" s="46">
        <v>204.0</v>
      </c>
      <c r="I30" s="46">
        <v>253.0</v>
      </c>
      <c r="J30" s="49">
        <f t="shared" si="1"/>
        <v>32.81452659</v>
      </c>
      <c r="K30" s="51">
        <f t="shared" si="2"/>
        <v>5</v>
      </c>
      <c r="L30" s="52"/>
      <c r="M30" s="43"/>
      <c r="N30" s="43"/>
      <c r="O30" s="46">
        <f t="shared" si="3"/>
        <v>0</v>
      </c>
      <c r="P30" s="46">
        <f t="shared" si="11"/>
        <v>0</v>
      </c>
      <c r="Q30" s="49">
        <f t="shared" si="4"/>
        <v>0</v>
      </c>
      <c r="R30" s="51">
        <f t="shared" si="5"/>
        <v>29</v>
      </c>
      <c r="S30" s="52"/>
      <c r="T30" s="46">
        <v>3.0</v>
      </c>
      <c r="U30" s="46"/>
      <c r="V30" s="46"/>
      <c r="W30" s="54"/>
      <c r="X30" s="55">
        <f t="shared" si="6"/>
        <v>3</v>
      </c>
      <c r="Y30" s="49">
        <f t="shared" si="7"/>
        <v>14.28571429</v>
      </c>
      <c r="Z30" s="51">
        <f t="shared" si="8"/>
        <v>20</v>
      </c>
      <c r="AA30" s="49">
        <f t="shared" si="9"/>
        <v>47.10024087</v>
      </c>
      <c r="AB30" s="51">
        <f t="shared" si="10"/>
        <v>28</v>
      </c>
    </row>
    <row r="31" ht="18.0" customHeight="1">
      <c r="A31" s="36">
        <v>1.0</v>
      </c>
      <c r="B31" s="60" t="s">
        <v>25</v>
      </c>
      <c r="C31" s="58"/>
      <c r="D31" s="59" t="s">
        <v>99</v>
      </c>
      <c r="E31" s="59">
        <v>2019.0</v>
      </c>
      <c r="F31" s="46"/>
      <c r="G31" s="43" t="s">
        <v>29</v>
      </c>
      <c r="H31" s="46">
        <v>152.0</v>
      </c>
      <c r="I31" s="46">
        <v>145.0</v>
      </c>
      <c r="J31" s="49">
        <f t="shared" si="1"/>
        <v>19.71465629</v>
      </c>
      <c r="K31" s="51">
        <f t="shared" si="2"/>
        <v>53</v>
      </c>
      <c r="L31" s="52"/>
      <c r="M31" s="43"/>
      <c r="N31" s="46">
        <v>237.0</v>
      </c>
      <c r="O31" s="46">
        <f t="shared" si="3"/>
        <v>0</v>
      </c>
      <c r="P31" s="46">
        <f t="shared" si="11"/>
        <v>63</v>
      </c>
      <c r="Q31" s="49">
        <f t="shared" si="4"/>
        <v>16.15384615</v>
      </c>
      <c r="R31" s="51">
        <f t="shared" si="5"/>
        <v>21</v>
      </c>
      <c r="S31" s="52"/>
      <c r="T31" s="46">
        <v>2.0</v>
      </c>
      <c r="U31" s="46"/>
      <c r="V31" s="46"/>
      <c r="W31" s="54"/>
      <c r="X31" s="55">
        <f t="shared" si="6"/>
        <v>2</v>
      </c>
      <c r="Y31" s="49">
        <f t="shared" si="7"/>
        <v>9.523809524</v>
      </c>
      <c r="Z31" s="51">
        <f t="shared" si="8"/>
        <v>30</v>
      </c>
      <c r="AA31" s="49">
        <f t="shared" si="9"/>
        <v>45.39231197</v>
      </c>
      <c r="AB31" s="51">
        <f t="shared" si="10"/>
        <v>29</v>
      </c>
    </row>
    <row r="32" ht="18.0" customHeight="1">
      <c r="A32" s="37">
        <v>1.0</v>
      </c>
      <c r="B32" s="36" t="s">
        <v>25</v>
      </c>
      <c r="C32" s="38"/>
      <c r="D32" s="41" t="s">
        <v>100</v>
      </c>
      <c r="E32" s="41">
        <v>2012.0</v>
      </c>
      <c r="F32" s="43"/>
      <c r="G32" s="43" t="s">
        <v>29</v>
      </c>
      <c r="H32" s="46">
        <v>168.0</v>
      </c>
      <c r="I32" s="46">
        <v>183.0</v>
      </c>
      <c r="J32" s="49">
        <f t="shared" si="1"/>
        <v>23.73540856</v>
      </c>
      <c r="K32" s="51">
        <f t="shared" si="2"/>
        <v>41</v>
      </c>
      <c r="L32" s="52"/>
      <c r="M32" s="46">
        <v>241.0</v>
      </c>
      <c r="N32" s="43"/>
      <c r="O32" s="46">
        <f t="shared" si="3"/>
        <v>59</v>
      </c>
      <c r="P32" s="46">
        <f t="shared" si="11"/>
        <v>0</v>
      </c>
      <c r="Q32" s="49">
        <f t="shared" si="4"/>
        <v>15.12820513</v>
      </c>
      <c r="R32" s="51">
        <f t="shared" si="5"/>
        <v>24</v>
      </c>
      <c r="S32" s="52"/>
      <c r="T32" s="46">
        <v>1.0</v>
      </c>
      <c r="U32" s="46"/>
      <c r="V32" s="46"/>
      <c r="W32" s="54"/>
      <c r="X32" s="55">
        <f t="shared" si="6"/>
        <v>1</v>
      </c>
      <c r="Y32" s="49">
        <f t="shared" si="7"/>
        <v>4.761904762</v>
      </c>
      <c r="Z32" s="51">
        <f t="shared" si="8"/>
        <v>37</v>
      </c>
      <c r="AA32" s="49">
        <f t="shared" si="9"/>
        <v>43.62551845</v>
      </c>
      <c r="AB32" s="51">
        <f t="shared" si="10"/>
        <v>30</v>
      </c>
    </row>
    <row r="33" ht="18.0" customHeight="1">
      <c r="A33" s="36">
        <v>1.0</v>
      </c>
      <c r="B33" s="60" t="s">
        <v>34</v>
      </c>
      <c r="C33" s="58"/>
      <c r="D33" s="41" t="s">
        <v>102</v>
      </c>
      <c r="E33" s="41">
        <v>2015.0</v>
      </c>
      <c r="F33" s="43"/>
      <c r="G33" s="43" t="s">
        <v>29</v>
      </c>
      <c r="H33" s="46">
        <v>174.0</v>
      </c>
      <c r="I33" s="46">
        <v>193.0</v>
      </c>
      <c r="J33" s="49">
        <f t="shared" si="1"/>
        <v>25.03242542</v>
      </c>
      <c r="K33" s="51">
        <f t="shared" si="2"/>
        <v>35</v>
      </c>
      <c r="L33" s="52"/>
      <c r="M33" s="46">
        <v>290.0</v>
      </c>
      <c r="N33" s="46">
        <v>247.0</v>
      </c>
      <c r="O33" s="46">
        <f t="shared" si="3"/>
        <v>10</v>
      </c>
      <c r="P33" s="46">
        <f t="shared" si="11"/>
        <v>53</v>
      </c>
      <c r="Q33" s="49">
        <f t="shared" si="4"/>
        <v>13.58974359</v>
      </c>
      <c r="R33" s="51">
        <f t="shared" si="5"/>
        <v>25</v>
      </c>
      <c r="S33" s="52"/>
      <c r="T33" s="46">
        <v>1.0</v>
      </c>
      <c r="U33" s="46"/>
      <c r="V33" s="46"/>
      <c r="W33" s="54"/>
      <c r="X33" s="55">
        <f t="shared" si="6"/>
        <v>1</v>
      </c>
      <c r="Y33" s="49">
        <f t="shared" si="7"/>
        <v>4.761904762</v>
      </c>
      <c r="Z33" s="51">
        <f t="shared" si="8"/>
        <v>37</v>
      </c>
      <c r="AA33" s="49">
        <f t="shared" si="9"/>
        <v>43.38407377</v>
      </c>
      <c r="AB33" s="51">
        <f t="shared" si="10"/>
        <v>31</v>
      </c>
    </row>
    <row r="34" ht="18.0" customHeight="1">
      <c r="A34" s="36">
        <v>1.0</v>
      </c>
      <c r="B34" s="60" t="s">
        <v>34</v>
      </c>
      <c r="C34" s="67" t="s">
        <v>105</v>
      </c>
      <c r="D34" s="59" t="s">
        <v>106</v>
      </c>
      <c r="E34" s="59">
        <v>2018.0</v>
      </c>
      <c r="F34" s="46"/>
      <c r="G34" s="43" t="s">
        <v>29</v>
      </c>
      <c r="H34" s="46">
        <v>188.0</v>
      </c>
      <c r="I34" s="46">
        <v>220.0</v>
      </c>
      <c r="J34" s="49">
        <f t="shared" si="1"/>
        <v>28.53437095</v>
      </c>
      <c r="K34" s="51">
        <f t="shared" si="2"/>
        <v>17</v>
      </c>
      <c r="L34" s="52"/>
      <c r="M34" s="43"/>
      <c r="N34" s="43"/>
      <c r="O34" s="46">
        <f t="shared" si="3"/>
        <v>0</v>
      </c>
      <c r="P34" s="46">
        <f t="shared" si="11"/>
        <v>0</v>
      </c>
      <c r="Q34" s="49">
        <f t="shared" si="4"/>
        <v>0</v>
      </c>
      <c r="R34" s="51">
        <f t="shared" si="5"/>
        <v>29</v>
      </c>
      <c r="S34" s="52"/>
      <c r="T34" s="46">
        <v>3.0</v>
      </c>
      <c r="U34" s="46"/>
      <c r="V34" s="46"/>
      <c r="W34" s="54"/>
      <c r="X34" s="55">
        <f t="shared" si="6"/>
        <v>3</v>
      </c>
      <c r="Y34" s="49">
        <f t="shared" si="7"/>
        <v>14.28571429</v>
      </c>
      <c r="Z34" s="51">
        <f t="shared" si="8"/>
        <v>20</v>
      </c>
      <c r="AA34" s="49">
        <f t="shared" si="9"/>
        <v>42.82008523</v>
      </c>
      <c r="AB34" s="51">
        <f t="shared" si="10"/>
        <v>32</v>
      </c>
    </row>
    <row r="35" ht="18.0" customHeight="1">
      <c r="A35" s="36">
        <v>1.0</v>
      </c>
      <c r="B35" s="36" t="s">
        <v>24</v>
      </c>
      <c r="C35" s="58"/>
      <c r="D35" s="41" t="s">
        <v>108</v>
      </c>
      <c r="E35" s="59">
        <v>2018.0</v>
      </c>
      <c r="F35" s="46"/>
      <c r="G35" s="43" t="s">
        <v>29</v>
      </c>
      <c r="H35" s="46">
        <v>183.0</v>
      </c>
      <c r="I35" s="46"/>
      <c r="J35" s="49">
        <f t="shared" si="1"/>
        <v>23.73540856</v>
      </c>
      <c r="K35" s="51">
        <f t="shared" si="2"/>
        <v>41</v>
      </c>
      <c r="L35" s="52"/>
      <c r="M35" s="43"/>
      <c r="N35" s="43"/>
      <c r="O35" s="46">
        <f t="shared" si="3"/>
        <v>0</v>
      </c>
      <c r="P35" s="46">
        <f t="shared" si="11"/>
        <v>0</v>
      </c>
      <c r="Q35" s="49">
        <f t="shared" si="4"/>
        <v>0</v>
      </c>
      <c r="R35" s="51">
        <f t="shared" si="5"/>
        <v>29</v>
      </c>
      <c r="S35" s="52"/>
      <c r="T35" s="46">
        <v>3.0</v>
      </c>
      <c r="U35" s="46"/>
      <c r="V35" s="46"/>
      <c r="W35" s="54"/>
      <c r="X35" s="55">
        <f t="shared" si="6"/>
        <v>3</v>
      </c>
      <c r="Y35" s="49">
        <f t="shared" si="7"/>
        <v>14.28571429</v>
      </c>
      <c r="Z35" s="51">
        <f t="shared" si="8"/>
        <v>20</v>
      </c>
      <c r="AA35" s="49">
        <f t="shared" si="9"/>
        <v>38.02112285</v>
      </c>
      <c r="AB35" s="51">
        <f t="shared" si="10"/>
        <v>33</v>
      </c>
    </row>
    <row r="36" ht="18.0" customHeight="1">
      <c r="A36" s="36">
        <v>1.0</v>
      </c>
      <c r="B36" s="36" t="s">
        <v>34</v>
      </c>
      <c r="C36" s="38"/>
      <c r="D36" s="41" t="s">
        <v>110</v>
      </c>
      <c r="E36" s="41">
        <v>2015.0</v>
      </c>
      <c r="F36" s="43"/>
      <c r="G36" s="43" t="s">
        <v>29</v>
      </c>
      <c r="H36" s="46">
        <v>148.0</v>
      </c>
      <c r="I36" s="46">
        <v>179.0</v>
      </c>
      <c r="J36" s="49">
        <f t="shared" si="1"/>
        <v>23.21660182</v>
      </c>
      <c r="K36" s="51">
        <f t="shared" si="2"/>
        <v>43</v>
      </c>
      <c r="L36" s="52"/>
      <c r="M36" s="43"/>
      <c r="N36" s="43"/>
      <c r="O36" s="46">
        <f t="shared" si="3"/>
        <v>0</v>
      </c>
      <c r="P36" s="46">
        <f t="shared" si="11"/>
        <v>0</v>
      </c>
      <c r="Q36" s="49">
        <f t="shared" si="4"/>
        <v>0</v>
      </c>
      <c r="R36" s="51">
        <f t="shared" si="5"/>
        <v>29</v>
      </c>
      <c r="S36" s="52"/>
      <c r="T36" s="46">
        <v>3.0</v>
      </c>
      <c r="U36" s="46"/>
      <c r="V36" s="46"/>
      <c r="W36" s="54"/>
      <c r="X36" s="55">
        <f t="shared" si="6"/>
        <v>3</v>
      </c>
      <c r="Y36" s="49">
        <f t="shared" si="7"/>
        <v>14.28571429</v>
      </c>
      <c r="Z36" s="51">
        <f t="shared" si="8"/>
        <v>20</v>
      </c>
      <c r="AA36" s="49">
        <f t="shared" si="9"/>
        <v>37.5023161</v>
      </c>
      <c r="AB36" s="51">
        <f t="shared" si="10"/>
        <v>34</v>
      </c>
    </row>
    <row r="37" ht="18.0" customHeight="1">
      <c r="A37" s="37">
        <v>1.0</v>
      </c>
      <c r="B37" s="60" t="s">
        <v>24</v>
      </c>
      <c r="C37" s="38"/>
      <c r="D37" s="41" t="s">
        <v>114</v>
      </c>
      <c r="E37" s="41">
        <v>2011.0</v>
      </c>
      <c r="F37" s="43"/>
      <c r="G37" s="43" t="s">
        <v>29</v>
      </c>
      <c r="H37" s="46">
        <v>170.0</v>
      </c>
      <c r="I37" s="46">
        <v>212.0</v>
      </c>
      <c r="J37" s="49">
        <f t="shared" si="1"/>
        <v>27.49675746</v>
      </c>
      <c r="K37" s="51">
        <f t="shared" si="2"/>
        <v>21</v>
      </c>
      <c r="L37" s="52"/>
      <c r="M37" s="43"/>
      <c r="N37" s="43"/>
      <c r="O37" s="46">
        <f t="shared" si="3"/>
        <v>0</v>
      </c>
      <c r="P37" s="46">
        <f t="shared" si="11"/>
        <v>0</v>
      </c>
      <c r="Q37" s="49">
        <f t="shared" si="4"/>
        <v>0</v>
      </c>
      <c r="R37" s="51">
        <f t="shared" si="5"/>
        <v>29</v>
      </c>
      <c r="S37" s="52"/>
      <c r="T37" s="46">
        <v>2.0</v>
      </c>
      <c r="U37" s="46"/>
      <c r="V37" s="46"/>
      <c r="W37" s="54"/>
      <c r="X37" s="55">
        <f t="shared" si="6"/>
        <v>2</v>
      </c>
      <c r="Y37" s="49">
        <f t="shared" si="7"/>
        <v>9.523809524</v>
      </c>
      <c r="Z37" s="51">
        <f t="shared" si="8"/>
        <v>30</v>
      </c>
      <c r="AA37" s="49">
        <f t="shared" si="9"/>
        <v>37.02056698</v>
      </c>
      <c r="AB37" s="51">
        <f t="shared" si="10"/>
        <v>35</v>
      </c>
    </row>
    <row r="38" ht="18.0" customHeight="1">
      <c r="A38" s="37">
        <v>1.0</v>
      </c>
      <c r="B38" s="36" t="s">
        <v>24</v>
      </c>
      <c r="C38" s="39" t="s">
        <v>116</v>
      </c>
      <c r="D38" s="41" t="s">
        <v>117</v>
      </c>
      <c r="E38" s="41">
        <v>2014.0</v>
      </c>
      <c r="F38" s="43"/>
      <c r="G38" s="43" t="s">
        <v>29</v>
      </c>
      <c r="H38" s="46">
        <v>211.0</v>
      </c>
      <c r="I38" s="46">
        <v>205.0</v>
      </c>
      <c r="J38" s="49">
        <f t="shared" si="1"/>
        <v>27.36705577</v>
      </c>
      <c r="K38" s="51">
        <f t="shared" si="2"/>
        <v>22</v>
      </c>
      <c r="L38" s="52"/>
      <c r="M38" s="43"/>
      <c r="N38" s="43"/>
      <c r="O38" s="46">
        <f t="shared" si="3"/>
        <v>0</v>
      </c>
      <c r="P38" s="46">
        <f t="shared" si="11"/>
        <v>0</v>
      </c>
      <c r="Q38" s="49">
        <f t="shared" si="4"/>
        <v>0</v>
      </c>
      <c r="R38" s="51">
        <f t="shared" si="5"/>
        <v>29</v>
      </c>
      <c r="S38" s="52"/>
      <c r="T38" s="46">
        <v>2.0</v>
      </c>
      <c r="U38" s="46"/>
      <c r="V38" s="46"/>
      <c r="W38" s="54"/>
      <c r="X38" s="55">
        <f t="shared" si="6"/>
        <v>2</v>
      </c>
      <c r="Y38" s="49">
        <f t="shared" si="7"/>
        <v>9.523809524</v>
      </c>
      <c r="Z38" s="51">
        <f t="shared" si="8"/>
        <v>30</v>
      </c>
      <c r="AA38" s="49">
        <f t="shared" si="9"/>
        <v>36.8908653</v>
      </c>
      <c r="AB38" s="51">
        <f t="shared" si="10"/>
        <v>36</v>
      </c>
    </row>
    <row r="39" ht="18.0" customHeight="1">
      <c r="A39" s="36">
        <v>1.0</v>
      </c>
      <c r="B39" s="60" t="s">
        <v>25</v>
      </c>
      <c r="C39" s="58"/>
      <c r="D39" s="59" t="s">
        <v>119</v>
      </c>
      <c r="E39" s="59">
        <v>2020.0</v>
      </c>
      <c r="F39" s="46" t="s">
        <v>13</v>
      </c>
      <c r="G39" s="43" t="s">
        <v>29</v>
      </c>
      <c r="H39" s="46">
        <v>164.0</v>
      </c>
      <c r="I39" s="46">
        <v>148.0</v>
      </c>
      <c r="J39" s="49">
        <f t="shared" si="1"/>
        <v>21.27107652</v>
      </c>
      <c r="K39" s="51">
        <f t="shared" si="2"/>
        <v>50</v>
      </c>
      <c r="L39" s="52"/>
      <c r="M39" s="43"/>
      <c r="N39" s="43"/>
      <c r="O39" s="46">
        <f t="shared" si="3"/>
        <v>0</v>
      </c>
      <c r="P39" s="46">
        <f t="shared" si="11"/>
        <v>0</v>
      </c>
      <c r="Q39" s="49">
        <f t="shared" si="4"/>
        <v>0</v>
      </c>
      <c r="R39" s="51">
        <f t="shared" si="5"/>
        <v>29</v>
      </c>
      <c r="S39" s="52"/>
      <c r="T39" s="46">
        <v>3.0</v>
      </c>
      <c r="U39" s="46"/>
      <c r="V39" s="46"/>
      <c r="W39" s="54"/>
      <c r="X39" s="55">
        <f t="shared" si="6"/>
        <v>3</v>
      </c>
      <c r="Y39" s="49">
        <f t="shared" si="7"/>
        <v>14.28571429</v>
      </c>
      <c r="Z39" s="51">
        <f t="shared" si="8"/>
        <v>20</v>
      </c>
      <c r="AA39" s="49">
        <f t="shared" si="9"/>
        <v>35.55679081</v>
      </c>
      <c r="AB39" s="51">
        <f t="shared" si="10"/>
        <v>37</v>
      </c>
    </row>
    <row r="40" ht="18.0" customHeight="1">
      <c r="A40" s="36">
        <v>1.0</v>
      </c>
      <c r="B40" s="36" t="s">
        <v>25</v>
      </c>
      <c r="C40" s="39" t="s">
        <v>121</v>
      </c>
      <c r="D40" s="41" t="s">
        <v>122</v>
      </c>
      <c r="E40" s="41">
        <v>2016.0</v>
      </c>
      <c r="F40" s="43"/>
      <c r="G40" s="43" t="s">
        <v>29</v>
      </c>
      <c r="H40" s="46">
        <v>192.0</v>
      </c>
      <c r="I40" s="46">
        <v>210.0</v>
      </c>
      <c r="J40" s="49">
        <f t="shared" si="1"/>
        <v>27.23735409</v>
      </c>
      <c r="K40" s="51">
        <f t="shared" si="2"/>
        <v>23</v>
      </c>
      <c r="L40" s="52"/>
      <c r="M40" s="43"/>
      <c r="N40" s="43"/>
      <c r="O40" s="46">
        <f t="shared" si="3"/>
        <v>0</v>
      </c>
      <c r="P40" s="46">
        <f t="shared" si="11"/>
        <v>0</v>
      </c>
      <c r="Q40" s="49">
        <f t="shared" si="4"/>
        <v>0</v>
      </c>
      <c r="R40" s="51">
        <f t="shared" si="5"/>
        <v>29</v>
      </c>
      <c r="S40" s="52"/>
      <c r="T40" s="46">
        <v>1.0</v>
      </c>
      <c r="U40" s="46"/>
      <c r="V40" s="46"/>
      <c r="W40" s="54"/>
      <c r="X40" s="55">
        <f t="shared" si="6"/>
        <v>1</v>
      </c>
      <c r="Y40" s="49">
        <f t="shared" si="7"/>
        <v>4.761904762</v>
      </c>
      <c r="Z40" s="51">
        <f t="shared" si="8"/>
        <v>37</v>
      </c>
      <c r="AA40" s="49">
        <f t="shared" si="9"/>
        <v>31.99925885</v>
      </c>
      <c r="AB40" s="51">
        <f t="shared" si="10"/>
        <v>38</v>
      </c>
    </row>
    <row r="41" ht="18.0" customHeight="1">
      <c r="A41" s="36">
        <v>1.0</v>
      </c>
      <c r="B41" s="60" t="s">
        <v>44</v>
      </c>
      <c r="C41" s="67" t="s">
        <v>123</v>
      </c>
      <c r="D41" s="59" t="s">
        <v>124</v>
      </c>
      <c r="E41" s="59" t="s">
        <v>30</v>
      </c>
      <c r="F41" s="55"/>
      <c r="G41" s="43" t="s">
        <v>29</v>
      </c>
      <c r="H41" s="46">
        <v>203.0</v>
      </c>
      <c r="I41" s="46">
        <v>239.0</v>
      </c>
      <c r="J41" s="49">
        <f t="shared" si="1"/>
        <v>30.99870298</v>
      </c>
      <c r="K41" s="51">
        <f t="shared" si="2"/>
        <v>9</v>
      </c>
      <c r="L41" s="52"/>
      <c r="M41" s="43"/>
      <c r="N41" s="43"/>
      <c r="O41" s="46">
        <f t="shared" si="3"/>
        <v>0</v>
      </c>
      <c r="P41" s="46">
        <f t="shared" si="11"/>
        <v>0</v>
      </c>
      <c r="Q41" s="49">
        <f t="shared" si="4"/>
        <v>0</v>
      </c>
      <c r="R41" s="51">
        <f t="shared" si="5"/>
        <v>29</v>
      </c>
      <c r="S41" s="52"/>
      <c r="T41" s="46"/>
      <c r="U41" s="46"/>
      <c r="V41" s="46"/>
      <c r="W41" s="54"/>
      <c r="X41" s="55" t="str">
        <f t="shared" si="6"/>
        <v/>
      </c>
      <c r="Y41" s="49">
        <f t="shared" si="7"/>
        <v>0</v>
      </c>
      <c r="Z41" s="51">
        <f t="shared" si="8"/>
        <v>44</v>
      </c>
      <c r="AA41" s="49">
        <f t="shared" si="9"/>
        <v>30.99870298</v>
      </c>
      <c r="AB41" s="51">
        <f t="shared" si="10"/>
        <v>39</v>
      </c>
    </row>
    <row r="42" ht="18.0" customHeight="1">
      <c r="A42" s="36">
        <v>1.0</v>
      </c>
      <c r="B42" s="60" t="s">
        <v>41</v>
      </c>
      <c r="C42" s="58"/>
      <c r="D42" s="59" t="s">
        <v>126</v>
      </c>
      <c r="E42" s="59">
        <v>2020.0</v>
      </c>
      <c r="F42" s="46" t="s">
        <v>13</v>
      </c>
      <c r="G42" s="43" t="s">
        <v>29</v>
      </c>
      <c r="H42" s="46">
        <v>207.0</v>
      </c>
      <c r="I42" s="46">
        <v>237.0</v>
      </c>
      <c r="J42" s="49">
        <f t="shared" si="1"/>
        <v>30.73929961</v>
      </c>
      <c r="K42" s="51">
        <f t="shared" si="2"/>
        <v>10</v>
      </c>
      <c r="L42" s="52"/>
      <c r="M42" s="43"/>
      <c r="N42" s="43"/>
      <c r="O42" s="46">
        <f t="shared" si="3"/>
        <v>0</v>
      </c>
      <c r="P42" s="46">
        <f t="shared" si="11"/>
        <v>0</v>
      </c>
      <c r="Q42" s="49">
        <f t="shared" si="4"/>
        <v>0</v>
      </c>
      <c r="R42" s="51">
        <f t="shared" si="5"/>
        <v>29</v>
      </c>
      <c r="S42" s="52"/>
      <c r="T42" s="46"/>
      <c r="U42" s="46"/>
      <c r="V42" s="46"/>
      <c r="W42" s="54"/>
      <c r="X42" s="55" t="str">
        <f t="shared" si="6"/>
        <v/>
      </c>
      <c r="Y42" s="49">
        <f t="shared" si="7"/>
        <v>0</v>
      </c>
      <c r="Z42" s="51">
        <f t="shared" si="8"/>
        <v>44</v>
      </c>
      <c r="AA42" s="49">
        <f t="shared" si="9"/>
        <v>30.73929961</v>
      </c>
      <c r="AB42" s="51">
        <f t="shared" si="10"/>
        <v>40</v>
      </c>
    </row>
    <row r="43" ht="18.0" customHeight="1">
      <c r="A43" s="36">
        <v>1.0</v>
      </c>
      <c r="B43" s="36" t="s">
        <v>41</v>
      </c>
      <c r="C43" s="58"/>
      <c r="D43" s="59" t="s">
        <v>128</v>
      </c>
      <c r="E43" s="59">
        <v>2019.0</v>
      </c>
      <c r="F43" s="46"/>
      <c r="G43" s="43" t="s">
        <v>29</v>
      </c>
      <c r="H43" s="46">
        <v>233.0</v>
      </c>
      <c r="I43" s="46">
        <v>211.0</v>
      </c>
      <c r="J43" s="49">
        <f t="shared" si="1"/>
        <v>30.22049287</v>
      </c>
      <c r="K43" s="51">
        <f t="shared" si="2"/>
        <v>12</v>
      </c>
      <c r="L43" s="52"/>
      <c r="M43" s="43"/>
      <c r="N43" s="43"/>
      <c r="O43" s="46">
        <f t="shared" si="3"/>
        <v>0</v>
      </c>
      <c r="P43" s="46">
        <f t="shared" si="11"/>
        <v>0</v>
      </c>
      <c r="Q43" s="49">
        <f t="shared" si="4"/>
        <v>0</v>
      </c>
      <c r="R43" s="51">
        <f t="shared" si="5"/>
        <v>29</v>
      </c>
      <c r="S43" s="52"/>
      <c r="T43" s="46"/>
      <c r="U43" s="46"/>
      <c r="V43" s="46"/>
      <c r="W43" s="54"/>
      <c r="X43" s="55" t="str">
        <f t="shared" si="6"/>
        <v/>
      </c>
      <c r="Y43" s="49">
        <f t="shared" si="7"/>
        <v>0</v>
      </c>
      <c r="Z43" s="51">
        <f t="shared" si="8"/>
        <v>44</v>
      </c>
      <c r="AA43" s="49">
        <f t="shared" si="9"/>
        <v>30.22049287</v>
      </c>
      <c r="AB43" s="51">
        <f t="shared" si="10"/>
        <v>41</v>
      </c>
    </row>
    <row r="44" ht="18.0" customHeight="1">
      <c r="A44" s="36">
        <v>1.0</v>
      </c>
      <c r="B44" s="60" t="s">
        <v>34</v>
      </c>
      <c r="C44" s="58"/>
      <c r="D44" s="59" t="s">
        <v>129</v>
      </c>
      <c r="E44" s="59">
        <v>2019.0</v>
      </c>
      <c r="F44" s="46" t="s">
        <v>13</v>
      </c>
      <c r="G44" s="43" t="s">
        <v>29</v>
      </c>
      <c r="H44" s="46">
        <v>160.0</v>
      </c>
      <c r="I44" s="46">
        <v>192.0</v>
      </c>
      <c r="J44" s="49">
        <f t="shared" si="1"/>
        <v>24.90272374</v>
      </c>
      <c r="K44" s="51">
        <f t="shared" si="2"/>
        <v>37</v>
      </c>
      <c r="L44" s="52"/>
      <c r="M44" s="43"/>
      <c r="N44" s="43"/>
      <c r="O44" s="46">
        <f t="shared" si="3"/>
        <v>0</v>
      </c>
      <c r="P44" s="46">
        <f t="shared" si="11"/>
        <v>0</v>
      </c>
      <c r="Q44" s="49">
        <f t="shared" si="4"/>
        <v>0</v>
      </c>
      <c r="R44" s="51">
        <f t="shared" si="5"/>
        <v>29</v>
      </c>
      <c r="S44" s="52"/>
      <c r="T44" s="46">
        <v>1.0</v>
      </c>
      <c r="U44" s="46"/>
      <c r="V44" s="46"/>
      <c r="W44" s="54"/>
      <c r="X44" s="55">
        <f t="shared" si="6"/>
        <v>1</v>
      </c>
      <c r="Y44" s="49">
        <f t="shared" si="7"/>
        <v>4.761904762</v>
      </c>
      <c r="Z44" s="51">
        <f t="shared" si="8"/>
        <v>37</v>
      </c>
      <c r="AA44" s="49">
        <f t="shared" si="9"/>
        <v>29.6646285</v>
      </c>
      <c r="AB44" s="51">
        <f t="shared" si="10"/>
        <v>42</v>
      </c>
    </row>
    <row r="45" ht="18.0" customHeight="1">
      <c r="A45" s="36">
        <v>1.0</v>
      </c>
      <c r="B45" s="60" t="s">
        <v>44</v>
      </c>
      <c r="C45" s="58"/>
      <c r="D45" s="59" t="s">
        <v>131</v>
      </c>
      <c r="E45" s="59">
        <v>2020.0</v>
      </c>
      <c r="F45" s="46" t="s">
        <v>13</v>
      </c>
      <c r="G45" s="43" t="s">
        <v>29</v>
      </c>
      <c r="H45" s="46">
        <v>183.0</v>
      </c>
      <c r="I45" s="46">
        <v>221.0</v>
      </c>
      <c r="J45" s="49">
        <f t="shared" si="1"/>
        <v>28.66407263</v>
      </c>
      <c r="K45" s="51">
        <f t="shared" si="2"/>
        <v>16</v>
      </c>
      <c r="L45" s="52"/>
      <c r="M45" s="43"/>
      <c r="N45" s="43"/>
      <c r="O45" s="46">
        <f t="shared" si="3"/>
        <v>0</v>
      </c>
      <c r="P45" s="46">
        <f t="shared" si="11"/>
        <v>0</v>
      </c>
      <c r="Q45" s="49">
        <f t="shared" si="4"/>
        <v>0</v>
      </c>
      <c r="R45" s="51">
        <f t="shared" si="5"/>
        <v>29</v>
      </c>
      <c r="S45" s="52"/>
      <c r="T45" s="46"/>
      <c r="U45" s="46"/>
      <c r="V45" s="46"/>
      <c r="W45" s="54"/>
      <c r="X45" s="55" t="str">
        <f t="shared" si="6"/>
        <v/>
      </c>
      <c r="Y45" s="49">
        <f t="shared" si="7"/>
        <v>0</v>
      </c>
      <c r="Z45" s="51">
        <f t="shared" si="8"/>
        <v>44</v>
      </c>
      <c r="AA45" s="49">
        <f t="shared" si="9"/>
        <v>28.66407263</v>
      </c>
      <c r="AB45" s="51">
        <f t="shared" si="10"/>
        <v>43</v>
      </c>
    </row>
    <row r="46" ht="18.0" customHeight="1">
      <c r="A46" s="37">
        <v>1.0</v>
      </c>
      <c r="B46" s="36" t="s">
        <v>34</v>
      </c>
      <c r="C46" s="39" t="s">
        <v>133</v>
      </c>
      <c r="D46" s="41" t="s">
        <v>134</v>
      </c>
      <c r="E46" s="41">
        <v>2014.0</v>
      </c>
      <c r="F46" s="43"/>
      <c r="G46" s="43" t="s">
        <v>29</v>
      </c>
      <c r="H46" s="46">
        <v>147.0</v>
      </c>
      <c r="I46" s="46"/>
      <c r="J46" s="49">
        <f t="shared" si="1"/>
        <v>19.06614786</v>
      </c>
      <c r="K46" s="51">
        <f t="shared" si="2"/>
        <v>54</v>
      </c>
      <c r="L46" s="52"/>
      <c r="M46" s="43"/>
      <c r="N46" s="43"/>
      <c r="O46" s="46">
        <f t="shared" si="3"/>
        <v>0</v>
      </c>
      <c r="P46" s="46">
        <f t="shared" si="11"/>
        <v>0</v>
      </c>
      <c r="Q46" s="49">
        <f t="shared" si="4"/>
        <v>0</v>
      </c>
      <c r="R46" s="51">
        <f t="shared" si="5"/>
        <v>29</v>
      </c>
      <c r="S46" s="52"/>
      <c r="T46" s="46">
        <v>2.0</v>
      </c>
      <c r="U46" s="46"/>
      <c r="V46" s="46"/>
      <c r="W46" s="54"/>
      <c r="X46" s="55">
        <f t="shared" si="6"/>
        <v>2</v>
      </c>
      <c r="Y46" s="49">
        <f t="shared" si="7"/>
        <v>9.523809524</v>
      </c>
      <c r="Z46" s="51">
        <f t="shared" si="8"/>
        <v>30</v>
      </c>
      <c r="AA46" s="49">
        <f t="shared" si="9"/>
        <v>28.58995738</v>
      </c>
      <c r="AB46" s="51">
        <f t="shared" si="10"/>
        <v>44</v>
      </c>
    </row>
    <row r="47" ht="18.0" customHeight="1">
      <c r="A47" s="36">
        <v>1.0</v>
      </c>
      <c r="B47" s="60" t="s">
        <v>25</v>
      </c>
      <c r="C47" s="58"/>
      <c r="D47" s="59" t="s">
        <v>136</v>
      </c>
      <c r="E47" s="59">
        <v>2020.0</v>
      </c>
      <c r="F47" s="46" t="s">
        <v>13</v>
      </c>
      <c r="G47" s="43" t="s">
        <v>29</v>
      </c>
      <c r="H47" s="46">
        <v>139.0</v>
      </c>
      <c r="I47" s="46">
        <v>134.0</v>
      </c>
      <c r="J47" s="49">
        <f t="shared" si="1"/>
        <v>18.02853437</v>
      </c>
      <c r="K47" s="51">
        <f t="shared" si="2"/>
        <v>58</v>
      </c>
      <c r="L47" s="52"/>
      <c r="M47" s="43"/>
      <c r="N47" s="43"/>
      <c r="O47" s="46">
        <f t="shared" si="3"/>
        <v>0</v>
      </c>
      <c r="P47" s="46">
        <f t="shared" si="11"/>
        <v>0</v>
      </c>
      <c r="Q47" s="49">
        <f t="shared" si="4"/>
        <v>0</v>
      </c>
      <c r="R47" s="51">
        <f t="shared" si="5"/>
        <v>29</v>
      </c>
      <c r="S47" s="52"/>
      <c r="T47" s="46">
        <v>2.0</v>
      </c>
      <c r="U47" s="46"/>
      <c r="V47" s="46"/>
      <c r="W47" s="54"/>
      <c r="X47" s="55">
        <f t="shared" si="6"/>
        <v>2</v>
      </c>
      <c r="Y47" s="49">
        <f t="shared" si="7"/>
        <v>9.523809524</v>
      </c>
      <c r="Z47" s="51">
        <f t="shared" si="8"/>
        <v>30</v>
      </c>
      <c r="AA47" s="49">
        <f t="shared" si="9"/>
        <v>27.55234389</v>
      </c>
      <c r="AB47" s="51">
        <f t="shared" si="10"/>
        <v>45</v>
      </c>
    </row>
    <row r="48" ht="18.0" customHeight="1">
      <c r="A48" s="36">
        <v>1.0</v>
      </c>
      <c r="B48" s="60" t="s">
        <v>34</v>
      </c>
      <c r="C48" s="67" t="s">
        <v>138</v>
      </c>
      <c r="D48" s="59" t="s">
        <v>139</v>
      </c>
      <c r="E48" s="59">
        <v>2019.0</v>
      </c>
      <c r="F48" s="46"/>
      <c r="G48" s="43" t="s">
        <v>29</v>
      </c>
      <c r="H48" s="46">
        <v>173.0</v>
      </c>
      <c r="I48" s="46">
        <v>156.0</v>
      </c>
      <c r="J48" s="49">
        <f t="shared" si="1"/>
        <v>22.4383917</v>
      </c>
      <c r="K48" s="51">
        <f t="shared" si="2"/>
        <v>48</v>
      </c>
      <c r="L48" s="52"/>
      <c r="M48" s="43"/>
      <c r="N48" s="43"/>
      <c r="O48" s="46">
        <f t="shared" si="3"/>
        <v>0</v>
      </c>
      <c r="P48" s="46">
        <f t="shared" si="11"/>
        <v>0</v>
      </c>
      <c r="Q48" s="49">
        <f t="shared" si="4"/>
        <v>0</v>
      </c>
      <c r="R48" s="51">
        <f t="shared" si="5"/>
        <v>29</v>
      </c>
      <c r="S48" s="52"/>
      <c r="T48" s="46">
        <v>1.0</v>
      </c>
      <c r="U48" s="46"/>
      <c r="V48" s="46"/>
      <c r="W48" s="54"/>
      <c r="X48" s="55">
        <f t="shared" si="6"/>
        <v>1</v>
      </c>
      <c r="Y48" s="49">
        <f t="shared" si="7"/>
        <v>4.761904762</v>
      </c>
      <c r="Z48" s="51">
        <f t="shared" si="8"/>
        <v>37</v>
      </c>
      <c r="AA48" s="49">
        <f t="shared" si="9"/>
        <v>27.20029646</v>
      </c>
      <c r="AB48" s="51">
        <f t="shared" si="10"/>
        <v>46</v>
      </c>
    </row>
    <row r="49" ht="18.0" customHeight="1">
      <c r="A49" s="36">
        <v>1.0</v>
      </c>
      <c r="B49" s="36" t="s">
        <v>24</v>
      </c>
      <c r="C49" s="38"/>
      <c r="D49" s="41" t="s">
        <v>142</v>
      </c>
      <c r="E49" s="41">
        <v>2016.0</v>
      </c>
      <c r="F49" s="43"/>
      <c r="G49" s="43" t="s">
        <v>29</v>
      </c>
      <c r="H49" s="46">
        <v>193.0</v>
      </c>
      <c r="I49" s="46">
        <v>203.0</v>
      </c>
      <c r="J49" s="49">
        <f t="shared" si="1"/>
        <v>26.32944228</v>
      </c>
      <c r="K49" s="51">
        <f t="shared" si="2"/>
        <v>30</v>
      </c>
      <c r="L49" s="52"/>
      <c r="M49" s="43"/>
      <c r="N49" s="43"/>
      <c r="O49" s="46">
        <f t="shared" si="3"/>
        <v>0</v>
      </c>
      <c r="P49" s="46">
        <f t="shared" si="11"/>
        <v>0</v>
      </c>
      <c r="Q49" s="49">
        <f t="shared" si="4"/>
        <v>0</v>
      </c>
      <c r="R49" s="51">
        <f t="shared" si="5"/>
        <v>29</v>
      </c>
      <c r="S49" s="52"/>
      <c r="T49" s="46"/>
      <c r="U49" s="46"/>
      <c r="V49" s="46"/>
      <c r="W49" s="54"/>
      <c r="X49" s="55" t="str">
        <f t="shared" si="6"/>
        <v/>
      </c>
      <c r="Y49" s="49">
        <f t="shared" si="7"/>
        <v>0</v>
      </c>
      <c r="Z49" s="51">
        <f t="shared" si="8"/>
        <v>44</v>
      </c>
      <c r="AA49" s="49">
        <f t="shared" si="9"/>
        <v>26.32944228</v>
      </c>
      <c r="AB49" s="51">
        <f t="shared" si="10"/>
        <v>47</v>
      </c>
    </row>
    <row r="50" ht="18.0" customHeight="1">
      <c r="A50" s="36">
        <v>1.0</v>
      </c>
      <c r="B50" s="36" t="s">
        <v>34</v>
      </c>
      <c r="C50" s="58"/>
      <c r="D50" s="41" t="s">
        <v>143</v>
      </c>
      <c r="E50" s="59">
        <v>2018.0</v>
      </c>
      <c r="F50" s="46"/>
      <c r="G50" s="43" t="s">
        <v>29</v>
      </c>
      <c r="H50" s="46">
        <v>137.0</v>
      </c>
      <c r="I50" s="46">
        <v>202.0</v>
      </c>
      <c r="J50" s="49">
        <f t="shared" si="1"/>
        <v>26.1997406</v>
      </c>
      <c r="K50" s="51">
        <f t="shared" si="2"/>
        <v>31</v>
      </c>
      <c r="L50" s="52"/>
      <c r="M50" s="43"/>
      <c r="N50" s="43"/>
      <c r="O50" s="46">
        <f t="shared" si="3"/>
        <v>0</v>
      </c>
      <c r="P50" s="46">
        <f t="shared" si="11"/>
        <v>0</v>
      </c>
      <c r="Q50" s="49">
        <f t="shared" si="4"/>
        <v>0</v>
      </c>
      <c r="R50" s="51">
        <f t="shared" si="5"/>
        <v>29</v>
      </c>
      <c r="S50" s="52"/>
      <c r="T50" s="46"/>
      <c r="U50" s="46"/>
      <c r="V50" s="46"/>
      <c r="W50" s="54"/>
      <c r="X50" s="55" t="str">
        <f t="shared" si="6"/>
        <v/>
      </c>
      <c r="Y50" s="49">
        <f t="shared" si="7"/>
        <v>0</v>
      </c>
      <c r="Z50" s="51">
        <f t="shared" si="8"/>
        <v>44</v>
      </c>
      <c r="AA50" s="49">
        <f t="shared" si="9"/>
        <v>26.1997406</v>
      </c>
      <c r="AB50" s="51">
        <f t="shared" si="10"/>
        <v>48</v>
      </c>
    </row>
    <row r="51" ht="18.0" customHeight="1">
      <c r="A51" s="36">
        <v>1.0</v>
      </c>
      <c r="B51" s="36" t="s">
        <v>41</v>
      </c>
      <c r="C51" s="38"/>
      <c r="D51" s="41" t="s">
        <v>145</v>
      </c>
      <c r="E51" s="41">
        <v>2015.0</v>
      </c>
      <c r="F51" s="46">
        <v>152.0</v>
      </c>
      <c r="G51" s="43" t="s">
        <v>29</v>
      </c>
      <c r="H51" s="46">
        <v>152.0</v>
      </c>
      <c r="I51" s="46">
        <v>188.0</v>
      </c>
      <c r="J51" s="49">
        <f t="shared" si="1"/>
        <v>24.38391699</v>
      </c>
      <c r="K51" s="51">
        <f t="shared" si="2"/>
        <v>38</v>
      </c>
      <c r="L51" s="52"/>
      <c r="M51" s="43"/>
      <c r="N51" s="43"/>
      <c r="O51" s="46">
        <f t="shared" si="3"/>
        <v>0</v>
      </c>
      <c r="P51" s="46">
        <f t="shared" si="11"/>
        <v>0</v>
      </c>
      <c r="Q51" s="49">
        <f t="shared" si="4"/>
        <v>0</v>
      </c>
      <c r="R51" s="51">
        <f t="shared" si="5"/>
        <v>29</v>
      </c>
      <c r="S51" s="52"/>
      <c r="T51" s="46"/>
      <c r="U51" s="46"/>
      <c r="V51" s="46"/>
      <c r="W51" s="54"/>
      <c r="X51" s="55" t="str">
        <f t="shared" si="6"/>
        <v/>
      </c>
      <c r="Y51" s="49">
        <f t="shared" si="7"/>
        <v>0</v>
      </c>
      <c r="Z51" s="51">
        <f t="shared" si="8"/>
        <v>44</v>
      </c>
      <c r="AA51" s="49">
        <f t="shared" si="9"/>
        <v>24.38391699</v>
      </c>
      <c r="AB51" s="51">
        <f t="shared" si="10"/>
        <v>49</v>
      </c>
    </row>
    <row r="52" ht="18.0" customHeight="1">
      <c r="A52" s="36">
        <v>1.0</v>
      </c>
      <c r="B52" s="36" t="s">
        <v>34</v>
      </c>
      <c r="C52" s="58"/>
      <c r="D52" s="59" t="s">
        <v>147</v>
      </c>
      <c r="E52" s="59">
        <v>2019.0</v>
      </c>
      <c r="F52" s="46"/>
      <c r="G52" s="43" t="s">
        <v>29</v>
      </c>
      <c r="H52" s="46">
        <v>185.0</v>
      </c>
      <c r="I52" s="46">
        <v>168.0</v>
      </c>
      <c r="J52" s="49">
        <f t="shared" si="1"/>
        <v>23.99481193</v>
      </c>
      <c r="K52" s="51">
        <f t="shared" si="2"/>
        <v>39</v>
      </c>
      <c r="L52" s="52"/>
      <c r="M52" s="43"/>
      <c r="N52" s="43"/>
      <c r="O52" s="46">
        <f t="shared" si="3"/>
        <v>0</v>
      </c>
      <c r="P52" s="46">
        <f t="shared" si="11"/>
        <v>0</v>
      </c>
      <c r="Q52" s="49">
        <f t="shared" si="4"/>
        <v>0</v>
      </c>
      <c r="R52" s="51">
        <f t="shared" si="5"/>
        <v>29</v>
      </c>
      <c r="S52" s="52"/>
      <c r="T52" s="46"/>
      <c r="U52" s="46"/>
      <c r="V52" s="46"/>
      <c r="W52" s="54"/>
      <c r="X52" s="55" t="str">
        <f t="shared" si="6"/>
        <v/>
      </c>
      <c r="Y52" s="49">
        <f t="shared" si="7"/>
        <v>0</v>
      </c>
      <c r="Z52" s="51">
        <f t="shared" si="8"/>
        <v>44</v>
      </c>
      <c r="AA52" s="49">
        <f t="shared" si="9"/>
        <v>23.99481193</v>
      </c>
      <c r="AB52" s="51">
        <f t="shared" si="10"/>
        <v>50</v>
      </c>
    </row>
    <row r="53" ht="18.0" customHeight="1">
      <c r="A53" s="36">
        <v>1.0</v>
      </c>
      <c r="B53" s="36" t="s">
        <v>34</v>
      </c>
      <c r="C53" s="58"/>
      <c r="D53" s="41" t="s">
        <v>148</v>
      </c>
      <c r="E53" s="41">
        <v>2017.0</v>
      </c>
      <c r="F53" s="43"/>
      <c r="G53" s="43" t="s">
        <v>29</v>
      </c>
      <c r="H53" s="46">
        <v>147.0</v>
      </c>
      <c r="I53" s="46">
        <v>53.0</v>
      </c>
      <c r="J53" s="49">
        <f t="shared" si="1"/>
        <v>19.06614786</v>
      </c>
      <c r="K53" s="51">
        <f t="shared" si="2"/>
        <v>54</v>
      </c>
      <c r="L53" s="52"/>
      <c r="M53" s="43"/>
      <c r="N53" s="43"/>
      <c r="O53" s="46">
        <f t="shared" si="3"/>
        <v>0</v>
      </c>
      <c r="P53" s="46">
        <f t="shared" si="11"/>
        <v>0</v>
      </c>
      <c r="Q53" s="49">
        <f t="shared" si="4"/>
        <v>0</v>
      </c>
      <c r="R53" s="51">
        <f t="shared" si="5"/>
        <v>29</v>
      </c>
      <c r="S53" s="52"/>
      <c r="T53" s="46">
        <v>1.0</v>
      </c>
      <c r="U53" s="46"/>
      <c r="V53" s="46"/>
      <c r="W53" s="54"/>
      <c r="X53" s="55">
        <f t="shared" si="6"/>
        <v>1</v>
      </c>
      <c r="Y53" s="49">
        <f t="shared" si="7"/>
        <v>4.761904762</v>
      </c>
      <c r="Z53" s="51">
        <f t="shared" si="8"/>
        <v>37</v>
      </c>
      <c r="AA53" s="49">
        <f t="shared" si="9"/>
        <v>23.82805262</v>
      </c>
      <c r="AB53" s="51">
        <f t="shared" si="10"/>
        <v>51</v>
      </c>
    </row>
    <row r="54" ht="18.0" customHeight="1">
      <c r="A54" s="36">
        <v>1.0</v>
      </c>
      <c r="B54" s="60" t="s">
        <v>44</v>
      </c>
      <c r="C54" s="58"/>
      <c r="D54" s="41" t="s">
        <v>151</v>
      </c>
      <c r="E54" s="41">
        <v>2017.0</v>
      </c>
      <c r="F54" s="43"/>
      <c r="G54" s="43" t="s">
        <v>29</v>
      </c>
      <c r="H54" s="46">
        <v>126.0</v>
      </c>
      <c r="I54" s="46">
        <v>176.0</v>
      </c>
      <c r="J54" s="49">
        <f t="shared" si="1"/>
        <v>22.82749676</v>
      </c>
      <c r="K54" s="51">
        <f t="shared" si="2"/>
        <v>45</v>
      </c>
      <c r="L54" s="52"/>
      <c r="M54" s="43"/>
      <c r="N54" s="43"/>
      <c r="O54" s="46">
        <f t="shared" si="3"/>
        <v>0</v>
      </c>
      <c r="P54" s="46">
        <f t="shared" si="11"/>
        <v>0</v>
      </c>
      <c r="Q54" s="49">
        <f t="shared" si="4"/>
        <v>0</v>
      </c>
      <c r="R54" s="51">
        <f t="shared" si="5"/>
        <v>29</v>
      </c>
      <c r="S54" s="52"/>
      <c r="T54" s="46"/>
      <c r="U54" s="46"/>
      <c r="V54" s="46"/>
      <c r="W54" s="54"/>
      <c r="X54" s="55" t="str">
        <f t="shared" si="6"/>
        <v/>
      </c>
      <c r="Y54" s="49">
        <f t="shared" si="7"/>
        <v>0</v>
      </c>
      <c r="Z54" s="51">
        <f t="shared" si="8"/>
        <v>44</v>
      </c>
      <c r="AA54" s="49">
        <f t="shared" si="9"/>
        <v>22.82749676</v>
      </c>
      <c r="AB54" s="51">
        <f t="shared" si="10"/>
        <v>52</v>
      </c>
    </row>
    <row r="55" ht="18.0" customHeight="1">
      <c r="A55" s="36">
        <v>1.0</v>
      </c>
      <c r="B55" s="36" t="s">
        <v>41</v>
      </c>
      <c r="C55" s="58"/>
      <c r="D55" s="41" t="s">
        <v>153</v>
      </c>
      <c r="E55" s="59">
        <v>2018.0</v>
      </c>
      <c r="F55" s="46"/>
      <c r="G55" s="43" t="s">
        <v>29</v>
      </c>
      <c r="H55" s="46">
        <v>174.0</v>
      </c>
      <c r="I55" s="46">
        <v>151.0</v>
      </c>
      <c r="J55" s="49">
        <f t="shared" si="1"/>
        <v>22.56809339</v>
      </c>
      <c r="K55" s="51">
        <f t="shared" si="2"/>
        <v>46</v>
      </c>
      <c r="L55" s="52"/>
      <c r="M55" s="43"/>
      <c r="N55" s="43"/>
      <c r="O55" s="46">
        <f t="shared" si="3"/>
        <v>0</v>
      </c>
      <c r="P55" s="46">
        <f t="shared" si="11"/>
        <v>0</v>
      </c>
      <c r="Q55" s="49">
        <f t="shared" si="4"/>
        <v>0</v>
      </c>
      <c r="R55" s="51">
        <f t="shared" si="5"/>
        <v>29</v>
      </c>
      <c r="S55" s="52"/>
      <c r="T55" s="46"/>
      <c r="U55" s="46"/>
      <c r="V55" s="46"/>
      <c r="W55" s="54"/>
      <c r="X55" s="55" t="str">
        <f t="shared" si="6"/>
        <v/>
      </c>
      <c r="Y55" s="49">
        <f t="shared" si="7"/>
        <v>0</v>
      </c>
      <c r="Z55" s="51">
        <f t="shared" si="8"/>
        <v>44</v>
      </c>
      <c r="AA55" s="49">
        <f t="shared" si="9"/>
        <v>22.56809339</v>
      </c>
      <c r="AB55" s="51">
        <f t="shared" si="10"/>
        <v>53</v>
      </c>
    </row>
    <row r="56" ht="18.0" customHeight="1">
      <c r="A56" s="36">
        <v>1.0</v>
      </c>
      <c r="B56" s="36" t="s">
        <v>41</v>
      </c>
      <c r="C56" s="67" t="s">
        <v>155</v>
      </c>
      <c r="D56" s="59" t="s">
        <v>156</v>
      </c>
      <c r="E56" s="59">
        <v>2019.0</v>
      </c>
      <c r="F56" s="46"/>
      <c r="G56" s="43" t="s">
        <v>29</v>
      </c>
      <c r="H56" s="46">
        <v>168.0</v>
      </c>
      <c r="I56" s="46"/>
      <c r="J56" s="49">
        <f t="shared" si="1"/>
        <v>21.78988327</v>
      </c>
      <c r="K56" s="51">
        <f t="shared" si="2"/>
        <v>49</v>
      </c>
      <c r="L56" s="52"/>
      <c r="M56" s="43"/>
      <c r="N56" s="43"/>
      <c r="O56" s="46">
        <f t="shared" si="3"/>
        <v>0</v>
      </c>
      <c r="P56" s="46">
        <f t="shared" si="11"/>
        <v>0</v>
      </c>
      <c r="Q56" s="49">
        <f t="shared" si="4"/>
        <v>0</v>
      </c>
      <c r="R56" s="51">
        <f t="shared" si="5"/>
        <v>29</v>
      </c>
      <c r="S56" s="52"/>
      <c r="T56" s="46"/>
      <c r="U56" s="46"/>
      <c r="V56" s="46"/>
      <c r="W56" s="54"/>
      <c r="X56" s="55" t="str">
        <f t="shared" si="6"/>
        <v/>
      </c>
      <c r="Y56" s="49">
        <f t="shared" si="7"/>
        <v>0</v>
      </c>
      <c r="Z56" s="51">
        <f t="shared" si="8"/>
        <v>44</v>
      </c>
      <c r="AA56" s="49">
        <f t="shared" si="9"/>
        <v>21.78988327</v>
      </c>
      <c r="AB56" s="51">
        <f t="shared" si="10"/>
        <v>54</v>
      </c>
    </row>
    <row r="57" ht="18.0" customHeight="1">
      <c r="A57" s="36">
        <v>1.0</v>
      </c>
      <c r="B57" s="36" t="s">
        <v>44</v>
      </c>
      <c r="C57" s="58"/>
      <c r="D57" s="59" t="s">
        <v>158</v>
      </c>
      <c r="E57" s="59">
        <v>2019.0</v>
      </c>
      <c r="F57" s="46"/>
      <c r="G57" s="43" t="s">
        <v>29</v>
      </c>
      <c r="H57" s="46">
        <v>161.0</v>
      </c>
      <c r="I57" s="46">
        <v>146.0</v>
      </c>
      <c r="J57" s="49">
        <f t="shared" si="1"/>
        <v>20.88197147</v>
      </c>
      <c r="K57" s="51">
        <f t="shared" si="2"/>
        <v>51</v>
      </c>
      <c r="L57" s="52"/>
      <c r="M57" s="43"/>
      <c r="N57" s="43"/>
      <c r="O57" s="46">
        <f t="shared" si="3"/>
        <v>0</v>
      </c>
      <c r="P57" s="46">
        <f t="shared" si="11"/>
        <v>0</v>
      </c>
      <c r="Q57" s="49">
        <f t="shared" si="4"/>
        <v>0</v>
      </c>
      <c r="R57" s="51">
        <f t="shared" si="5"/>
        <v>29</v>
      </c>
      <c r="S57" s="52"/>
      <c r="T57" s="46"/>
      <c r="U57" s="46"/>
      <c r="V57" s="46"/>
      <c r="W57" s="54"/>
      <c r="X57" s="55" t="str">
        <f t="shared" si="6"/>
        <v/>
      </c>
      <c r="Y57" s="49">
        <f t="shared" si="7"/>
        <v>0</v>
      </c>
      <c r="Z57" s="51">
        <f t="shared" si="8"/>
        <v>44</v>
      </c>
      <c r="AA57" s="49">
        <f t="shared" si="9"/>
        <v>20.88197147</v>
      </c>
      <c r="AB57" s="51">
        <f t="shared" si="10"/>
        <v>55</v>
      </c>
    </row>
    <row r="58" ht="18.0" customHeight="1">
      <c r="A58" s="36">
        <v>1.0</v>
      </c>
      <c r="B58" s="60" t="s">
        <v>41</v>
      </c>
      <c r="C58" s="58"/>
      <c r="D58" s="59" t="s">
        <v>160</v>
      </c>
      <c r="E58" s="59" t="s">
        <v>30</v>
      </c>
      <c r="F58" s="55"/>
      <c r="G58" s="43" t="s">
        <v>29</v>
      </c>
      <c r="H58" s="46">
        <v>160.0</v>
      </c>
      <c r="I58" s="46"/>
      <c r="J58" s="49">
        <f t="shared" si="1"/>
        <v>20.75226978</v>
      </c>
      <c r="K58" s="51">
        <f t="shared" si="2"/>
        <v>52</v>
      </c>
      <c r="L58" s="52"/>
      <c r="M58" s="43"/>
      <c r="N58" s="43"/>
      <c r="O58" s="46">
        <f t="shared" si="3"/>
        <v>0</v>
      </c>
      <c r="P58" s="46">
        <f t="shared" si="11"/>
        <v>0</v>
      </c>
      <c r="Q58" s="49">
        <f t="shared" si="4"/>
        <v>0</v>
      </c>
      <c r="R58" s="51">
        <f t="shared" si="5"/>
        <v>29</v>
      </c>
      <c r="S58" s="52"/>
      <c r="T58" s="46"/>
      <c r="U58" s="46"/>
      <c r="V58" s="46"/>
      <c r="W58" s="54"/>
      <c r="X58" s="55" t="str">
        <f t="shared" si="6"/>
        <v/>
      </c>
      <c r="Y58" s="49">
        <f t="shared" si="7"/>
        <v>0</v>
      </c>
      <c r="Z58" s="51">
        <f t="shared" si="8"/>
        <v>44</v>
      </c>
      <c r="AA58" s="49">
        <f t="shared" si="9"/>
        <v>20.75226978</v>
      </c>
      <c r="AB58" s="51">
        <f t="shared" si="10"/>
        <v>56</v>
      </c>
    </row>
    <row r="59" ht="18.0" customHeight="1">
      <c r="A59" s="36">
        <v>1.0</v>
      </c>
      <c r="B59" s="60" t="s">
        <v>41</v>
      </c>
      <c r="C59" s="58"/>
      <c r="D59" s="59" t="s">
        <v>162</v>
      </c>
      <c r="E59" s="59">
        <v>2019.0</v>
      </c>
      <c r="F59" s="46"/>
      <c r="G59" s="43" t="s">
        <v>29</v>
      </c>
      <c r="H59" s="46">
        <v>146.0</v>
      </c>
      <c r="I59" s="46">
        <v>138.0</v>
      </c>
      <c r="J59" s="49">
        <f t="shared" si="1"/>
        <v>18.93644617</v>
      </c>
      <c r="K59" s="51">
        <f t="shared" si="2"/>
        <v>56</v>
      </c>
      <c r="L59" s="52"/>
      <c r="M59" s="43"/>
      <c r="N59" s="43"/>
      <c r="O59" s="46">
        <f t="shared" si="3"/>
        <v>0</v>
      </c>
      <c r="P59" s="46">
        <f t="shared" si="11"/>
        <v>0</v>
      </c>
      <c r="Q59" s="49">
        <f t="shared" si="4"/>
        <v>0</v>
      </c>
      <c r="R59" s="51">
        <f t="shared" si="5"/>
        <v>29</v>
      </c>
      <c r="S59" s="52"/>
      <c r="T59" s="46"/>
      <c r="U59" s="46"/>
      <c r="V59" s="46"/>
      <c r="W59" s="54"/>
      <c r="X59" s="55" t="str">
        <f t="shared" si="6"/>
        <v/>
      </c>
      <c r="Y59" s="49">
        <f t="shared" si="7"/>
        <v>0</v>
      </c>
      <c r="Z59" s="51">
        <f t="shared" si="8"/>
        <v>44</v>
      </c>
      <c r="AA59" s="49">
        <f t="shared" si="9"/>
        <v>18.93644617</v>
      </c>
      <c r="AB59" s="51">
        <f t="shared" si="10"/>
        <v>57</v>
      </c>
    </row>
    <row r="60" ht="18.0" customHeight="1">
      <c r="A60" s="36">
        <v>1.0</v>
      </c>
      <c r="B60" s="36" t="s">
        <v>24</v>
      </c>
      <c r="C60" s="58"/>
      <c r="D60" s="41" t="s">
        <v>164</v>
      </c>
      <c r="E60" s="59">
        <v>2014.0</v>
      </c>
      <c r="F60" s="46"/>
      <c r="G60" s="43" t="s">
        <v>29</v>
      </c>
      <c r="H60" s="46">
        <v>84.0</v>
      </c>
      <c r="I60" s="46">
        <v>141.0</v>
      </c>
      <c r="J60" s="49">
        <f t="shared" si="1"/>
        <v>18.28793774</v>
      </c>
      <c r="K60" s="51">
        <f t="shared" si="2"/>
        <v>57</v>
      </c>
      <c r="L60" s="52"/>
      <c r="M60" s="43"/>
      <c r="N60" s="43"/>
      <c r="O60" s="46">
        <f t="shared" si="3"/>
        <v>0</v>
      </c>
      <c r="P60" s="46">
        <f t="shared" si="11"/>
        <v>0</v>
      </c>
      <c r="Q60" s="49">
        <f t="shared" si="4"/>
        <v>0</v>
      </c>
      <c r="R60" s="51">
        <f t="shared" si="5"/>
        <v>29</v>
      </c>
      <c r="S60" s="52"/>
      <c r="T60" s="46"/>
      <c r="U60" s="46"/>
      <c r="V60" s="46"/>
      <c r="W60" s="54"/>
      <c r="X60" s="55" t="str">
        <f t="shared" si="6"/>
        <v/>
      </c>
      <c r="Y60" s="49">
        <f t="shared" si="7"/>
        <v>0</v>
      </c>
      <c r="Z60" s="51">
        <f t="shared" si="8"/>
        <v>44</v>
      </c>
      <c r="AA60" s="49">
        <f t="shared" si="9"/>
        <v>18.28793774</v>
      </c>
      <c r="AB60" s="51">
        <f t="shared" si="10"/>
        <v>58</v>
      </c>
    </row>
    <row r="61" ht="18.0" customHeight="1">
      <c r="A61" s="36">
        <v>1.0</v>
      </c>
      <c r="B61" s="60" t="s">
        <v>41</v>
      </c>
      <c r="C61" s="58"/>
      <c r="D61" s="59" t="s">
        <v>166</v>
      </c>
      <c r="E61" s="59">
        <v>2018.0</v>
      </c>
      <c r="F61" s="55"/>
      <c r="G61" s="43" t="s">
        <v>29</v>
      </c>
      <c r="H61" s="46">
        <v>130.0</v>
      </c>
      <c r="I61" s="46">
        <v>110.0</v>
      </c>
      <c r="J61" s="49">
        <f t="shared" si="1"/>
        <v>16.8612192</v>
      </c>
      <c r="K61" s="51">
        <f t="shared" si="2"/>
        <v>59</v>
      </c>
      <c r="L61" s="52"/>
      <c r="M61" s="43"/>
      <c r="N61" s="43"/>
      <c r="O61" s="46">
        <f t="shared" si="3"/>
        <v>0</v>
      </c>
      <c r="P61" s="46">
        <f t="shared" si="11"/>
        <v>0</v>
      </c>
      <c r="Q61" s="49">
        <f t="shared" si="4"/>
        <v>0</v>
      </c>
      <c r="R61" s="51">
        <f t="shared" si="5"/>
        <v>29</v>
      </c>
      <c r="S61" s="52"/>
      <c r="T61" s="46"/>
      <c r="U61" s="46"/>
      <c r="V61" s="46"/>
      <c r="W61" s="54"/>
      <c r="X61" s="55" t="str">
        <f t="shared" si="6"/>
        <v/>
      </c>
      <c r="Y61" s="49">
        <f t="shared" si="7"/>
        <v>0</v>
      </c>
      <c r="Z61" s="51">
        <f t="shared" si="8"/>
        <v>44</v>
      </c>
      <c r="AA61" s="49">
        <f t="shared" si="9"/>
        <v>16.8612192</v>
      </c>
      <c r="AB61" s="51">
        <f t="shared" si="10"/>
        <v>59</v>
      </c>
    </row>
    <row r="62" ht="18.0" customHeight="1">
      <c r="A62" s="36">
        <v>1.0</v>
      </c>
      <c r="B62" s="60" t="s">
        <v>34</v>
      </c>
      <c r="C62" s="58"/>
      <c r="D62" s="59" t="s">
        <v>168</v>
      </c>
      <c r="E62" s="59">
        <v>2018.0</v>
      </c>
      <c r="F62" s="55"/>
      <c r="G62" s="43" t="s">
        <v>29</v>
      </c>
      <c r="H62" s="46">
        <v>121.0</v>
      </c>
      <c r="I62" s="46">
        <v>123.0</v>
      </c>
      <c r="J62" s="49">
        <f t="shared" si="1"/>
        <v>15.95330739</v>
      </c>
      <c r="K62" s="51">
        <f t="shared" si="2"/>
        <v>60</v>
      </c>
      <c r="L62" s="52"/>
      <c r="M62" s="43"/>
      <c r="N62" s="43"/>
      <c r="O62" s="46">
        <f t="shared" si="3"/>
        <v>0</v>
      </c>
      <c r="P62" s="46">
        <f t="shared" si="11"/>
        <v>0</v>
      </c>
      <c r="Q62" s="49">
        <f t="shared" si="4"/>
        <v>0</v>
      </c>
      <c r="R62" s="51">
        <f t="shared" si="5"/>
        <v>29</v>
      </c>
      <c r="S62" s="52"/>
      <c r="T62" s="46"/>
      <c r="U62" s="46"/>
      <c r="V62" s="46"/>
      <c r="W62" s="54"/>
      <c r="X62" s="55" t="str">
        <f t="shared" si="6"/>
        <v/>
      </c>
      <c r="Y62" s="49">
        <f t="shared" si="7"/>
        <v>0</v>
      </c>
      <c r="Z62" s="51">
        <f t="shared" si="8"/>
        <v>44</v>
      </c>
      <c r="AA62" s="49">
        <f t="shared" si="9"/>
        <v>15.95330739</v>
      </c>
      <c r="AB62" s="51">
        <f t="shared" si="10"/>
        <v>60</v>
      </c>
    </row>
    <row r="63" ht="18.0" customHeight="1">
      <c r="A63" s="36">
        <v>1.0</v>
      </c>
      <c r="B63" s="60" t="s">
        <v>44</v>
      </c>
      <c r="C63" s="58"/>
      <c r="D63" s="59" t="s">
        <v>170</v>
      </c>
      <c r="E63" s="59">
        <v>2020.0</v>
      </c>
      <c r="F63" s="46" t="s">
        <v>13</v>
      </c>
      <c r="G63" s="43" t="s">
        <v>29</v>
      </c>
      <c r="H63" s="46">
        <v>109.0</v>
      </c>
      <c r="I63" s="46">
        <v>110.0</v>
      </c>
      <c r="J63" s="49">
        <f t="shared" si="1"/>
        <v>14.26718547</v>
      </c>
      <c r="K63" s="51">
        <f t="shared" si="2"/>
        <v>61</v>
      </c>
      <c r="L63" s="52"/>
      <c r="M63" s="43"/>
      <c r="N63" s="43"/>
      <c r="O63" s="46">
        <f t="shared" si="3"/>
        <v>0</v>
      </c>
      <c r="P63" s="46">
        <f t="shared" si="11"/>
        <v>0</v>
      </c>
      <c r="Q63" s="49">
        <f t="shared" si="4"/>
        <v>0</v>
      </c>
      <c r="R63" s="51">
        <f t="shared" si="5"/>
        <v>29</v>
      </c>
      <c r="S63" s="52"/>
      <c r="T63" s="46"/>
      <c r="U63" s="46"/>
      <c r="V63" s="46"/>
      <c r="W63" s="54"/>
      <c r="X63" s="55" t="str">
        <f t="shared" si="6"/>
        <v/>
      </c>
      <c r="Y63" s="49">
        <f t="shared" si="7"/>
        <v>0</v>
      </c>
      <c r="Z63" s="51">
        <f t="shared" si="8"/>
        <v>44</v>
      </c>
      <c r="AA63" s="49">
        <f t="shared" si="9"/>
        <v>14.26718547</v>
      </c>
      <c r="AB63" s="51">
        <f t="shared" si="10"/>
        <v>61</v>
      </c>
    </row>
    <row r="64" ht="18.0" customHeight="1">
      <c r="A64" s="37">
        <v>1.0</v>
      </c>
      <c r="B64" s="36" t="s">
        <v>41</v>
      </c>
      <c r="C64" s="39" t="s">
        <v>172</v>
      </c>
      <c r="D64" s="41" t="s">
        <v>173</v>
      </c>
      <c r="E64" s="41">
        <v>2004.0</v>
      </c>
      <c r="F64" s="43"/>
      <c r="G64" s="43" t="s">
        <v>29</v>
      </c>
      <c r="H64" s="46"/>
      <c r="I64" s="46"/>
      <c r="J64" s="49">
        <f t="shared" si="1"/>
        <v>0</v>
      </c>
      <c r="K64" s="51">
        <f t="shared" si="2"/>
        <v>62</v>
      </c>
      <c r="L64" s="52"/>
      <c r="M64" s="43"/>
      <c r="N64" s="43"/>
      <c r="O64" s="46">
        <f t="shared" si="3"/>
        <v>0</v>
      </c>
      <c r="P64" s="46">
        <f t="shared" si="11"/>
        <v>0</v>
      </c>
      <c r="Q64" s="49">
        <f t="shared" si="4"/>
        <v>0</v>
      </c>
      <c r="R64" s="51">
        <f t="shared" si="5"/>
        <v>29</v>
      </c>
      <c r="S64" s="52"/>
      <c r="T64" s="46"/>
      <c r="U64" s="46"/>
      <c r="V64" s="46"/>
      <c r="W64" s="54"/>
      <c r="X64" s="55" t="str">
        <f t="shared" si="6"/>
        <v/>
      </c>
      <c r="Y64" s="49">
        <f t="shared" si="7"/>
        <v>0</v>
      </c>
      <c r="Z64" s="51">
        <f t="shared" si="8"/>
        <v>44</v>
      </c>
      <c r="AA64" s="49">
        <f t="shared" si="9"/>
        <v>0</v>
      </c>
      <c r="AB64" s="51">
        <f t="shared" si="10"/>
        <v>62</v>
      </c>
    </row>
    <row r="65" ht="18.0" customHeight="1">
      <c r="A65" s="36">
        <v>1.0</v>
      </c>
      <c r="B65" s="36" t="s">
        <v>41</v>
      </c>
      <c r="C65" s="67" t="s">
        <v>175</v>
      </c>
      <c r="D65" s="41" t="s">
        <v>176</v>
      </c>
      <c r="E65" s="59">
        <v>2018.0</v>
      </c>
      <c r="F65" s="46"/>
      <c r="G65" s="43" t="s">
        <v>29</v>
      </c>
      <c r="H65" s="46"/>
      <c r="I65" s="46"/>
      <c r="J65" s="49">
        <f t="shared" si="1"/>
        <v>0</v>
      </c>
      <c r="K65" s="51">
        <f t="shared" si="2"/>
        <v>62</v>
      </c>
      <c r="L65" s="52"/>
      <c r="M65" s="43"/>
      <c r="N65" s="43"/>
      <c r="O65" s="46">
        <f t="shared" si="3"/>
        <v>0</v>
      </c>
      <c r="P65" s="46">
        <f t="shared" si="11"/>
        <v>0</v>
      </c>
      <c r="Q65" s="49">
        <f t="shared" si="4"/>
        <v>0</v>
      </c>
      <c r="R65" s="51">
        <f t="shared" si="5"/>
        <v>29</v>
      </c>
      <c r="S65" s="52"/>
      <c r="T65" s="46"/>
      <c r="U65" s="46"/>
      <c r="V65" s="46"/>
      <c r="W65" s="54"/>
      <c r="X65" s="55" t="str">
        <f t="shared" si="6"/>
        <v/>
      </c>
      <c r="Y65" s="49">
        <f t="shared" si="7"/>
        <v>0</v>
      </c>
      <c r="Z65" s="51">
        <f t="shared" si="8"/>
        <v>44</v>
      </c>
      <c r="AA65" s="49">
        <f t="shared" si="9"/>
        <v>0</v>
      </c>
      <c r="AB65" s="51">
        <f t="shared" si="10"/>
        <v>62</v>
      </c>
    </row>
    <row r="66" ht="18.0" customHeight="1">
      <c r="A66" s="36">
        <v>1.0</v>
      </c>
      <c r="B66" s="60" t="s">
        <v>41</v>
      </c>
      <c r="C66" s="58"/>
      <c r="D66" s="59" t="s">
        <v>177</v>
      </c>
      <c r="E66" s="59">
        <v>2020.0</v>
      </c>
      <c r="F66" s="46" t="s">
        <v>13</v>
      </c>
      <c r="G66" s="43" t="s">
        <v>29</v>
      </c>
      <c r="H66" s="46"/>
      <c r="I66" s="46"/>
      <c r="J66" s="49">
        <f t="shared" si="1"/>
        <v>0</v>
      </c>
      <c r="K66" s="51">
        <f t="shared" si="2"/>
        <v>62</v>
      </c>
      <c r="L66" s="52"/>
      <c r="M66" s="43"/>
      <c r="N66" s="43"/>
      <c r="O66" s="46">
        <f t="shared" si="3"/>
        <v>0</v>
      </c>
      <c r="P66" s="46">
        <f t="shared" si="11"/>
        <v>0</v>
      </c>
      <c r="Q66" s="49">
        <f t="shared" si="4"/>
        <v>0</v>
      </c>
      <c r="R66" s="51">
        <f t="shared" si="5"/>
        <v>29</v>
      </c>
      <c r="S66" s="52"/>
      <c r="T66" s="46"/>
      <c r="U66" s="46"/>
      <c r="V66" s="46"/>
      <c r="W66" s="54"/>
      <c r="X66" s="55" t="str">
        <f t="shared" si="6"/>
        <v/>
      </c>
      <c r="Y66" s="49">
        <f t="shared" si="7"/>
        <v>0</v>
      </c>
      <c r="Z66" s="51">
        <f t="shared" si="8"/>
        <v>44</v>
      </c>
      <c r="AA66" s="49">
        <f t="shared" si="9"/>
        <v>0</v>
      </c>
      <c r="AB66" s="51">
        <f t="shared" si="10"/>
        <v>62</v>
      </c>
    </row>
    <row r="67" ht="18.0" customHeight="1">
      <c r="A67" s="36">
        <v>1.0</v>
      </c>
      <c r="B67" s="60" t="s">
        <v>41</v>
      </c>
      <c r="C67" s="58"/>
      <c r="D67" s="59" t="s">
        <v>179</v>
      </c>
      <c r="E67" s="59">
        <v>2020.0</v>
      </c>
      <c r="F67" s="46" t="s">
        <v>13</v>
      </c>
      <c r="G67" s="43" t="s">
        <v>29</v>
      </c>
      <c r="H67" s="46"/>
      <c r="I67" s="46"/>
      <c r="J67" s="49">
        <f t="shared" si="1"/>
        <v>0</v>
      </c>
      <c r="K67" s="51">
        <f t="shared" si="2"/>
        <v>62</v>
      </c>
      <c r="L67" s="52"/>
      <c r="M67" s="43"/>
      <c r="N67" s="43"/>
      <c r="O67" s="46">
        <f t="shared" si="3"/>
        <v>0</v>
      </c>
      <c r="P67" s="46">
        <f t="shared" si="11"/>
        <v>0</v>
      </c>
      <c r="Q67" s="49">
        <f t="shared" si="4"/>
        <v>0</v>
      </c>
      <c r="R67" s="51">
        <f t="shared" si="5"/>
        <v>29</v>
      </c>
      <c r="S67" s="52"/>
      <c r="T67" s="46"/>
      <c r="U67" s="46"/>
      <c r="V67" s="46"/>
      <c r="W67" s="54"/>
      <c r="X67" s="55" t="str">
        <f t="shared" si="6"/>
        <v/>
      </c>
      <c r="Y67" s="49">
        <f t="shared" si="7"/>
        <v>0</v>
      </c>
      <c r="Z67" s="51">
        <f t="shared" si="8"/>
        <v>44</v>
      </c>
      <c r="AA67" s="49">
        <f t="shared" si="9"/>
        <v>0</v>
      </c>
      <c r="AB67" s="51">
        <f t="shared" si="10"/>
        <v>62</v>
      </c>
    </row>
    <row r="68" ht="18.0" customHeight="1">
      <c r="A68" s="36">
        <v>1.0</v>
      </c>
      <c r="B68" s="36" t="s">
        <v>44</v>
      </c>
      <c r="C68" s="67" t="s">
        <v>180</v>
      </c>
      <c r="D68" s="41" t="s">
        <v>181</v>
      </c>
      <c r="E68" s="59">
        <v>2016.0</v>
      </c>
      <c r="F68" s="46"/>
      <c r="G68" s="43" t="s">
        <v>29</v>
      </c>
      <c r="H68" s="46"/>
      <c r="I68" s="46"/>
      <c r="J68" s="49">
        <f t="shared" si="1"/>
        <v>0</v>
      </c>
      <c r="K68" s="51">
        <f t="shared" si="2"/>
        <v>62</v>
      </c>
      <c r="L68" s="52"/>
      <c r="M68" s="43"/>
      <c r="N68" s="43"/>
      <c r="O68" s="46">
        <f t="shared" si="3"/>
        <v>0</v>
      </c>
      <c r="P68" s="46">
        <f t="shared" si="11"/>
        <v>0</v>
      </c>
      <c r="Q68" s="49">
        <f t="shared" si="4"/>
        <v>0</v>
      </c>
      <c r="R68" s="51">
        <f t="shared" si="5"/>
        <v>29</v>
      </c>
      <c r="S68" s="52"/>
      <c r="T68" s="46"/>
      <c r="U68" s="46"/>
      <c r="V68" s="46"/>
      <c r="W68" s="54"/>
      <c r="X68" s="55" t="str">
        <f t="shared" si="6"/>
        <v/>
      </c>
      <c r="Y68" s="49">
        <f t="shared" si="7"/>
        <v>0</v>
      </c>
      <c r="Z68" s="51">
        <f t="shared" si="8"/>
        <v>44</v>
      </c>
      <c r="AA68" s="49">
        <f t="shared" si="9"/>
        <v>0</v>
      </c>
      <c r="AB68" s="51">
        <f t="shared" si="10"/>
        <v>62</v>
      </c>
    </row>
    <row r="69" ht="18.0" customHeight="1">
      <c r="A69" s="36">
        <v>1.0</v>
      </c>
      <c r="B69" s="60" t="s">
        <v>44</v>
      </c>
      <c r="C69" s="72" t="s">
        <v>182</v>
      </c>
      <c r="D69" s="41" t="s">
        <v>184</v>
      </c>
      <c r="E69" s="41">
        <v>2017.0</v>
      </c>
      <c r="F69" s="43"/>
      <c r="G69" s="43" t="s">
        <v>29</v>
      </c>
      <c r="H69" s="46"/>
      <c r="I69" s="46"/>
      <c r="J69" s="49">
        <f t="shared" si="1"/>
        <v>0</v>
      </c>
      <c r="K69" s="51">
        <f t="shared" si="2"/>
        <v>62</v>
      </c>
      <c r="L69" s="52"/>
      <c r="M69" s="43"/>
      <c r="N69" s="43"/>
      <c r="O69" s="46">
        <f t="shared" si="3"/>
        <v>0</v>
      </c>
      <c r="P69" s="46">
        <f t="shared" si="11"/>
        <v>0</v>
      </c>
      <c r="Q69" s="49">
        <f t="shared" si="4"/>
        <v>0</v>
      </c>
      <c r="R69" s="51">
        <f t="shared" si="5"/>
        <v>29</v>
      </c>
      <c r="S69" s="52"/>
      <c r="T69" s="46"/>
      <c r="U69" s="46"/>
      <c r="V69" s="46"/>
      <c r="W69" s="54"/>
      <c r="X69" s="55" t="str">
        <f t="shared" si="6"/>
        <v/>
      </c>
      <c r="Y69" s="49">
        <f t="shared" si="7"/>
        <v>0</v>
      </c>
      <c r="Z69" s="51">
        <f t="shared" si="8"/>
        <v>44</v>
      </c>
      <c r="AA69" s="49">
        <f t="shared" si="9"/>
        <v>0</v>
      </c>
      <c r="AB69" s="51">
        <f t="shared" si="10"/>
        <v>62</v>
      </c>
    </row>
    <row r="70" ht="18.0" customHeight="1">
      <c r="A70" s="36">
        <v>1.0</v>
      </c>
      <c r="B70" s="36" t="s">
        <v>44</v>
      </c>
      <c r="C70" s="58"/>
      <c r="D70" s="59" t="s">
        <v>187</v>
      </c>
      <c r="E70" s="59">
        <v>2019.0</v>
      </c>
      <c r="F70" s="46"/>
      <c r="G70" s="43" t="s">
        <v>29</v>
      </c>
      <c r="H70" s="46"/>
      <c r="I70" s="46"/>
      <c r="J70" s="49">
        <f t="shared" si="1"/>
        <v>0</v>
      </c>
      <c r="K70" s="51">
        <f t="shared" si="2"/>
        <v>62</v>
      </c>
      <c r="L70" s="52"/>
      <c r="M70" s="43"/>
      <c r="N70" s="43"/>
      <c r="O70" s="46">
        <f t="shared" si="3"/>
        <v>0</v>
      </c>
      <c r="P70" s="46">
        <f t="shared" si="11"/>
        <v>0</v>
      </c>
      <c r="Q70" s="49">
        <f t="shared" si="4"/>
        <v>0</v>
      </c>
      <c r="R70" s="51">
        <f t="shared" si="5"/>
        <v>29</v>
      </c>
      <c r="S70" s="52"/>
      <c r="T70" s="46"/>
      <c r="U70" s="46"/>
      <c r="V70" s="46"/>
      <c r="W70" s="54"/>
      <c r="X70" s="55" t="str">
        <f t="shared" si="6"/>
        <v/>
      </c>
      <c r="Y70" s="49">
        <f t="shared" si="7"/>
        <v>0</v>
      </c>
      <c r="Z70" s="51">
        <f t="shared" si="8"/>
        <v>44</v>
      </c>
      <c r="AA70" s="49">
        <f t="shared" si="9"/>
        <v>0</v>
      </c>
      <c r="AB70" s="51">
        <f t="shared" si="10"/>
        <v>62</v>
      </c>
    </row>
    <row r="71" ht="18.0" customHeight="1">
      <c r="A71" s="36">
        <v>1.0</v>
      </c>
      <c r="B71" s="60" t="s">
        <v>44</v>
      </c>
      <c r="C71" s="58"/>
      <c r="D71" s="59" t="s">
        <v>190</v>
      </c>
      <c r="E71" s="59">
        <v>2020.0</v>
      </c>
      <c r="F71" s="46" t="s">
        <v>13</v>
      </c>
      <c r="G71" s="43" t="s">
        <v>29</v>
      </c>
      <c r="H71" s="46"/>
      <c r="I71" s="46"/>
      <c r="J71" s="49">
        <f t="shared" si="1"/>
        <v>0</v>
      </c>
      <c r="K71" s="51">
        <f t="shared" si="2"/>
        <v>62</v>
      </c>
      <c r="L71" s="52"/>
      <c r="M71" s="43"/>
      <c r="N71" s="43"/>
      <c r="O71" s="46">
        <f t="shared" si="3"/>
        <v>0</v>
      </c>
      <c r="P71" s="46">
        <f t="shared" si="11"/>
        <v>0</v>
      </c>
      <c r="Q71" s="49">
        <f t="shared" si="4"/>
        <v>0</v>
      </c>
      <c r="R71" s="51">
        <f t="shared" si="5"/>
        <v>29</v>
      </c>
      <c r="S71" s="52"/>
      <c r="T71" s="46"/>
      <c r="U71" s="46"/>
      <c r="V71" s="46"/>
      <c r="W71" s="54"/>
      <c r="X71" s="55" t="str">
        <f t="shared" si="6"/>
        <v/>
      </c>
      <c r="Y71" s="49">
        <f t="shared" si="7"/>
        <v>0</v>
      </c>
      <c r="Z71" s="51">
        <f t="shared" si="8"/>
        <v>44</v>
      </c>
      <c r="AA71" s="49">
        <f t="shared" si="9"/>
        <v>0</v>
      </c>
      <c r="AB71" s="51">
        <f t="shared" si="10"/>
        <v>62</v>
      </c>
    </row>
    <row r="72" ht="18.0" customHeight="1">
      <c r="A72" s="36">
        <v>1.0</v>
      </c>
      <c r="B72" s="60" t="s">
        <v>44</v>
      </c>
      <c r="C72" s="67" t="s">
        <v>191</v>
      </c>
      <c r="D72" s="59" t="s">
        <v>192</v>
      </c>
      <c r="E72" s="59">
        <v>2020.0</v>
      </c>
      <c r="F72" s="46" t="s">
        <v>13</v>
      </c>
      <c r="G72" s="43" t="s">
        <v>29</v>
      </c>
      <c r="H72" s="46"/>
      <c r="I72" s="46"/>
      <c r="J72" s="49">
        <f t="shared" si="1"/>
        <v>0</v>
      </c>
      <c r="K72" s="51">
        <f t="shared" si="2"/>
        <v>62</v>
      </c>
      <c r="L72" s="52"/>
      <c r="M72" s="43"/>
      <c r="N72" s="43"/>
      <c r="O72" s="46">
        <f t="shared" si="3"/>
        <v>0</v>
      </c>
      <c r="P72" s="46">
        <f t="shared" si="11"/>
        <v>0</v>
      </c>
      <c r="Q72" s="49">
        <f t="shared" si="4"/>
        <v>0</v>
      </c>
      <c r="R72" s="51">
        <f t="shared" si="5"/>
        <v>29</v>
      </c>
      <c r="S72" s="52"/>
      <c r="T72" s="46"/>
      <c r="U72" s="46"/>
      <c r="V72" s="46"/>
      <c r="W72" s="54"/>
      <c r="X72" s="55" t="str">
        <f t="shared" si="6"/>
        <v/>
      </c>
      <c r="Y72" s="49">
        <f t="shared" si="7"/>
        <v>0</v>
      </c>
      <c r="Z72" s="51">
        <f t="shared" si="8"/>
        <v>44</v>
      </c>
      <c r="AA72" s="49">
        <f t="shared" si="9"/>
        <v>0</v>
      </c>
      <c r="AB72" s="51">
        <f t="shared" si="10"/>
        <v>62</v>
      </c>
    </row>
    <row r="73" ht="18.0" customHeight="1">
      <c r="A73" s="36">
        <v>1.0</v>
      </c>
      <c r="B73" s="36" t="s">
        <v>24</v>
      </c>
      <c r="C73" s="58"/>
      <c r="D73" s="41" t="s">
        <v>194</v>
      </c>
      <c r="E73" s="59">
        <v>2014.0</v>
      </c>
      <c r="F73" s="46"/>
      <c r="G73" s="43" t="s">
        <v>29</v>
      </c>
      <c r="H73" s="46"/>
      <c r="I73" s="46"/>
      <c r="J73" s="49">
        <f t="shared" si="1"/>
        <v>0</v>
      </c>
      <c r="K73" s="51">
        <f t="shared" si="2"/>
        <v>62</v>
      </c>
      <c r="L73" s="52"/>
      <c r="M73" s="43"/>
      <c r="N73" s="43"/>
      <c r="O73" s="46">
        <f t="shared" si="3"/>
        <v>0</v>
      </c>
      <c r="P73" s="46">
        <f t="shared" si="11"/>
        <v>0</v>
      </c>
      <c r="Q73" s="49">
        <f t="shared" si="4"/>
        <v>0</v>
      </c>
      <c r="R73" s="51">
        <f t="shared" si="5"/>
        <v>29</v>
      </c>
      <c r="S73" s="52"/>
      <c r="T73" s="46"/>
      <c r="U73" s="46"/>
      <c r="V73" s="46"/>
      <c r="W73" s="54"/>
      <c r="X73" s="55" t="str">
        <f t="shared" si="6"/>
        <v/>
      </c>
      <c r="Y73" s="49">
        <f t="shared" si="7"/>
        <v>0</v>
      </c>
      <c r="Z73" s="51">
        <f t="shared" si="8"/>
        <v>44</v>
      </c>
      <c r="AA73" s="49">
        <f t="shared" si="9"/>
        <v>0</v>
      </c>
      <c r="AB73" s="51">
        <f t="shared" si="10"/>
        <v>62</v>
      </c>
    </row>
    <row r="74" ht="18.0" customHeight="1">
      <c r="A74" s="36">
        <v>1.0</v>
      </c>
      <c r="B74" s="36" t="s">
        <v>24</v>
      </c>
      <c r="C74" s="72" t="s">
        <v>196</v>
      </c>
      <c r="D74" s="41" t="s">
        <v>197</v>
      </c>
      <c r="E74" s="59">
        <v>2017.0</v>
      </c>
      <c r="F74" s="46"/>
      <c r="G74" s="43" t="s">
        <v>29</v>
      </c>
      <c r="H74" s="46"/>
      <c r="I74" s="46"/>
      <c r="J74" s="49">
        <f t="shared" si="1"/>
        <v>0</v>
      </c>
      <c r="K74" s="51">
        <f t="shared" si="2"/>
        <v>62</v>
      </c>
      <c r="L74" s="52"/>
      <c r="M74" s="43"/>
      <c r="N74" s="43"/>
      <c r="O74" s="46">
        <f t="shared" si="3"/>
        <v>0</v>
      </c>
      <c r="P74" s="46">
        <f t="shared" si="11"/>
        <v>0</v>
      </c>
      <c r="Q74" s="49">
        <f t="shared" si="4"/>
        <v>0</v>
      </c>
      <c r="R74" s="51">
        <f t="shared" si="5"/>
        <v>29</v>
      </c>
      <c r="S74" s="52"/>
      <c r="T74" s="46"/>
      <c r="U74" s="46"/>
      <c r="V74" s="46"/>
      <c r="W74" s="54"/>
      <c r="X74" s="55" t="str">
        <f t="shared" si="6"/>
        <v/>
      </c>
      <c r="Y74" s="49">
        <f t="shared" si="7"/>
        <v>0</v>
      </c>
      <c r="Z74" s="51">
        <f t="shared" si="8"/>
        <v>44</v>
      </c>
      <c r="AA74" s="49">
        <f t="shared" si="9"/>
        <v>0</v>
      </c>
      <c r="AB74" s="51">
        <f t="shared" si="10"/>
        <v>62</v>
      </c>
    </row>
    <row r="75" ht="18.0" customHeight="1">
      <c r="A75" s="36">
        <v>1.0</v>
      </c>
      <c r="B75" s="36" t="s">
        <v>24</v>
      </c>
      <c r="C75" s="58"/>
      <c r="D75" s="59" t="s">
        <v>198</v>
      </c>
      <c r="E75" s="59">
        <v>2019.0</v>
      </c>
      <c r="F75" s="46"/>
      <c r="G75" s="43" t="s">
        <v>29</v>
      </c>
      <c r="H75" s="46"/>
      <c r="I75" s="46"/>
      <c r="J75" s="49">
        <f t="shared" si="1"/>
        <v>0</v>
      </c>
      <c r="K75" s="51">
        <f t="shared" si="2"/>
        <v>62</v>
      </c>
      <c r="L75" s="52"/>
      <c r="M75" s="43"/>
      <c r="N75" s="43"/>
      <c r="O75" s="46">
        <f t="shared" si="3"/>
        <v>0</v>
      </c>
      <c r="P75" s="46">
        <f t="shared" si="11"/>
        <v>0</v>
      </c>
      <c r="Q75" s="49">
        <f t="shared" si="4"/>
        <v>0</v>
      </c>
      <c r="R75" s="51">
        <f t="shared" si="5"/>
        <v>29</v>
      </c>
      <c r="S75" s="52"/>
      <c r="T75" s="46"/>
      <c r="U75" s="46"/>
      <c r="V75" s="46"/>
      <c r="W75" s="54"/>
      <c r="X75" s="55" t="str">
        <f t="shared" si="6"/>
        <v/>
      </c>
      <c r="Y75" s="49">
        <f t="shared" si="7"/>
        <v>0</v>
      </c>
      <c r="Z75" s="51">
        <f t="shared" si="8"/>
        <v>44</v>
      </c>
      <c r="AA75" s="49">
        <f t="shared" si="9"/>
        <v>0</v>
      </c>
      <c r="AB75" s="51">
        <f t="shared" si="10"/>
        <v>62</v>
      </c>
    </row>
    <row r="76" ht="18.0" customHeight="1">
      <c r="A76" s="36">
        <v>1.0</v>
      </c>
      <c r="B76" s="60" t="s">
        <v>24</v>
      </c>
      <c r="C76" s="58"/>
      <c r="D76" s="59" t="s">
        <v>201</v>
      </c>
      <c r="E76" s="59">
        <v>2019.0</v>
      </c>
      <c r="F76" s="55"/>
      <c r="G76" s="43" t="s">
        <v>29</v>
      </c>
      <c r="H76" s="46"/>
      <c r="I76" s="46"/>
      <c r="J76" s="49">
        <f t="shared" si="1"/>
        <v>0</v>
      </c>
      <c r="K76" s="51">
        <f t="shared" si="2"/>
        <v>62</v>
      </c>
      <c r="L76" s="52"/>
      <c r="M76" s="43"/>
      <c r="N76" s="43"/>
      <c r="O76" s="46">
        <f t="shared" si="3"/>
        <v>0</v>
      </c>
      <c r="P76" s="46">
        <f t="shared" si="11"/>
        <v>0</v>
      </c>
      <c r="Q76" s="49">
        <f t="shared" si="4"/>
        <v>0</v>
      </c>
      <c r="R76" s="51">
        <f t="shared" si="5"/>
        <v>29</v>
      </c>
      <c r="S76" s="52"/>
      <c r="T76" s="46"/>
      <c r="U76" s="46"/>
      <c r="V76" s="46"/>
      <c r="W76" s="54"/>
      <c r="X76" s="55" t="str">
        <f t="shared" si="6"/>
        <v/>
      </c>
      <c r="Y76" s="49">
        <f t="shared" si="7"/>
        <v>0</v>
      </c>
      <c r="Z76" s="51">
        <f t="shared" si="8"/>
        <v>44</v>
      </c>
      <c r="AA76" s="49">
        <f t="shared" si="9"/>
        <v>0</v>
      </c>
      <c r="AB76" s="51">
        <f t="shared" si="10"/>
        <v>62</v>
      </c>
    </row>
    <row r="77" ht="18.0" customHeight="1">
      <c r="A77" s="36">
        <v>1.0</v>
      </c>
      <c r="B77" s="60" t="s">
        <v>24</v>
      </c>
      <c r="C77" s="67" t="s">
        <v>202</v>
      </c>
      <c r="D77" s="59" t="s">
        <v>203</v>
      </c>
      <c r="E77" s="59">
        <v>2020.0</v>
      </c>
      <c r="F77" s="46" t="s">
        <v>13</v>
      </c>
      <c r="G77" s="43" t="s">
        <v>29</v>
      </c>
      <c r="H77" s="46"/>
      <c r="I77" s="46"/>
      <c r="J77" s="49">
        <f t="shared" si="1"/>
        <v>0</v>
      </c>
      <c r="K77" s="51">
        <f t="shared" si="2"/>
        <v>62</v>
      </c>
      <c r="L77" s="52"/>
      <c r="M77" s="43"/>
      <c r="N77" s="43"/>
      <c r="O77" s="46">
        <f t="shared" si="3"/>
        <v>0</v>
      </c>
      <c r="P77" s="46">
        <f t="shared" si="11"/>
        <v>0</v>
      </c>
      <c r="Q77" s="49">
        <f t="shared" si="4"/>
        <v>0</v>
      </c>
      <c r="R77" s="51">
        <f t="shared" si="5"/>
        <v>29</v>
      </c>
      <c r="S77" s="52"/>
      <c r="T77" s="46"/>
      <c r="U77" s="46"/>
      <c r="V77" s="46"/>
      <c r="W77" s="54"/>
      <c r="X77" s="55" t="str">
        <f t="shared" si="6"/>
        <v/>
      </c>
      <c r="Y77" s="49">
        <f t="shared" si="7"/>
        <v>0</v>
      </c>
      <c r="Z77" s="51">
        <f t="shared" si="8"/>
        <v>44</v>
      </c>
      <c r="AA77" s="49">
        <f t="shared" si="9"/>
        <v>0</v>
      </c>
      <c r="AB77" s="51">
        <f t="shared" si="10"/>
        <v>62</v>
      </c>
    </row>
    <row r="78" ht="18.0" customHeight="1">
      <c r="A78" s="36">
        <v>1.0</v>
      </c>
      <c r="B78" s="60" t="s">
        <v>24</v>
      </c>
      <c r="C78" s="58"/>
      <c r="D78" s="59" t="s">
        <v>205</v>
      </c>
      <c r="E78" s="59">
        <v>2020.0</v>
      </c>
      <c r="F78" s="46" t="s">
        <v>13</v>
      </c>
      <c r="G78" s="43" t="s">
        <v>29</v>
      </c>
      <c r="H78" s="46"/>
      <c r="I78" s="46"/>
      <c r="J78" s="49">
        <f t="shared" si="1"/>
        <v>0</v>
      </c>
      <c r="K78" s="51">
        <f t="shared" si="2"/>
        <v>62</v>
      </c>
      <c r="L78" s="52"/>
      <c r="M78" s="43"/>
      <c r="N78" s="43"/>
      <c r="O78" s="46">
        <f t="shared" si="3"/>
        <v>0</v>
      </c>
      <c r="P78" s="46">
        <f t="shared" si="11"/>
        <v>0</v>
      </c>
      <c r="Q78" s="49">
        <f t="shared" si="4"/>
        <v>0</v>
      </c>
      <c r="R78" s="51">
        <f t="shared" si="5"/>
        <v>29</v>
      </c>
      <c r="S78" s="52"/>
      <c r="T78" s="46"/>
      <c r="U78" s="46"/>
      <c r="V78" s="46"/>
      <c r="W78" s="54"/>
      <c r="X78" s="55" t="str">
        <f t="shared" si="6"/>
        <v/>
      </c>
      <c r="Y78" s="49">
        <f t="shared" si="7"/>
        <v>0</v>
      </c>
      <c r="Z78" s="51">
        <f t="shared" si="8"/>
        <v>44</v>
      </c>
      <c r="AA78" s="49">
        <f t="shared" si="9"/>
        <v>0</v>
      </c>
      <c r="AB78" s="51">
        <f t="shared" si="10"/>
        <v>62</v>
      </c>
    </row>
    <row r="79" ht="18.0" customHeight="1">
      <c r="A79" s="36">
        <v>1.0</v>
      </c>
      <c r="B79" s="60" t="s">
        <v>24</v>
      </c>
      <c r="C79" s="67" t="s">
        <v>206</v>
      </c>
      <c r="D79" s="59" t="s">
        <v>207</v>
      </c>
      <c r="E79" s="59">
        <v>2021.0</v>
      </c>
      <c r="F79" s="46" t="s">
        <v>13</v>
      </c>
      <c r="G79" s="43" t="s">
        <v>29</v>
      </c>
      <c r="H79" s="46"/>
      <c r="I79" s="46"/>
      <c r="J79" s="49">
        <f t="shared" si="1"/>
        <v>0</v>
      </c>
      <c r="K79" s="51">
        <f t="shared" si="2"/>
        <v>62</v>
      </c>
      <c r="L79" s="52"/>
      <c r="M79" s="43"/>
      <c r="N79" s="43"/>
      <c r="O79" s="46">
        <f t="shared" si="3"/>
        <v>0</v>
      </c>
      <c r="P79" s="46">
        <f t="shared" si="11"/>
        <v>0</v>
      </c>
      <c r="Q79" s="49">
        <f t="shared" si="4"/>
        <v>0</v>
      </c>
      <c r="R79" s="51">
        <f t="shared" si="5"/>
        <v>29</v>
      </c>
      <c r="S79" s="52"/>
      <c r="T79" s="46"/>
      <c r="U79" s="46"/>
      <c r="V79" s="46"/>
      <c r="W79" s="54"/>
      <c r="X79" s="55" t="str">
        <f t="shared" si="6"/>
        <v/>
      </c>
      <c r="Y79" s="49">
        <f t="shared" si="7"/>
        <v>0</v>
      </c>
      <c r="Z79" s="51">
        <f t="shared" si="8"/>
        <v>44</v>
      </c>
      <c r="AA79" s="49">
        <f t="shared" si="9"/>
        <v>0</v>
      </c>
      <c r="AB79" s="51">
        <f t="shared" si="10"/>
        <v>62</v>
      </c>
    </row>
    <row r="80" ht="18.0" customHeight="1">
      <c r="A80" s="36">
        <v>1.0</v>
      </c>
      <c r="B80" s="60" t="s">
        <v>34</v>
      </c>
      <c r="C80" s="38"/>
      <c r="D80" s="41" t="s">
        <v>208</v>
      </c>
      <c r="E80" s="41">
        <v>2005.0</v>
      </c>
      <c r="F80" s="43"/>
      <c r="G80" s="43" t="s">
        <v>29</v>
      </c>
      <c r="H80" s="46"/>
      <c r="I80" s="46"/>
      <c r="J80" s="49">
        <f t="shared" si="1"/>
        <v>0</v>
      </c>
      <c r="K80" s="51">
        <f t="shared" si="2"/>
        <v>62</v>
      </c>
      <c r="L80" s="52"/>
      <c r="M80" s="43"/>
      <c r="N80" s="43"/>
      <c r="O80" s="46">
        <f t="shared" si="3"/>
        <v>0</v>
      </c>
      <c r="P80" s="46">
        <f t="shared" si="11"/>
        <v>0</v>
      </c>
      <c r="Q80" s="49">
        <f t="shared" si="4"/>
        <v>0</v>
      </c>
      <c r="R80" s="51">
        <f t="shared" si="5"/>
        <v>29</v>
      </c>
      <c r="S80" s="52"/>
      <c r="T80" s="46"/>
      <c r="U80" s="46"/>
      <c r="V80" s="46"/>
      <c r="W80" s="54"/>
      <c r="X80" s="55" t="str">
        <f t="shared" si="6"/>
        <v/>
      </c>
      <c r="Y80" s="49">
        <f t="shared" si="7"/>
        <v>0</v>
      </c>
      <c r="Z80" s="51">
        <f t="shared" si="8"/>
        <v>44</v>
      </c>
      <c r="AA80" s="49">
        <f t="shared" si="9"/>
        <v>0</v>
      </c>
      <c r="AB80" s="51">
        <f t="shared" si="10"/>
        <v>62</v>
      </c>
    </row>
    <row r="81" ht="18.0" customHeight="1">
      <c r="A81" s="37">
        <v>1.0</v>
      </c>
      <c r="B81" s="36" t="s">
        <v>34</v>
      </c>
      <c r="C81" s="67" t="s">
        <v>209</v>
      </c>
      <c r="D81" s="41" t="s">
        <v>210</v>
      </c>
      <c r="E81" s="59">
        <v>2016.0</v>
      </c>
      <c r="F81" s="46"/>
      <c r="G81" s="43" t="s">
        <v>29</v>
      </c>
      <c r="H81" s="46"/>
      <c r="I81" s="46"/>
      <c r="J81" s="49">
        <f t="shared" si="1"/>
        <v>0</v>
      </c>
      <c r="K81" s="51">
        <f t="shared" si="2"/>
        <v>62</v>
      </c>
      <c r="L81" s="52"/>
      <c r="M81" s="43"/>
      <c r="N81" s="43"/>
      <c r="O81" s="46">
        <f t="shared" si="3"/>
        <v>0</v>
      </c>
      <c r="P81" s="46">
        <f t="shared" si="11"/>
        <v>0</v>
      </c>
      <c r="Q81" s="49">
        <f t="shared" si="4"/>
        <v>0</v>
      </c>
      <c r="R81" s="51">
        <f t="shared" si="5"/>
        <v>29</v>
      </c>
      <c r="S81" s="52"/>
      <c r="T81" s="46"/>
      <c r="U81" s="46"/>
      <c r="V81" s="46"/>
      <c r="W81" s="54"/>
      <c r="X81" s="55" t="str">
        <f t="shared" si="6"/>
        <v/>
      </c>
      <c r="Y81" s="49">
        <f t="shared" si="7"/>
        <v>0</v>
      </c>
      <c r="Z81" s="51">
        <f t="shared" si="8"/>
        <v>44</v>
      </c>
      <c r="AA81" s="49">
        <f t="shared" si="9"/>
        <v>0</v>
      </c>
      <c r="AB81" s="51">
        <f t="shared" si="10"/>
        <v>62</v>
      </c>
    </row>
    <row r="82" ht="18.0" customHeight="1">
      <c r="A82" s="36">
        <v>1.0</v>
      </c>
      <c r="B82" s="60" t="s">
        <v>34</v>
      </c>
      <c r="C82" s="58"/>
      <c r="D82" s="59" t="s">
        <v>211</v>
      </c>
      <c r="E82" s="59">
        <v>2020.0</v>
      </c>
      <c r="F82" s="46" t="s">
        <v>13</v>
      </c>
      <c r="G82" s="43" t="s">
        <v>29</v>
      </c>
      <c r="H82" s="46"/>
      <c r="I82" s="46"/>
      <c r="J82" s="49">
        <f t="shared" si="1"/>
        <v>0</v>
      </c>
      <c r="K82" s="51">
        <f t="shared" si="2"/>
        <v>62</v>
      </c>
      <c r="L82" s="52"/>
      <c r="M82" s="43"/>
      <c r="N82" s="43"/>
      <c r="O82" s="46">
        <f t="shared" si="3"/>
        <v>0</v>
      </c>
      <c r="P82" s="46">
        <f t="shared" si="11"/>
        <v>0</v>
      </c>
      <c r="Q82" s="49">
        <f t="shared" si="4"/>
        <v>0</v>
      </c>
      <c r="R82" s="51">
        <f t="shared" si="5"/>
        <v>29</v>
      </c>
      <c r="S82" s="52"/>
      <c r="T82" s="46"/>
      <c r="U82" s="46"/>
      <c r="V82" s="46"/>
      <c r="W82" s="54"/>
      <c r="X82" s="55" t="str">
        <f t="shared" si="6"/>
        <v/>
      </c>
      <c r="Y82" s="49">
        <f t="shared" si="7"/>
        <v>0</v>
      </c>
      <c r="Z82" s="51">
        <f t="shared" si="8"/>
        <v>44</v>
      </c>
      <c r="AA82" s="49">
        <f t="shared" si="9"/>
        <v>0</v>
      </c>
      <c r="AB82" s="51">
        <f t="shared" si="10"/>
        <v>62</v>
      </c>
    </row>
    <row r="83" ht="18.0" customHeight="1">
      <c r="A83" s="36">
        <v>1.0</v>
      </c>
      <c r="B83" s="36" t="s">
        <v>25</v>
      </c>
      <c r="C83" s="58"/>
      <c r="D83" s="59" t="s">
        <v>212</v>
      </c>
      <c r="E83" s="59">
        <v>2016.0</v>
      </c>
      <c r="F83" s="46"/>
      <c r="G83" s="43" t="s">
        <v>29</v>
      </c>
      <c r="H83" s="46"/>
      <c r="I83" s="46"/>
      <c r="J83" s="49">
        <f t="shared" si="1"/>
        <v>0</v>
      </c>
      <c r="K83" s="51">
        <f t="shared" si="2"/>
        <v>62</v>
      </c>
      <c r="L83" s="52"/>
      <c r="M83" s="43"/>
      <c r="N83" s="43"/>
      <c r="O83" s="46">
        <f t="shared" si="3"/>
        <v>0</v>
      </c>
      <c r="P83" s="46">
        <f t="shared" si="11"/>
        <v>0</v>
      </c>
      <c r="Q83" s="49">
        <f t="shared" si="4"/>
        <v>0</v>
      </c>
      <c r="R83" s="51">
        <f t="shared" si="5"/>
        <v>29</v>
      </c>
      <c r="S83" s="52"/>
      <c r="T83" s="46"/>
      <c r="U83" s="46"/>
      <c r="V83" s="46"/>
      <c r="W83" s="54"/>
      <c r="X83" s="55" t="str">
        <f t="shared" si="6"/>
        <v/>
      </c>
      <c r="Y83" s="49">
        <f t="shared" si="7"/>
        <v>0</v>
      </c>
      <c r="Z83" s="51">
        <f t="shared" si="8"/>
        <v>44</v>
      </c>
      <c r="AA83" s="49">
        <f t="shared" si="9"/>
        <v>0</v>
      </c>
      <c r="AB83" s="51">
        <f t="shared" si="10"/>
        <v>62</v>
      </c>
    </row>
    <row r="84" ht="18.0" customHeight="1">
      <c r="A84" s="36">
        <v>1.0</v>
      </c>
      <c r="B84" s="36" t="s">
        <v>25</v>
      </c>
      <c r="C84" s="58"/>
      <c r="D84" s="59" t="s">
        <v>213</v>
      </c>
      <c r="E84" s="59">
        <v>2019.0</v>
      </c>
      <c r="F84" s="46"/>
      <c r="G84" s="43" t="s">
        <v>29</v>
      </c>
      <c r="H84" s="46"/>
      <c r="I84" s="46"/>
      <c r="J84" s="49">
        <f t="shared" si="1"/>
        <v>0</v>
      </c>
      <c r="K84" s="51">
        <f t="shared" si="2"/>
        <v>62</v>
      </c>
      <c r="L84" s="52"/>
      <c r="M84" s="43"/>
      <c r="N84" s="43"/>
      <c r="O84" s="46">
        <f t="shared" si="3"/>
        <v>0</v>
      </c>
      <c r="P84" s="46">
        <f t="shared" si="11"/>
        <v>0</v>
      </c>
      <c r="Q84" s="49">
        <f t="shared" si="4"/>
        <v>0</v>
      </c>
      <c r="R84" s="51">
        <f t="shared" si="5"/>
        <v>29</v>
      </c>
      <c r="S84" s="52"/>
      <c r="T84" s="46"/>
      <c r="U84" s="46"/>
      <c r="V84" s="46"/>
      <c r="W84" s="54"/>
      <c r="X84" s="55" t="str">
        <f t="shared" si="6"/>
        <v/>
      </c>
      <c r="Y84" s="49">
        <f t="shared" si="7"/>
        <v>0</v>
      </c>
      <c r="Z84" s="51">
        <f t="shared" si="8"/>
        <v>44</v>
      </c>
      <c r="AA84" s="49">
        <f t="shared" si="9"/>
        <v>0</v>
      </c>
      <c r="AB84" s="51">
        <f t="shared" si="10"/>
        <v>62</v>
      </c>
    </row>
    <row r="85" ht="18.0" customHeight="1">
      <c r="A85" s="36">
        <v>1.0</v>
      </c>
      <c r="B85" s="60" t="s">
        <v>25</v>
      </c>
      <c r="C85" s="67" t="s">
        <v>214</v>
      </c>
      <c r="D85" s="59" t="s">
        <v>215</v>
      </c>
      <c r="E85" s="59">
        <v>2020.0</v>
      </c>
      <c r="F85" s="46" t="s">
        <v>13</v>
      </c>
      <c r="G85" s="43" t="s">
        <v>29</v>
      </c>
      <c r="H85" s="46"/>
      <c r="I85" s="46"/>
      <c r="J85" s="49">
        <f t="shared" si="1"/>
        <v>0</v>
      </c>
      <c r="K85" s="51">
        <f t="shared" si="2"/>
        <v>62</v>
      </c>
      <c r="L85" s="52"/>
      <c r="M85" s="43"/>
      <c r="N85" s="43"/>
      <c r="O85" s="46">
        <f t="shared" si="3"/>
        <v>0</v>
      </c>
      <c r="P85" s="46">
        <f t="shared" si="11"/>
        <v>0</v>
      </c>
      <c r="Q85" s="49">
        <f t="shared" si="4"/>
        <v>0</v>
      </c>
      <c r="R85" s="51">
        <f t="shared" si="5"/>
        <v>29</v>
      </c>
      <c r="S85" s="52"/>
      <c r="T85" s="46"/>
      <c r="U85" s="46"/>
      <c r="V85" s="46"/>
      <c r="W85" s="54"/>
      <c r="X85" s="55" t="str">
        <f t="shared" si="6"/>
        <v/>
      </c>
      <c r="Y85" s="49">
        <f t="shared" si="7"/>
        <v>0</v>
      </c>
      <c r="Z85" s="51">
        <f t="shared" si="8"/>
        <v>44</v>
      </c>
      <c r="AA85" s="49">
        <f t="shared" si="9"/>
        <v>0</v>
      </c>
      <c r="AB85" s="51">
        <f t="shared" si="10"/>
        <v>62</v>
      </c>
    </row>
    <row r="86" ht="18.0" hidden="1" customHeight="1">
      <c r="A86" s="36">
        <v>0.0</v>
      </c>
      <c r="B86" s="36"/>
      <c r="C86" s="38"/>
      <c r="D86" s="41" t="s">
        <v>216</v>
      </c>
      <c r="E86" s="41">
        <v>1998.0</v>
      </c>
      <c r="F86" s="46" t="s">
        <v>217</v>
      </c>
      <c r="G86" s="43" t="s">
        <v>29</v>
      </c>
      <c r="H86" s="46"/>
      <c r="I86" s="46"/>
      <c r="J86" s="49">
        <f t="shared" si="1"/>
        <v>0</v>
      </c>
      <c r="K86" s="51">
        <f t="shared" si="2"/>
        <v>62</v>
      </c>
      <c r="L86" s="52"/>
      <c r="M86" s="46"/>
      <c r="N86" s="46"/>
      <c r="O86" s="46">
        <f t="shared" si="3"/>
        <v>0</v>
      </c>
      <c r="P86" s="46">
        <f t="shared" si="11"/>
        <v>0</v>
      </c>
      <c r="Q86" s="49">
        <f t="shared" si="4"/>
        <v>0</v>
      </c>
      <c r="R86" s="51">
        <f t="shared" si="5"/>
        <v>29</v>
      </c>
      <c r="S86" s="52"/>
      <c r="T86" s="46"/>
      <c r="U86" s="46"/>
      <c r="V86" s="46"/>
      <c r="W86" s="54"/>
      <c r="X86" s="55" t="str">
        <f t="shared" si="6"/>
        <v/>
      </c>
      <c r="Y86" s="49">
        <f t="shared" si="7"/>
        <v>0</v>
      </c>
      <c r="Z86" s="51">
        <f t="shared" si="8"/>
        <v>44</v>
      </c>
      <c r="AA86" s="49">
        <f t="shared" si="9"/>
        <v>0</v>
      </c>
      <c r="AB86" s="51">
        <f t="shared" si="10"/>
        <v>62</v>
      </c>
    </row>
    <row r="87" ht="18.0" hidden="1" customHeight="1">
      <c r="A87" s="36">
        <v>0.0</v>
      </c>
      <c r="B87" s="36"/>
      <c r="C87" s="39"/>
      <c r="D87" s="59" t="s">
        <v>218</v>
      </c>
      <c r="E87" s="59">
        <v>1998.0</v>
      </c>
      <c r="F87" s="43"/>
      <c r="G87" s="43" t="s">
        <v>29</v>
      </c>
      <c r="H87" s="46"/>
      <c r="I87" s="43"/>
      <c r="J87" s="49">
        <f t="shared" si="1"/>
        <v>0</v>
      </c>
      <c r="K87" s="51">
        <f t="shared" si="2"/>
        <v>62</v>
      </c>
      <c r="L87" s="52"/>
      <c r="M87" s="46"/>
      <c r="N87" s="46"/>
      <c r="O87" s="46">
        <f t="shared" si="3"/>
        <v>0</v>
      </c>
      <c r="P87" s="46">
        <f t="shared" si="11"/>
        <v>0</v>
      </c>
      <c r="Q87" s="49">
        <f t="shared" si="4"/>
        <v>0</v>
      </c>
      <c r="R87" s="51">
        <f t="shared" si="5"/>
        <v>29</v>
      </c>
      <c r="S87" s="52"/>
      <c r="T87" s="46"/>
      <c r="U87" s="46"/>
      <c r="V87" s="46"/>
      <c r="W87" s="54"/>
      <c r="X87" s="55" t="str">
        <f t="shared" si="6"/>
        <v/>
      </c>
      <c r="Y87" s="49">
        <f t="shared" si="7"/>
        <v>0</v>
      </c>
      <c r="Z87" s="51">
        <f t="shared" si="8"/>
        <v>44</v>
      </c>
      <c r="AA87" s="49">
        <f t="shared" si="9"/>
        <v>0</v>
      </c>
      <c r="AB87" s="51">
        <f t="shared" si="10"/>
        <v>62</v>
      </c>
    </row>
    <row r="88" ht="18.0" hidden="1" customHeight="1">
      <c r="A88" s="36">
        <v>0.0</v>
      </c>
      <c r="B88" s="36"/>
      <c r="C88" s="39"/>
      <c r="D88" s="59" t="s">
        <v>219</v>
      </c>
      <c r="E88" s="59">
        <v>1998.0</v>
      </c>
      <c r="F88" s="43"/>
      <c r="G88" s="43" t="s">
        <v>29</v>
      </c>
      <c r="H88" s="46"/>
      <c r="I88" s="46"/>
      <c r="J88" s="49">
        <f t="shared" si="1"/>
        <v>0</v>
      </c>
      <c r="K88" s="51">
        <f t="shared" si="2"/>
        <v>62</v>
      </c>
      <c r="L88" s="52"/>
      <c r="M88" s="43"/>
      <c r="N88" s="43"/>
      <c r="O88" s="46">
        <f t="shared" si="3"/>
        <v>0</v>
      </c>
      <c r="P88" s="46">
        <f t="shared" si="11"/>
        <v>0</v>
      </c>
      <c r="Q88" s="49">
        <f t="shared" si="4"/>
        <v>0</v>
      </c>
      <c r="R88" s="51">
        <f t="shared" si="5"/>
        <v>29</v>
      </c>
      <c r="S88" s="52"/>
      <c r="T88" s="46"/>
      <c r="U88" s="46"/>
      <c r="V88" s="46"/>
      <c r="W88" s="54"/>
      <c r="X88" s="55" t="str">
        <f t="shared" si="6"/>
        <v/>
      </c>
      <c r="Y88" s="49">
        <f t="shared" si="7"/>
        <v>0</v>
      </c>
      <c r="Z88" s="51">
        <f t="shared" si="8"/>
        <v>44</v>
      </c>
      <c r="AA88" s="49">
        <f t="shared" si="9"/>
        <v>0</v>
      </c>
      <c r="AB88" s="51">
        <f t="shared" si="10"/>
        <v>62</v>
      </c>
    </row>
    <row r="89" ht="18.0" hidden="1" customHeight="1">
      <c r="A89" s="36">
        <v>0.0</v>
      </c>
      <c r="B89" s="36"/>
      <c r="C89" s="39"/>
      <c r="D89" s="59" t="s">
        <v>220</v>
      </c>
      <c r="E89" s="59">
        <v>1998.0</v>
      </c>
      <c r="F89" s="43"/>
      <c r="G89" s="43" t="s">
        <v>29</v>
      </c>
      <c r="H89" s="46"/>
      <c r="I89" s="43"/>
      <c r="J89" s="49">
        <f t="shared" si="1"/>
        <v>0</v>
      </c>
      <c r="K89" s="51">
        <f t="shared" si="2"/>
        <v>62</v>
      </c>
      <c r="L89" s="52"/>
      <c r="M89" s="43"/>
      <c r="N89" s="43"/>
      <c r="O89" s="46">
        <f t="shared" si="3"/>
        <v>0</v>
      </c>
      <c r="P89" s="46">
        <f t="shared" si="11"/>
        <v>0</v>
      </c>
      <c r="Q89" s="49">
        <f t="shared" si="4"/>
        <v>0</v>
      </c>
      <c r="R89" s="51">
        <f t="shared" si="5"/>
        <v>29</v>
      </c>
      <c r="S89" s="52"/>
      <c r="T89" s="43"/>
      <c r="U89" s="43"/>
      <c r="V89" s="43"/>
      <c r="W89" s="54"/>
      <c r="X89" s="55" t="str">
        <f t="shared" si="6"/>
        <v/>
      </c>
      <c r="Y89" s="49">
        <f t="shared" si="7"/>
        <v>0</v>
      </c>
      <c r="Z89" s="51">
        <f t="shared" si="8"/>
        <v>44</v>
      </c>
      <c r="AA89" s="49">
        <f t="shared" si="9"/>
        <v>0</v>
      </c>
      <c r="AB89" s="51">
        <f t="shared" si="10"/>
        <v>62</v>
      </c>
    </row>
    <row r="90" ht="18.0" hidden="1" customHeight="1">
      <c r="A90" s="36">
        <v>0.0</v>
      </c>
      <c r="B90" s="36"/>
      <c r="C90" s="39"/>
      <c r="D90" s="59" t="s">
        <v>221</v>
      </c>
      <c r="E90" s="59">
        <v>1998.0</v>
      </c>
      <c r="F90" s="43"/>
      <c r="G90" s="43" t="s">
        <v>29</v>
      </c>
      <c r="H90" s="43"/>
      <c r="I90" s="43"/>
      <c r="J90" s="49">
        <f t="shared" si="1"/>
        <v>0</v>
      </c>
      <c r="K90" s="51">
        <f t="shared" si="2"/>
        <v>62</v>
      </c>
      <c r="L90" s="52"/>
      <c r="M90" s="43"/>
      <c r="N90" s="43"/>
      <c r="O90" s="46">
        <f t="shared" si="3"/>
        <v>0</v>
      </c>
      <c r="P90" s="46">
        <f t="shared" si="11"/>
        <v>0</v>
      </c>
      <c r="Q90" s="49">
        <f t="shared" si="4"/>
        <v>0</v>
      </c>
      <c r="R90" s="51">
        <f t="shared" si="5"/>
        <v>29</v>
      </c>
      <c r="S90" s="52"/>
      <c r="T90" s="43"/>
      <c r="U90" s="43"/>
      <c r="V90" s="43"/>
      <c r="W90" s="54"/>
      <c r="X90" s="55" t="str">
        <f t="shared" si="6"/>
        <v/>
      </c>
      <c r="Y90" s="49">
        <f t="shared" si="7"/>
        <v>0</v>
      </c>
      <c r="Z90" s="51">
        <f t="shared" si="8"/>
        <v>44</v>
      </c>
      <c r="AA90" s="49">
        <f t="shared" si="9"/>
        <v>0</v>
      </c>
      <c r="AB90" s="51">
        <f t="shared" si="10"/>
        <v>62</v>
      </c>
    </row>
    <row r="91" ht="18.0" hidden="1" customHeight="1">
      <c r="A91" s="36">
        <v>0.0</v>
      </c>
      <c r="B91" s="60"/>
      <c r="C91" s="39"/>
      <c r="D91" s="59" t="s">
        <v>222</v>
      </c>
      <c r="E91" s="59">
        <v>1998.0</v>
      </c>
      <c r="F91" s="43"/>
      <c r="G91" s="43" t="s">
        <v>29</v>
      </c>
      <c r="H91" s="43"/>
      <c r="I91" s="43"/>
      <c r="J91" s="49">
        <f t="shared" si="1"/>
        <v>0</v>
      </c>
      <c r="K91" s="51">
        <f t="shared" si="2"/>
        <v>62</v>
      </c>
      <c r="L91" s="52"/>
      <c r="M91" s="43"/>
      <c r="N91" s="43"/>
      <c r="O91" s="46">
        <f t="shared" si="3"/>
        <v>0</v>
      </c>
      <c r="P91" s="46">
        <f t="shared" si="11"/>
        <v>0</v>
      </c>
      <c r="Q91" s="49">
        <f t="shared" si="4"/>
        <v>0</v>
      </c>
      <c r="R91" s="51">
        <f t="shared" si="5"/>
        <v>29</v>
      </c>
      <c r="S91" s="52"/>
      <c r="T91" s="43"/>
      <c r="U91" s="43"/>
      <c r="V91" s="43"/>
      <c r="W91" s="54"/>
      <c r="X91" s="55" t="str">
        <f t="shared" si="6"/>
        <v/>
      </c>
      <c r="Y91" s="49">
        <f t="shared" si="7"/>
        <v>0</v>
      </c>
      <c r="Z91" s="51">
        <f t="shared" si="8"/>
        <v>44</v>
      </c>
      <c r="AA91" s="49">
        <f t="shared" si="9"/>
        <v>0</v>
      </c>
      <c r="AB91" s="51">
        <f t="shared" si="10"/>
        <v>62</v>
      </c>
    </row>
    <row r="92" ht="18.0" hidden="1" customHeight="1">
      <c r="A92" s="36">
        <v>0.0</v>
      </c>
      <c r="B92" s="36"/>
      <c r="C92" s="39"/>
      <c r="D92" s="59" t="s">
        <v>223</v>
      </c>
      <c r="E92" s="59">
        <v>1998.0</v>
      </c>
      <c r="F92" s="43"/>
      <c r="G92" s="43" t="s">
        <v>29</v>
      </c>
      <c r="H92" s="43"/>
      <c r="I92" s="43"/>
      <c r="J92" s="49">
        <f t="shared" si="1"/>
        <v>0</v>
      </c>
      <c r="K92" s="51">
        <f t="shared" si="2"/>
        <v>62</v>
      </c>
      <c r="L92" s="52"/>
      <c r="M92" s="43"/>
      <c r="N92" s="43"/>
      <c r="O92" s="46">
        <f t="shared" si="3"/>
        <v>0</v>
      </c>
      <c r="P92" s="46">
        <f t="shared" si="11"/>
        <v>0</v>
      </c>
      <c r="Q92" s="49">
        <f t="shared" si="4"/>
        <v>0</v>
      </c>
      <c r="R92" s="51">
        <f t="shared" si="5"/>
        <v>29</v>
      </c>
      <c r="S92" s="52"/>
      <c r="T92" s="43"/>
      <c r="U92" s="43"/>
      <c r="V92" s="43"/>
      <c r="W92" s="54"/>
      <c r="X92" s="55" t="str">
        <f t="shared" si="6"/>
        <v/>
      </c>
      <c r="Y92" s="49">
        <f t="shared" si="7"/>
        <v>0</v>
      </c>
      <c r="Z92" s="51">
        <f t="shared" si="8"/>
        <v>44</v>
      </c>
      <c r="AA92" s="49">
        <f t="shared" si="9"/>
        <v>0</v>
      </c>
      <c r="AB92" s="51">
        <f t="shared" si="10"/>
        <v>62</v>
      </c>
    </row>
    <row r="93" ht="18.0" hidden="1" customHeight="1">
      <c r="A93" s="36">
        <v>0.0</v>
      </c>
      <c r="B93" s="36"/>
      <c r="C93" s="58"/>
      <c r="D93" s="59" t="s">
        <v>224</v>
      </c>
      <c r="E93" s="59">
        <v>2000.0</v>
      </c>
      <c r="F93" s="55"/>
      <c r="G93" s="43" t="s">
        <v>29</v>
      </c>
      <c r="H93" s="46"/>
      <c r="I93" s="46"/>
      <c r="J93" s="49">
        <f t="shared" si="1"/>
        <v>0</v>
      </c>
      <c r="K93" s="51">
        <f t="shared" si="2"/>
        <v>62</v>
      </c>
      <c r="L93" s="52"/>
      <c r="M93" s="43"/>
      <c r="N93" s="43"/>
      <c r="O93" s="46">
        <f t="shared" si="3"/>
        <v>0</v>
      </c>
      <c r="P93" s="46">
        <f t="shared" si="11"/>
        <v>0</v>
      </c>
      <c r="Q93" s="49">
        <f t="shared" si="4"/>
        <v>0</v>
      </c>
      <c r="R93" s="51">
        <f t="shared" si="5"/>
        <v>29</v>
      </c>
      <c r="S93" s="52"/>
      <c r="T93" s="46"/>
      <c r="U93" s="46"/>
      <c r="V93" s="46"/>
      <c r="W93" s="54"/>
      <c r="X93" s="55" t="str">
        <f t="shared" si="6"/>
        <v/>
      </c>
      <c r="Y93" s="49">
        <f t="shared" si="7"/>
        <v>0</v>
      </c>
      <c r="Z93" s="51">
        <f t="shared" si="8"/>
        <v>44</v>
      </c>
      <c r="AA93" s="49">
        <f t="shared" si="9"/>
        <v>0</v>
      </c>
      <c r="AB93" s="51">
        <f t="shared" si="10"/>
        <v>62</v>
      </c>
    </row>
    <row r="94" ht="18.0" hidden="1" customHeight="1">
      <c r="A94" s="36">
        <v>0.0</v>
      </c>
      <c r="B94" s="36"/>
      <c r="C94" s="39"/>
      <c r="D94" s="59" t="s">
        <v>225</v>
      </c>
      <c r="E94" s="59">
        <v>2000.0</v>
      </c>
      <c r="F94" s="43"/>
      <c r="G94" s="43" t="s">
        <v>29</v>
      </c>
      <c r="H94" s="43"/>
      <c r="I94" s="43"/>
      <c r="J94" s="49">
        <f t="shared" si="1"/>
        <v>0</v>
      </c>
      <c r="K94" s="51">
        <f t="shared" si="2"/>
        <v>62</v>
      </c>
      <c r="L94" s="52"/>
      <c r="M94" s="43"/>
      <c r="N94" s="43"/>
      <c r="O94" s="46">
        <f t="shared" si="3"/>
        <v>0</v>
      </c>
      <c r="P94" s="46">
        <f t="shared" si="11"/>
        <v>0</v>
      </c>
      <c r="Q94" s="49">
        <f t="shared" si="4"/>
        <v>0</v>
      </c>
      <c r="R94" s="51">
        <f t="shared" si="5"/>
        <v>29</v>
      </c>
      <c r="S94" s="52"/>
      <c r="T94" s="46"/>
      <c r="U94" s="46"/>
      <c r="V94" s="46"/>
      <c r="W94" s="54"/>
      <c r="X94" s="55" t="str">
        <f t="shared" si="6"/>
        <v/>
      </c>
      <c r="Y94" s="49">
        <f t="shared" si="7"/>
        <v>0</v>
      </c>
      <c r="Z94" s="51">
        <f t="shared" si="8"/>
        <v>44</v>
      </c>
      <c r="AA94" s="49">
        <f t="shared" si="9"/>
        <v>0</v>
      </c>
      <c r="AB94" s="51">
        <f t="shared" si="10"/>
        <v>62</v>
      </c>
    </row>
    <row r="95" ht="18.0" hidden="1" customHeight="1">
      <c r="A95" s="36">
        <v>0.0</v>
      </c>
      <c r="B95" s="36"/>
      <c r="C95" s="39"/>
      <c r="D95" s="59" t="s">
        <v>226</v>
      </c>
      <c r="E95" s="59">
        <v>2000.0</v>
      </c>
      <c r="F95" s="43"/>
      <c r="G95" s="43" t="s">
        <v>29</v>
      </c>
      <c r="H95" s="43"/>
      <c r="I95" s="43"/>
      <c r="J95" s="49">
        <f t="shared" si="1"/>
        <v>0</v>
      </c>
      <c r="K95" s="51">
        <f t="shared" si="2"/>
        <v>62</v>
      </c>
      <c r="L95" s="52"/>
      <c r="M95" s="43"/>
      <c r="N95" s="43"/>
      <c r="O95" s="46">
        <f t="shared" si="3"/>
        <v>0</v>
      </c>
      <c r="P95" s="46">
        <f t="shared" si="11"/>
        <v>0</v>
      </c>
      <c r="Q95" s="49">
        <f t="shared" si="4"/>
        <v>0</v>
      </c>
      <c r="R95" s="51">
        <f t="shared" si="5"/>
        <v>29</v>
      </c>
      <c r="S95" s="52"/>
      <c r="T95" s="43"/>
      <c r="U95" s="43"/>
      <c r="V95" s="43"/>
      <c r="W95" s="54"/>
      <c r="X95" s="55" t="str">
        <f t="shared" si="6"/>
        <v/>
      </c>
      <c r="Y95" s="49">
        <f t="shared" si="7"/>
        <v>0</v>
      </c>
      <c r="Z95" s="51">
        <f t="shared" si="8"/>
        <v>44</v>
      </c>
      <c r="AA95" s="49">
        <f t="shared" si="9"/>
        <v>0</v>
      </c>
      <c r="AB95" s="51">
        <f t="shared" si="10"/>
        <v>62</v>
      </c>
    </row>
    <row r="96" ht="18.0" hidden="1" customHeight="1">
      <c r="A96" s="36">
        <v>0.0</v>
      </c>
      <c r="B96" s="36"/>
      <c r="C96" s="38"/>
      <c r="D96" s="59" t="s">
        <v>227</v>
      </c>
      <c r="E96" s="59">
        <v>2001.0</v>
      </c>
      <c r="F96" s="43"/>
      <c r="G96" s="43" t="s">
        <v>29</v>
      </c>
      <c r="H96" s="46"/>
      <c r="I96" s="46"/>
      <c r="J96" s="49">
        <f t="shared" si="1"/>
        <v>0</v>
      </c>
      <c r="K96" s="51">
        <f t="shared" si="2"/>
        <v>62</v>
      </c>
      <c r="L96" s="52"/>
      <c r="M96" s="43"/>
      <c r="N96" s="43"/>
      <c r="O96" s="46">
        <f t="shared" si="3"/>
        <v>0</v>
      </c>
      <c r="P96" s="46">
        <f t="shared" si="11"/>
        <v>0</v>
      </c>
      <c r="Q96" s="49">
        <f t="shared" si="4"/>
        <v>0</v>
      </c>
      <c r="R96" s="51">
        <f t="shared" si="5"/>
        <v>29</v>
      </c>
      <c r="S96" s="52"/>
      <c r="T96" s="46"/>
      <c r="U96" s="46"/>
      <c r="V96" s="46"/>
      <c r="W96" s="54"/>
      <c r="X96" s="55" t="str">
        <f t="shared" si="6"/>
        <v/>
      </c>
      <c r="Y96" s="49">
        <f t="shared" si="7"/>
        <v>0</v>
      </c>
      <c r="Z96" s="51">
        <f t="shared" si="8"/>
        <v>44</v>
      </c>
      <c r="AA96" s="49">
        <f t="shared" si="9"/>
        <v>0</v>
      </c>
      <c r="AB96" s="51">
        <f t="shared" si="10"/>
        <v>62</v>
      </c>
    </row>
    <row r="97" ht="18.0" hidden="1" customHeight="1">
      <c r="A97" s="36">
        <v>0.0</v>
      </c>
      <c r="B97" s="36"/>
      <c r="C97" s="38"/>
      <c r="D97" s="59" t="s">
        <v>228</v>
      </c>
      <c r="E97" s="59">
        <v>2002.0</v>
      </c>
      <c r="F97" s="46" t="s">
        <v>217</v>
      </c>
      <c r="G97" s="43" t="s">
        <v>29</v>
      </c>
      <c r="H97" s="46"/>
      <c r="I97" s="43"/>
      <c r="J97" s="49">
        <f t="shared" si="1"/>
        <v>0</v>
      </c>
      <c r="K97" s="51">
        <f t="shared" si="2"/>
        <v>62</v>
      </c>
      <c r="L97" s="52"/>
      <c r="M97" s="43"/>
      <c r="N97" s="43"/>
      <c r="O97" s="46">
        <f t="shared" si="3"/>
        <v>0</v>
      </c>
      <c r="P97" s="46">
        <f t="shared" si="11"/>
        <v>0</v>
      </c>
      <c r="Q97" s="49">
        <f t="shared" si="4"/>
        <v>0</v>
      </c>
      <c r="R97" s="51">
        <f t="shared" si="5"/>
        <v>29</v>
      </c>
      <c r="S97" s="52"/>
      <c r="T97" s="43"/>
      <c r="U97" s="43"/>
      <c r="V97" s="43"/>
      <c r="W97" s="54"/>
      <c r="X97" s="55" t="str">
        <f t="shared" si="6"/>
        <v/>
      </c>
      <c r="Y97" s="49">
        <f t="shared" si="7"/>
        <v>0</v>
      </c>
      <c r="Z97" s="51">
        <f t="shared" si="8"/>
        <v>44</v>
      </c>
      <c r="AA97" s="49">
        <f t="shared" si="9"/>
        <v>0</v>
      </c>
      <c r="AB97" s="51">
        <f t="shared" si="10"/>
        <v>62</v>
      </c>
    </row>
    <row r="98" ht="18.0" hidden="1" customHeight="1">
      <c r="A98" s="36">
        <v>0.0</v>
      </c>
      <c r="B98" s="60"/>
      <c r="C98" s="39"/>
      <c r="D98" s="59" t="s">
        <v>229</v>
      </c>
      <c r="E98" s="59">
        <v>2002.0</v>
      </c>
      <c r="F98" s="43"/>
      <c r="G98" s="43" t="s">
        <v>29</v>
      </c>
      <c r="H98" s="43"/>
      <c r="I98" s="43"/>
      <c r="J98" s="49">
        <f t="shared" si="1"/>
        <v>0</v>
      </c>
      <c r="K98" s="51">
        <f t="shared" si="2"/>
        <v>62</v>
      </c>
      <c r="L98" s="52"/>
      <c r="M98" s="43"/>
      <c r="N98" s="43"/>
      <c r="O98" s="46">
        <f t="shared" si="3"/>
        <v>0</v>
      </c>
      <c r="P98" s="46">
        <f t="shared" si="11"/>
        <v>0</v>
      </c>
      <c r="Q98" s="49">
        <f t="shared" si="4"/>
        <v>0</v>
      </c>
      <c r="R98" s="51">
        <f t="shared" si="5"/>
        <v>29</v>
      </c>
      <c r="S98" s="52"/>
      <c r="T98" s="43"/>
      <c r="U98" s="43"/>
      <c r="V98" s="43"/>
      <c r="W98" s="54"/>
      <c r="X98" s="55" t="str">
        <f t="shared" si="6"/>
        <v/>
      </c>
      <c r="Y98" s="49">
        <f t="shared" si="7"/>
        <v>0</v>
      </c>
      <c r="Z98" s="51">
        <f t="shared" si="8"/>
        <v>44</v>
      </c>
      <c r="AA98" s="49">
        <f t="shared" si="9"/>
        <v>0</v>
      </c>
      <c r="AB98" s="51">
        <f t="shared" si="10"/>
        <v>62</v>
      </c>
    </row>
    <row r="99" ht="18.0" hidden="1" customHeight="1">
      <c r="A99" s="37">
        <v>0.0</v>
      </c>
      <c r="B99" s="37"/>
      <c r="C99" s="39" t="s">
        <v>230</v>
      </c>
      <c r="D99" s="41" t="s">
        <v>231</v>
      </c>
      <c r="E99" s="41">
        <v>2005.0</v>
      </c>
      <c r="F99" s="43"/>
      <c r="G99" s="43" t="s">
        <v>29</v>
      </c>
      <c r="H99" s="43"/>
      <c r="I99" s="43"/>
      <c r="J99" s="49">
        <f t="shared" si="1"/>
        <v>0</v>
      </c>
      <c r="K99" s="51">
        <f t="shared" si="2"/>
        <v>62</v>
      </c>
      <c r="L99" s="52"/>
      <c r="M99" s="43"/>
      <c r="N99" s="43"/>
      <c r="O99" s="46">
        <f t="shared" si="3"/>
        <v>0</v>
      </c>
      <c r="P99" s="46">
        <f t="shared" si="11"/>
        <v>0</v>
      </c>
      <c r="Q99" s="49">
        <f t="shared" si="4"/>
        <v>0</v>
      </c>
      <c r="R99" s="51">
        <f t="shared" si="5"/>
        <v>29</v>
      </c>
      <c r="S99" s="52"/>
      <c r="T99" s="43"/>
      <c r="U99" s="43"/>
      <c r="V99" s="43"/>
      <c r="W99" s="54"/>
      <c r="X99" s="55" t="str">
        <f t="shared" si="6"/>
        <v/>
      </c>
      <c r="Y99" s="49">
        <f t="shared" si="7"/>
        <v>0</v>
      </c>
      <c r="Z99" s="51">
        <f t="shared" si="8"/>
        <v>44</v>
      </c>
      <c r="AA99" s="49">
        <f t="shared" si="9"/>
        <v>0</v>
      </c>
      <c r="AB99" s="51">
        <f t="shared" si="10"/>
        <v>62</v>
      </c>
    </row>
    <row r="100" ht="18.0" hidden="1" customHeight="1">
      <c r="A100" s="36">
        <v>0.0</v>
      </c>
      <c r="B100" s="60"/>
      <c r="C100" s="58"/>
      <c r="D100" s="59" t="s">
        <v>232</v>
      </c>
      <c r="E100" s="59">
        <v>2007.0</v>
      </c>
      <c r="F100" s="46" t="s">
        <v>217</v>
      </c>
      <c r="G100" s="43" t="s">
        <v>29</v>
      </c>
      <c r="H100" s="43"/>
      <c r="I100" s="43"/>
      <c r="J100" s="49">
        <f t="shared" si="1"/>
        <v>0</v>
      </c>
      <c r="K100" s="51">
        <f t="shared" si="2"/>
        <v>62</v>
      </c>
      <c r="L100" s="52"/>
      <c r="M100" s="43"/>
      <c r="N100" s="43"/>
      <c r="O100" s="46">
        <f t="shared" si="3"/>
        <v>0</v>
      </c>
      <c r="P100" s="46">
        <f t="shared" si="11"/>
        <v>0</v>
      </c>
      <c r="Q100" s="49">
        <f t="shared" si="4"/>
        <v>0</v>
      </c>
      <c r="R100" s="51">
        <f t="shared" si="5"/>
        <v>29</v>
      </c>
      <c r="S100" s="52"/>
      <c r="T100" s="43"/>
      <c r="U100" s="43"/>
      <c r="V100" s="43"/>
      <c r="W100" s="54"/>
      <c r="X100" s="55" t="str">
        <f t="shared" si="6"/>
        <v/>
      </c>
      <c r="Y100" s="49">
        <f t="shared" si="7"/>
        <v>0</v>
      </c>
      <c r="Z100" s="51">
        <f t="shared" si="8"/>
        <v>44</v>
      </c>
      <c r="AA100" s="49">
        <f t="shared" si="9"/>
        <v>0</v>
      </c>
      <c r="AB100" s="51">
        <f t="shared" si="10"/>
        <v>62</v>
      </c>
    </row>
    <row r="101" ht="18.0" hidden="1" customHeight="1">
      <c r="A101" s="36">
        <v>0.0</v>
      </c>
      <c r="B101" s="36"/>
      <c r="C101" s="58"/>
      <c r="D101" s="59" t="s">
        <v>234</v>
      </c>
      <c r="E101" s="59">
        <v>2007.0</v>
      </c>
      <c r="F101" s="55"/>
      <c r="G101" s="43" t="s">
        <v>29</v>
      </c>
      <c r="H101" s="43"/>
      <c r="I101" s="43"/>
      <c r="J101" s="49">
        <f t="shared" si="1"/>
        <v>0</v>
      </c>
      <c r="K101" s="51">
        <f t="shared" si="2"/>
        <v>62</v>
      </c>
      <c r="L101" s="52"/>
      <c r="M101" s="43"/>
      <c r="N101" s="43"/>
      <c r="O101" s="46">
        <f t="shared" si="3"/>
        <v>0</v>
      </c>
      <c r="P101" s="46">
        <f t="shared" si="11"/>
        <v>0</v>
      </c>
      <c r="Q101" s="49">
        <f t="shared" si="4"/>
        <v>0</v>
      </c>
      <c r="R101" s="51">
        <f t="shared" si="5"/>
        <v>29</v>
      </c>
      <c r="S101" s="52"/>
      <c r="T101" s="43"/>
      <c r="U101" s="43"/>
      <c r="V101" s="43"/>
      <c r="W101" s="54"/>
      <c r="X101" s="55" t="str">
        <f t="shared" si="6"/>
        <v/>
      </c>
      <c r="Y101" s="49">
        <f t="shared" si="7"/>
        <v>0</v>
      </c>
      <c r="Z101" s="51">
        <f t="shared" si="8"/>
        <v>44</v>
      </c>
      <c r="AA101" s="49">
        <f t="shared" si="9"/>
        <v>0</v>
      </c>
      <c r="AB101" s="51">
        <f t="shared" si="10"/>
        <v>62</v>
      </c>
    </row>
    <row r="102" ht="18.0" hidden="1" customHeight="1">
      <c r="A102" s="36">
        <v>0.0</v>
      </c>
      <c r="B102" s="36"/>
      <c r="C102" s="39" t="s">
        <v>235</v>
      </c>
      <c r="D102" s="41" t="s">
        <v>236</v>
      </c>
      <c r="E102" s="41">
        <v>2008.0</v>
      </c>
      <c r="F102" s="43"/>
      <c r="G102" s="43" t="s">
        <v>29</v>
      </c>
      <c r="H102" s="46"/>
      <c r="I102" s="46"/>
      <c r="J102" s="49">
        <f t="shared" si="1"/>
        <v>0</v>
      </c>
      <c r="K102" s="51">
        <f t="shared" si="2"/>
        <v>62</v>
      </c>
      <c r="L102" s="52"/>
      <c r="M102" s="46"/>
      <c r="N102" s="46"/>
      <c r="O102" s="46">
        <f t="shared" si="3"/>
        <v>0</v>
      </c>
      <c r="P102" s="46">
        <f t="shared" si="11"/>
        <v>0</v>
      </c>
      <c r="Q102" s="49">
        <f t="shared" si="4"/>
        <v>0</v>
      </c>
      <c r="R102" s="51">
        <f t="shared" si="5"/>
        <v>29</v>
      </c>
      <c r="S102" s="52"/>
      <c r="T102" s="46"/>
      <c r="U102" s="46"/>
      <c r="V102" s="46"/>
      <c r="W102" s="54"/>
      <c r="X102" s="55" t="str">
        <f t="shared" si="6"/>
        <v/>
      </c>
      <c r="Y102" s="49">
        <f t="shared" si="7"/>
        <v>0</v>
      </c>
      <c r="Z102" s="51">
        <f t="shared" si="8"/>
        <v>44</v>
      </c>
      <c r="AA102" s="49">
        <f t="shared" si="9"/>
        <v>0</v>
      </c>
      <c r="AB102" s="51">
        <f t="shared" si="10"/>
        <v>62</v>
      </c>
    </row>
    <row r="103" ht="18.0" hidden="1" customHeight="1">
      <c r="A103" s="36">
        <v>0.0</v>
      </c>
      <c r="B103" s="37"/>
      <c r="C103" s="39" t="s">
        <v>238</v>
      </c>
      <c r="D103" s="41" t="s">
        <v>239</v>
      </c>
      <c r="E103" s="41">
        <v>2008.0</v>
      </c>
      <c r="F103" s="43"/>
      <c r="G103" s="43" t="s">
        <v>29</v>
      </c>
      <c r="H103" s="43"/>
      <c r="I103" s="43"/>
      <c r="J103" s="49">
        <f t="shared" si="1"/>
        <v>0</v>
      </c>
      <c r="K103" s="51">
        <f t="shared" si="2"/>
        <v>62</v>
      </c>
      <c r="L103" s="52"/>
      <c r="M103" s="43"/>
      <c r="N103" s="43"/>
      <c r="O103" s="46">
        <f t="shared" si="3"/>
        <v>0</v>
      </c>
      <c r="P103" s="46">
        <f t="shared" si="11"/>
        <v>0</v>
      </c>
      <c r="Q103" s="49">
        <f t="shared" si="4"/>
        <v>0</v>
      </c>
      <c r="R103" s="51">
        <f t="shared" si="5"/>
        <v>29</v>
      </c>
      <c r="S103" s="52"/>
      <c r="T103" s="43"/>
      <c r="U103" s="43"/>
      <c r="V103" s="43"/>
      <c r="W103" s="54"/>
      <c r="X103" s="55" t="str">
        <f t="shared" si="6"/>
        <v/>
      </c>
      <c r="Y103" s="49">
        <f t="shared" si="7"/>
        <v>0</v>
      </c>
      <c r="Z103" s="51">
        <f t="shared" si="8"/>
        <v>44</v>
      </c>
      <c r="AA103" s="49">
        <f t="shared" si="9"/>
        <v>0</v>
      </c>
      <c r="AB103" s="51">
        <f t="shared" si="10"/>
        <v>62</v>
      </c>
    </row>
    <row r="104" ht="18.0" hidden="1" customHeight="1">
      <c r="A104" s="37">
        <v>0.0</v>
      </c>
      <c r="B104" s="68"/>
      <c r="C104" s="38"/>
      <c r="D104" s="41" t="s">
        <v>241</v>
      </c>
      <c r="E104" s="41">
        <v>2008.0</v>
      </c>
      <c r="F104" s="43"/>
      <c r="G104" s="43" t="s">
        <v>29</v>
      </c>
      <c r="H104" s="43"/>
      <c r="I104" s="43"/>
      <c r="J104" s="49">
        <f t="shared" si="1"/>
        <v>0</v>
      </c>
      <c r="K104" s="51">
        <f t="shared" si="2"/>
        <v>62</v>
      </c>
      <c r="L104" s="52"/>
      <c r="M104" s="43"/>
      <c r="N104" s="43"/>
      <c r="O104" s="46">
        <f t="shared" si="3"/>
        <v>0</v>
      </c>
      <c r="P104" s="46">
        <f t="shared" si="11"/>
        <v>0</v>
      </c>
      <c r="Q104" s="49">
        <f t="shared" si="4"/>
        <v>0</v>
      </c>
      <c r="R104" s="51">
        <f t="shared" si="5"/>
        <v>29</v>
      </c>
      <c r="S104" s="52"/>
      <c r="T104" s="43"/>
      <c r="U104" s="43"/>
      <c r="V104" s="43"/>
      <c r="W104" s="54"/>
      <c r="X104" s="55" t="str">
        <f t="shared" si="6"/>
        <v/>
      </c>
      <c r="Y104" s="49">
        <f t="shared" si="7"/>
        <v>0</v>
      </c>
      <c r="Z104" s="51">
        <f t="shared" si="8"/>
        <v>44</v>
      </c>
      <c r="AA104" s="49">
        <f t="shared" si="9"/>
        <v>0</v>
      </c>
      <c r="AB104" s="51">
        <f t="shared" si="10"/>
        <v>62</v>
      </c>
    </row>
    <row r="105" ht="18.0" hidden="1" customHeight="1">
      <c r="A105" s="37">
        <v>0.0</v>
      </c>
      <c r="B105" s="68"/>
      <c r="C105" s="38"/>
      <c r="D105" s="41" t="s">
        <v>242</v>
      </c>
      <c r="E105" s="41">
        <v>2010.0</v>
      </c>
      <c r="F105" s="43"/>
      <c r="G105" s="43" t="s">
        <v>29</v>
      </c>
      <c r="H105" s="43"/>
      <c r="I105" s="43"/>
      <c r="J105" s="49">
        <f t="shared" si="1"/>
        <v>0</v>
      </c>
      <c r="K105" s="51">
        <f t="shared" si="2"/>
        <v>62</v>
      </c>
      <c r="L105" s="52"/>
      <c r="M105" s="43"/>
      <c r="N105" s="43"/>
      <c r="O105" s="46">
        <f t="shared" si="3"/>
        <v>0</v>
      </c>
      <c r="P105" s="46">
        <f t="shared" si="11"/>
        <v>0</v>
      </c>
      <c r="Q105" s="49">
        <f t="shared" si="4"/>
        <v>0</v>
      </c>
      <c r="R105" s="51">
        <f t="shared" si="5"/>
        <v>29</v>
      </c>
      <c r="S105" s="52"/>
      <c r="T105" s="43"/>
      <c r="U105" s="43"/>
      <c r="V105" s="43"/>
      <c r="W105" s="54"/>
      <c r="X105" s="55" t="str">
        <f t="shared" si="6"/>
        <v/>
      </c>
      <c r="Y105" s="49">
        <f t="shared" si="7"/>
        <v>0</v>
      </c>
      <c r="Z105" s="51">
        <f t="shared" si="8"/>
        <v>44</v>
      </c>
      <c r="AA105" s="49">
        <f t="shared" si="9"/>
        <v>0</v>
      </c>
      <c r="AB105" s="51">
        <f t="shared" si="10"/>
        <v>62</v>
      </c>
    </row>
    <row r="106" ht="18.0" hidden="1" customHeight="1">
      <c r="A106" s="36">
        <v>0.0</v>
      </c>
      <c r="B106" s="36"/>
      <c r="C106" s="58"/>
      <c r="D106" s="59" t="s">
        <v>243</v>
      </c>
      <c r="E106" s="59">
        <v>2012.0</v>
      </c>
      <c r="F106" s="46" t="s">
        <v>217</v>
      </c>
      <c r="G106" s="43" t="s">
        <v>29</v>
      </c>
      <c r="H106" s="43"/>
      <c r="I106" s="43"/>
      <c r="J106" s="49">
        <f t="shared" si="1"/>
        <v>0</v>
      </c>
      <c r="K106" s="51">
        <f t="shared" si="2"/>
        <v>62</v>
      </c>
      <c r="L106" s="52"/>
      <c r="M106" s="43"/>
      <c r="N106" s="43"/>
      <c r="O106" s="46">
        <f t="shared" si="3"/>
        <v>0</v>
      </c>
      <c r="P106" s="46">
        <f t="shared" si="11"/>
        <v>0</v>
      </c>
      <c r="Q106" s="49">
        <f t="shared" si="4"/>
        <v>0</v>
      </c>
      <c r="R106" s="51">
        <f t="shared" si="5"/>
        <v>29</v>
      </c>
      <c r="S106" s="52"/>
      <c r="T106" s="43"/>
      <c r="U106" s="43"/>
      <c r="V106" s="43"/>
      <c r="W106" s="54"/>
      <c r="X106" s="55" t="str">
        <f t="shared" si="6"/>
        <v/>
      </c>
      <c r="Y106" s="49">
        <f t="shared" si="7"/>
        <v>0</v>
      </c>
      <c r="Z106" s="51">
        <f t="shared" si="8"/>
        <v>44</v>
      </c>
      <c r="AA106" s="49">
        <f t="shared" si="9"/>
        <v>0</v>
      </c>
      <c r="AB106" s="51">
        <f t="shared" si="10"/>
        <v>62</v>
      </c>
    </row>
    <row r="107" ht="18.0" hidden="1" customHeight="1">
      <c r="A107" s="36">
        <v>0.0</v>
      </c>
      <c r="B107" s="37"/>
      <c r="C107" s="39" t="s">
        <v>246</v>
      </c>
      <c r="D107" s="41" t="s">
        <v>247</v>
      </c>
      <c r="E107" s="41">
        <v>2012.0</v>
      </c>
      <c r="F107" s="43"/>
      <c r="G107" s="43" t="s">
        <v>29</v>
      </c>
      <c r="H107" s="43"/>
      <c r="I107" s="43"/>
      <c r="J107" s="49">
        <f t="shared" si="1"/>
        <v>0</v>
      </c>
      <c r="K107" s="51">
        <f t="shared" si="2"/>
        <v>62</v>
      </c>
      <c r="L107" s="52"/>
      <c r="M107" s="43"/>
      <c r="N107" s="43"/>
      <c r="O107" s="46">
        <f t="shared" si="3"/>
        <v>0</v>
      </c>
      <c r="P107" s="46">
        <f t="shared" si="11"/>
        <v>0</v>
      </c>
      <c r="Q107" s="49">
        <f t="shared" si="4"/>
        <v>0</v>
      </c>
      <c r="R107" s="51">
        <f t="shared" si="5"/>
        <v>29</v>
      </c>
      <c r="S107" s="52"/>
      <c r="T107" s="43"/>
      <c r="U107" s="43"/>
      <c r="V107" s="43"/>
      <c r="W107" s="54"/>
      <c r="X107" s="55" t="str">
        <f t="shared" si="6"/>
        <v/>
      </c>
      <c r="Y107" s="49">
        <f t="shared" si="7"/>
        <v>0</v>
      </c>
      <c r="Z107" s="51">
        <f t="shared" si="8"/>
        <v>44</v>
      </c>
      <c r="AA107" s="49">
        <f t="shared" si="9"/>
        <v>0</v>
      </c>
      <c r="AB107" s="51">
        <f t="shared" si="10"/>
        <v>62</v>
      </c>
    </row>
    <row r="108" ht="18.0" hidden="1" customHeight="1">
      <c r="A108" s="36">
        <v>0.0</v>
      </c>
      <c r="B108" s="68"/>
      <c r="C108" s="38"/>
      <c r="D108" s="41" t="s">
        <v>257</v>
      </c>
      <c r="E108" s="41">
        <v>2012.0</v>
      </c>
      <c r="F108" s="43"/>
      <c r="G108" s="43" t="s">
        <v>29</v>
      </c>
      <c r="H108" s="43"/>
      <c r="I108" s="43"/>
      <c r="J108" s="49">
        <f t="shared" si="1"/>
        <v>0</v>
      </c>
      <c r="K108" s="51">
        <f t="shared" si="2"/>
        <v>62</v>
      </c>
      <c r="L108" s="52"/>
      <c r="M108" s="43"/>
      <c r="N108" s="43"/>
      <c r="O108" s="46">
        <f t="shared" si="3"/>
        <v>0</v>
      </c>
      <c r="P108" s="46">
        <f t="shared" si="11"/>
        <v>0</v>
      </c>
      <c r="Q108" s="49">
        <f t="shared" si="4"/>
        <v>0</v>
      </c>
      <c r="R108" s="51">
        <f t="shared" si="5"/>
        <v>29</v>
      </c>
      <c r="S108" s="52"/>
      <c r="T108" s="43"/>
      <c r="U108" s="43"/>
      <c r="V108" s="43"/>
      <c r="W108" s="54"/>
      <c r="X108" s="55" t="str">
        <f t="shared" si="6"/>
        <v/>
      </c>
      <c r="Y108" s="49">
        <f t="shared" si="7"/>
        <v>0</v>
      </c>
      <c r="Z108" s="51">
        <f t="shared" si="8"/>
        <v>44</v>
      </c>
      <c r="AA108" s="49">
        <f t="shared" si="9"/>
        <v>0</v>
      </c>
      <c r="AB108" s="51">
        <f t="shared" si="10"/>
        <v>62</v>
      </c>
    </row>
    <row r="109" ht="18.0" hidden="1" customHeight="1">
      <c r="A109" s="37">
        <v>0.0</v>
      </c>
      <c r="B109" s="37"/>
      <c r="C109" s="39" t="s">
        <v>265</v>
      </c>
      <c r="D109" s="41" t="s">
        <v>266</v>
      </c>
      <c r="E109" s="41">
        <v>2012.0</v>
      </c>
      <c r="F109" s="43"/>
      <c r="G109" s="43" t="s">
        <v>29</v>
      </c>
      <c r="H109" s="43"/>
      <c r="I109" s="43"/>
      <c r="J109" s="49">
        <f t="shared" si="1"/>
        <v>0</v>
      </c>
      <c r="K109" s="51">
        <f t="shared" si="2"/>
        <v>62</v>
      </c>
      <c r="L109" s="52"/>
      <c r="M109" s="43"/>
      <c r="N109" s="43"/>
      <c r="O109" s="46">
        <f t="shared" si="3"/>
        <v>0</v>
      </c>
      <c r="P109" s="46">
        <f t="shared" si="11"/>
        <v>0</v>
      </c>
      <c r="Q109" s="49">
        <f t="shared" si="4"/>
        <v>0</v>
      </c>
      <c r="R109" s="51">
        <f t="shared" si="5"/>
        <v>29</v>
      </c>
      <c r="S109" s="52"/>
      <c r="T109" s="43"/>
      <c r="U109" s="43"/>
      <c r="V109" s="43"/>
      <c r="W109" s="54"/>
      <c r="X109" s="55" t="str">
        <f t="shared" si="6"/>
        <v/>
      </c>
      <c r="Y109" s="49">
        <f t="shared" si="7"/>
        <v>0</v>
      </c>
      <c r="Z109" s="51">
        <f t="shared" si="8"/>
        <v>44</v>
      </c>
      <c r="AA109" s="49">
        <f t="shared" si="9"/>
        <v>0</v>
      </c>
      <c r="AB109" s="51">
        <f t="shared" si="10"/>
        <v>62</v>
      </c>
    </row>
    <row r="110" ht="18.0" hidden="1" customHeight="1">
      <c r="A110" s="37">
        <v>0.0</v>
      </c>
      <c r="B110" s="37"/>
      <c r="C110" s="39" t="s">
        <v>269</v>
      </c>
      <c r="D110" s="41" t="s">
        <v>270</v>
      </c>
      <c r="E110" s="41">
        <v>2012.0</v>
      </c>
      <c r="F110" s="43"/>
      <c r="G110" s="43" t="s">
        <v>29</v>
      </c>
      <c r="H110" s="43"/>
      <c r="I110" s="43"/>
      <c r="J110" s="49">
        <f t="shared" si="1"/>
        <v>0</v>
      </c>
      <c r="K110" s="51">
        <f t="shared" si="2"/>
        <v>62</v>
      </c>
      <c r="L110" s="52"/>
      <c r="M110" s="43"/>
      <c r="N110" s="43"/>
      <c r="O110" s="46">
        <f t="shared" si="3"/>
        <v>0</v>
      </c>
      <c r="P110" s="46">
        <f t="shared" si="11"/>
        <v>0</v>
      </c>
      <c r="Q110" s="49">
        <f t="shared" si="4"/>
        <v>0</v>
      </c>
      <c r="R110" s="51">
        <f t="shared" si="5"/>
        <v>29</v>
      </c>
      <c r="S110" s="52"/>
      <c r="T110" s="43"/>
      <c r="U110" s="43"/>
      <c r="V110" s="43"/>
      <c r="W110" s="54"/>
      <c r="X110" s="55" t="str">
        <f t="shared" si="6"/>
        <v/>
      </c>
      <c r="Y110" s="49">
        <f t="shared" si="7"/>
        <v>0</v>
      </c>
      <c r="Z110" s="51">
        <f t="shared" si="8"/>
        <v>44</v>
      </c>
      <c r="AA110" s="49">
        <f t="shared" si="9"/>
        <v>0</v>
      </c>
      <c r="AB110" s="51">
        <f t="shared" si="10"/>
        <v>62</v>
      </c>
    </row>
    <row r="111" ht="18.0" hidden="1" customHeight="1">
      <c r="A111" s="37">
        <v>0.0</v>
      </c>
      <c r="B111" s="68"/>
      <c r="C111" s="38"/>
      <c r="D111" s="41" t="s">
        <v>271</v>
      </c>
      <c r="E111" s="41">
        <v>2012.0</v>
      </c>
      <c r="F111" s="43"/>
      <c r="G111" s="43" t="s">
        <v>29</v>
      </c>
      <c r="H111" s="43"/>
      <c r="I111" s="43"/>
      <c r="J111" s="49">
        <f t="shared" si="1"/>
        <v>0</v>
      </c>
      <c r="K111" s="51">
        <f t="shared" si="2"/>
        <v>62</v>
      </c>
      <c r="L111" s="52"/>
      <c r="M111" s="43"/>
      <c r="N111" s="43"/>
      <c r="O111" s="46">
        <f t="shared" si="3"/>
        <v>0</v>
      </c>
      <c r="P111" s="46">
        <f t="shared" si="11"/>
        <v>0</v>
      </c>
      <c r="Q111" s="49">
        <f t="shared" si="4"/>
        <v>0</v>
      </c>
      <c r="R111" s="51">
        <f t="shared" si="5"/>
        <v>29</v>
      </c>
      <c r="S111" s="52"/>
      <c r="T111" s="43"/>
      <c r="U111" s="43"/>
      <c r="V111" s="43"/>
      <c r="W111" s="54"/>
      <c r="X111" s="55" t="str">
        <f t="shared" si="6"/>
        <v/>
      </c>
      <c r="Y111" s="49">
        <f t="shared" si="7"/>
        <v>0</v>
      </c>
      <c r="Z111" s="51">
        <f t="shared" si="8"/>
        <v>44</v>
      </c>
      <c r="AA111" s="49">
        <f t="shared" si="9"/>
        <v>0</v>
      </c>
      <c r="AB111" s="51">
        <f t="shared" si="10"/>
        <v>62</v>
      </c>
    </row>
    <row r="112" ht="18.0" hidden="1" customHeight="1">
      <c r="A112" s="36">
        <v>0.0</v>
      </c>
      <c r="B112" s="68"/>
      <c r="C112" s="38"/>
      <c r="D112" s="41" t="s">
        <v>272</v>
      </c>
      <c r="E112" s="59">
        <v>2013.0</v>
      </c>
      <c r="F112" s="43"/>
      <c r="G112" s="43" t="s">
        <v>29</v>
      </c>
      <c r="H112" s="43"/>
      <c r="I112" s="43"/>
      <c r="J112" s="49">
        <f t="shared" si="1"/>
        <v>0</v>
      </c>
      <c r="K112" s="51">
        <f t="shared" si="2"/>
        <v>62</v>
      </c>
      <c r="L112" s="52"/>
      <c r="M112" s="43"/>
      <c r="N112" s="43"/>
      <c r="O112" s="46">
        <f t="shared" si="3"/>
        <v>0</v>
      </c>
      <c r="P112" s="46">
        <f t="shared" si="11"/>
        <v>0</v>
      </c>
      <c r="Q112" s="49">
        <f t="shared" si="4"/>
        <v>0</v>
      </c>
      <c r="R112" s="51">
        <f t="shared" si="5"/>
        <v>29</v>
      </c>
      <c r="S112" s="52"/>
      <c r="T112" s="43"/>
      <c r="U112" s="43"/>
      <c r="V112" s="43"/>
      <c r="W112" s="54"/>
      <c r="X112" s="55" t="str">
        <f t="shared" si="6"/>
        <v/>
      </c>
      <c r="Y112" s="49">
        <f t="shared" si="7"/>
        <v>0</v>
      </c>
      <c r="Z112" s="51">
        <f t="shared" si="8"/>
        <v>44</v>
      </c>
      <c r="AA112" s="49">
        <f t="shared" si="9"/>
        <v>0</v>
      </c>
      <c r="AB112" s="51">
        <f t="shared" si="10"/>
        <v>62</v>
      </c>
    </row>
    <row r="113" ht="18.0" hidden="1" customHeight="1">
      <c r="A113" s="36">
        <v>0.0</v>
      </c>
      <c r="B113" s="36"/>
      <c r="C113" s="58"/>
      <c r="D113" s="41" t="s">
        <v>273</v>
      </c>
      <c r="E113" s="41">
        <v>2014.0</v>
      </c>
      <c r="F113" s="43"/>
      <c r="G113" s="43" t="s">
        <v>29</v>
      </c>
      <c r="H113" s="46"/>
      <c r="I113" s="46"/>
      <c r="J113" s="49">
        <f t="shared" si="1"/>
        <v>0</v>
      </c>
      <c r="K113" s="51">
        <f t="shared" si="2"/>
        <v>62</v>
      </c>
      <c r="L113" s="52"/>
      <c r="M113" s="43"/>
      <c r="N113" s="43"/>
      <c r="O113" s="46">
        <f t="shared" si="3"/>
        <v>0</v>
      </c>
      <c r="P113" s="46">
        <f t="shared" si="11"/>
        <v>0</v>
      </c>
      <c r="Q113" s="49">
        <f t="shared" si="4"/>
        <v>0</v>
      </c>
      <c r="R113" s="51">
        <f t="shared" si="5"/>
        <v>29</v>
      </c>
      <c r="S113" s="52"/>
      <c r="T113" s="46"/>
      <c r="U113" s="46"/>
      <c r="V113" s="46"/>
      <c r="W113" s="54"/>
      <c r="X113" s="55" t="str">
        <f t="shared" si="6"/>
        <v/>
      </c>
      <c r="Y113" s="49">
        <f t="shared" si="7"/>
        <v>0</v>
      </c>
      <c r="Z113" s="51">
        <f t="shared" si="8"/>
        <v>44</v>
      </c>
      <c r="AA113" s="49">
        <f t="shared" si="9"/>
        <v>0</v>
      </c>
      <c r="AB113" s="51">
        <f t="shared" si="10"/>
        <v>62</v>
      </c>
    </row>
    <row r="114" ht="18.0" hidden="1" customHeight="1">
      <c r="A114" s="36">
        <v>0.0</v>
      </c>
      <c r="B114" s="36"/>
      <c r="C114" s="39" t="s">
        <v>274</v>
      </c>
      <c r="D114" s="41" t="s">
        <v>275</v>
      </c>
      <c r="E114" s="41">
        <v>2014.0</v>
      </c>
      <c r="F114" s="43"/>
      <c r="G114" s="43" t="s">
        <v>29</v>
      </c>
      <c r="H114" s="46"/>
      <c r="I114" s="43"/>
      <c r="J114" s="49">
        <f t="shared" si="1"/>
        <v>0</v>
      </c>
      <c r="K114" s="51">
        <f t="shared" si="2"/>
        <v>62</v>
      </c>
      <c r="L114" s="52"/>
      <c r="M114" s="46"/>
      <c r="N114" s="46"/>
      <c r="O114" s="46">
        <f t="shared" si="3"/>
        <v>0</v>
      </c>
      <c r="P114" s="46">
        <f t="shared" si="11"/>
        <v>0</v>
      </c>
      <c r="Q114" s="49">
        <f t="shared" si="4"/>
        <v>0</v>
      </c>
      <c r="R114" s="51">
        <f t="shared" si="5"/>
        <v>29</v>
      </c>
      <c r="S114" s="52"/>
      <c r="T114" s="46"/>
      <c r="U114" s="46"/>
      <c r="V114" s="46"/>
      <c r="W114" s="54"/>
      <c r="X114" s="55" t="str">
        <f t="shared" si="6"/>
        <v/>
      </c>
      <c r="Y114" s="49">
        <f t="shared" si="7"/>
        <v>0</v>
      </c>
      <c r="Z114" s="51">
        <f t="shared" si="8"/>
        <v>44</v>
      </c>
      <c r="AA114" s="49">
        <f t="shared" si="9"/>
        <v>0</v>
      </c>
      <c r="AB114" s="51">
        <f t="shared" si="10"/>
        <v>62</v>
      </c>
    </row>
    <row r="115" ht="18.0" hidden="1" customHeight="1">
      <c r="A115" s="36">
        <v>0.0</v>
      </c>
      <c r="B115" s="60"/>
      <c r="C115" s="39" t="s">
        <v>276</v>
      </c>
      <c r="D115" s="41" t="s">
        <v>277</v>
      </c>
      <c r="E115" s="41">
        <v>2014.0</v>
      </c>
      <c r="F115" s="43"/>
      <c r="G115" s="43" t="s">
        <v>29</v>
      </c>
      <c r="H115" s="46"/>
      <c r="I115" s="43"/>
      <c r="J115" s="49">
        <f t="shared" si="1"/>
        <v>0</v>
      </c>
      <c r="K115" s="51">
        <f t="shared" si="2"/>
        <v>62</v>
      </c>
      <c r="L115" s="52"/>
      <c r="M115" s="43"/>
      <c r="N115" s="43"/>
      <c r="O115" s="46">
        <f t="shared" si="3"/>
        <v>0</v>
      </c>
      <c r="P115" s="46">
        <f t="shared" si="11"/>
        <v>0</v>
      </c>
      <c r="Q115" s="49">
        <f t="shared" si="4"/>
        <v>0</v>
      </c>
      <c r="R115" s="51">
        <f t="shared" si="5"/>
        <v>29</v>
      </c>
      <c r="S115" s="52"/>
      <c r="T115" s="46"/>
      <c r="U115" s="43"/>
      <c r="V115" s="46"/>
      <c r="W115" s="54"/>
      <c r="X115" s="55" t="str">
        <f t="shared" si="6"/>
        <v/>
      </c>
      <c r="Y115" s="49">
        <f t="shared" si="7"/>
        <v>0</v>
      </c>
      <c r="Z115" s="51">
        <f t="shared" si="8"/>
        <v>44</v>
      </c>
      <c r="AA115" s="49">
        <f t="shared" si="9"/>
        <v>0</v>
      </c>
      <c r="AB115" s="51">
        <f t="shared" si="10"/>
        <v>62</v>
      </c>
    </row>
    <row r="116" ht="18.0" hidden="1" customHeight="1">
      <c r="A116" s="36">
        <v>0.0</v>
      </c>
      <c r="B116" s="36"/>
      <c r="C116" s="58"/>
      <c r="D116" s="41" t="s">
        <v>278</v>
      </c>
      <c r="E116" s="59">
        <v>2014.0</v>
      </c>
      <c r="F116" s="43"/>
      <c r="G116" s="43" t="s">
        <v>29</v>
      </c>
      <c r="H116" s="43"/>
      <c r="I116" s="43"/>
      <c r="J116" s="49">
        <f t="shared" si="1"/>
        <v>0</v>
      </c>
      <c r="K116" s="51">
        <f t="shared" si="2"/>
        <v>62</v>
      </c>
      <c r="L116" s="52"/>
      <c r="M116" s="43"/>
      <c r="N116" s="43"/>
      <c r="O116" s="46">
        <f t="shared" si="3"/>
        <v>0</v>
      </c>
      <c r="P116" s="46">
        <f t="shared" si="11"/>
        <v>0</v>
      </c>
      <c r="Q116" s="49">
        <f t="shared" si="4"/>
        <v>0</v>
      </c>
      <c r="R116" s="51">
        <f t="shared" si="5"/>
        <v>29</v>
      </c>
      <c r="S116" s="52"/>
      <c r="T116" s="43"/>
      <c r="U116" s="43"/>
      <c r="V116" s="43"/>
      <c r="W116" s="54"/>
      <c r="X116" s="55" t="str">
        <f t="shared" si="6"/>
        <v/>
      </c>
      <c r="Y116" s="49">
        <f t="shared" si="7"/>
        <v>0</v>
      </c>
      <c r="Z116" s="51">
        <f t="shared" si="8"/>
        <v>44</v>
      </c>
      <c r="AA116" s="49">
        <f t="shared" si="9"/>
        <v>0</v>
      </c>
      <c r="AB116" s="51">
        <f t="shared" si="10"/>
        <v>62</v>
      </c>
    </row>
    <row r="117" ht="18.0" hidden="1" customHeight="1">
      <c r="A117" s="36">
        <v>0.0</v>
      </c>
      <c r="B117" s="37"/>
      <c r="C117" s="39" t="s">
        <v>279</v>
      </c>
      <c r="D117" s="41" t="s">
        <v>280</v>
      </c>
      <c r="E117" s="41">
        <v>2014.0</v>
      </c>
      <c r="F117" s="43"/>
      <c r="G117" s="43" t="s">
        <v>29</v>
      </c>
      <c r="H117" s="43"/>
      <c r="I117" s="43"/>
      <c r="J117" s="49">
        <f t="shared" si="1"/>
        <v>0</v>
      </c>
      <c r="K117" s="51">
        <f t="shared" si="2"/>
        <v>62</v>
      </c>
      <c r="L117" s="52"/>
      <c r="M117" s="43"/>
      <c r="N117" s="43"/>
      <c r="O117" s="46">
        <f t="shared" si="3"/>
        <v>0</v>
      </c>
      <c r="P117" s="46">
        <f t="shared" si="11"/>
        <v>0</v>
      </c>
      <c r="Q117" s="49">
        <f t="shared" si="4"/>
        <v>0</v>
      </c>
      <c r="R117" s="51">
        <f t="shared" si="5"/>
        <v>29</v>
      </c>
      <c r="S117" s="52"/>
      <c r="T117" s="43"/>
      <c r="U117" s="43"/>
      <c r="V117" s="43"/>
      <c r="W117" s="54"/>
      <c r="X117" s="55" t="str">
        <f t="shared" si="6"/>
        <v/>
      </c>
      <c r="Y117" s="49">
        <f t="shared" si="7"/>
        <v>0</v>
      </c>
      <c r="Z117" s="51">
        <f t="shared" si="8"/>
        <v>44</v>
      </c>
      <c r="AA117" s="49">
        <f t="shared" si="9"/>
        <v>0</v>
      </c>
      <c r="AB117" s="51">
        <f t="shared" si="10"/>
        <v>62</v>
      </c>
    </row>
    <row r="118" ht="18.0" hidden="1" customHeight="1">
      <c r="A118" s="36">
        <v>0.0</v>
      </c>
      <c r="B118" s="68"/>
      <c r="C118" s="38"/>
      <c r="D118" s="41" t="s">
        <v>281</v>
      </c>
      <c r="E118" s="41">
        <v>2014.0</v>
      </c>
      <c r="F118" s="43"/>
      <c r="G118" s="43" t="s">
        <v>29</v>
      </c>
      <c r="H118" s="43"/>
      <c r="I118" s="43"/>
      <c r="J118" s="49">
        <f t="shared" si="1"/>
        <v>0</v>
      </c>
      <c r="K118" s="51">
        <f t="shared" si="2"/>
        <v>62</v>
      </c>
      <c r="L118" s="52"/>
      <c r="M118" s="43"/>
      <c r="N118" s="43"/>
      <c r="O118" s="46">
        <f t="shared" si="3"/>
        <v>0</v>
      </c>
      <c r="P118" s="46">
        <f t="shared" si="11"/>
        <v>0</v>
      </c>
      <c r="Q118" s="49">
        <f t="shared" si="4"/>
        <v>0</v>
      </c>
      <c r="R118" s="51">
        <f t="shared" si="5"/>
        <v>29</v>
      </c>
      <c r="S118" s="52"/>
      <c r="T118" s="43"/>
      <c r="U118" s="43"/>
      <c r="V118" s="43"/>
      <c r="W118" s="54"/>
      <c r="X118" s="55" t="str">
        <f t="shared" si="6"/>
        <v/>
      </c>
      <c r="Y118" s="49">
        <f t="shared" si="7"/>
        <v>0</v>
      </c>
      <c r="Z118" s="51">
        <f t="shared" si="8"/>
        <v>44</v>
      </c>
      <c r="AA118" s="49">
        <f t="shared" si="9"/>
        <v>0</v>
      </c>
      <c r="AB118" s="51">
        <f t="shared" si="10"/>
        <v>62</v>
      </c>
    </row>
    <row r="119" ht="18.0" hidden="1" customHeight="1">
      <c r="A119" s="36">
        <v>0.0</v>
      </c>
      <c r="B119" s="36"/>
      <c r="C119" s="39" t="s">
        <v>282</v>
      </c>
      <c r="D119" s="41" t="s">
        <v>283</v>
      </c>
      <c r="E119" s="41">
        <v>2015.0</v>
      </c>
      <c r="F119" s="43"/>
      <c r="G119" s="43" t="s">
        <v>29</v>
      </c>
      <c r="H119" s="46"/>
      <c r="I119" s="46"/>
      <c r="J119" s="49">
        <f t="shared" si="1"/>
        <v>0</v>
      </c>
      <c r="K119" s="51">
        <f t="shared" si="2"/>
        <v>62</v>
      </c>
      <c r="L119" s="52"/>
      <c r="M119" s="43"/>
      <c r="N119" s="43"/>
      <c r="O119" s="46">
        <f t="shared" si="3"/>
        <v>0</v>
      </c>
      <c r="P119" s="46">
        <f t="shared" si="11"/>
        <v>0</v>
      </c>
      <c r="Q119" s="49">
        <f t="shared" si="4"/>
        <v>0</v>
      </c>
      <c r="R119" s="51">
        <f t="shared" si="5"/>
        <v>29</v>
      </c>
      <c r="S119" s="52"/>
      <c r="T119" s="43"/>
      <c r="U119" s="46"/>
      <c r="V119" s="46"/>
      <c r="W119" s="54"/>
      <c r="X119" s="55" t="str">
        <f t="shared" si="6"/>
        <v/>
      </c>
      <c r="Y119" s="49">
        <f t="shared" si="7"/>
        <v>0</v>
      </c>
      <c r="Z119" s="51">
        <f t="shared" si="8"/>
        <v>44</v>
      </c>
      <c r="AA119" s="49">
        <f t="shared" si="9"/>
        <v>0</v>
      </c>
      <c r="AB119" s="51">
        <f t="shared" si="10"/>
        <v>62</v>
      </c>
    </row>
    <row r="120" ht="18.0" hidden="1" customHeight="1">
      <c r="A120" s="36">
        <v>0.0</v>
      </c>
      <c r="B120" s="36"/>
      <c r="C120" s="39" t="s">
        <v>284</v>
      </c>
      <c r="D120" s="41" t="s">
        <v>285</v>
      </c>
      <c r="E120" s="41">
        <v>2015.0</v>
      </c>
      <c r="F120" s="43"/>
      <c r="G120" s="43" t="s">
        <v>29</v>
      </c>
      <c r="H120" s="43"/>
      <c r="I120" s="43"/>
      <c r="J120" s="49">
        <f t="shared" si="1"/>
        <v>0</v>
      </c>
      <c r="K120" s="51">
        <f t="shared" si="2"/>
        <v>62</v>
      </c>
      <c r="L120" s="52"/>
      <c r="M120" s="43"/>
      <c r="N120" s="43"/>
      <c r="O120" s="46">
        <f t="shared" si="3"/>
        <v>0</v>
      </c>
      <c r="P120" s="46">
        <f t="shared" si="11"/>
        <v>0</v>
      </c>
      <c r="Q120" s="49">
        <f t="shared" si="4"/>
        <v>0</v>
      </c>
      <c r="R120" s="51">
        <f t="shared" si="5"/>
        <v>29</v>
      </c>
      <c r="S120" s="52"/>
      <c r="T120" s="43"/>
      <c r="U120" s="43"/>
      <c r="V120" s="43"/>
      <c r="W120" s="54"/>
      <c r="X120" s="55" t="str">
        <f t="shared" si="6"/>
        <v/>
      </c>
      <c r="Y120" s="49">
        <f t="shared" si="7"/>
        <v>0</v>
      </c>
      <c r="Z120" s="51">
        <f t="shared" si="8"/>
        <v>44</v>
      </c>
      <c r="AA120" s="49">
        <f t="shared" si="9"/>
        <v>0</v>
      </c>
      <c r="AB120" s="51">
        <f t="shared" si="10"/>
        <v>62</v>
      </c>
    </row>
    <row r="121" ht="18.0" hidden="1" customHeight="1">
      <c r="A121" s="36">
        <v>0.0</v>
      </c>
      <c r="B121" s="60"/>
      <c r="C121" s="67" t="s">
        <v>286</v>
      </c>
      <c r="D121" s="59" t="s">
        <v>287</v>
      </c>
      <c r="E121" s="59">
        <v>2016.0</v>
      </c>
      <c r="F121" s="46" t="s">
        <v>13</v>
      </c>
      <c r="G121" s="43" t="s">
        <v>29</v>
      </c>
      <c r="H121" s="46"/>
      <c r="I121" s="46"/>
      <c r="J121" s="49">
        <f t="shared" si="1"/>
        <v>0</v>
      </c>
      <c r="K121" s="51">
        <f t="shared" si="2"/>
        <v>62</v>
      </c>
      <c r="L121" s="52"/>
      <c r="M121" s="43"/>
      <c r="N121" s="43"/>
      <c r="O121" s="46">
        <f t="shared" si="3"/>
        <v>0</v>
      </c>
      <c r="P121" s="46">
        <f t="shared" si="11"/>
        <v>0</v>
      </c>
      <c r="Q121" s="49">
        <f t="shared" si="4"/>
        <v>0</v>
      </c>
      <c r="R121" s="51">
        <f t="shared" si="5"/>
        <v>29</v>
      </c>
      <c r="S121" s="52"/>
      <c r="T121" s="46"/>
      <c r="U121" s="46"/>
      <c r="V121" s="46"/>
      <c r="W121" s="54"/>
      <c r="X121" s="55" t="str">
        <f t="shared" si="6"/>
        <v/>
      </c>
      <c r="Y121" s="49">
        <f t="shared" si="7"/>
        <v>0</v>
      </c>
      <c r="Z121" s="51">
        <f t="shared" si="8"/>
        <v>44</v>
      </c>
      <c r="AA121" s="49">
        <f t="shared" si="9"/>
        <v>0</v>
      </c>
      <c r="AB121" s="51">
        <f t="shared" si="10"/>
        <v>62</v>
      </c>
    </row>
    <row r="122" ht="18.0" hidden="1" customHeight="1">
      <c r="A122" s="36">
        <v>0.0</v>
      </c>
      <c r="B122" s="60"/>
      <c r="C122" s="72" t="s">
        <v>288</v>
      </c>
      <c r="D122" s="41" t="s">
        <v>289</v>
      </c>
      <c r="E122" s="41">
        <v>2016.0</v>
      </c>
      <c r="F122" s="43"/>
      <c r="G122" s="43" t="s">
        <v>29</v>
      </c>
      <c r="H122" s="43"/>
      <c r="I122" s="43"/>
      <c r="J122" s="49">
        <f t="shared" si="1"/>
        <v>0</v>
      </c>
      <c r="K122" s="51">
        <f t="shared" si="2"/>
        <v>62</v>
      </c>
      <c r="L122" s="52"/>
      <c r="M122" s="43"/>
      <c r="N122" s="43"/>
      <c r="O122" s="46">
        <f t="shared" si="3"/>
        <v>0</v>
      </c>
      <c r="P122" s="46">
        <f t="shared" si="11"/>
        <v>0</v>
      </c>
      <c r="Q122" s="49">
        <f t="shared" si="4"/>
        <v>0</v>
      </c>
      <c r="R122" s="51">
        <f t="shared" si="5"/>
        <v>29</v>
      </c>
      <c r="S122" s="52"/>
      <c r="T122" s="43"/>
      <c r="U122" s="43"/>
      <c r="V122" s="43"/>
      <c r="W122" s="54"/>
      <c r="X122" s="55" t="str">
        <f t="shared" si="6"/>
        <v/>
      </c>
      <c r="Y122" s="49">
        <f t="shared" si="7"/>
        <v>0</v>
      </c>
      <c r="Z122" s="51">
        <f t="shared" si="8"/>
        <v>44</v>
      </c>
      <c r="AA122" s="49">
        <f t="shared" si="9"/>
        <v>0</v>
      </c>
      <c r="AB122" s="51">
        <f t="shared" si="10"/>
        <v>62</v>
      </c>
    </row>
    <row r="123" ht="18.0" hidden="1" customHeight="1">
      <c r="A123" s="36">
        <v>0.0</v>
      </c>
      <c r="B123" s="60"/>
      <c r="C123" s="58"/>
      <c r="D123" s="41" t="s">
        <v>290</v>
      </c>
      <c r="E123" s="41">
        <v>2016.0</v>
      </c>
      <c r="F123" s="43"/>
      <c r="G123" s="43" t="s">
        <v>29</v>
      </c>
      <c r="H123" s="43"/>
      <c r="I123" s="43"/>
      <c r="J123" s="49">
        <f t="shared" si="1"/>
        <v>0</v>
      </c>
      <c r="K123" s="51">
        <f t="shared" si="2"/>
        <v>62</v>
      </c>
      <c r="L123" s="52"/>
      <c r="M123" s="43"/>
      <c r="N123" s="43"/>
      <c r="O123" s="46">
        <f t="shared" si="3"/>
        <v>0</v>
      </c>
      <c r="P123" s="46">
        <f t="shared" si="11"/>
        <v>0</v>
      </c>
      <c r="Q123" s="49">
        <f t="shared" si="4"/>
        <v>0</v>
      </c>
      <c r="R123" s="51">
        <f t="shared" si="5"/>
        <v>29</v>
      </c>
      <c r="S123" s="52"/>
      <c r="T123" s="43"/>
      <c r="U123" s="43"/>
      <c r="V123" s="43"/>
      <c r="W123" s="54"/>
      <c r="X123" s="55" t="str">
        <f t="shared" si="6"/>
        <v/>
      </c>
      <c r="Y123" s="49">
        <f t="shared" si="7"/>
        <v>0</v>
      </c>
      <c r="Z123" s="51">
        <f t="shared" si="8"/>
        <v>44</v>
      </c>
      <c r="AA123" s="49">
        <f t="shared" si="9"/>
        <v>0</v>
      </c>
      <c r="AB123" s="51">
        <f t="shared" si="10"/>
        <v>62</v>
      </c>
    </row>
    <row r="124" ht="18.0" hidden="1" customHeight="1">
      <c r="A124" s="36">
        <v>0.0</v>
      </c>
      <c r="B124" s="36"/>
      <c r="C124" s="58"/>
      <c r="D124" s="59" t="s">
        <v>291</v>
      </c>
      <c r="E124" s="59">
        <v>2016.0</v>
      </c>
      <c r="F124" s="46" t="s">
        <v>217</v>
      </c>
      <c r="G124" s="43" t="s">
        <v>29</v>
      </c>
      <c r="H124" s="43"/>
      <c r="I124" s="43"/>
      <c r="J124" s="49">
        <f t="shared" si="1"/>
        <v>0</v>
      </c>
      <c r="K124" s="51">
        <f t="shared" si="2"/>
        <v>62</v>
      </c>
      <c r="L124" s="52"/>
      <c r="M124" s="43"/>
      <c r="N124" s="43"/>
      <c r="O124" s="46">
        <f t="shared" si="3"/>
        <v>0</v>
      </c>
      <c r="P124" s="46">
        <f t="shared" si="11"/>
        <v>0</v>
      </c>
      <c r="Q124" s="49">
        <f t="shared" si="4"/>
        <v>0</v>
      </c>
      <c r="R124" s="51">
        <f t="shared" si="5"/>
        <v>29</v>
      </c>
      <c r="S124" s="52"/>
      <c r="T124" s="43"/>
      <c r="U124" s="43"/>
      <c r="V124" s="43"/>
      <c r="W124" s="54"/>
      <c r="X124" s="55" t="str">
        <f t="shared" si="6"/>
        <v/>
      </c>
      <c r="Y124" s="49">
        <f t="shared" si="7"/>
        <v>0</v>
      </c>
      <c r="Z124" s="51">
        <f t="shared" si="8"/>
        <v>44</v>
      </c>
      <c r="AA124" s="49">
        <f t="shared" si="9"/>
        <v>0</v>
      </c>
      <c r="AB124" s="51">
        <f t="shared" si="10"/>
        <v>62</v>
      </c>
    </row>
    <row r="125" ht="18.0" hidden="1" customHeight="1">
      <c r="A125" s="36">
        <v>0.0</v>
      </c>
      <c r="B125" s="101"/>
      <c r="C125" s="58"/>
      <c r="D125" s="41" t="s">
        <v>292</v>
      </c>
      <c r="E125" s="41">
        <v>2016.0</v>
      </c>
      <c r="F125" s="43"/>
      <c r="G125" s="43" t="s">
        <v>29</v>
      </c>
      <c r="H125" s="43"/>
      <c r="I125" s="43"/>
      <c r="J125" s="49">
        <f t="shared" si="1"/>
        <v>0</v>
      </c>
      <c r="K125" s="51">
        <f t="shared" si="2"/>
        <v>62</v>
      </c>
      <c r="L125" s="52"/>
      <c r="M125" s="43"/>
      <c r="N125" s="43"/>
      <c r="O125" s="46">
        <f t="shared" si="3"/>
        <v>0</v>
      </c>
      <c r="P125" s="46">
        <f t="shared" si="11"/>
        <v>0</v>
      </c>
      <c r="Q125" s="49">
        <f t="shared" si="4"/>
        <v>0</v>
      </c>
      <c r="R125" s="51">
        <f t="shared" si="5"/>
        <v>29</v>
      </c>
      <c r="S125" s="52"/>
      <c r="T125" s="43"/>
      <c r="U125" s="43"/>
      <c r="V125" s="43"/>
      <c r="W125" s="54"/>
      <c r="X125" s="55" t="str">
        <f t="shared" si="6"/>
        <v/>
      </c>
      <c r="Y125" s="49">
        <f t="shared" si="7"/>
        <v>0</v>
      </c>
      <c r="Z125" s="51">
        <f t="shared" si="8"/>
        <v>44</v>
      </c>
      <c r="AA125" s="49">
        <f t="shared" si="9"/>
        <v>0</v>
      </c>
      <c r="AB125" s="51">
        <f t="shared" si="10"/>
        <v>62</v>
      </c>
    </row>
    <row r="126" ht="18.0" hidden="1" customHeight="1">
      <c r="A126" s="36">
        <v>0.0</v>
      </c>
      <c r="B126" s="60"/>
      <c r="C126" s="58"/>
      <c r="D126" s="59" t="s">
        <v>293</v>
      </c>
      <c r="E126" s="59">
        <v>2017.0</v>
      </c>
      <c r="F126" s="55"/>
      <c r="G126" s="43" t="s">
        <v>29</v>
      </c>
      <c r="H126" s="46"/>
      <c r="I126" s="43"/>
      <c r="J126" s="49">
        <f t="shared" si="1"/>
        <v>0</v>
      </c>
      <c r="K126" s="51">
        <f t="shared" si="2"/>
        <v>62</v>
      </c>
      <c r="L126" s="52"/>
      <c r="M126" s="43"/>
      <c r="N126" s="43"/>
      <c r="O126" s="46">
        <f t="shared" si="3"/>
        <v>0</v>
      </c>
      <c r="P126" s="46">
        <f t="shared" si="11"/>
        <v>0</v>
      </c>
      <c r="Q126" s="49">
        <f t="shared" si="4"/>
        <v>0</v>
      </c>
      <c r="R126" s="51">
        <f t="shared" si="5"/>
        <v>29</v>
      </c>
      <c r="S126" s="52"/>
      <c r="T126" s="46"/>
      <c r="U126" s="46"/>
      <c r="V126" s="46"/>
      <c r="W126" s="54"/>
      <c r="X126" s="55" t="str">
        <f t="shared" si="6"/>
        <v/>
      </c>
      <c r="Y126" s="49">
        <f t="shared" si="7"/>
        <v>0</v>
      </c>
      <c r="Z126" s="51">
        <f t="shared" si="8"/>
        <v>44</v>
      </c>
      <c r="AA126" s="49">
        <f t="shared" si="9"/>
        <v>0</v>
      </c>
      <c r="AB126" s="51">
        <f t="shared" si="10"/>
        <v>62</v>
      </c>
    </row>
    <row r="127" ht="18.0" hidden="1" customHeight="1">
      <c r="A127" s="36">
        <v>0.0</v>
      </c>
      <c r="B127" s="36"/>
      <c r="C127" s="58"/>
      <c r="D127" s="41" t="s">
        <v>294</v>
      </c>
      <c r="E127" s="41">
        <v>2017.0</v>
      </c>
      <c r="F127" s="43"/>
      <c r="G127" s="43" t="s">
        <v>29</v>
      </c>
      <c r="H127" s="43"/>
      <c r="I127" s="43"/>
      <c r="J127" s="49">
        <f t="shared" si="1"/>
        <v>0</v>
      </c>
      <c r="K127" s="51">
        <f t="shared" si="2"/>
        <v>62</v>
      </c>
      <c r="L127" s="52"/>
      <c r="M127" s="43"/>
      <c r="N127" s="43"/>
      <c r="O127" s="46">
        <f t="shared" si="3"/>
        <v>0</v>
      </c>
      <c r="P127" s="46">
        <f t="shared" si="11"/>
        <v>0</v>
      </c>
      <c r="Q127" s="49">
        <f t="shared" si="4"/>
        <v>0</v>
      </c>
      <c r="R127" s="51">
        <f t="shared" si="5"/>
        <v>29</v>
      </c>
      <c r="S127" s="52"/>
      <c r="T127" s="43"/>
      <c r="U127" s="43"/>
      <c r="V127" s="43"/>
      <c r="W127" s="54"/>
      <c r="X127" s="55" t="str">
        <f t="shared" si="6"/>
        <v/>
      </c>
      <c r="Y127" s="49">
        <f t="shared" si="7"/>
        <v>0</v>
      </c>
      <c r="Z127" s="51">
        <f t="shared" si="8"/>
        <v>44</v>
      </c>
      <c r="AA127" s="49">
        <f t="shared" si="9"/>
        <v>0</v>
      </c>
      <c r="AB127" s="51">
        <f t="shared" si="10"/>
        <v>62</v>
      </c>
    </row>
    <row r="128" ht="18.0" hidden="1" customHeight="1">
      <c r="A128" s="36">
        <v>0.0</v>
      </c>
      <c r="B128" s="36"/>
      <c r="C128" s="67" t="s">
        <v>295</v>
      </c>
      <c r="D128" s="41" t="s">
        <v>296</v>
      </c>
      <c r="E128" s="41">
        <v>2017.0</v>
      </c>
      <c r="F128" s="43"/>
      <c r="G128" s="43" t="s">
        <v>29</v>
      </c>
      <c r="H128" s="43"/>
      <c r="I128" s="43"/>
      <c r="J128" s="49">
        <f t="shared" si="1"/>
        <v>0</v>
      </c>
      <c r="K128" s="51">
        <f t="shared" si="2"/>
        <v>62</v>
      </c>
      <c r="L128" s="52"/>
      <c r="M128" s="43"/>
      <c r="N128" s="43"/>
      <c r="O128" s="46">
        <f t="shared" si="3"/>
        <v>0</v>
      </c>
      <c r="P128" s="46">
        <f t="shared" si="11"/>
        <v>0</v>
      </c>
      <c r="Q128" s="49">
        <f t="shared" si="4"/>
        <v>0</v>
      </c>
      <c r="R128" s="51">
        <f t="shared" si="5"/>
        <v>29</v>
      </c>
      <c r="S128" s="52"/>
      <c r="T128" s="43"/>
      <c r="U128" s="43"/>
      <c r="V128" s="43"/>
      <c r="W128" s="54"/>
      <c r="X128" s="55" t="str">
        <f t="shared" si="6"/>
        <v/>
      </c>
      <c r="Y128" s="49">
        <f t="shared" si="7"/>
        <v>0</v>
      </c>
      <c r="Z128" s="51">
        <f t="shared" si="8"/>
        <v>44</v>
      </c>
      <c r="AA128" s="49">
        <f t="shared" si="9"/>
        <v>0</v>
      </c>
      <c r="AB128" s="51">
        <f t="shared" si="10"/>
        <v>62</v>
      </c>
    </row>
    <row r="129" ht="18.0" hidden="1" customHeight="1">
      <c r="A129" s="36">
        <v>0.0</v>
      </c>
      <c r="B129" s="60"/>
      <c r="C129" s="58"/>
      <c r="D129" s="41" t="s">
        <v>297</v>
      </c>
      <c r="E129" s="41">
        <v>2017.0</v>
      </c>
      <c r="F129" s="43"/>
      <c r="G129" s="43" t="s">
        <v>29</v>
      </c>
      <c r="H129" s="43"/>
      <c r="I129" s="43"/>
      <c r="J129" s="49">
        <f t="shared" si="1"/>
        <v>0</v>
      </c>
      <c r="K129" s="51">
        <f t="shared" si="2"/>
        <v>62</v>
      </c>
      <c r="L129" s="52"/>
      <c r="M129" s="43"/>
      <c r="N129" s="43"/>
      <c r="O129" s="46">
        <f t="shared" si="3"/>
        <v>0</v>
      </c>
      <c r="P129" s="46">
        <f t="shared" si="11"/>
        <v>0</v>
      </c>
      <c r="Q129" s="49">
        <f t="shared" si="4"/>
        <v>0</v>
      </c>
      <c r="R129" s="51">
        <f t="shared" si="5"/>
        <v>29</v>
      </c>
      <c r="S129" s="52"/>
      <c r="T129" s="43"/>
      <c r="U129" s="43"/>
      <c r="V129" s="43"/>
      <c r="W129" s="54"/>
      <c r="X129" s="55" t="str">
        <f t="shared" si="6"/>
        <v/>
      </c>
      <c r="Y129" s="49">
        <f t="shared" si="7"/>
        <v>0</v>
      </c>
      <c r="Z129" s="51">
        <f t="shared" si="8"/>
        <v>44</v>
      </c>
      <c r="AA129" s="49">
        <f t="shared" si="9"/>
        <v>0</v>
      </c>
      <c r="AB129" s="51">
        <f t="shared" si="10"/>
        <v>62</v>
      </c>
    </row>
    <row r="130" ht="18.0" hidden="1" customHeight="1">
      <c r="A130" s="36">
        <v>0.0</v>
      </c>
      <c r="B130" s="101"/>
      <c r="C130" s="58"/>
      <c r="D130" s="41" t="s">
        <v>298</v>
      </c>
      <c r="E130" s="59">
        <v>2017.0</v>
      </c>
      <c r="F130" s="46"/>
      <c r="G130" s="43" t="s">
        <v>29</v>
      </c>
      <c r="H130" s="43"/>
      <c r="I130" s="43"/>
      <c r="J130" s="49">
        <f t="shared" si="1"/>
        <v>0</v>
      </c>
      <c r="K130" s="51">
        <f t="shared" si="2"/>
        <v>62</v>
      </c>
      <c r="L130" s="52"/>
      <c r="M130" s="43"/>
      <c r="N130" s="43"/>
      <c r="O130" s="46">
        <f t="shared" si="3"/>
        <v>0</v>
      </c>
      <c r="P130" s="46">
        <f t="shared" si="11"/>
        <v>0</v>
      </c>
      <c r="Q130" s="49">
        <f t="shared" si="4"/>
        <v>0</v>
      </c>
      <c r="R130" s="51">
        <f t="shared" si="5"/>
        <v>29</v>
      </c>
      <c r="S130" s="52"/>
      <c r="T130" s="43"/>
      <c r="U130" s="43"/>
      <c r="V130" s="43"/>
      <c r="W130" s="54"/>
      <c r="X130" s="55" t="str">
        <f t="shared" si="6"/>
        <v/>
      </c>
      <c r="Y130" s="49">
        <f t="shared" si="7"/>
        <v>0</v>
      </c>
      <c r="Z130" s="51">
        <f t="shared" si="8"/>
        <v>44</v>
      </c>
      <c r="AA130" s="49">
        <f t="shared" si="9"/>
        <v>0</v>
      </c>
      <c r="AB130" s="51">
        <f t="shared" si="10"/>
        <v>62</v>
      </c>
    </row>
    <row r="131" ht="18.0" hidden="1" customHeight="1">
      <c r="A131" s="36">
        <v>0.0</v>
      </c>
      <c r="B131" s="101"/>
      <c r="C131" s="58"/>
      <c r="D131" s="41" t="s">
        <v>299</v>
      </c>
      <c r="E131" s="59">
        <v>2018.0</v>
      </c>
      <c r="F131" s="46"/>
      <c r="G131" s="43" t="s">
        <v>29</v>
      </c>
      <c r="H131" s="43"/>
      <c r="I131" s="43"/>
      <c r="J131" s="49">
        <f t="shared" si="1"/>
        <v>0</v>
      </c>
      <c r="K131" s="51">
        <f t="shared" si="2"/>
        <v>62</v>
      </c>
      <c r="L131" s="52"/>
      <c r="M131" s="43"/>
      <c r="N131" s="43"/>
      <c r="O131" s="46">
        <f t="shared" si="3"/>
        <v>0</v>
      </c>
      <c r="P131" s="46">
        <f t="shared" si="11"/>
        <v>0</v>
      </c>
      <c r="Q131" s="49">
        <f t="shared" si="4"/>
        <v>0</v>
      </c>
      <c r="R131" s="51">
        <f t="shared" si="5"/>
        <v>29</v>
      </c>
      <c r="S131" s="52"/>
      <c r="T131" s="43"/>
      <c r="U131" s="43"/>
      <c r="V131" s="43"/>
      <c r="W131" s="54"/>
      <c r="X131" s="55" t="str">
        <f t="shared" si="6"/>
        <v/>
      </c>
      <c r="Y131" s="49">
        <f t="shared" si="7"/>
        <v>0</v>
      </c>
      <c r="Z131" s="51">
        <f t="shared" si="8"/>
        <v>44</v>
      </c>
      <c r="AA131" s="49">
        <f t="shared" si="9"/>
        <v>0</v>
      </c>
      <c r="AB131" s="51">
        <f t="shared" si="10"/>
        <v>62</v>
      </c>
    </row>
    <row r="132" ht="18.0" hidden="1" customHeight="1">
      <c r="A132" s="36">
        <v>0.0</v>
      </c>
      <c r="B132" s="36"/>
      <c r="C132" s="58"/>
      <c r="D132" s="59" t="s">
        <v>300</v>
      </c>
      <c r="E132" s="59">
        <v>2019.0</v>
      </c>
      <c r="F132" s="46"/>
      <c r="G132" s="43" t="s">
        <v>29</v>
      </c>
      <c r="H132" s="43"/>
      <c r="I132" s="43"/>
      <c r="J132" s="49">
        <f t="shared" si="1"/>
        <v>0</v>
      </c>
      <c r="K132" s="51">
        <f t="shared" si="2"/>
        <v>62</v>
      </c>
      <c r="L132" s="52"/>
      <c r="M132" s="43"/>
      <c r="N132" s="43"/>
      <c r="O132" s="46">
        <f t="shared" si="3"/>
        <v>0</v>
      </c>
      <c r="P132" s="46">
        <f t="shared" si="11"/>
        <v>0</v>
      </c>
      <c r="Q132" s="49">
        <f t="shared" si="4"/>
        <v>0</v>
      </c>
      <c r="R132" s="51">
        <f t="shared" si="5"/>
        <v>29</v>
      </c>
      <c r="S132" s="52"/>
      <c r="T132" s="43"/>
      <c r="U132" s="43"/>
      <c r="V132" s="43"/>
      <c r="W132" s="54"/>
      <c r="X132" s="55" t="str">
        <f t="shared" si="6"/>
        <v/>
      </c>
      <c r="Y132" s="49">
        <f t="shared" si="7"/>
        <v>0</v>
      </c>
      <c r="Z132" s="51">
        <f t="shared" si="8"/>
        <v>44</v>
      </c>
      <c r="AA132" s="49">
        <f t="shared" si="9"/>
        <v>0</v>
      </c>
      <c r="AB132" s="51">
        <f t="shared" si="10"/>
        <v>62</v>
      </c>
    </row>
    <row r="133" ht="18.0" hidden="1" customHeight="1">
      <c r="A133" s="36">
        <v>0.0</v>
      </c>
      <c r="B133" s="36"/>
      <c r="C133" s="58"/>
      <c r="D133" s="59" t="s">
        <v>301</v>
      </c>
      <c r="E133" s="59" t="s">
        <v>30</v>
      </c>
      <c r="F133" s="55"/>
      <c r="G133" s="43" t="s">
        <v>29</v>
      </c>
      <c r="H133" s="46"/>
      <c r="I133" s="43"/>
      <c r="J133" s="49">
        <f t="shared" si="1"/>
        <v>0</v>
      </c>
      <c r="K133" s="51">
        <f t="shared" si="2"/>
        <v>62</v>
      </c>
      <c r="L133" s="52"/>
      <c r="M133" s="43"/>
      <c r="N133" s="43"/>
      <c r="O133" s="46">
        <f t="shared" si="3"/>
        <v>0</v>
      </c>
      <c r="P133" s="46">
        <f t="shared" si="11"/>
        <v>0</v>
      </c>
      <c r="Q133" s="49">
        <f t="shared" si="4"/>
        <v>0</v>
      </c>
      <c r="R133" s="51">
        <f t="shared" si="5"/>
        <v>29</v>
      </c>
      <c r="S133" s="52"/>
      <c r="T133" s="46"/>
      <c r="U133" s="46"/>
      <c r="V133" s="46"/>
      <c r="W133" s="54"/>
      <c r="X133" s="55" t="str">
        <f t="shared" si="6"/>
        <v/>
      </c>
      <c r="Y133" s="49">
        <f t="shared" si="7"/>
        <v>0</v>
      </c>
      <c r="Z133" s="51">
        <f t="shared" si="8"/>
        <v>44</v>
      </c>
      <c r="AA133" s="49">
        <f t="shared" si="9"/>
        <v>0</v>
      </c>
      <c r="AB133" s="51">
        <f t="shared" si="10"/>
        <v>62</v>
      </c>
    </row>
    <row r="134" ht="18.0" hidden="1" customHeight="1">
      <c r="A134" s="36">
        <v>0.0</v>
      </c>
      <c r="B134" s="60"/>
      <c r="C134" s="58"/>
      <c r="D134" s="59" t="s">
        <v>302</v>
      </c>
      <c r="E134" s="59" t="s">
        <v>30</v>
      </c>
      <c r="F134" s="55"/>
      <c r="G134" s="43" t="s">
        <v>29</v>
      </c>
      <c r="H134" s="43"/>
      <c r="I134" s="43"/>
      <c r="J134" s="49">
        <f t="shared" si="1"/>
        <v>0</v>
      </c>
      <c r="K134" s="51">
        <f t="shared" si="2"/>
        <v>62</v>
      </c>
      <c r="L134" s="52"/>
      <c r="M134" s="43"/>
      <c r="N134" s="43"/>
      <c r="O134" s="46">
        <f t="shared" si="3"/>
        <v>0</v>
      </c>
      <c r="P134" s="46">
        <f t="shared" si="11"/>
        <v>0</v>
      </c>
      <c r="Q134" s="49">
        <f t="shared" si="4"/>
        <v>0</v>
      </c>
      <c r="R134" s="51">
        <f t="shared" si="5"/>
        <v>29</v>
      </c>
      <c r="S134" s="52"/>
      <c r="T134" s="43"/>
      <c r="U134" s="43"/>
      <c r="V134" s="43"/>
      <c r="W134" s="54"/>
      <c r="X134" s="55" t="str">
        <f t="shared" si="6"/>
        <v/>
      </c>
      <c r="Y134" s="49">
        <f t="shared" si="7"/>
        <v>0</v>
      </c>
      <c r="Z134" s="51">
        <f t="shared" si="8"/>
        <v>44</v>
      </c>
      <c r="AA134" s="49">
        <f t="shared" si="9"/>
        <v>0</v>
      </c>
      <c r="AB134" s="51">
        <f t="shared" si="10"/>
        <v>62</v>
      </c>
    </row>
    <row r="135" ht="18.0" hidden="1" customHeight="1">
      <c r="A135" s="36">
        <v>0.0</v>
      </c>
      <c r="B135" s="36"/>
      <c r="C135" s="58"/>
      <c r="D135" s="59" t="s">
        <v>303</v>
      </c>
      <c r="E135" s="59" t="s">
        <v>30</v>
      </c>
      <c r="F135" s="55"/>
      <c r="G135" s="43" t="s">
        <v>29</v>
      </c>
      <c r="H135" s="43"/>
      <c r="I135" s="43"/>
      <c r="J135" s="49">
        <f t="shared" si="1"/>
        <v>0</v>
      </c>
      <c r="K135" s="51">
        <f t="shared" si="2"/>
        <v>62</v>
      </c>
      <c r="L135" s="52"/>
      <c r="M135" s="43"/>
      <c r="N135" s="43"/>
      <c r="O135" s="46">
        <f t="shared" si="3"/>
        <v>0</v>
      </c>
      <c r="P135" s="46">
        <f t="shared" si="11"/>
        <v>0</v>
      </c>
      <c r="Q135" s="49">
        <f t="shared" si="4"/>
        <v>0</v>
      </c>
      <c r="R135" s="51">
        <f t="shared" si="5"/>
        <v>29</v>
      </c>
      <c r="S135" s="52"/>
      <c r="T135" s="43"/>
      <c r="U135" s="43"/>
      <c r="V135" s="43"/>
      <c r="W135" s="54"/>
      <c r="X135" s="55" t="str">
        <f t="shared" si="6"/>
        <v/>
      </c>
      <c r="Y135" s="49">
        <f t="shared" si="7"/>
        <v>0</v>
      </c>
      <c r="Z135" s="51">
        <f t="shared" si="8"/>
        <v>44</v>
      </c>
      <c r="AA135" s="49">
        <f t="shared" si="9"/>
        <v>0</v>
      </c>
      <c r="AB135" s="51">
        <f t="shared" si="10"/>
        <v>62</v>
      </c>
    </row>
    <row r="136" ht="18.0" customHeight="1">
      <c r="A136" s="68"/>
      <c r="B136" s="101"/>
      <c r="C136" s="58"/>
      <c r="D136" s="69"/>
      <c r="E136" s="69"/>
      <c r="F136" s="55"/>
      <c r="G136" s="43" t="s">
        <v>29</v>
      </c>
      <c r="H136" s="46"/>
      <c r="I136" s="46"/>
      <c r="J136" s="49">
        <f t="shared" si="1"/>
        <v>0</v>
      </c>
      <c r="K136" s="51">
        <f t="shared" si="2"/>
        <v>62</v>
      </c>
      <c r="L136" s="52"/>
      <c r="M136" s="43"/>
      <c r="N136" s="43"/>
      <c r="O136" s="43"/>
      <c r="P136" s="43"/>
      <c r="Q136" s="49">
        <f t="shared" si="4"/>
        <v>0</v>
      </c>
      <c r="R136" s="51">
        <f t="shared" si="5"/>
        <v>29</v>
      </c>
      <c r="S136" s="52"/>
      <c r="T136" s="46"/>
      <c r="U136" s="46"/>
      <c r="V136" s="46"/>
      <c r="W136" s="54"/>
      <c r="X136" s="55" t="str">
        <f t="shared" si="6"/>
        <v/>
      </c>
      <c r="Y136" s="49">
        <f t="shared" si="7"/>
        <v>0</v>
      </c>
      <c r="Z136" s="51">
        <f t="shared" si="8"/>
        <v>44</v>
      </c>
      <c r="AA136" s="49">
        <f t="shared" si="9"/>
        <v>0</v>
      </c>
      <c r="AB136" s="51">
        <f t="shared" si="10"/>
        <v>62</v>
      </c>
    </row>
    <row r="137" ht="18.0" customHeight="1">
      <c r="A137" s="68"/>
      <c r="B137" s="101"/>
      <c r="C137" s="58"/>
      <c r="D137" s="69"/>
      <c r="E137" s="69"/>
      <c r="F137" s="55"/>
      <c r="G137" s="43" t="s">
        <v>29</v>
      </c>
      <c r="H137" s="46"/>
      <c r="I137" s="46"/>
      <c r="J137" s="49">
        <f t="shared" si="1"/>
        <v>0</v>
      </c>
      <c r="K137" s="51">
        <f t="shared" si="2"/>
        <v>62</v>
      </c>
      <c r="L137" s="52"/>
      <c r="M137" s="43"/>
      <c r="N137" s="43"/>
      <c r="O137" s="43"/>
      <c r="P137" s="43"/>
      <c r="Q137" s="49">
        <f t="shared" si="4"/>
        <v>0</v>
      </c>
      <c r="R137" s="51">
        <f t="shared" si="5"/>
        <v>29</v>
      </c>
      <c r="S137" s="52"/>
      <c r="T137" s="46"/>
      <c r="U137" s="46"/>
      <c r="V137" s="46"/>
      <c r="W137" s="54"/>
      <c r="X137" s="55" t="str">
        <f t="shared" si="6"/>
        <v/>
      </c>
      <c r="Y137" s="49">
        <f t="shared" si="7"/>
        <v>0</v>
      </c>
      <c r="Z137" s="51">
        <f t="shared" si="8"/>
        <v>44</v>
      </c>
      <c r="AA137" s="49">
        <f t="shared" si="9"/>
        <v>0</v>
      </c>
      <c r="AB137" s="51">
        <f t="shared" si="10"/>
        <v>62</v>
      </c>
    </row>
    <row r="138" ht="18.0" customHeight="1">
      <c r="A138" s="68"/>
      <c r="B138" s="101"/>
      <c r="C138" s="58"/>
      <c r="D138" s="74" t="s">
        <v>204</v>
      </c>
      <c r="E138" s="69"/>
      <c r="F138" s="55"/>
      <c r="G138" s="43" t="s">
        <v>29</v>
      </c>
      <c r="H138" s="43"/>
      <c r="I138" s="43"/>
      <c r="J138" s="49"/>
      <c r="K138" s="51"/>
      <c r="L138" s="52"/>
      <c r="M138" s="43"/>
      <c r="N138" s="43"/>
      <c r="O138" s="43"/>
      <c r="P138" s="43"/>
      <c r="Q138" s="49"/>
      <c r="R138" s="51"/>
      <c r="S138" s="52"/>
      <c r="T138" s="43"/>
      <c r="U138" s="43"/>
      <c r="V138" s="43"/>
      <c r="W138" s="54"/>
      <c r="X138" s="55" t="str">
        <f t="shared" si="6"/>
        <v/>
      </c>
      <c r="Y138" s="49"/>
      <c r="Z138" s="51"/>
      <c r="AA138" s="49"/>
      <c r="AB138" s="51"/>
    </row>
    <row r="139" ht="30.0" customHeight="1">
      <c r="A139" s="5">
        <f>sum(A3:A138)</f>
        <v>83</v>
      </c>
      <c r="B139" s="7"/>
      <c r="C139" s="9"/>
      <c r="D139" s="77"/>
      <c r="E139" s="77"/>
      <c r="F139" s="13"/>
      <c r="G139" s="13"/>
      <c r="H139" s="13"/>
      <c r="I139" s="13"/>
      <c r="J139" s="78"/>
      <c r="K139" s="79"/>
      <c r="L139" s="80"/>
      <c r="M139" s="13"/>
      <c r="N139" s="13"/>
      <c r="O139" s="13"/>
      <c r="P139" s="13"/>
      <c r="Q139" s="78"/>
      <c r="R139" s="79"/>
      <c r="S139" s="80"/>
      <c r="T139" s="13"/>
      <c r="U139" s="13"/>
      <c r="V139" s="13"/>
      <c r="W139" s="80"/>
      <c r="X139" s="13"/>
      <c r="Y139" s="78"/>
      <c r="Z139" s="79"/>
      <c r="AA139" s="81"/>
      <c r="AB139" s="82"/>
    </row>
    <row r="140" ht="18.0" customHeight="1">
      <c r="A140" s="5"/>
      <c r="B140" s="5"/>
      <c r="C140" s="102"/>
      <c r="D140" s="40"/>
      <c r="E140" s="40"/>
      <c r="F140" s="84"/>
      <c r="G140" s="84"/>
      <c r="H140" s="84"/>
      <c r="I140" s="84"/>
      <c r="J140" s="81"/>
      <c r="K140" s="82"/>
      <c r="L140" s="85"/>
      <c r="M140" s="84"/>
      <c r="N140" s="84"/>
      <c r="O140" s="84"/>
      <c r="P140" s="84"/>
      <c r="Q140" s="81"/>
      <c r="R140" s="82"/>
      <c r="S140" s="85"/>
      <c r="T140" s="84"/>
      <c r="U140" s="84"/>
      <c r="V140" s="84"/>
      <c r="W140" s="85"/>
      <c r="X140" s="84"/>
      <c r="Y140" s="81"/>
      <c r="Z140" s="82"/>
      <c r="AA140" s="81"/>
      <c r="AB140" s="82"/>
    </row>
    <row r="141" ht="18.0" customHeight="1">
      <c r="A141" s="5"/>
      <c r="B141" s="5"/>
      <c r="C141" s="102"/>
      <c r="D141" s="40"/>
      <c r="E141" s="40"/>
      <c r="F141" s="84"/>
      <c r="G141" s="84"/>
      <c r="H141" s="84"/>
      <c r="I141" s="84"/>
      <c r="J141" s="81"/>
      <c r="K141" s="82"/>
      <c r="L141" s="85"/>
      <c r="M141" s="84"/>
      <c r="N141" s="84"/>
      <c r="O141" s="84"/>
      <c r="P141" s="84"/>
      <c r="Q141" s="81"/>
      <c r="R141" s="82"/>
      <c r="S141" s="85"/>
      <c r="T141" s="84"/>
      <c r="U141" s="84"/>
      <c r="V141" s="84"/>
      <c r="W141" s="85"/>
      <c r="X141" s="84"/>
      <c r="Y141" s="81"/>
      <c r="Z141" s="82"/>
      <c r="AA141" s="81"/>
      <c r="AB141" s="82"/>
    </row>
    <row r="142" ht="18.0" customHeight="1">
      <c r="A142" s="5"/>
      <c r="B142" s="5"/>
      <c r="C142" s="102"/>
      <c r="D142" s="40"/>
      <c r="E142" s="40"/>
      <c r="F142" s="84"/>
      <c r="G142" s="84"/>
      <c r="H142" s="84"/>
      <c r="I142" s="84"/>
      <c r="J142" s="81"/>
      <c r="K142" s="82"/>
      <c r="L142" s="85"/>
      <c r="M142" s="84"/>
      <c r="N142" s="84"/>
      <c r="O142" s="84"/>
      <c r="P142" s="84"/>
      <c r="Q142" s="81"/>
      <c r="R142" s="82"/>
      <c r="S142" s="85"/>
      <c r="T142" s="84"/>
      <c r="U142" s="84"/>
      <c r="V142" s="84"/>
      <c r="W142" s="85"/>
      <c r="X142" s="84"/>
      <c r="Y142" s="81"/>
      <c r="Z142" s="82"/>
      <c r="AA142" s="81"/>
      <c r="AB142" s="82"/>
    </row>
    <row r="143" ht="18.0" customHeight="1">
      <c r="A143" s="5"/>
      <c r="B143" s="5"/>
      <c r="C143" s="102"/>
      <c r="D143" s="40"/>
      <c r="E143" s="40"/>
      <c r="F143" s="84"/>
      <c r="G143" s="84"/>
      <c r="H143" s="84"/>
      <c r="I143" s="84"/>
      <c r="J143" s="81"/>
      <c r="K143" s="82"/>
      <c r="L143" s="85"/>
      <c r="M143" s="84"/>
      <c r="N143" s="84"/>
      <c r="O143" s="84"/>
      <c r="P143" s="84"/>
      <c r="Q143" s="81"/>
      <c r="R143" s="82"/>
      <c r="S143" s="85"/>
      <c r="T143" s="84"/>
      <c r="U143" s="84"/>
      <c r="V143" s="84"/>
      <c r="W143" s="85"/>
      <c r="X143" s="84"/>
      <c r="Y143" s="81"/>
      <c r="Z143" s="82"/>
      <c r="AA143" s="81"/>
      <c r="AB143" s="82"/>
    </row>
    <row r="144" ht="18.0" customHeight="1">
      <c r="A144" s="1"/>
      <c r="B144" s="1"/>
      <c r="C144" s="1"/>
      <c r="D144" s="86"/>
      <c r="E144" s="86"/>
      <c r="F144" s="2"/>
      <c r="G144" s="2"/>
      <c r="H144" s="2"/>
      <c r="I144" s="2"/>
      <c r="J144" s="87"/>
      <c r="K144" s="88"/>
      <c r="L144" s="89"/>
      <c r="M144" s="2"/>
      <c r="N144" s="2"/>
      <c r="O144" s="2"/>
      <c r="P144" s="2"/>
      <c r="Q144" s="87"/>
      <c r="R144" s="88"/>
      <c r="S144" s="89"/>
      <c r="T144" s="2"/>
      <c r="U144" s="2"/>
      <c r="V144" s="2"/>
      <c r="W144" s="89"/>
      <c r="X144" s="2"/>
      <c r="Y144" s="87"/>
      <c r="Z144" s="88"/>
      <c r="AA144" s="87"/>
      <c r="AB144" s="88"/>
    </row>
    <row r="145" ht="18.0" customHeight="1">
      <c r="A145" s="1"/>
      <c r="B145" s="1"/>
      <c r="C145" s="103"/>
      <c r="D145" s="86"/>
      <c r="E145" s="86"/>
      <c r="F145" s="2"/>
      <c r="G145" s="2"/>
      <c r="H145" s="104"/>
      <c r="I145" s="2"/>
      <c r="J145" s="87"/>
      <c r="K145" s="88"/>
      <c r="L145" s="89"/>
      <c r="M145" s="2"/>
      <c r="N145" s="2"/>
      <c r="O145" s="2"/>
      <c r="P145" s="2"/>
      <c r="Q145" s="87"/>
      <c r="R145" s="88"/>
      <c r="S145" s="89"/>
      <c r="T145" s="2"/>
      <c r="U145" s="2"/>
      <c r="V145" s="2"/>
      <c r="W145" s="89"/>
      <c r="X145" s="2"/>
      <c r="Y145" s="87"/>
      <c r="Z145" s="88"/>
      <c r="AA145" s="87"/>
      <c r="AB145" s="88"/>
    </row>
    <row r="146" ht="18.0" customHeight="1">
      <c r="A146" s="1"/>
      <c r="B146" s="1"/>
      <c r="C146" s="103"/>
      <c r="D146" s="86"/>
      <c r="E146" s="86"/>
      <c r="F146" s="2"/>
      <c r="G146" s="2"/>
      <c r="H146" s="104"/>
      <c r="I146" s="2"/>
      <c r="J146" s="87"/>
      <c r="K146" s="88"/>
      <c r="L146" s="89"/>
      <c r="M146" s="2"/>
      <c r="N146" s="2"/>
      <c r="O146" s="2"/>
      <c r="P146" s="2"/>
      <c r="Q146" s="87"/>
      <c r="R146" s="88"/>
      <c r="S146" s="89"/>
      <c r="T146" s="2"/>
      <c r="U146" s="2"/>
      <c r="V146" s="2"/>
      <c r="W146" s="89"/>
      <c r="X146" s="2"/>
      <c r="Y146" s="87"/>
      <c r="Z146" s="88"/>
      <c r="AA146" s="87"/>
      <c r="AB146" s="88"/>
    </row>
    <row r="147" ht="18.0" customHeight="1">
      <c r="A147" s="1"/>
      <c r="B147" s="1"/>
      <c r="C147" s="103"/>
      <c r="D147" s="86"/>
      <c r="E147" s="86"/>
      <c r="F147" s="2"/>
      <c r="G147" s="2"/>
      <c r="H147" s="104"/>
      <c r="I147" s="2"/>
      <c r="J147" s="87"/>
      <c r="K147" s="88"/>
      <c r="L147" s="89"/>
      <c r="M147" s="2"/>
      <c r="N147" s="2"/>
      <c r="O147" s="2"/>
      <c r="P147" s="2"/>
      <c r="Q147" s="87"/>
      <c r="R147" s="88"/>
      <c r="S147" s="89"/>
      <c r="T147" s="2"/>
      <c r="U147" s="2"/>
      <c r="V147" s="2"/>
      <c r="W147" s="89"/>
      <c r="X147" s="2"/>
      <c r="Y147" s="87"/>
      <c r="Z147" s="88"/>
      <c r="AA147" s="87"/>
      <c r="AB147" s="88"/>
    </row>
    <row r="148" ht="18.0" customHeight="1">
      <c r="A148" s="1"/>
      <c r="B148" s="1"/>
      <c r="C148" s="103"/>
      <c r="D148" s="86"/>
      <c r="E148" s="86"/>
      <c r="F148" s="2"/>
      <c r="G148" s="2"/>
      <c r="H148" s="104"/>
      <c r="I148" s="2"/>
      <c r="J148" s="87"/>
      <c r="K148" s="88"/>
      <c r="L148" s="89"/>
      <c r="M148" s="2"/>
      <c r="N148" s="2"/>
      <c r="O148" s="2"/>
      <c r="P148" s="2"/>
      <c r="Q148" s="87"/>
      <c r="R148" s="88"/>
      <c r="S148" s="89"/>
      <c r="T148" s="2"/>
      <c r="U148" s="2"/>
      <c r="V148" s="2"/>
      <c r="W148" s="89"/>
      <c r="X148" s="2"/>
      <c r="Y148" s="87"/>
      <c r="Z148" s="88"/>
      <c r="AA148" s="87"/>
      <c r="AB148" s="88"/>
    </row>
    <row r="149" ht="18.0" customHeight="1">
      <c r="A149" s="1"/>
      <c r="B149" s="1"/>
      <c r="C149" s="103"/>
      <c r="D149" s="86"/>
      <c r="E149" s="86"/>
      <c r="F149" s="2"/>
      <c r="G149" s="2"/>
      <c r="H149" s="104"/>
      <c r="I149" s="2"/>
      <c r="J149" s="87"/>
      <c r="K149" s="88"/>
      <c r="L149" s="89"/>
      <c r="M149" s="2"/>
      <c r="N149" s="2"/>
      <c r="O149" s="2"/>
      <c r="P149" s="2"/>
      <c r="Q149" s="87"/>
      <c r="R149" s="88"/>
      <c r="S149" s="89"/>
      <c r="T149" s="2"/>
      <c r="U149" s="2"/>
      <c r="V149" s="2"/>
      <c r="W149" s="89"/>
      <c r="X149" s="2"/>
      <c r="Y149" s="87"/>
      <c r="Z149" s="88"/>
      <c r="AA149" s="87"/>
      <c r="AB149" s="88"/>
    </row>
    <row r="150" ht="18.0" customHeight="1">
      <c r="A150" s="1"/>
      <c r="B150" s="1"/>
      <c r="C150" s="103"/>
      <c r="D150" s="86"/>
      <c r="E150" s="86"/>
      <c r="F150" s="2"/>
      <c r="G150" s="2"/>
      <c r="H150" s="104"/>
      <c r="I150" s="2"/>
      <c r="J150" s="87"/>
      <c r="K150" s="88"/>
      <c r="L150" s="89"/>
      <c r="M150" s="2"/>
      <c r="N150" s="2"/>
      <c r="O150" s="2"/>
      <c r="P150" s="2"/>
      <c r="Q150" s="87"/>
      <c r="R150" s="88"/>
      <c r="S150" s="89"/>
      <c r="T150" s="2"/>
      <c r="U150" s="2"/>
      <c r="V150" s="2"/>
      <c r="W150" s="89"/>
      <c r="X150" s="2"/>
      <c r="Y150" s="87"/>
      <c r="Z150" s="88"/>
      <c r="AA150" s="87"/>
      <c r="AB150" s="88"/>
    </row>
    <row r="151" ht="18.0" customHeight="1">
      <c r="A151" s="1"/>
      <c r="B151" s="1"/>
      <c r="C151" s="1"/>
      <c r="D151" s="86"/>
      <c r="E151" s="86"/>
      <c r="F151" s="2"/>
      <c r="G151" s="2"/>
      <c r="H151" s="2"/>
      <c r="I151" s="2"/>
      <c r="J151" s="87"/>
      <c r="K151" s="88"/>
      <c r="L151" s="89"/>
      <c r="M151" s="2"/>
      <c r="N151" s="2"/>
      <c r="O151" s="2"/>
      <c r="P151" s="2"/>
      <c r="Q151" s="87"/>
      <c r="R151" s="88"/>
      <c r="S151" s="89"/>
      <c r="T151" s="2"/>
      <c r="U151" s="2"/>
      <c r="V151" s="2"/>
      <c r="W151" s="89"/>
      <c r="X151" s="2"/>
      <c r="Y151" s="87"/>
      <c r="Z151" s="88"/>
      <c r="AA151" s="87"/>
      <c r="AB151" s="88"/>
    </row>
    <row r="152" ht="18.0" customHeight="1">
      <c r="A152" s="1"/>
      <c r="B152" s="1"/>
      <c r="C152" s="1"/>
      <c r="D152" s="86"/>
      <c r="E152" s="86"/>
      <c r="F152" s="2"/>
      <c r="G152" s="2"/>
      <c r="H152" s="2"/>
      <c r="I152" s="2"/>
      <c r="J152" s="87"/>
      <c r="K152" s="88"/>
      <c r="L152" s="89"/>
      <c r="M152" s="2"/>
      <c r="N152" s="2"/>
      <c r="O152" s="2"/>
      <c r="P152" s="2"/>
      <c r="Q152" s="87"/>
      <c r="R152" s="88"/>
      <c r="S152" s="89"/>
      <c r="T152" s="2"/>
      <c r="U152" s="2"/>
      <c r="V152" s="2"/>
      <c r="W152" s="89"/>
      <c r="X152" s="2"/>
      <c r="Y152" s="87"/>
      <c r="Z152" s="88"/>
      <c r="AA152" s="87"/>
      <c r="AB152" s="88"/>
    </row>
    <row r="153" ht="18.0" customHeight="1">
      <c r="A153" s="1"/>
      <c r="B153" s="1"/>
      <c r="C153" s="1"/>
      <c r="D153" s="86"/>
      <c r="E153" s="86"/>
      <c r="F153" s="2"/>
      <c r="G153" s="2"/>
      <c r="H153" s="2"/>
      <c r="I153" s="2"/>
      <c r="J153" s="87"/>
      <c r="K153" s="88"/>
      <c r="L153" s="89"/>
      <c r="M153" s="2"/>
      <c r="N153" s="2"/>
      <c r="O153" s="2"/>
      <c r="P153" s="2"/>
      <c r="Q153" s="87"/>
      <c r="R153" s="88"/>
      <c r="S153" s="89"/>
      <c r="T153" s="2"/>
      <c r="U153" s="2"/>
      <c r="V153" s="2"/>
      <c r="W153" s="89"/>
      <c r="X153" s="2"/>
      <c r="Y153" s="87"/>
      <c r="Z153" s="88"/>
      <c r="AA153" s="87"/>
      <c r="AB153" s="88"/>
    </row>
  </sheetData>
  <autoFilter ref="$A$2:$AB$138">
    <filterColumn colId="0">
      <filters blank="1">
        <filter val="1"/>
      </filters>
    </filterColumn>
  </autoFilter>
  <mergeCells count="4">
    <mergeCell ref="H1:K1"/>
    <mergeCell ref="AA1:AB1"/>
    <mergeCell ref="T1:V1"/>
    <mergeCell ref="O1: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14"/>
    <col customWidth="1" min="2" max="5" width="36.0"/>
  </cols>
  <sheetData>
    <row r="1" ht="15.0" customHeight="1">
      <c r="A1" s="91"/>
      <c r="B1" s="92" t="s">
        <v>233</v>
      </c>
      <c r="C1" s="16"/>
      <c r="D1" s="92" t="s">
        <v>237</v>
      </c>
      <c r="E1" s="16"/>
    </row>
    <row r="2" ht="15.0" customHeight="1">
      <c r="A2" s="91"/>
      <c r="B2" s="93" t="s">
        <v>2</v>
      </c>
      <c r="C2" s="93" t="s">
        <v>1</v>
      </c>
      <c r="D2" s="93" t="s">
        <v>2</v>
      </c>
      <c r="E2" s="93" t="s">
        <v>1</v>
      </c>
    </row>
    <row r="3" ht="15.0" customHeight="1">
      <c r="A3" s="94" t="s">
        <v>240</v>
      </c>
      <c r="B3" s="95" t="s">
        <v>28</v>
      </c>
      <c r="C3" s="96">
        <v>88.16</v>
      </c>
      <c r="D3" s="95" t="s">
        <v>27</v>
      </c>
      <c r="E3" s="97">
        <v>87.5203649397198</v>
      </c>
    </row>
    <row r="4" ht="15.0" customHeight="1">
      <c r="A4" s="94" t="s">
        <v>244</v>
      </c>
      <c r="B4" s="95" t="s">
        <v>33</v>
      </c>
      <c r="C4" s="96">
        <v>83.01</v>
      </c>
      <c r="D4" s="95" t="s">
        <v>37</v>
      </c>
      <c r="E4" s="97">
        <v>75.76164874551972</v>
      </c>
    </row>
    <row r="5" ht="15.0" customHeight="1">
      <c r="A5" s="94" t="s">
        <v>245</v>
      </c>
      <c r="B5" s="95" t="s">
        <v>35</v>
      </c>
      <c r="C5" s="96">
        <v>82.53</v>
      </c>
      <c r="D5" s="95" t="s">
        <v>38</v>
      </c>
      <c r="E5" s="97">
        <v>70.18398268398269</v>
      </c>
    </row>
    <row r="6" ht="15.0" customHeight="1">
      <c r="A6" s="98"/>
      <c r="B6" s="93"/>
      <c r="C6" s="93" t="s">
        <v>248</v>
      </c>
      <c r="D6" s="93"/>
      <c r="E6" s="93" t="s">
        <v>248</v>
      </c>
    </row>
    <row r="7" ht="15.0" customHeight="1">
      <c r="A7" s="94" t="s">
        <v>249</v>
      </c>
      <c r="B7" s="95" t="s">
        <v>35</v>
      </c>
      <c r="C7" s="46">
        <v>257.0</v>
      </c>
      <c r="D7" s="95" t="s">
        <v>38</v>
      </c>
      <c r="E7" s="95">
        <v>186.0</v>
      </c>
    </row>
    <row r="8" ht="15.0" customHeight="1">
      <c r="A8" s="94" t="s">
        <v>250</v>
      </c>
      <c r="B8" s="95" t="s">
        <v>45</v>
      </c>
      <c r="C8" s="46">
        <v>256.0</v>
      </c>
      <c r="D8" s="95" t="s">
        <v>27</v>
      </c>
      <c r="E8" s="95">
        <v>184.0</v>
      </c>
    </row>
    <row r="9" ht="15.0" customHeight="1">
      <c r="A9" s="94" t="s">
        <v>251</v>
      </c>
      <c r="B9" s="95" t="s">
        <v>61</v>
      </c>
      <c r="C9" s="46">
        <v>255.0</v>
      </c>
      <c r="D9" s="95" t="s">
        <v>46</v>
      </c>
      <c r="E9" s="95">
        <v>171.0</v>
      </c>
    </row>
    <row r="10" ht="15.0" customHeight="1">
      <c r="A10" s="98"/>
      <c r="B10" s="93"/>
      <c r="C10" s="93" t="s">
        <v>248</v>
      </c>
      <c r="D10" s="93"/>
      <c r="E10" s="93" t="s">
        <v>248</v>
      </c>
    </row>
    <row r="11" ht="15.0" customHeight="1">
      <c r="A11" s="94" t="s">
        <v>252</v>
      </c>
      <c r="B11" s="95" t="s">
        <v>253</v>
      </c>
      <c r="C11" s="95">
        <v>130.0</v>
      </c>
      <c r="D11" s="95" t="s">
        <v>37</v>
      </c>
      <c r="E11" s="95">
        <v>77.0</v>
      </c>
    </row>
    <row r="12" ht="15.0" customHeight="1">
      <c r="A12" s="94" t="s">
        <v>254</v>
      </c>
      <c r="B12" s="95" t="s">
        <v>54</v>
      </c>
      <c r="C12" s="95">
        <v>129.0</v>
      </c>
      <c r="D12" s="95" t="s">
        <v>27</v>
      </c>
      <c r="E12" s="95">
        <v>49.0</v>
      </c>
    </row>
    <row r="13" ht="15.0" customHeight="1">
      <c r="A13" s="94" t="s">
        <v>255</v>
      </c>
      <c r="B13" s="95" t="s">
        <v>256</v>
      </c>
      <c r="C13" s="95">
        <v>125.0</v>
      </c>
      <c r="D13" s="95" t="s">
        <v>53</v>
      </c>
      <c r="E13" s="95">
        <v>47.0</v>
      </c>
    </row>
    <row r="14" ht="15.0" customHeight="1">
      <c r="A14" s="98"/>
      <c r="B14" s="93"/>
      <c r="C14" s="93" t="s">
        <v>258</v>
      </c>
      <c r="D14" s="93"/>
      <c r="E14" s="93" t="s">
        <v>258</v>
      </c>
    </row>
    <row r="15" ht="15.0" customHeight="1">
      <c r="A15" s="94" t="s">
        <v>259</v>
      </c>
      <c r="B15" s="95" t="s">
        <v>47</v>
      </c>
      <c r="C15" s="95">
        <v>7.0</v>
      </c>
      <c r="D15" s="95" t="s">
        <v>27</v>
      </c>
      <c r="E15" s="95">
        <v>8.0</v>
      </c>
    </row>
    <row r="16" ht="15.0" customHeight="1">
      <c r="A16" s="94" t="s">
        <v>260</v>
      </c>
      <c r="B16" s="95" t="s">
        <v>261</v>
      </c>
      <c r="C16" s="95">
        <v>6.0</v>
      </c>
      <c r="D16" s="95" t="s">
        <v>40</v>
      </c>
      <c r="E16" s="95">
        <v>7.0</v>
      </c>
    </row>
    <row r="17" ht="15.0" customHeight="1">
      <c r="A17" s="94" t="s">
        <v>262</v>
      </c>
      <c r="B17" s="95"/>
      <c r="C17" s="95"/>
      <c r="D17" s="46" t="s">
        <v>263</v>
      </c>
      <c r="E17" s="95">
        <v>5.0</v>
      </c>
    </row>
    <row r="18" ht="15.0" customHeight="1">
      <c r="A18" s="98"/>
      <c r="B18" s="93"/>
      <c r="C18" s="93" t="s">
        <v>1</v>
      </c>
      <c r="D18" s="93"/>
      <c r="E18" s="93" t="s">
        <v>1</v>
      </c>
    </row>
    <row r="19" ht="15.0" customHeight="1">
      <c r="A19" s="94" t="s">
        <v>264</v>
      </c>
      <c r="B19" s="95" t="s">
        <v>39</v>
      </c>
      <c r="C19" s="95">
        <v>81.65</v>
      </c>
      <c r="D19" s="95" t="s">
        <v>37</v>
      </c>
      <c r="E19" s="99">
        <v>75.76164874551972</v>
      </c>
    </row>
    <row r="20" ht="15.0" customHeight="1">
      <c r="A20" s="98"/>
      <c r="B20" s="93"/>
      <c r="C20" s="93" t="s">
        <v>267</v>
      </c>
      <c r="D20" s="93"/>
      <c r="E20" s="93" t="s">
        <v>267</v>
      </c>
    </row>
    <row r="21" ht="15.0" customHeight="1">
      <c r="A21" s="94" t="s">
        <v>268</v>
      </c>
      <c r="B21" s="95" t="s">
        <v>36</v>
      </c>
      <c r="C21" s="95">
        <v>82.56</v>
      </c>
      <c r="D21" s="95" t="s">
        <v>37</v>
      </c>
      <c r="E21" s="99">
        <v>75.76164874551972</v>
      </c>
    </row>
    <row r="22" ht="15.0" customHeight="1">
      <c r="A22" s="98"/>
      <c r="B22" s="100"/>
      <c r="C22" s="100"/>
      <c r="D22" s="100"/>
      <c r="E22" s="100"/>
    </row>
    <row r="23" ht="15.0" customHeight="1">
      <c r="A23" s="98"/>
      <c r="B23" s="100"/>
      <c r="C23" s="100"/>
      <c r="D23" s="100"/>
      <c r="E23" s="100"/>
    </row>
    <row r="24" ht="15.0" customHeight="1">
      <c r="A24" s="98"/>
      <c r="B24" s="100"/>
      <c r="C24" s="100"/>
      <c r="D24" s="100"/>
      <c r="E24" s="100"/>
    </row>
    <row r="25" ht="15.0" customHeight="1">
      <c r="A25" s="98"/>
      <c r="B25" s="100"/>
      <c r="C25" s="100"/>
      <c r="D25" s="100"/>
      <c r="E25" s="100"/>
    </row>
    <row r="26" ht="15.0" customHeight="1">
      <c r="A26" s="98"/>
      <c r="B26" s="100"/>
      <c r="C26" s="100"/>
      <c r="D26" s="100"/>
      <c r="E26" s="100"/>
    </row>
    <row r="27" ht="15.0" customHeight="1">
      <c r="A27" s="98"/>
      <c r="B27" s="100"/>
      <c r="C27" s="100"/>
      <c r="D27" s="100"/>
      <c r="E27" s="100"/>
    </row>
    <row r="28" ht="15.0" customHeight="1">
      <c r="A28" s="98"/>
      <c r="B28" s="100"/>
      <c r="C28" s="100"/>
      <c r="D28" s="100"/>
      <c r="E28" s="100"/>
    </row>
    <row r="29" ht="15.0" customHeight="1">
      <c r="A29" s="98"/>
      <c r="B29" s="100"/>
      <c r="C29" s="100"/>
      <c r="D29" s="100"/>
      <c r="E29" s="100"/>
    </row>
    <row r="30" ht="15.0" customHeight="1">
      <c r="A30" s="98"/>
      <c r="B30" s="100"/>
      <c r="C30" s="100"/>
      <c r="D30" s="100"/>
      <c r="E30" s="100"/>
    </row>
    <row r="31" ht="15.0" customHeight="1">
      <c r="A31" s="98"/>
      <c r="B31" s="100"/>
      <c r="C31" s="100"/>
      <c r="D31" s="100"/>
      <c r="E31" s="100"/>
    </row>
    <row r="32" ht="15.0" customHeight="1">
      <c r="A32" s="98"/>
      <c r="B32" s="100"/>
      <c r="C32" s="100"/>
      <c r="D32" s="100"/>
      <c r="E32" s="100"/>
    </row>
    <row r="33" ht="15.0" customHeight="1">
      <c r="A33" s="98"/>
      <c r="B33" s="100"/>
      <c r="C33" s="100"/>
      <c r="D33" s="100"/>
      <c r="E33" s="100"/>
    </row>
    <row r="34" ht="15.0" customHeight="1">
      <c r="A34" s="98"/>
      <c r="B34" s="100"/>
      <c r="C34" s="100"/>
      <c r="D34" s="100"/>
      <c r="E34" s="100"/>
    </row>
    <row r="35" ht="15.0" customHeight="1">
      <c r="A35" s="98"/>
      <c r="B35" s="100"/>
      <c r="C35" s="100"/>
      <c r="D35" s="100"/>
      <c r="E35" s="100"/>
    </row>
    <row r="36" ht="15.0" customHeight="1">
      <c r="A36" s="98"/>
      <c r="B36" s="100"/>
      <c r="C36" s="100"/>
      <c r="D36" s="100"/>
      <c r="E36" s="100"/>
    </row>
    <row r="37" ht="15.0" customHeight="1">
      <c r="A37" s="98"/>
      <c r="B37" s="100"/>
      <c r="C37" s="100"/>
      <c r="D37" s="100"/>
      <c r="E37" s="100"/>
    </row>
    <row r="38" ht="15.0" customHeight="1">
      <c r="A38" s="98"/>
      <c r="B38" s="100"/>
      <c r="C38" s="100"/>
      <c r="D38" s="100"/>
      <c r="E38" s="100"/>
    </row>
    <row r="39" ht="15.0" customHeight="1">
      <c r="A39" s="98"/>
      <c r="B39" s="100"/>
      <c r="C39" s="100"/>
      <c r="D39" s="100"/>
      <c r="E39" s="100"/>
    </row>
  </sheetData>
  <mergeCells count="2">
    <mergeCell ref="B1:C1"/>
    <mergeCell ref="D1:E1"/>
  </mergeCells>
  <drawing r:id="rId1"/>
</worksheet>
</file>