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25600" windowHeight="14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0" i="1" l="1"/>
  <c r="G38" i="1"/>
  <c r="H20" i="1"/>
  <c r="H38" i="1"/>
  <c r="I20" i="1"/>
  <c r="I38" i="1"/>
  <c r="J20" i="1"/>
  <c r="J38" i="1"/>
  <c r="K20" i="1"/>
  <c r="K38" i="1"/>
  <c r="L20" i="1"/>
  <c r="L38" i="1"/>
  <c r="M20" i="1"/>
  <c r="M38" i="1"/>
  <c r="N20" i="1"/>
  <c r="N38" i="1"/>
  <c r="O20" i="1"/>
  <c r="O38" i="1"/>
  <c r="P20" i="1"/>
  <c r="P38" i="1"/>
  <c r="Q20" i="1"/>
  <c r="Q38" i="1"/>
  <c r="R20" i="1"/>
  <c r="R38" i="1"/>
  <c r="S20" i="1"/>
  <c r="S38" i="1"/>
  <c r="T20" i="1"/>
  <c r="T38" i="1"/>
  <c r="U20" i="1"/>
  <c r="U38" i="1"/>
  <c r="V20" i="1"/>
  <c r="V38" i="1"/>
  <c r="W20" i="1"/>
  <c r="W38" i="1"/>
  <c r="X20" i="1"/>
  <c r="X38" i="1"/>
  <c r="Y20" i="1"/>
  <c r="Y38" i="1"/>
  <c r="G21" i="1"/>
  <c r="G39" i="1"/>
  <c r="H21" i="1"/>
  <c r="H39" i="1"/>
  <c r="I21" i="1"/>
  <c r="I39" i="1"/>
  <c r="J21" i="1"/>
  <c r="J39" i="1"/>
  <c r="K21" i="1"/>
  <c r="K39" i="1"/>
  <c r="L21" i="1"/>
  <c r="L39" i="1"/>
  <c r="M21" i="1"/>
  <c r="M39" i="1"/>
  <c r="N21" i="1"/>
  <c r="N39" i="1"/>
  <c r="O21" i="1"/>
  <c r="O39" i="1"/>
  <c r="P21" i="1"/>
  <c r="P39" i="1"/>
  <c r="Q21" i="1"/>
  <c r="Q39" i="1"/>
  <c r="R21" i="1"/>
  <c r="R39" i="1"/>
  <c r="S21" i="1"/>
  <c r="S39" i="1"/>
  <c r="T21" i="1"/>
  <c r="T39" i="1"/>
  <c r="U21" i="1"/>
  <c r="U39" i="1"/>
  <c r="V21" i="1"/>
  <c r="V39" i="1"/>
  <c r="W21" i="1"/>
  <c r="W39" i="1"/>
  <c r="X21" i="1"/>
  <c r="X39" i="1"/>
  <c r="Y21" i="1"/>
  <c r="Y39" i="1"/>
  <c r="G22" i="1"/>
  <c r="G40" i="1"/>
  <c r="H22" i="1"/>
  <c r="H40" i="1"/>
  <c r="I22" i="1"/>
  <c r="I40" i="1"/>
  <c r="J22" i="1"/>
  <c r="J40" i="1"/>
  <c r="K22" i="1"/>
  <c r="K40" i="1"/>
  <c r="L22" i="1"/>
  <c r="L40" i="1"/>
  <c r="M22" i="1"/>
  <c r="M40" i="1"/>
  <c r="N22" i="1"/>
  <c r="N40" i="1"/>
  <c r="O22" i="1"/>
  <c r="O40" i="1"/>
  <c r="P22" i="1"/>
  <c r="P40" i="1"/>
  <c r="Q22" i="1"/>
  <c r="Q40" i="1"/>
  <c r="R22" i="1"/>
  <c r="R40" i="1"/>
  <c r="S22" i="1"/>
  <c r="S40" i="1"/>
  <c r="T22" i="1"/>
  <c r="T40" i="1"/>
  <c r="U22" i="1"/>
  <c r="U40" i="1"/>
  <c r="V22" i="1"/>
  <c r="V40" i="1"/>
  <c r="W22" i="1"/>
  <c r="W40" i="1"/>
  <c r="X22" i="1"/>
  <c r="X40" i="1"/>
  <c r="Y22" i="1"/>
  <c r="Y40" i="1"/>
  <c r="G23" i="1"/>
  <c r="G41" i="1"/>
  <c r="H23" i="1"/>
  <c r="H41" i="1"/>
  <c r="I23" i="1"/>
  <c r="I41" i="1"/>
  <c r="J23" i="1"/>
  <c r="J41" i="1"/>
  <c r="K23" i="1"/>
  <c r="K41" i="1"/>
  <c r="L23" i="1"/>
  <c r="L41" i="1"/>
  <c r="M23" i="1"/>
  <c r="M41" i="1"/>
  <c r="N23" i="1"/>
  <c r="N41" i="1"/>
  <c r="O23" i="1"/>
  <c r="O41" i="1"/>
  <c r="P23" i="1"/>
  <c r="P41" i="1"/>
  <c r="Q23" i="1"/>
  <c r="Q41" i="1"/>
  <c r="R23" i="1"/>
  <c r="R41" i="1"/>
  <c r="S23" i="1"/>
  <c r="S41" i="1"/>
  <c r="T23" i="1"/>
  <c r="T41" i="1"/>
  <c r="U23" i="1"/>
  <c r="U41" i="1"/>
  <c r="V23" i="1"/>
  <c r="V41" i="1"/>
  <c r="W23" i="1"/>
  <c r="W41" i="1"/>
  <c r="X23" i="1"/>
  <c r="X41" i="1"/>
  <c r="Y23" i="1"/>
  <c r="Y41" i="1"/>
  <c r="G24" i="1"/>
  <c r="G42" i="1"/>
  <c r="H24" i="1"/>
  <c r="H42" i="1"/>
  <c r="I24" i="1"/>
  <c r="I42" i="1"/>
  <c r="J24" i="1"/>
  <c r="J42" i="1"/>
  <c r="K24" i="1"/>
  <c r="K42" i="1"/>
  <c r="L24" i="1"/>
  <c r="L42" i="1"/>
  <c r="M24" i="1"/>
  <c r="M42" i="1"/>
  <c r="N24" i="1"/>
  <c r="N42" i="1"/>
  <c r="O24" i="1"/>
  <c r="O42" i="1"/>
  <c r="P24" i="1"/>
  <c r="P42" i="1"/>
  <c r="Q24" i="1"/>
  <c r="Q42" i="1"/>
  <c r="R24" i="1"/>
  <c r="R42" i="1"/>
  <c r="S24" i="1"/>
  <c r="S42" i="1"/>
  <c r="T24" i="1"/>
  <c r="T42" i="1"/>
  <c r="U24" i="1"/>
  <c r="U42" i="1"/>
  <c r="V24" i="1"/>
  <c r="V42" i="1"/>
  <c r="W24" i="1"/>
  <c r="W42" i="1"/>
  <c r="X24" i="1"/>
  <c r="X42" i="1"/>
  <c r="Y24" i="1"/>
  <c r="Y42" i="1"/>
  <c r="G25" i="1"/>
  <c r="G43" i="1"/>
  <c r="H25" i="1"/>
  <c r="H43" i="1"/>
  <c r="I25" i="1"/>
  <c r="I43" i="1"/>
  <c r="J25" i="1"/>
  <c r="J43" i="1"/>
  <c r="K25" i="1"/>
  <c r="K43" i="1"/>
  <c r="L25" i="1"/>
  <c r="L43" i="1"/>
  <c r="M25" i="1"/>
  <c r="M43" i="1"/>
  <c r="N25" i="1"/>
  <c r="N43" i="1"/>
  <c r="O25" i="1"/>
  <c r="O43" i="1"/>
  <c r="P25" i="1"/>
  <c r="P43" i="1"/>
  <c r="Q25" i="1"/>
  <c r="Q43" i="1"/>
  <c r="R25" i="1"/>
  <c r="R43" i="1"/>
  <c r="S25" i="1"/>
  <c r="S43" i="1"/>
  <c r="T25" i="1"/>
  <c r="T43" i="1"/>
  <c r="U25" i="1"/>
  <c r="U43" i="1"/>
  <c r="V25" i="1"/>
  <c r="V43" i="1"/>
  <c r="W25" i="1"/>
  <c r="W43" i="1"/>
  <c r="X25" i="1"/>
  <c r="X43" i="1"/>
  <c r="Y25" i="1"/>
  <c r="Y43" i="1"/>
  <c r="G26" i="1"/>
  <c r="G44" i="1"/>
  <c r="H26" i="1"/>
  <c r="H44" i="1"/>
  <c r="I26" i="1"/>
  <c r="I44" i="1"/>
  <c r="J26" i="1"/>
  <c r="J44" i="1"/>
  <c r="K26" i="1"/>
  <c r="K44" i="1"/>
  <c r="L26" i="1"/>
  <c r="L44" i="1"/>
  <c r="M26" i="1"/>
  <c r="M44" i="1"/>
  <c r="N26" i="1"/>
  <c r="N44" i="1"/>
  <c r="O26" i="1"/>
  <c r="O44" i="1"/>
  <c r="P26" i="1"/>
  <c r="P44" i="1"/>
  <c r="Q26" i="1"/>
  <c r="Q44" i="1"/>
  <c r="R26" i="1"/>
  <c r="R44" i="1"/>
  <c r="S26" i="1"/>
  <c r="S44" i="1"/>
  <c r="T26" i="1"/>
  <c r="T44" i="1"/>
  <c r="U26" i="1"/>
  <c r="U44" i="1"/>
  <c r="V26" i="1"/>
  <c r="V44" i="1"/>
  <c r="W26" i="1"/>
  <c r="W44" i="1"/>
  <c r="X26" i="1"/>
  <c r="X44" i="1"/>
  <c r="Y26" i="1"/>
  <c r="Y44" i="1"/>
  <c r="G27" i="1"/>
  <c r="G45" i="1"/>
  <c r="H27" i="1"/>
  <c r="H45" i="1"/>
  <c r="I27" i="1"/>
  <c r="I45" i="1"/>
  <c r="J27" i="1"/>
  <c r="J45" i="1"/>
  <c r="K27" i="1"/>
  <c r="K45" i="1"/>
  <c r="L27" i="1"/>
  <c r="L45" i="1"/>
  <c r="M27" i="1"/>
  <c r="M45" i="1"/>
  <c r="N27" i="1"/>
  <c r="N45" i="1"/>
  <c r="O27" i="1"/>
  <c r="O45" i="1"/>
  <c r="P27" i="1"/>
  <c r="P45" i="1"/>
  <c r="Q27" i="1"/>
  <c r="Q45" i="1"/>
  <c r="R27" i="1"/>
  <c r="R45" i="1"/>
  <c r="S27" i="1"/>
  <c r="S45" i="1"/>
  <c r="T27" i="1"/>
  <c r="T45" i="1"/>
  <c r="U27" i="1"/>
  <c r="U45" i="1"/>
  <c r="V27" i="1"/>
  <c r="V45" i="1"/>
  <c r="W27" i="1"/>
  <c r="W45" i="1"/>
  <c r="X27" i="1"/>
  <c r="X45" i="1"/>
  <c r="Y27" i="1"/>
  <c r="Y45" i="1"/>
  <c r="G28" i="1"/>
  <c r="G46" i="1"/>
  <c r="H28" i="1"/>
  <c r="H46" i="1"/>
  <c r="I28" i="1"/>
  <c r="I46" i="1"/>
  <c r="J28" i="1"/>
  <c r="J46" i="1"/>
  <c r="K28" i="1"/>
  <c r="K46" i="1"/>
  <c r="L28" i="1"/>
  <c r="L46" i="1"/>
  <c r="M28" i="1"/>
  <c r="M46" i="1"/>
  <c r="N28" i="1"/>
  <c r="N46" i="1"/>
  <c r="O28" i="1"/>
  <c r="O46" i="1"/>
  <c r="P28" i="1"/>
  <c r="P46" i="1"/>
  <c r="Q28" i="1"/>
  <c r="Q46" i="1"/>
  <c r="R28" i="1"/>
  <c r="R46" i="1"/>
  <c r="S28" i="1"/>
  <c r="S46" i="1"/>
  <c r="T28" i="1"/>
  <c r="T46" i="1"/>
  <c r="U28" i="1"/>
  <c r="U46" i="1"/>
  <c r="V28" i="1"/>
  <c r="V46" i="1"/>
  <c r="W28" i="1"/>
  <c r="W46" i="1"/>
  <c r="X28" i="1"/>
  <c r="X46" i="1"/>
  <c r="Y28" i="1"/>
  <c r="Y46" i="1"/>
  <c r="G29" i="1"/>
  <c r="G47" i="1"/>
  <c r="H29" i="1"/>
  <c r="H47" i="1"/>
  <c r="I29" i="1"/>
  <c r="I47" i="1"/>
  <c r="J29" i="1"/>
  <c r="J47" i="1"/>
  <c r="K29" i="1"/>
  <c r="K47" i="1"/>
  <c r="L29" i="1"/>
  <c r="L47" i="1"/>
  <c r="M29" i="1"/>
  <c r="M47" i="1"/>
  <c r="N29" i="1"/>
  <c r="N47" i="1"/>
  <c r="O29" i="1"/>
  <c r="O47" i="1"/>
  <c r="P29" i="1"/>
  <c r="P47" i="1"/>
  <c r="Q29" i="1"/>
  <c r="Q47" i="1"/>
  <c r="R29" i="1"/>
  <c r="R47" i="1"/>
  <c r="S29" i="1"/>
  <c r="S47" i="1"/>
  <c r="T29" i="1"/>
  <c r="T47" i="1"/>
  <c r="U29" i="1"/>
  <c r="U47" i="1"/>
  <c r="V29" i="1"/>
  <c r="V47" i="1"/>
  <c r="W29" i="1"/>
  <c r="W47" i="1"/>
  <c r="X29" i="1"/>
  <c r="X47" i="1"/>
  <c r="Y29" i="1"/>
  <c r="Y47" i="1"/>
  <c r="G30" i="1"/>
  <c r="G48" i="1"/>
  <c r="H30" i="1"/>
  <c r="H48" i="1"/>
  <c r="I30" i="1"/>
  <c r="I48" i="1"/>
  <c r="J30" i="1"/>
  <c r="J48" i="1"/>
  <c r="K30" i="1"/>
  <c r="K48" i="1"/>
  <c r="L30" i="1"/>
  <c r="L48" i="1"/>
  <c r="M30" i="1"/>
  <c r="M48" i="1"/>
  <c r="N30" i="1"/>
  <c r="N48" i="1"/>
  <c r="O30" i="1"/>
  <c r="O48" i="1"/>
  <c r="P30" i="1"/>
  <c r="P48" i="1"/>
  <c r="Q30" i="1"/>
  <c r="Q48" i="1"/>
  <c r="R30" i="1"/>
  <c r="R48" i="1"/>
  <c r="S30" i="1"/>
  <c r="S48" i="1"/>
  <c r="T30" i="1"/>
  <c r="T48" i="1"/>
  <c r="U30" i="1"/>
  <c r="U48" i="1"/>
  <c r="V30" i="1"/>
  <c r="V48" i="1"/>
  <c r="W30" i="1"/>
  <c r="W48" i="1"/>
  <c r="X30" i="1"/>
  <c r="X48" i="1"/>
  <c r="Y30" i="1"/>
  <c r="Y48" i="1"/>
  <c r="H19" i="1"/>
  <c r="H37" i="1"/>
  <c r="I19" i="1"/>
  <c r="I37" i="1"/>
  <c r="J19" i="1"/>
  <c r="J37" i="1"/>
  <c r="K19" i="1"/>
  <c r="K37" i="1"/>
  <c r="L19" i="1"/>
  <c r="L37" i="1"/>
  <c r="M19" i="1"/>
  <c r="M37" i="1"/>
  <c r="N19" i="1"/>
  <c r="N37" i="1"/>
  <c r="O19" i="1"/>
  <c r="O37" i="1"/>
  <c r="P19" i="1"/>
  <c r="P37" i="1"/>
  <c r="Q19" i="1"/>
  <c r="Q37" i="1"/>
  <c r="R19" i="1"/>
  <c r="R37" i="1"/>
  <c r="S19" i="1"/>
  <c r="S37" i="1"/>
  <c r="T19" i="1"/>
  <c r="T37" i="1"/>
  <c r="U19" i="1"/>
  <c r="U37" i="1"/>
  <c r="V19" i="1"/>
  <c r="V37" i="1"/>
  <c r="W19" i="1"/>
  <c r="W37" i="1"/>
  <c r="X19" i="1"/>
  <c r="X37" i="1"/>
  <c r="Y19" i="1"/>
  <c r="Y37" i="1"/>
  <c r="F20" i="1"/>
  <c r="F38" i="1"/>
  <c r="F21" i="1"/>
  <c r="F39" i="1"/>
  <c r="F22" i="1"/>
  <c r="F40" i="1"/>
  <c r="F23" i="1"/>
  <c r="F41" i="1"/>
  <c r="F24" i="1"/>
  <c r="F42" i="1"/>
  <c r="F25" i="1"/>
  <c r="F43" i="1"/>
  <c r="F26" i="1"/>
  <c r="F44" i="1"/>
  <c r="F27" i="1"/>
  <c r="F45" i="1"/>
  <c r="F28" i="1"/>
  <c r="F46" i="1"/>
  <c r="F29" i="1"/>
  <c r="F47" i="1"/>
  <c r="F30" i="1"/>
  <c r="F48" i="1"/>
  <c r="E20" i="1"/>
  <c r="E38" i="1"/>
  <c r="E21" i="1"/>
  <c r="E39" i="1"/>
  <c r="E22" i="1"/>
  <c r="E40" i="1"/>
  <c r="E23" i="1"/>
  <c r="E41" i="1"/>
  <c r="E24" i="1"/>
  <c r="E42" i="1"/>
  <c r="E25" i="1"/>
  <c r="E43" i="1"/>
  <c r="E26" i="1"/>
  <c r="E44" i="1"/>
  <c r="E27" i="1"/>
  <c r="E45" i="1"/>
  <c r="E28" i="1"/>
  <c r="E46" i="1"/>
  <c r="E29" i="1"/>
  <c r="E47" i="1"/>
  <c r="E30" i="1"/>
  <c r="E48" i="1"/>
  <c r="D20" i="1"/>
  <c r="D38" i="1"/>
  <c r="D21" i="1"/>
  <c r="D39" i="1"/>
  <c r="D22" i="1"/>
  <c r="D40" i="1"/>
  <c r="D23" i="1"/>
  <c r="D41" i="1"/>
  <c r="D24" i="1"/>
  <c r="D42" i="1"/>
  <c r="D25" i="1"/>
  <c r="D43" i="1"/>
  <c r="D26" i="1"/>
  <c r="D44" i="1"/>
  <c r="D27" i="1"/>
  <c r="D45" i="1"/>
  <c r="D28" i="1"/>
  <c r="D46" i="1"/>
  <c r="D29" i="1"/>
  <c r="D47" i="1"/>
  <c r="D30" i="1"/>
  <c r="D48" i="1"/>
  <c r="C20" i="1"/>
  <c r="C38" i="1"/>
  <c r="C21" i="1"/>
  <c r="C39" i="1"/>
  <c r="C22" i="1"/>
  <c r="C40" i="1"/>
  <c r="C23" i="1"/>
  <c r="C41" i="1"/>
  <c r="C24" i="1"/>
  <c r="C42" i="1"/>
  <c r="C25" i="1"/>
  <c r="C43" i="1"/>
  <c r="C26" i="1"/>
  <c r="C44" i="1"/>
  <c r="C27" i="1"/>
  <c r="C45" i="1"/>
  <c r="C28" i="1"/>
  <c r="C46" i="1"/>
  <c r="C29" i="1"/>
  <c r="C47" i="1"/>
  <c r="C30" i="1"/>
  <c r="C48" i="1"/>
  <c r="G19" i="1"/>
  <c r="G37" i="1"/>
  <c r="F19" i="1"/>
  <c r="F37" i="1"/>
  <c r="E19" i="1"/>
  <c r="E37" i="1"/>
  <c r="D19" i="1"/>
  <c r="D37" i="1"/>
  <c r="C19" i="1"/>
  <c r="C37" i="1"/>
  <c r="B20" i="1"/>
  <c r="B38" i="1"/>
  <c r="B21" i="1"/>
  <c r="B39" i="1"/>
  <c r="B22" i="1"/>
  <c r="B40" i="1"/>
  <c r="B23" i="1"/>
  <c r="B41" i="1"/>
  <c r="B24" i="1"/>
  <c r="B42" i="1"/>
  <c r="B25" i="1"/>
  <c r="B43" i="1"/>
  <c r="B26" i="1"/>
  <c r="B44" i="1"/>
  <c r="B27" i="1"/>
  <c r="B45" i="1"/>
  <c r="B28" i="1"/>
  <c r="B46" i="1"/>
  <c r="B29" i="1"/>
  <c r="B47" i="1"/>
  <c r="B30" i="1"/>
  <c r="B48" i="1"/>
  <c r="B19" i="1"/>
  <c r="B37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B15" i="1"/>
</calcChain>
</file>

<file path=xl/sharedStrings.xml><?xml version="1.0" encoding="utf-8"?>
<sst xmlns="http://schemas.openxmlformats.org/spreadsheetml/2006/main" count="68" uniqueCount="44">
  <si>
    <t>R0V10</t>
  </si>
  <si>
    <t>R1V10</t>
  </si>
  <si>
    <t>R0V9</t>
  </si>
  <si>
    <t>R1V9</t>
  </si>
  <si>
    <t>R0V8</t>
  </si>
  <si>
    <t>R1V8</t>
  </si>
  <si>
    <t>R0V7</t>
  </si>
  <si>
    <t>R1V7</t>
  </si>
  <si>
    <t>R0V6</t>
  </si>
  <si>
    <t>R1V6</t>
  </si>
  <si>
    <t>R0V0</t>
  </si>
  <si>
    <t>R1V0</t>
  </si>
  <si>
    <t>0h</t>
  </si>
  <si>
    <t>1h</t>
  </si>
  <si>
    <t>2h</t>
  </si>
  <si>
    <t>3h</t>
  </si>
  <si>
    <t>4h</t>
  </si>
  <si>
    <t>5h</t>
  </si>
  <si>
    <t>6h</t>
  </si>
  <si>
    <t>7h</t>
  </si>
  <si>
    <t>8h</t>
  </si>
  <si>
    <t>9h</t>
  </si>
  <si>
    <t>10h</t>
  </si>
  <si>
    <t>11h</t>
  </si>
  <si>
    <t>12h</t>
  </si>
  <si>
    <t>13h</t>
  </si>
  <si>
    <t>14h</t>
  </si>
  <si>
    <t>15h</t>
  </si>
  <si>
    <t>16h</t>
  </si>
  <si>
    <t>17h</t>
  </si>
  <si>
    <t>18h</t>
  </si>
  <si>
    <t>19h</t>
  </si>
  <si>
    <t>20h</t>
  </si>
  <si>
    <t>21h</t>
  </si>
  <si>
    <t>22h</t>
  </si>
  <si>
    <t>23h</t>
  </si>
  <si>
    <t>condition: R1 stands for rain, V10 stands for visibility at 10 miles</t>
  </si>
  <si>
    <t xml:space="preserve"># of car accidents </t>
  </si>
  <si>
    <t>Total # of car accidents</t>
  </si>
  <si>
    <t># of yearly traffic flows in this hour</t>
  </si>
  <si>
    <t>(mulitiplied by)</t>
  </si>
  <si>
    <t>(equals to)</t>
  </si>
  <si>
    <t>Ratio of occurrence of this condition in all car accidents conditions in that hour</t>
  </si>
  <si>
    <t>Total traffic for given hour in given 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</si>
</sst>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8"/>
  <sheetViews>
    <sheetView tabSelected="1" topLeftCell="A11" workbookViewId="0">
      <selection activeCell="H32" sqref="H32"/>
    </sheetView>
  </sheetViews>
  <sheetFormatPr baseColWidth="10" defaultRowHeight="15" x14ac:dyDescent="0"/>
  <cols>
    <col min="1" max="1" width="29.33203125" customWidth="1"/>
  </cols>
  <sheetData>
    <row r="1" spans="1:25"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</row>
    <row r="2" spans="1:25">
      <c r="A2" t="s">
        <v>36</v>
      </c>
      <c r="F2" t="s">
        <v>37</v>
      </c>
    </row>
    <row r="3" spans="1:25" ht="17" customHeight="1">
      <c r="A3" t="s">
        <v>0</v>
      </c>
      <c r="B3">
        <v>1684</v>
      </c>
      <c r="C3">
        <v>1664</v>
      </c>
      <c r="D3">
        <v>1651</v>
      </c>
      <c r="E3">
        <v>1646</v>
      </c>
      <c r="F3">
        <v>1644</v>
      </c>
      <c r="G3">
        <v>1655</v>
      </c>
      <c r="H3">
        <v>1644</v>
      </c>
      <c r="I3">
        <v>1647</v>
      </c>
      <c r="J3">
        <v>1635</v>
      </c>
      <c r="K3">
        <v>1622</v>
      </c>
      <c r="L3">
        <v>1615</v>
      </c>
      <c r="M3">
        <v>1593</v>
      </c>
      <c r="N3">
        <v>1664</v>
      </c>
      <c r="O3">
        <v>1691</v>
      </c>
      <c r="P3">
        <v>1561</v>
      </c>
      <c r="Q3">
        <v>1546</v>
      </c>
      <c r="R3">
        <v>1539</v>
      </c>
      <c r="S3">
        <v>1532</v>
      </c>
      <c r="T3">
        <v>1517</v>
      </c>
      <c r="U3">
        <v>1504</v>
      </c>
      <c r="V3">
        <v>1474</v>
      </c>
      <c r="W3">
        <v>1495</v>
      </c>
      <c r="X3">
        <v>1514</v>
      </c>
      <c r="Y3">
        <v>1571</v>
      </c>
    </row>
    <row r="4" spans="1:25">
      <c r="A4" t="s">
        <v>1</v>
      </c>
      <c r="B4">
        <v>110</v>
      </c>
      <c r="C4">
        <v>114</v>
      </c>
      <c r="D4">
        <v>101</v>
      </c>
      <c r="E4">
        <v>95</v>
      </c>
      <c r="F4">
        <v>97</v>
      </c>
      <c r="G4">
        <v>110</v>
      </c>
      <c r="H4">
        <v>127</v>
      </c>
      <c r="I4">
        <v>119</v>
      </c>
      <c r="J4">
        <v>116</v>
      </c>
      <c r="K4">
        <v>127</v>
      </c>
      <c r="L4">
        <v>101</v>
      </c>
      <c r="M4">
        <v>106</v>
      </c>
      <c r="N4">
        <v>116</v>
      </c>
      <c r="O4">
        <v>113</v>
      </c>
      <c r="P4">
        <v>116</v>
      </c>
      <c r="Q4">
        <v>111</v>
      </c>
      <c r="R4">
        <v>119</v>
      </c>
      <c r="S4">
        <v>107</v>
      </c>
      <c r="T4">
        <v>110</v>
      </c>
      <c r="U4">
        <v>99</v>
      </c>
      <c r="V4">
        <v>106</v>
      </c>
      <c r="W4">
        <v>92</v>
      </c>
      <c r="X4">
        <v>98</v>
      </c>
      <c r="Y4">
        <v>100</v>
      </c>
    </row>
    <row r="5" spans="1:25">
      <c r="A5" t="s">
        <v>2</v>
      </c>
      <c r="B5">
        <v>14</v>
      </c>
      <c r="C5">
        <v>27</v>
      </c>
      <c r="D5">
        <v>8</v>
      </c>
      <c r="E5">
        <v>12</v>
      </c>
      <c r="F5">
        <v>5</v>
      </c>
      <c r="G5">
        <v>8</v>
      </c>
      <c r="H5">
        <v>10</v>
      </c>
      <c r="I5">
        <v>10</v>
      </c>
      <c r="J5">
        <v>23</v>
      </c>
      <c r="K5">
        <v>17</v>
      </c>
      <c r="L5">
        <v>20</v>
      </c>
      <c r="M5">
        <v>11</v>
      </c>
      <c r="N5">
        <v>20</v>
      </c>
      <c r="O5">
        <v>21</v>
      </c>
      <c r="P5">
        <v>21</v>
      </c>
      <c r="Q5">
        <v>24</v>
      </c>
      <c r="R5">
        <v>30</v>
      </c>
      <c r="S5">
        <v>29</v>
      </c>
      <c r="T5">
        <v>25</v>
      </c>
      <c r="U5">
        <v>25</v>
      </c>
      <c r="V5">
        <v>30</v>
      </c>
      <c r="W5">
        <v>32</v>
      </c>
      <c r="X5">
        <v>19</v>
      </c>
      <c r="Y5">
        <v>16</v>
      </c>
    </row>
    <row r="6" spans="1:25">
      <c r="A6" t="s">
        <v>3</v>
      </c>
      <c r="B6">
        <v>20</v>
      </c>
      <c r="C6">
        <v>18</v>
      </c>
      <c r="D6">
        <v>21</v>
      </c>
      <c r="E6">
        <v>13</v>
      </c>
      <c r="F6">
        <v>16</v>
      </c>
      <c r="G6">
        <v>15</v>
      </c>
      <c r="H6">
        <v>19</v>
      </c>
      <c r="I6">
        <v>11</v>
      </c>
      <c r="J6">
        <v>18</v>
      </c>
      <c r="K6">
        <v>12</v>
      </c>
      <c r="L6">
        <v>24</v>
      </c>
      <c r="M6">
        <v>23</v>
      </c>
      <c r="N6">
        <v>26</v>
      </c>
      <c r="O6">
        <v>18</v>
      </c>
      <c r="P6">
        <v>25</v>
      </c>
      <c r="Q6">
        <v>18</v>
      </c>
      <c r="R6">
        <v>21</v>
      </c>
      <c r="S6">
        <v>18</v>
      </c>
      <c r="T6">
        <v>20</v>
      </c>
      <c r="U6">
        <v>13</v>
      </c>
      <c r="V6">
        <v>14</v>
      </c>
      <c r="W6">
        <v>7</v>
      </c>
      <c r="X6">
        <v>9</v>
      </c>
      <c r="Y6">
        <v>11</v>
      </c>
    </row>
    <row r="7" spans="1:25">
      <c r="A7" t="s">
        <v>4</v>
      </c>
      <c r="B7">
        <v>13</v>
      </c>
      <c r="C7">
        <v>14</v>
      </c>
      <c r="D7">
        <v>8</v>
      </c>
      <c r="E7">
        <v>9</v>
      </c>
      <c r="F7">
        <v>6</v>
      </c>
      <c r="G7">
        <v>8</v>
      </c>
      <c r="H7">
        <v>7</v>
      </c>
      <c r="I7">
        <v>9</v>
      </c>
      <c r="J7">
        <v>13</v>
      </c>
      <c r="K7">
        <v>15</v>
      </c>
      <c r="L7">
        <v>22</v>
      </c>
      <c r="M7">
        <v>22</v>
      </c>
      <c r="N7">
        <v>18</v>
      </c>
      <c r="O7">
        <v>7</v>
      </c>
      <c r="P7">
        <v>13</v>
      </c>
      <c r="Q7">
        <v>27</v>
      </c>
      <c r="R7">
        <v>17</v>
      </c>
      <c r="S7">
        <v>14</v>
      </c>
      <c r="T7">
        <v>9</v>
      </c>
      <c r="U7">
        <v>20</v>
      </c>
      <c r="V7">
        <v>22</v>
      </c>
      <c r="W7">
        <v>25</v>
      </c>
      <c r="X7">
        <v>20</v>
      </c>
      <c r="Y7">
        <v>16</v>
      </c>
    </row>
    <row r="8" spans="1:25">
      <c r="A8" t="s">
        <v>5</v>
      </c>
      <c r="B8">
        <v>16</v>
      </c>
      <c r="C8">
        <v>12</v>
      </c>
      <c r="D8">
        <v>14</v>
      </c>
      <c r="E8">
        <v>21</v>
      </c>
      <c r="F8">
        <v>15</v>
      </c>
      <c r="G8">
        <v>12</v>
      </c>
      <c r="H8">
        <v>9</v>
      </c>
      <c r="I8">
        <v>17</v>
      </c>
      <c r="J8">
        <v>16</v>
      </c>
      <c r="K8">
        <v>19</v>
      </c>
      <c r="L8">
        <v>23</v>
      </c>
      <c r="M8">
        <v>19</v>
      </c>
      <c r="N8">
        <v>11</v>
      </c>
      <c r="O8">
        <v>8</v>
      </c>
      <c r="P8">
        <v>17</v>
      </c>
      <c r="Q8">
        <v>18</v>
      </c>
      <c r="R8">
        <v>20</v>
      </c>
      <c r="S8">
        <v>23</v>
      </c>
      <c r="T8">
        <v>14</v>
      </c>
      <c r="U8">
        <v>14</v>
      </c>
      <c r="V8">
        <v>13</v>
      </c>
      <c r="W8">
        <v>16</v>
      </c>
      <c r="X8">
        <v>17</v>
      </c>
      <c r="Y8">
        <v>16</v>
      </c>
    </row>
    <row r="9" spans="1:25">
      <c r="A9" t="s">
        <v>6</v>
      </c>
      <c r="B9">
        <v>23</v>
      </c>
      <c r="C9">
        <v>20</v>
      </c>
      <c r="D9">
        <v>14</v>
      </c>
      <c r="E9">
        <v>13</v>
      </c>
      <c r="F9">
        <v>9</v>
      </c>
      <c r="G9">
        <v>12</v>
      </c>
      <c r="H9">
        <v>9</v>
      </c>
      <c r="I9">
        <v>12</v>
      </c>
      <c r="J9">
        <v>9</v>
      </c>
      <c r="K9">
        <v>11</v>
      </c>
      <c r="L9">
        <v>17</v>
      </c>
      <c r="M9">
        <v>22</v>
      </c>
      <c r="N9">
        <v>29</v>
      </c>
      <c r="O9">
        <v>19</v>
      </c>
      <c r="P9">
        <v>19</v>
      </c>
      <c r="Q9">
        <v>15</v>
      </c>
      <c r="R9">
        <v>12</v>
      </c>
      <c r="S9">
        <v>15</v>
      </c>
      <c r="T9">
        <v>21</v>
      </c>
      <c r="U9">
        <v>15</v>
      </c>
      <c r="V9">
        <v>21</v>
      </c>
      <c r="W9">
        <v>22</v>
      </c>
      <c r="X9">
        <v>19</v>
      </c>
      <c r="Y9">
        <v>23</v>
      </c>
    </row>
    <row r="10" spans="1:25">
      <c r="A10" t="s">
        <v>7</v>
      </c>
      <c r="B10">
        <v>25</v>
      </c>
      <c r="C10">
        <v>29</v>
      </c>
      <c r="D10">
        <v>17</v>
      </c>
      <c r="E10">
        <v>19</v>
      </c>
      <c r="F10">
        <v>16</v>
      </c>
      <c r="G10">
        <v>11</v>
      </c>
      <c r="H10">
        <v>22</v>
      </c>
      <c r="I10">
        <v>20</v>
      </c>
      <c r="J10">
        <v>20</v>
      </c>
      <c r="K10">
        <v>17</v>
      </c>
      <c r="L10">
        <v>16</v>
      </c>
      <c r="M10">
        <v>17</v>
      </c>
      <c r="N10">
        <v>19</v>
      </c>
      <c r="O10">
        <v>22</v>
      </c>
      <c r="P10">
        <v>17</v>
      </c>
      <c r="Q10">
        <v>18</v>
      </c>
      <c r="R10">
        <v>17</v>
      </c>
      <c r="S10">
        <v>27</v>
      </c>
      <c r="T10">
        <v>25</v>
      </c>
      <c r="U10">
        <v>20</v>
      </c>
      <c r="V10">
        <v>25</v>
      </c>
      <c r="W10">
        <v>14</v>
      </c>
      <c r="X10">
        <v>24</v>
      </c>
      <c r="Y10">
        <v>12</v>
      </c>
    </row>
    <row r="11" spans="1:25">
      <c r="A11" t="s">
        <v>8</v>
      </c>
      <c r="B11">
        <v>19</v>
      </c>
      <c r="C11">
        <v>16</v>
      </c>
      <c r="D11">
        <v>12</v>
      </c>
      <c r="E11">
        <v>10</v>
      </c>
      <c r="F11">
        <v>13</v>
      </c>
      <c r="G11">
        <v>7</v>
      </c>
      <c r="H11">
        <v>3</v>
      </c>
      <c r="I11">
        <v>8</v>
      </c>
      <c r="J11">
        <v>8</v>
      </c>
      <c r="K11">
        <v>7</v>
      </c>
      <c r="L11">
        <v>10</v>
      </c>
      <c r="M11">
        <v>16</v>
      </c>
      <c r="N11">
        <v>17</v>
      </c>
      <c r="O11">
        <v>18</v>
      </c>
      <c r="P11">
        <v>17</v>
      </c>
      <c r="Q11">
        <v>11</v>
      </c>
      <c r="R11">
        <v>21</v>
      </c>
      <c r="S11">
        <v>7</v>
      </c>
      <c r="T11">
        <v>18</v>
      </c>
      <c r="U11">
        <v>21</v>
      </c>
      <c r="V11">
        <v>17</v>
      </c>
      <c r="W11">
        <v>22</v>
      </c>
      <c r="X11">
        <v>17</v>
      </c>
      <c r="Y11">
        <v>22</v>
      </c>
    </row>
    <row r="12" spans="1:25">
      <c r="A12" t="s">
        <v>9</v>
      </c>
      <c r="B12">
        <v>31</v>
      </c>
      <c r="C12">
        <v>22</v>
      </c>
      <c r="D12">
        <v>23</v>
      </c>
      <c r="E12">
        <v>24</v>
      </c>
      <c r="F12">
        <v>33</v>
      </c>
      <c r="G12">
        <v>26</v>
      </c>
      <c r="H12">
        <v>27</v>
      </c>
      <c r="I12">
        <v>26</v>
      </c>
      <c r="J12">
        <v>20</v>
      </c>
      <c r="K12">
        <v>21</v>
      </c>
      <c r="L12">
        <v>18</v>
      </c>
      <c r="M12">
        <v>13</v>
      </c>
      <c r="N12">
        <v>25</v>
      </c>
      <c r="O12">
        <v>30</v>
      </c>
      <c r="P12">
        <v>14</v>
      </c>
      <c r="Q12">
        <v>14</v>
      </c>
      <c r="R12">
        <v>22</v>
      </c>
      <c r="S12">
        <v>18</v>
      </c>
      <c r="T12">
        <v>20</v>
      </c>
      <c r="U12">
        <v>17</v>
      </c>
      <c r="V12">
        <v>21</v>
      </c>
      <c r="W12">
        <v>22</v>
      </c>
      <c r="X12">
        <v>16</v>
      </c>
      <c r="Y12">
        <v>22</v>
      </c>
    </row>
    <row r="13" spans="1:25">
      <c r="A13" t="s">
        <v>10</v>
      </c>
      <c r="B13">
        <v>77</v>
      </c>
      <c r="C13">
        <v>83</v>
      </c>
      <c r="D13">
        <v>35</v>
      </c>
      <c r="E13">
        <v>26</v>
      </c>
      <c r="F13">
        <v>32</v>
      </c>
      <c r="G13">
        <v>21</v>
      </c>
      <c r="H13">
        <v>26</v>
      </c>
      <c r="I13">
        <v>27</v>
      </c>
      <c r="J13">
        <v>31</v>
      </c>
      <c r="K13">
        <v>39</v>
      </c>
      <c r="L13">
        <v>46</v>
      </c>
      <c r="M13">
        <v>52</v>
      </c>
      <c r="N13">
        <v>81</v>
      </c>
      <c r="O13">
        <v>68</v>
      </c>
      <c r="P13">
        <v>74</v>
      </c>
      <c r="Q13">
        <v>85</v>
      </c>
      <c r="R13">
        <v>91</v>
      </c>
      <c r="S13">
        <v>107</v>
      </c>
      <c r="T13">
        <v>125</v>
      </c>
      <c r="U13">
        <v>134</v>
      </c>
      <c r="V13">
        <v>145</v>
      </c>
      <c r="W13">
        <v>132</v>
      </c>
      <c r="X13">
        <v>128</v>
      </c>
      <c r="Y13">
        <v>83</v>
      </c>
    </row>
    <row r="14" spans="1:25">
      <c r="A14" t="s">
        <v>11</v>
      </c>
      <c r="B14">
        <v>50</v>
      </c>
      <c r="C14">
        <v>55</v>
      </c>
      <c r="D14">
        <v>43</v>
      </c>
      <c r="E14">
        <v>51</v>
      </c>
      <c r="F14">
        <v>63</v>
      </c>
      <c r="G14">
        <v>60</v>
      </c>
      <c r="H14">
        <v>43</v>
      </c>
      <c r="I14">
        <v>40</v>
      </c>
      <c r="J14">
        <v>36</v>
      </c>
      <c r="K14">
        <v>30</v>
      </c>
      <c r="L14">
        <v>33</v>
      </c>
      <c r="M14">
        <v>44</v>
      </c>
      <c r="N14">
        <v>58</v>
      </c>
      <c r="O14">
        <v>54</v>
      </c>
      <c r="P14">
        <v>49</v>
      </c>
      <c r="Q14">
        <v>50</v>
      </c>
      <c r="R14">
        <v>35</v>
      </c>
      <c r="S14">
        <v>43</v>
      </c>
      <c r="T14">
        <v>43</v>
      </c>
      <c r="U14">
        <v>68</v>
      </c>
      <c r="V14">
        <v>56</v>
      </c>
      <c r="W14">
        <v>61</v>
      </c>
      <c r="X14">
        <v>60</v>
      </c>
      <c r="Y14">
        <v>49</v>
      </c>
    </row>
    <row r="15" spans="1:25">
      <c r="A15" t="s">
        <v>38</v>
      </c>
      <c r="B15">
        <f>SUM(B3:B14)</f>
        <v>2082</v>
      </c>
      <c r="C15">
        <f t="shared" ref="C15:Y15" si="0">SUM(C3:C14)</f>
        <v>2074</v>
      </c>
      <c r="D15">
        <f t="shared" si="0"/>
        <v>1947</v>
      </c>
      <c r="E15">
        <f t="shared" si="0"/>
        <v>1939</v>
      </c>
      <c r="F15">
        <f t="shared" si="0"/>
        <v>1949</v>
      </c>
      <c r="G15">
        <f t="shared" si="0"/>
        <v>1945</v>
      </c>
      <c r="H15">
        <f t="shared" si="0"/>
        <v>1946</v>
      </c>
      <c r="I15">
        <f t="shared" si="0"/>
        <v>1946</v>
      </c>
      <c r="J15">
        <f t="shared" si="0"/>
        <v>1945</v>
      </c>
      <c r="K15">
        <f t="shared" si="0"/>
        <v>1937</v>
      </c>
      <c r="L15">
        <f t="shared" si="0"/>
        <v>1945</v>
      </c>
      <c r="M15">
        <f t="shared" si="0"/>
        <v>1938</v>
      </c>
      <c r="N15">
        <f t="shared" si="0"/>
        <v>2084</v>
      </c>
      <c r="O15">
        <f t="shared" si="0"/>
        <v>2069</v>
      </c>
      <c r="P15">
        <f t="shared" si="0"/>
        <v>1943</v>
      </c>
      <c r="Q15">
        <f t="shared" si="0"/>
        <v>1937</v>
      </c>
      <c r="R15">
        <f t="shared" si="0"/>
        <v>1944</v>
      </c>
      <c r="S15">
        <f t="shared" si="0"/>
        <v>1940</v>
      </c>
      <c r="T15">
        <f t="shared" si="0"/>
        <v>1947</v>
      </c>
      <c r="U15">
        <f t="shared" si="0"/>
        <v>1950</v>
      </c>
      <c r="V15">
        <f t="shared" si="0"/>
        <v>1944</v>
      </c>
      <c r="W15">
        <f t="shared" si="0"/>
        <v>1940</v>
      </c>
      <c r="X15">
        <f t="shared" si="0"/>
        <v>1941</v>
      </c>
      <c r="Y15">
        <f t="shared" si="0"/>
        <v>1941</v>
      </c>
    </row>
    <row r="18" spans="1:25">
      <c r="A18" t="s">
        <v>42</v>
      </c>
    </row>
    <row r="19" spans="1:25">
      <c r="A19" t="s">
        <v>0</v>
      </c>
      <c r="B19">
        <f>B3/2082</f>
        <v>0.80883765609990399</v>
      </c>
      <c r="C19">
        <f>C3/2074</f>
        <v>0.8023143683702989</v>
      </c>
      <c r="D19">
        <f>D3/1947</f>
        <v>0.84797123780174632</v>
      </c>
      <c r="E19">
        <f>E3/1939</f>
        <v>0.84889118102114491</v>
      </c>
      <c r="F19">
        <f>F3/1949</f>
        <v>0.84350949204720371</v>
      </c>
      <c r="G19">
        <f>G3/1945</f>
        <v>0.85089974293059123</v>
      </c>
      <c r="H19">
        <f>H3/1946</f>
        <v>0.84480986639260025</v>
      </c>
      <c r="I19">
        <f>I3/1946</f>
        <v>0.84635149023638234</v>
      </c>
      <c r="J19">
        <f>J3/1945</f>
        <v>0.84061696658097684</v>
      </c>
      <c r="K19">
        <f>K3/1937</f>
        <v>0.83737738771295822</v>
      </c>
      <c r="L19">
        <f>L3/1945</f>
        <v>0.83033419023136246</v>
      </c>
      <c r="M19">
        <f>M3/1938</f>
        <v>0.82198142414860687</v>
      </c>
      <c r="N19">
        <f>N3/2084</f>
        <v>0.79846449136276387</v>
      </c>
      <c r="O19">
        <f>O3/2069</f>
        <v>0.81730304494925088</v>
      </c>
      <c r="P19">
        <f>P3/1943</f>
        <v>0.80339680905815747</v>
      </c>
      <c r="Q19">
        <f>Q3/1937</f>
        <v>0.79814145585957663</v>
      </c>
      <c r="R19">
        <f>R3/1944</f>
        <v>0.79166666666666663</v>
      </c>
      <c r="S19">
        <f>S3/1940</f>
        <v>0.78969072164948451</v>
      </c>
      <c r="T19">
        <f>T3/1947</f>
        <v>0.77914740626605028</v>
      </c>
      <c r="U19">
        <f>U3/1950</f>
        <v>0.7712820512820513</v>
      </c>
      <c r="V19">
        <f>V3/1944</f>
        <v>0.75823045267489708</v>
      </c>
      <c r="W19">
        <f>W3/1940</f>
        <v>0.77061855670103097</v>
      </c>
      <c r="X19">
        <f>X3/1941</f>
        <v>0.78001030396702731</v>
      </c>
      <c r="Y19">
        <f>Y3/1941</f>
        <v>0.80937660999484806</v>
      </c>
    </row>
    <row r="20" spans="1:25">
      <c r="A20" t="s">
        <v>1</v>
      </c>
      <c r="B20">
        <f t="shared" ref="B20:B30" si="1">B4/2082</f>
        <v>5.2833813640730067E-2</v>
      </c>
      <c r="C20">
        <f t="shared" ref="C20:C30" si="2">C4/2074</f>
        <v>5.4966248794599805E-2</v>
      </c>
      <c r="D20">
        <f t="shared" ref="D20:D30" si="3">D4/1947</f>
        <v>5.1874678993323063E-2</v>
      </c>
      <c r="E20">
        <f t="shared" ref="E20:E30" si="4">E4/1939</f>
        <v>4.899432697266632E-2</v>
      </c>
      <c r="F20">
        <f t="shared" ref="F20:F30" si="5">F4/1949</f>
        <v>4.9769112365315546E-2</v>
      </c>
      <c r="G20">
        <f t="shared" ref="G20:G30" si="6">G4/1945</f>
        <v>5.6555269922879174E-2</v>
      </c>
      <c r="H20">
        <f t="shared" ref="H20:I30" si="7">H4/1946</f>
        <v>6.5262076053442961E-2</v>
      </c>
      <c r="I20">
        <f t="shared" si="7"/>
        <v>6.1151079136690649E-2</v>
      </c>
      <c r="J20">
        <f t="shared" ref="J20:J30" si="8">J4/1945</f>
        <v>5.9640102827763497E-2</v>
      </c>
      <c r="K20">
        <f t="shared" ref="K20:K30" si="9">K4/1937</f>
        <v>6.5565307176045431E-2</v>
      </c>
      <c r="L20">
        <f t="shared" ref="L20:L30" si="10">L4/1945</f>
        <v>5.19280205655527E-2</v>
      </c>
      <c r="M20">
        <f t="shared" ref="M20:M30" si="11">M4/1938</f>
        <v>5.4695562435500514E-2</v>
      </c>
      <c r="N20">
        <f t="shared" ref="N20:N30" si="12">N4/2084</f>
        <v>5.5662188099808059E-2</v>
      </c>
      <c r="O20">
        <f t="shared" ref="O20:O30" si="13">O4/2069</f>
        <v>5.4615756404059933E-2</v>
      </c>
      <c r="P20">
        <f t="shared" ref="P20:P30" si="14">P4/1943</f>
        <v>5.9701492537313432E-2</v>
      </c>
      <c r="Q20">
        <f t="shared" ref="Q20:Q30" si="15">Q4/1937</f>
        <v>5.7305110996386167E-2</v>
      </c>
      <c r="R20">
        <f t="shared" ref="R20:R30" si="16">R4/1944</f>
        <v>6.1213991769547324E-2</v>
      </c>
      <c r="S20">
        <f t="shared" ref="S20:S30" si="17">S4/1940</f>
        <v>5.515463917525773E-2</v>
      </c>
      <c r="T20">
        <f t="shared" ref="T20:T30" si="18">T4/1947</f>
        <v>5.6497175141242938E-2</v>
      </c>
      <c r="U20">
        <f t="shared" ref="U20:U30" si="19">U4/1950</f>
        <v>5.0769230769230768E-2</v>
      </c>
      <c r="V20">
        <f t="shared" ref="V20:V30" si="20">V4/1944</f>
        <v>5.4526748971193417E-2</v>
      </c>
      <c r="W20">
        <f t="shared" ref="W20:W30" si="21">W4/1940</f>
        <v>4.7422680412371132E-2</v>
      </c>
      <c r="X20">
        <f t="shared" ref="X20:Y30" si="22">X4/1941</f>
        <v>5.048943843379701E-2</v>
      </c>
      <c r="Y20">
        <f t="shared" si="22"/>
        <v>5.151983513652756E-2</v>
      </c>
    </row>
    <row r="21" spans="1:25">
      <c r="A21" t="s">
        <v>2</v>
      </c>
      <c r="B21">
        <f t="shared" si="1"/>
        <v>6.7243035542747355E-3</v>
      </c>
      <c r="C21">
        <f t="shared" si="2"/>
        <v>1.3018322082931534E-2</v>
      </c>
      <c r="D21">
        <f t="shared" si="3"/>
        <v>4.1088854648176684E-3</v>
      </c>
      <c r="E21">
        <f t="shared" si="4"/>
        <v>6.1887570912841673E-3</v>
      </c>
      <c r="F21">
        <f t="shared" si="5"/>
        <v>2.5654181631605951E-3</v>
      </c>
      <c r="G21">
        <f t="shared" si="6"/>
        <v>4.1131105398457581E-3</v>
      </c>
      <c r="H21">
        <f t="shared" si="7"/>
        <v>5.1387461459403904E-3</v>
      </c>
      <c r="I21">
        <f t="shared" si="7"/>
        <v>5.1387461459403904E-3</v>
      </c>
      <c r="J21">
        <f t="shared" si="8"/>
        <v>1.1825192802056555E-2</v>
      </c>
      <c r="K21">
        <f t="shared" si="9"/>
        <v>8.7764584408879711E-3</v>
      </c>
      <c r="L21">
        <f t="shared" si="10"/>
        <v>1.0282776349614395E-2</v>
      </c>
      <c r="M21">
        <f t="shared" si="11"/>
        <v>5.6759545923632613E-3</v>
      </c>
      <c r="N21">
        <f t="shared" si="12"/>
        <v>9.5969289827255271E-3</v>
      </c>
      <c r="O21">
        <f t="shared" si="13"/>
        <v>1.0149830836152731E-2</v>
      </c>
      <c r="P21">
        <f t="shared" si="14"/>
        <v>1.0808028821410191E-2</v>
      </c>
      <c r="Q21">
        <f t="shared" si="15"/>
        <v>1.23902942694889E-2</v>
      </c>
      <c r="R21">
        <f t="shared" si="16"/>
        <v>1.5432098765432098E-2</v>
      </c>
      <c r="S21">
        <f t="shared" si="17"/>
        <v>1.4948453608247423E-2</v>
      </c>
      <c r="T21">
        <f t="shared" si="18"/>
        <v>1.2840267077555213E-2</v>
      </c>
      <c r="U21">
        <f t="shared" si="19"/>
        <v>1.282051282051282E-2</v>
      </c>
      <c r="V21">
        <f t="shared" si="20"/>
        <v>1.5432098765432098E-2</v>
      </c>
      <c r="W21">
        <f t="shared" si="21"/>
        <v>1.6494845360824743E-2</v>
      </c>
      <c r="X21">
        <f t="shared" si="22"/>
        <v>9.7887686759402376E-3</v>
      </c>
      <c r="Y21">
        <f t="shared" si="22"/>
        <v>8.2431736218444105E-3</v>
      </c>
    </row>
    <row r="22" spans="1:25">
      <c r="A22" t="s">
        <v>3</v>
      </c>
      <c r="B22">
        <f t="shared" si="1"/>
        <v>9.6061479346781949E-3</v>
      </c>
      <c r="C22">
        <f t="shared" si="2"/>
        <v>8.6788813886210219E-3</v>
      </c>
      <c r="D22">
        <f t="shared" si="3"/>
        <v>1.078582434514638E-2</v>
      </c>
      <c r="E22">
        <f t="shared" si="4"/>
        <v>6.7044868488911813E-3</v>
      </c>
      <c r="F22">
        <f t="shared" si="5"/>
        <v>8.2093381221139041E-3</v>
      </c>
      <c r="G22">
        <f t="shared" si="6"/>
        <v>7.7120822622107968E-3</v>
      </c>
      <c r="H22">
        <f t="shared" si="7"/>
        <v>9.7636176772867428E-3</v>
      </c>
      <c r="I22">
        <f t="shared" si="7"/>
        <v>5.6526207605344294E-3</v>
      </c>
      <c r="J22">
        <f t="shared" si="8"/>
        <v>9.2544987146529565E-3</v>
      </c>
      <c r="K22">
        <f t="shared" si="9"/>
        <v>6.1951471347444498E-3</v>
      </c>
      <c r="L22">
        <f t="shared" si="10"/>
        <v>1.2339331619537276E-2</v>
      </c>
      <c r="M22">
        <f t="shared" si="11"/>
        <v>1.1867905056759546E-2</v>
      </c>
      <c r="N22">
        <f t="shared" si="12"/>
        <v>1.2476007677543186E-2</v>
      </c>
      <c r="O22">
        <f t="shared" si="13"/>
        <v>8.6998550024166271E-3</v>
      </c>
      <c r="P22">
        <f t="shared" si="14"/>
        <v>1.2866700977869275E-2</v>
      </c>
      <c r="Q22">
        <f t="shared" si="15"/>
        <v>9.2927207021166747E-3</v>
      </c>
      <c r="R22">
        <f t="shared" si="16"/>
        <v>1.0802469135802469E-2</v>
      </c>
      <c r="S22">
        <f t="shared" si="17"/>
        <v>9.2783505154639175E-3</v>
      </c>
      <c r="T22">
        <f t="shared" si="18"/>
        <v>1.027221366204417E-2</v>
      </c>
      <c r="U22">
        <f t="shared" si="19"/>
        <v>6.6666666666666671E-3</v>
      </c>
      <c r="V22">
        <f t="shared" si="20"/>
        <v>7.2016460905349796E-3</v>
      </c>
      <c r="W22">
        <f t="shared" si="21"/>
        <v>3.6082474226804126E-3</v>
      </c>
      <c r="X22">
        <f t="shared" si="22"/>
        <v>4.6367851622874804E-3</v>
      </c>
      <c r="Y22">
        <f t="shared" si="22"/>
        <v>5.6671818650180323E-3</v>
      </c>
    </row>
    <row r="23" spans="1:25">
      <c r="A23" t="s">
        <v>4</v>
      </c>
      <c r="B23">
        <f t="shared" si="1"/>
        <v>6.2439961575408258E-3</v>
      </c>
      <c r="C23">
        <f t="shared" si="2"/>
        <v>6.7502410800385727E-3</v>
      </c>
      <c r="D23">
        <f t="shared" si="3"/>
        <v>4.1088854648176684E-3</v>
      </c>
      <c r="E23">
        <f t="shared" si="4"/>
        <v>4.6415678184631255E-3</v>
      </c>
      <c r="F23">
        <f t="shared" si="5"/>
        <v>3.0785017957927143E-3</v>
      </c>
      <c r="G23">
        <f t="shared" si="6"/>
        <v>4.1131105398457581E-3</v>
      </c>
      <c r="H23">
        <f t="shared" si="7"/>
        <v>3.5971223021582736E-3</v>
      </c>
      <c r="I23">
        <f t="shared" si="7"/>
        <v>4.6248715313463515E-3</v>
      </c>
      <c r="J23">
        <f t="shared" si="8"/>
        <v>6.6838046272493573E-3</v>
      </c>
      <c r="K23">
        <f t="shared" si="9"/>
        <v>7.7439339184305631E-3</v>
      </c>
      <c r="L23">
        <f t="shared" si="10"/>
        <v>1.1311053984575836E-2</v>
      </c>
      <c r="M23">
        <f t="shared" si="11"/>
        <v>1.1351909184726523E-2</v>
      </c>
      <c r="N23">
        <f t="shared" si="12"/>
        <v>8.6372360844529754E-3</v>
      </c>
      <c r="O23">
        <f t="shared" si="13"/>
        <v>3.3832769453842437E-3</v>
      </c>
      <c r="P23">
        <f t="shared" si="14"/>
        <v>6.6906845084920225E-3</v>
      </c>
      <c r="Q23">
        <f t="shared" si="15"/>
        <v>1.3939081053175014E-2</v>
      </c>
      <c r="R23">
        <f t="shared" si="16"/>
        <v>8.7448559670781894E-3</v>
      </c>
      <c r="S23">
        <f t="shared" si="17"/>
        <v>7.2164948453608251E-3</v>
      </c>
      <c r="T23">
        <f t="shared" si="18"/>
        <v>4.6224961479198771E-3</v>
      </c>
      <c r="U23">
        <f t="shared" si="19"/>
        <v>1.0256410256410256E-2</v>
      </c>
      <c r="V23">
        <f t="shared" si="20"/>
        <v>1.131687242798354E-2</v>
      </c>
      <c r="W23">
        <f t="shared" si="21"/>
        <v>1.2886597938144329E-2</v>
      </c>
      <c r="X23">
        <f t="shared" si="22"/>
        <v>1.0303967027305513E-2</v>
      </c>
      <c r="Y23">
        <f t="shared" si="22"/>
        <v>8.2431736218444105E-3</v>
      </c>
    </row>
    <row r="24" spans="1:25">
      <c r="A24" t="s">
        <v>5</v>
      </c>
      <c r="B24">
        <f t="shared" si="1"/>
        <v>7.684918347742555E-3</v>
      </c>
      <c r="C24">
        <f t="shared" si="2"/>
        <v>5.7859209257473485E-3</v>
      </c>
      <c r="D24">
        <f t="shared" si="3"/>
        <v>7.1905495634309192E-3</v>
      </c>
      <c r="E24">
        <f t="shared" si="4"/>
        <v>1.0830324909747292E-2</v>
      </c>
      <c r="F24">
        <f t="shared" si="5"/>
        <v>7.6962544894817854E-3</v>
      </c>
      <c r="G24">
        <f t="shared" si="6"/>
        <v>6.169665809768638E-3</v>
      </c>
      <c r="H24">
        <f t="shared" si="7"/>
        <v>4.6248715313463515E-3</v>
      </c>
      <c r="I24">
        <f t="shared" si="7"/>
        <v>8.7358684480986631E-3</v>
      </c>
      <c r="J24">
        <f t="shared" si="8"/>
        <v>8.2262210796915161E-3</v>
      </c>
      <c r="K24">
        <f t="shared" si="9"/>
        <v>9.80898296334538E-3</v>
      </c>
      <c r="L24">
        <f t="shared" si="10"/>
        <v>1.1825192802056555E-2</v>
      </c>
      <c r="M24">
        <f t="shared" si="11"/>
        <v>9.8039215686274508E-3</v>
      </c>
      <c r="N24">
        <f t="shared" si="12"/>
        <v>5.2783109404990402E-3</v>
      </c>
      <c r="O24">
        <f t="shared" si="13"/>
        <v>3.8666022232962784E-3</v>
      </c>
      <c r="P24">
        <f t="shared" si="14"/>
        <v>8.7493566649511061E-3</v>
      </c>
      <c r="Q24">
        <f t="shared" si="15"/>
        <v>9.2927207021166747E-3</v>
      </c>
      <c r="R24">
        <f t="shared" si="16"/>
        <v>1.0288065843621399E-2</v>
      </c>
      <c r="S24">
        <f t="shared" si="17"/>
        <v>1.1855670103092783E-2</v>
      </c>
      <c r="T24">
        <f t="shared" si="18"/>
        <v>7.1905495634309192E-3</v>
      </c>
      <c r="U24">
        <f t="shared" si="19"/>
        <v>7.1794871794871795E-3</v>
      </c>
      <c r="V24">
        <f t="shared" si="20"/>
        <v>6.6872427983539094E-3</v>
      </c>
      <c r="W24">
        <f t="shared" si="21"/>
        <v>8.2474226804123713E-3</v>
      </c>
      <c r="X24">
        <f t="shared" si="22"/>
        <v>8.7583719732096856E-3</v>
      </c>
      <c r="Y24">
        <f t="shared" si="22"/>
        <v>8.2431736218444105E-3</v>
      </c>
    </row>
    <row r="25" spans="1:25">
      <c r="A25" t="s">
        <v>6</v>
      </c>
      <c r="B25">
        <f t="shared" si="1"/>
        <v>1.1047070124879923E-2</v>
      </c>
      <c r="C25">
        <f t="shared" si="2"/>
        <v>9.643201542912247E-3</v>
      </c>
      <c r="D25">
        <f t="shared" si="3"/>
        <v>7.1905495634309192E-3</v>
      </c>
      <c r="E25">
        <f t="shared" si="4"/>
        <v>6.7044868488911813E-3</v>
      </c>
      <c r="F25">
        <f t="shared" si="5"/>
        <v>4.6177526936890716E-3</v>
      </c>
      <c r="G25">
        <f t="shared" si="6"/>
        <v>6.169665809768638E-3</v>
      </c>
      <c r="H25">
        <f t="shared" si="7"/>
        <v>4.6248715313463515E-3</v>
      </c>
      <c r="I25">
        <f t="shared" si="7"/>
        <v>6.1664953751284684E-3</v>
      </c>
      <c r="J25">
        <f t="shared" si="8"/>
        <v>4.6272493573264782E-3</v>
      </c>
      <c r="K25">
        <f t="shared" si="9"/>
        <v>5.6788848735157462E-3</v>
      </c>
      <c r="L25">
        <f t="shared" si="10"/>
        <v>8.7403598971722372E-3</v>
      </c>
      <c r="M25">
        <f t="shared" si="11"/>
        <v>1.1351909184726523E-2</v>
      </c>
      <c r="N25">
        <f t="shared" si="12"/>
        <v>1.3915547024952015E-2</v>
      </c>
      <c r="O25">
        <f t="shared" si="13"/>
        <v>9.1831802803286604E-3</v>
      </c>
      <c r="P25">
        <f t="shared" si="14"/>
        <v>9.7786927431806493E-3</v>
      </c>
      <c r="Q25">
        <f t="shared" si="15"/>
        <v>7.7439339184305631E-3</v>
      </c>
      <c r="R25">
        <f t="shared" si="16"/>
        <v>6.1728395061728392E-3</v>
      </c>
      <c r="S25">
        <f t="shared" si="17"/>
        <v>7.7319587628865982E-3</v>
      </c>
      <c r="T25">
        <f t="shared" si="18"/>
        <v>1.078582434514638E-2</v>
      </c>
      <c r="U25">
        <f t="shared" si="19"/>
        <v>7.6923076923076927E-3</v>
      </c>
      <c r="V25">
        <f t="shared" si="20"/>
        <v>1.0802469135802469E-2</v>
      </c>
      <c r="W25">
        <f t="shared" si="21"/>
        <v>1.134020618556701E-2</v>
      </c>
      <c r="X25">
        <f t="shared" si="22"/>
        <v>9.7887686759402376E-3</v>
      </c>
      <c r="Y25">
        <f t="shared" si="22"/>
        <v>1.184956208140134E-2</v>
      </c>
    </row>
    <row r="26" spans="1:25">
      <c r="A26" t="s">
        <v>7</v>
      </c>
      <c r="B26">
        <f t="shared" si="1"/>
        <v>1.2007684918347743E-2</v>
      </c>
      <c r="C26">
        <f t="shared" si="2"/>
        <v>1.3982642237222759E-2</v>
      </c>
      <c r="D26">
        <f t="shared" si="3"/>
        <v>8.7313816127375446E-3</v>
      </c>
      <c r="E26">
        <f t="shared" si="4"/>
        <v>9.7988653945332641E-3</v>
      </c>
      <c r="F26">
        <f t="shared" si="5"/>
        <v>8.2093381221139041E-3</v>
      </c>
      <c r="G26">
        <f t="shared" si="6"/>
        <v>5.6555269922879178E-3</v>
      </c>
      <c r="H26">
        <f t="shared" si="7"/>
        <v>1.1305241521068859E-2</v>
      </c>
      <c r="I26">
        <f t="shared" si="7"/>
        <v>1.0277492291880781E-2</v>
      </c>
      <c r="J26">
        <f t="shared" si="8"/>
        <v>1.0282776349614395E-2</v>
      </c>
      <c r="K26">
        <f t="shared" si="9"/>
        <v>8.7764584408879711E-3</v>
      </c>
      <c r="L26">
        <f t="shared" si="10"/>
        <v>8.2262210796915161E-3</v>
      </c>
      <c r="M26">
        <f t="shared" si="11"/>
        <v>8.771929824561403E-3</v>
      </c>
      <c r="N26">
        <f t="shared" si="12"/>
        <v>9.1170825335892512E-3</v>
      </c>
      <c r="O26">
        <f t="shared" si="13"/>
        <v>1.0633156114064766E-2</v>
      </c>
      <c r="P26">
        <f t="shared" si="14"/>
        <v>8.7493566649511061E-3</v>
      </c>
      <c r="Q26">
        <f t="shared" si="15"/>
        <v>9.2927207021166747E-3</v>
      </c>
      <c r="R26">
        <f t="shared" si="16"/>
        <v>8.7448559670781894E-3</v>
      </c>
      <c r="S26">
        <f t="shared" si="17"/>
        <v>1.3917525773195877E-2</v>
      </c>
      <c r="T26">
        <f t="shared" si="18"/>
        <v>1.2840267077555213E-2</v>
      </c>
      <c r="U26">
        <f t="shared" si="19"/>
        <v>1.0256410256410256E-2</v>
      </c>
      <c r="V26">
        <f t="shared" si="20"/>
        <v>1.2860082304526749E-2</v>
      </c>
      <c r="W26">
        <f t="shared" si="21"/>
        <v>7.2164948453608251E-3</v>
      </c>
      <c r="X26">
        <f t="shared" si="22"/>
        <v>1.2364760432766615E-2</v>
      </c>
      <c r="Y26">
        <f t="shared" si="22"/>
        <v>6.1823802163833074E-3</v>
      </c>
    </row>
    <row r="27" spans="1:25">
      <c r="A27" t="s">
        <v>8</v>
      </c>
      <c r="B27">
        <f t="shared" si="1"/>
        <v>9.1258405379442843E-3</v>
      </c>
      <c r="C27">
        <f t="shared" si="2"/>
        <v>7.7145612343297977E-3</v>
      </c>
      <c r="D27">
        <f t="shared" si="3"/>
        <v>6.1633281972265025E-3</v>
      </c>
      <c r="E27">
        <f t="shared" si="4"/>
        <v>5.1572975760701394E-3</v>
      </c>
      <c r="F27">
        <f t="shared" si="5"/>
        <v>6.6700872242175472E-3</v>
      </c>
      <c r="G27">
        <f t="shared" si="6"/>
        <v>3.5989717223650387E-3</v>
      </c>
      <c r="H27">
        <f t="shared" si="7"/>
        <v>1.5416238437821171E-3</v>
      </c>
      <c r="I27">
        <f t="shared" si="7"/>
        <v>4.1109969167523125E-3</v>
      </c>
      <c r="J27">
        <f t="shared" si="8"/>
        <v>4.1131105398457581E-3</v>
      </c>
      <c r="K27">
        <f t="shared" si="9"/>
        <v>3.6138358286009293E-3</v>
      </c>
      <c r="L27">
        <f t="shared" si="10"/>
        <v>5.1413881748071976E-3</v>
      </c>
      <c r="M27">
        <f t="shared" si="11"/>
        <v>8.2559339525283791E-3</v>
      </c>
      <c r="N27">
        <f t="shared" si="12"/>
        <v>8.1573896353166978E-3</v>
      </c>
      <c r="O27">
        <f t="shared" si="13"/>
        <v>8.6998550024166271E-3</v>
      </c>
      <c r="P27">
        <f t="shared" si="14"/>
        <v>8.7493566649511061E-3</v>
      </c>
      <c r="Q27">
        <f t="shared" si="15"/>
        <v>5.6788848735157462E-3</v>
      </c>
      <c r="R27">
        <f t="shared" si="16"/>
        <v>1.0802469135802469E-2</v>
      </c>
      <c r="S27">
        <f t="shared" si="17"/>
        <v>3.6082474226804126E-3</v>
      </c>
      <c r="T27">
        <f t="shared" si="18"/>
        <v>9.2449922958397542E-3</v>
      </c>
      <c r="U27">
        <f t="shared" si="19"/>
        <v>1.0769230769230769E-2</v>
      </c>
      <c r="V27">
        <f t="shared" si="20"/>
        <v>8.7448559670781894E-3</v>
      </c>
      <c r="W27">
        <f t="shared" si="21"/>
        <v>1.134020618556701E-2</v>
      </c>
      <c r="X27">
        <f t="shared" si="22"/>
        <v>8.7583719732096856E-3</v>
      </c>
      <c r="Y27">
        <f t="shared" si="22"/>
        <v>1.1334363730036065E-2</v>
      </c>
    </row>
    <row r="28" spans="1:25">
      <c r="A28" t="s">
        <v>9</v>
      </c>
      <c r="B28">
        <f t="shared" si="1"/>
        <v>1.4889529298751201E-2</v>
      </c>
      <c r="C28">
        <f t="shared" si="2"/>
        <v>1.0607521697203472E-2</v>
      </c>
      <c r="D28">
        <f t="shared" si="3"/>
        <v>1.1813045711350795E-2</v>
      </c>
      <c r="E28">
        <f t="shared" si="4"/>
        <v>1.2377514182568335E-2</v>
      </c>
      <c r="F28">
        <f t="shared" si="5"/>
        <v>1.693175987685993E-2</v>
      </c>
      <c r="G28">
        <f t="shared" si="6"/>
        <v>1.3367609254498715E-2</v>
      </c>
      <c r="H28">
        <f t="shared" si="7"/>
        <v>1.3874614594039054E-2</v>
      </c>
      <c r="I28">
        <f t="shared" si="7"/>
        <v>1.3360739979445015E-2</v>
      </c>
      <c r="J28">
        <f t="shared" si="8"/>
        <v>1.0282776349614395E-2</v>
      </c>
      <c r="K28">
        <f t="shared" si="9"/>
        <v>1.0841507485802787E-2</v>
      </c>
      <c r="L28">
        <f t="shared" si="10"/>
        <v>9.2544987146529565E-3</v>
      </c>
      <c r="M28">
        <f t="shared" si="11"/>
        <v>6.7079463364293082E-3</v>
      </c>
      <c r="N28">
        <f t="shared" si="12"/>
        <v>1.199616122840691E-2</v>
      </c>
      <c r="O28">
        <f t="shared" si="13"/>
        <v>1.4499758337361043E-2</v>
      </c>
      <c r="P28">
        <f t="shared" si="14"/>
        <v>7.205352547606794E-3</v>
      </c>
      <c r="Q28">
        <f t="shared" si="15"/>
        <v>7.2276716572018587E-3</v>
      </c>
      <c r="R28">
        <f t="shared" si="16"/>
        <v>1.131687242798354E-2</v>
      </c>
      <c r="S28">
        <f t="shared" si="17"/>
        <v>9.2783505154639175E-3</v>
      </c>
      <c r="T28">
        <f t="shared" si="18"/>
        <v>1.027221366204417E-2</v>
      </c>
      <c r="U28">
        <f t="shared" si="19"/>
        <v>8.7179487179487175E-3</v>
      </c>
      <c r="V28">
        <f t="shared" si="20"/>
        <v>1.0802469135802469E-2</v>
      </c>
      <c r="W28">
        <f t="shared" si="21"/>
        <v>1.134020618556701E-2</v>
      </c>
      <c r="X28">
        <f t="shared" si="22"/>
        <v>8.2431736218444105E-3</v>
      </c>
      <c r="Y28">
        <f t="shared" si="22"/>
        <v>1.1334363730036065E-2</v>
      </c>
    </row>
    <row r="29" spans="1:25">
      <c r="A29" t="s">
        <v>10</v>
      </c>
      <c r="B29">
        <f t="shared" si="1"/>
        <v>3.6983669548511046E-2</v>
      </c>
      <c r="C29">
        <f t="shared" si="2"/>
        <v>4.0019286403085823E-2</v>
      </c>
      <c r="D29">
        <f t="shared" si="3"/>
        <v>1.7976373908577297E-2</v>
      </c>
      <c r="E29">
        <f t="shared" si="4"/>
        <v>1.3408973697782363E-2</v>
      </c>
      <c r="F29">
        <f t="shared" si="5"/>
        <v>1.6418676244227808E-2</v>
      </c>
      <c r="G29">
        <f t="shared" si="6"/>
        <v>1.0796915167095116E-2</v>
      </c>
      <c r="H29">
        <f t="shared" si="7"/>
        <v>1.3360739979445015E-2</v>
      </c>
      <c r="I29">
        <f t="shared" si="7"/>
        <v>1.3874614594039054E-2</v>
      </c>
      <c r="J29">
        <f t="shared" si="8"/>
        <v>1.5938303341902313E-2</v>
      </c>
      <c r="K29">
        <f t="shared" si="9"/>
        <v>2.0134228187919462E-2</v>
      </c>
      <c r="L29">
        <f t="shared" si="10"/>
        <v>2.365038560411311E-2</v>
      </c>
      <c r="M29">
        <f t="shared" si="11"/>
        <v>2.6831785345717233E-2</v>
      </c>
      <c r="N29">
        <f t="shared" si="12"/>
        <v>3.8867562380038391E-2</v>
      </c>
      <c r="O29">
        <f t="shared" si="13"/>
        <v>3.2866118898018368E-2</v>
      </c>
      <c r="P29">
        <f t="shared" si="14"/>
        <v>3.808543489449305E-2</v>
      </c>
      <c r="Q29">
        <f t="shared" si="15"/>
        <v>4.3882292204439857E-2</v>
      </c>
      <c r="R29">
        <f t="shared" si="16"/>
        <v>4.6810699588477368E-2</v>
      </c>
      <c r="S29">
        <f t="shared" si="17"/>
        <v>5.515463917525773E-2</v>
      </c>
      <c r="T29">
        <f t="shared" si="18"/>
        <v>6.420133538777606E-2</v>
      </c>
      <c r="U29">
        <f t="shared" si="19"/>
        <v>6.8717948717948715E-2</v>
      </c>
      <c r="V29">
        <f t="shared" si="20"/>
        <v>7.4588477366255138E-2</v>
      </c>
      <c r="W29">
        <f t="shared" si="21"/>
        <v>6.8041237113402056E-2</v>
      </c>
      <c r="X29">
        <f t="shared" si="22"/>
        <v>6.5945388974755284E-2</v>
      </c>
      <c r="Y29">
        <f t="shared" si="22"/>
        <v>4.276146316331788E-2</v>
      </c>
    </row>
    <row r="30" spans="1:25">
      <c r="A30" t="s">
        <v>11</v>
      </c>
      <c r="B30">
        <f t="shared" si="1"/>
        <v>2.4015369836695485E-2</v>
      </c>
      <c r="C30">
        <f t="shared" si="2"/>
        <v>2.6518804243008679E-2</v>
      </c>
      <c r="D30">
        <f t="shared" si="3"/>
        <v>2.2085259373394967E-2</v>
      </c>
      <c r="E30">
        <f t="shared" si="4"/>
        <v>2.630221763795771E-2</v>
      </c>
      <c r="F30">
        <f t="shared" si="5"/>
        <v>3.2324268855823499E-2</v>
      </c>
      <c r="G30">
        <f t="shared" si="6"/>
        <v>3.0848329048843187E-2</v>
      </c>
      <c r="H30">
        <f t="shared" si="7"/>
        <v>2.2096608427543678E-2</v>
      </c>
      <c r="I30">
        <f t="shared" si="7"/>
        <v>2.0554984583761562E-2</v>
      </c>
      <c r="J30">
        <f t="shared" si="8"/>
        <v>1.8508997429305913E-2</v>
      </c>
      <c r="K30">
        <f t="shared" si="9"/>
        <v>1.5487867836861126E-2</v>
      </c>
      <c r="L30">
        <f t="shared" si="10"/>
        <v>1.6966580976863752E-2</v>
      </c>
      <c r="M30">
        <f t="shared" si="11"/>
        <v>2.2703818369453045E-2</v>
      </c>
      <c r="N30">
        <f t="shared" si="12"/>
        <v>2.7831094049904029E-2</v>
      </c>
      <c r="O30">
        <f t="shared" si="13"/>
        <v>2.6099565007249879E-2</v>
      </c>
      <c r="P30">
        <f t="shared" si="14"/>
        <v>2.5218733916623777E-2</v>
      </c>
      <c r="Q30">
        <f t="shared" si="15"/>
        <v>2.581311306143521E-2</v>
      </c>
      <c r="R30">
        <f t="shared" si="16"/>
        <v>1.800411522633745E-2</v>
      </c>
      <c r="S30">
        <f t="shared" si="17"/>
        <v>2.2164948453608248E-2</v>
      </c>
      <c r="T30">
        <f t="shared" si="18"/>
        <v>2.2085259373394967E-2</v>
      </c>
      <c r="U30">
        <f t="shared" si="19"/>
        <v>3.487179487179487E-2</v>
      </c>
      <c r="V30">
        <f t="shared" si="20"/>
        <v>2.8806584362139918E-2</v>
      </c>
      <c r="W30">
        <f t="shared" si="21"/>
        <v>3.1443298969072164E-2</v>
      </c>
      <c r="X30">
        <f t="shared" si="22"/>
        <v>3.0911901081916538E-2</v>
      </c>
      <c r="Y30">
        <f t="shared" si="22"/>
        <v>2.5244719216898505E-2</v>
      </c>
    </row>
    <row r="32" spans="1:25">
      <c r="A32" t="s">
        <v>40</v>
      </c>
    </row>
    <row r="33" spans="1:25">
      <c r="A33" t="s">
        <v>39</v>
      </c>
      <c r="B33">
        <v>87675.470780000003</v>
      </c>
      <c r="C33">
        <v>70913.983720000004</v>
      </c>
      <c r="D33">
        <v>43193.062810000003</v>
      </c>
      <c r="E33">
        <v>38680.354760000002</v>
      </c>
      <c r="F33">
        <v>39325.027340000001</v>
      </c>
      <c r="G33">
        <v>66401.275670000003</v>
      </c>
      <c r="H33">
        <v>91543.506259999995</v>
      </c>
      <c r="I33">
        <v>99924.249790000002</v>
      </c>
      <c r="J33">
        <v>134736.56909999999</v>
      </c>
      <c r="K33">
        <v>217899.33180000001</v>
      </c>
      <c r="L33">
        <v>304285.45740000001</v>
      </c>
      <c r="M33">
        <v>392605.60080000001</v>
      </c>
      <c r="N33">
        <v>456428.18609999999</v>
      </c>
      <c r="O33">
        <v>482859.76189999998</v>
      </c>
      <c r="P33">
        <v>475768.36349999998</v>
      </c>
      <c r="Q33">
        <v>479636.39899999998</v>
      </c>
      <c r="R33">
        <v>443534.73450000002</v>
      </c>
      <c r="S33">
        <v>375844.11369999999</v>
      </c>
      <c r="T33">
        <v>336519.08639999997</v>
      </c>
      <c r="U33">
        <v>216609.9866</v>
      </c>
      <c r="V33">
        <v>161812.8174</v>
      </c>
      <c r="W33">
        <v>123132.4626</v>
      </c>
      <c r="X33">
        <v>95411.541729999997</v>
      </c>
      <c r="Y33">
        <v>71558.656300000002</v>
      </c>
    </row>
    <row r="35" spans="1:25">
      <c r="A35" t="s">
        <v>41</v>
      </c>
    </row>
    <row r="36" spans="1:25">
      <c r="A36" t="s">
        <v>43</v>
      </c>
    </row>
    <row r="37" spans="1:25">
      <c r="A37" t="s">
        <v>0</v>
      </c>
      <c r="B37">
        <f>B19*87675.4708</f>
        <v>70915.222299327565</v>
      </c>
      <c r="C37">
        <f>C19*70913.98372</f>
        <v>56895.308056933463</v>
      </c>
      <c r="D37">
        <f>D19*43193.06281</f>
        <v>36626.474935444276</v>
      </c>
      <c r="E37">
        <f>E19*38680.35476</f>
        <v>32835.412034533263</v>
      </c>
      <c r="F37">
        <f>F19*39325.02734</f>
        <v>33171.033836305796</v>
      </c>
      <c r="G37">
        <f>G19*66401.27567</f>
        <v>56500.828397866324</v>
      </c>
      <c r="H37">
        <f>H19*91543.50626</f>
        <v>77336.857292620756</v>
      </c>
      <c r="I37">
        <f>I19*99924.24979</f>
        <v>84571.037720519016</v>
      </c>
      <c r="J37">
        <f>J19*134736.5691</f>
        <v>113261.84600437018</v>
      </c>
      <c r="K37">
        <f>K19*217899.3318</f>
        <v>182463.97324708314</v>
      </c>
      <c r="L37">
        <f>L19*304285.4574</f>
        <v>252658.61886940876</v>
      </c>
      <c r="M37">
        <f>M19*392605.6008</f>
        <v>322714.51087430347</v>
      </c>
      <c r="N37">
        <f>N19*456428.1861</f>
        <v>364441.69945796544</v>
      </c>
      <c r="O37">
        <f>O19*482859.7619</f>
        <v>394642.75368434028</v>
      </c>
      <c r="P37">
        <f>P19*475768.3635</f>
        <v>382230.78508672153</v>
      </c>
      <c r="Q37">
        <f>Q19*479636.399</f>
        <v>382817.69378110475</v>
      </c>
      <c r="R37">
        <f>R19*443534.7345</f>
        <v>351131.66481250001</v>
      </c>
      <c r="S37">
        <f>S19*375844.1137</f>
        <v>296800.60937546392</v>
      </c>
      <c r="T37">
        <f>T19*336519.0864</f>
        <v>262197.97332758084</v>
      </c>
      <c r="U37">
        <f>U19*216609.9866</f>
        <v>167067.39479302565</v>
      </c>
      <c r="V37">
        <f>V19*161812.8174</f>
        <v>122691.40578580246</v>
      </c>
      <c r="W37">
        <f>W19*123132.4626</f>
        <v>94888.160611855681</v>
      </c>
      <c r="X37">
        <f>X19*95411.54173</f>
        <v>74421.985666780005</v>
      </c>
      <c r="Y37">
        <f>Y19*71558.6563</f>
        <v>57917.902651880482</v>
      </c>
    </row>
    <row r="38" spans="1:25">
      <c r="A38" t="s">
        <v>1</v>
      </c>
      <c r="B38">
        <f t="shared" ref="B38:B48" si="23">B20*87675.4708</f>
        <v>4632.2294851104707</v>
      </c>
      <c r="C38">
        <f t="shared" ref="C38:C48" si="24">C20*70913.98372</f>
        <v>3897.8756721697205</v>
      </c>
      <c r="D38">
        <f t="shared" ref="D38:D48" si="25">D20*43193.06281</f>
        <v>2240.6262680071909</v>
      </c>
      <c r="E38">
        <f t="shared" ref="E38:E48" si="26">E20*38680.35476</f>
        <v>1895.1179485301702</v>
      </c>
      <c r="F38">
        <f t="shared" ref="F38:F48" si="27">F20*39325.02734</f>
        <v>1957.171704453566</v>
      </c>
      <c r="G38">
        <f t="shared" ref="G38:G48" si="28">G20*66401.27567</f>
        <v>3755.34206874036</v>
      </c>
      <c r="H38">
        <f t="shared" ref="H38:H48" si="29">H20*91543.50626</f>
        <v>5974.3192677389516</v>
      </c>
      <c r="I38">
        <f t="shared" ref="I38:I48" si="30">I20*99924.24979</f>
        <v>6110.4757065827343</v>
      </c>
      <c r="J38">
        <f t="shared" ref="J38:J48" si="31">J20*134736.5691</f>
        <v>8035.7028357840618</v>
      </c>
      <c r="K38">
        <f t="shared" ref="K38:K48" si="32">K20*217899.3318</f>
        <v>14286.636622922046</v>
      </c>
      <c r="L38">
        <f t="shared" ref="L38:L48" si="33">L20*304285.4574</f>
        <v>15800.941489665811</v>
      </c>
      <c r="M38">
        <f t="shared" ref="M38:M48" si="34">M20*392605.6008</f>
        <v>21473.78415108359</v>
      </c>
      <c r="N38">
        <f t="shared" ref="N38:N48" si="35">N20*456428.1861</f>
        <v>25405.791548752397</v>
      </c>
      <c r="O38">
        <f t="shared" ref="O38:O48" si="36">O20*482859.7619</f>
        <v>26371.751133252779</v>
      </c>
      <c r="P38">
        <f t="shared" ref="P38:P48" si="37">P20*475768.3635</f>
        <v>28404.081402985074</v>
      </c>
      <c r="Q38">
        <f t="shared" ref="Q38:Q48" si="38">Q20*479636.399</f>
        <v>27485.617082601962</v>
      </c>
      <c r="R38">
        <f t="shared" ref="R38:R48" si="39">R20*443534.7345</f>
        <v>27150.531587191359</v>
      </c>
      <c r="S38">
        <f t="shared" ref="S38:S48" si="40">S20*375844.1137</f>
        <v>20729.546477268039</v>
      </c>
      <c r="T38">
        <f t="shared" ref="T38:T48" si="41">T20*336519.0864</f>
        <v>19012.377762711862</v>
      </c>
      <c r="U38">
        <f t="shared" ref="U38:U48" si="42">U20*216609.9866</f>
        <v>10997.122396615385</v>
      </c>
      <c r="V38">
        <f t="shared" ref="V38:V48" si="43">V20*161812.8174</f>
        <v>8823.1268746913574</v>
      </c>
      <c r="W38">
        <f t="shared" ref="W38:W48" si="44">W20*123132.4626</f>
        <v>5839.2714222680406</v>
      </c>
      <c r="X38">
        <f t="shared" ref="X38:X48" si="45">X20*95411.54173</f>
        <v>4817.2751620504887</v>
      </c>
      <c r="Y38">
        <f t="shared" ref="Y38:Y48" si="46">Y20*71558.6563</f>
        <v>3686.6901751674395</v>
      </c>
    </row>
    <row r="39" spans="1:25">
      <c r="A39" t="s">
        <v>2</v>
      </c>
      <c r="B39">
        <f t="shared" si="23"/>
        <v>589.55647992315073</v>
      </c>
      <c r="C39">
        <f t="shared" si="24"/>
        <v>923.18108025072331</v>
      </c>
      <c r="D39">
        <f t="shared" si="25"/>
        <v>177.47534796096562</v>
      </c>
      <c r="E39">
        <f t="shared" si="26"/>
        <v>239.38331981433731</v>
      </c>
      <c r="F39">
        <f t="shared" si="27"/>
        <v>100.88513940482298</v>
      </c>
      <c r="G39">
        <f t="shared" si="28"/>
        <v>273.11578681748074</v>
      </c>
      <c r="H39">
        <f t="shared" si="29"/>
        <v>470.41883997944495</v>
      </c>
      <c r="I39">
        <f t="shared" si="30"/>
        <v>513.48535349434735</v>
      </c>
      <c r="J39">
        <f t="shared" si="31"/>
        <v>1593.2859070951156</v>
      </c>
      <c r="K39">
        <f t="shared" si="32"/>
        <v>1912.3844298399588</v>
      </c>
      <c r="L39">
        <f t="shared" si="33"/>
        <v>3128.8993048843186</v>
      </c>
      <c r="M39">
        <f t="shared" si="34"/>
        <v>2228.4115628482973</v>
      </c>
      <c r="N39">
        <f t="shared" si="35"/>
        <v>4380.3088877159307</v>
      </c>
      <c r="O39">
        <f t="shared" si="36"/>
        <v>4900.9449008699848</v>
      </c>
      <c r="P39">
        <f t="shared" si="37"/>
        <v>5142.1181850231596</v>
      </c>
      <c r="Q39">
        <f t="shared" si="38"/>
        <v>5942.8361259679914</v>
      </c>
      <c r="R39">
        <f t="shared" si="39"/>
        <v>6844.6718287037038</v>
      </c>
      <c r="S39">
        <f t="shared" si="40"/>
        <v>5618.28829757732</v>
      </c>
      <c r="T39">
        <f t="shared" si="41"/>
        <v>4320.9949460708776</v>
      </c>
      <c r="U39">
        <f t="shared" si="42"/>
        <v>2777.0511102564101</v>
      </c>
      <c r="V39">
        <f t="shared" si="43"/>
        <v>2497.1113796296295</v>
      </c>
      <c r="W39">
        <f t="shared" si="44"/>
        <v>2031.050929484536</v>
      </c>
      <c r="X39">
        <f t="shared" si="45"/>
        <v>933.96151100978875</v>
      </c>
      <c r="Y39">
        <f t="shared" si="46"/>
        <v>589.87042802679036</v>
      </c>
    </row>
    <row r="40" spans="1:25">
      <c r="A40" t="s">
        <v>3</v>
      </c>
      <c r="B40">
        <f t="shared" si="23"/>
        <v>842.22354274735835</v>
      </c>
      <c r="C40">
        <f t="shared" si="24"/>
        <v>615.45405350048213</v>
      </c>
      <c r="D40">
        <f t="shared" si="25"/>
        <v>465.87278839753475</v>
      </c>
      <c r="E40">
        <f t="shared" si="26"/>
        <v>259.33192979886542</v>
      </c>
      <c r="F40">
        <f t="shared" si="27"/>
        <v>322.83244609543357</v>
      </c>
      <c r="G40">
        <f t="shared" si="28"/>
        <v>512.09210028277641</v>
      </c>
      <c r="H40">
        <f t="shared" si="29"/>
        <v>893.7957959609455</v>
      </c>
      <c r="I40">
        <f t="shared" si="30"/>
        <v>564.83388884378212</v>
      </c>
      <c r="J40">
        <f t="shared" si="31"/>
        <v>1246.9194055526991</v>
      </c>
      <c r="K40">
        <f t="shared" si="32"/>
        <v>1349.9184210635003</v>
      </c>
      <c r="L40">
        <f t="shared" si="33"/>
        <v>3754.6791658611828</v>
      </c>
      <c r="M40">
        <f t="shared" si="34"/>
        <v>4659.4059950464398</v>
      </c>
      <c r="N40">
        <f t="shared" si="35"/>
        <v>5694.40155403071</v>
      </c>
      <c r="O40">
        <f t="shared" si="36"/>
        <v>4200.8099150314165</v>
      </c>
      <c r="P40">
        <f t="shared" si="37"/>
        <v>6121.5692678847145</v>
      </c>
      <c r="Q40">
        <f t="shared" si="38"/>
        <v>4457.1270944759935</v>
      </c>
      <c r="R40">
        <f t="shared" si="39"/>
        <v>4791.2702800925927</v>
      </c>
      <c r="S40">
        <f t="shared" si="40"/>
        <v>3487.2134260824741</v>
      </c>
      <c r="T40">
        <f t="shared" si="41"/>
        <v>3456.7959568567021</v>
      </c>
      <c r="U40">
        <f t="shared" si="42"/>
        <v>1444.0665773333335</v>
      </c>
      <c r="V40">
        <f t="shared" si="43"/>
        <v>1165.3186438271605</v>
      </c>
      <c r="W40">
        <f t="shared" si="44"/>
        <v>444.29239082474231</v>
      </c>
      <c r="X40">
        <f t="shared" si="45"/>
        <v>442.40282100463673</v>
      </c>
      <c r="Y40">
        <f t="shared" si="46"/>
        <v>405.53591926841835</v>
      </c>
    </row>
    <row r="41" spans="1:25">
      <c r="A41" t="s">
        <v>4</v>
      </c>
      <c r="B41">
        <f t="shared" si="23"/>
        <v>547.44530278578281</v>
      </c>
      <c r="C41">
        <f t="shared" si="24"/>
        <v>478.68648605593057</v>
      </c>
      <c r="D41">
        <f t="shared" si="25"/>
        <v>177.47534796096562</v>
      </c>
      <c r="E41">
        <f t="shared" si="26"/>
        <v>179.53748986075297</v>
      </c>
      <c r="F41">
        <f t="shared" si="27"/>
        <v>121.06216728578758</v>
      </c>
      <c r="G41">
        <f t="shared" si="28"/>
        <v>273.11578681748074</v>
      </c>
      <c r="H41">
        <f t="shared" si="29"/>
        <v>329.2931879856115</v>
      </c>
      <c r="I41">
        <f t="shared" si="30"/>
        <v>462.13681814491264</v>
      </c>
      <c r="J41">
        <f t="shared" si="31"/>
        <v>900.55290401028276</v>
      </c>
      <c r="K41">
        <f t="shared" si="32"/>
        <v>1687.3980263293756</v>
      </c>
      <c r="L41">
        <f t="shared" si="33"/>
        <v>3441.7892353727507</v>
      </c>
      <c r="M41">
        <f t="shared" si="34"/>
        <v>4456.8231256965946</v>
      </c>
      <c r="N41">
        <f t="shared" si="35"/>
        <v>3942.2779989443379</v>
      </c>
      <c r="O41">
        <f t="shared" si="36"/>
        <v>1633.6483002899952</v>
      </c>
      <c r="P41">
        <f t="shared" si="37"/>
        <v>3183.2160193000514</v>
      </c>
      <c r="Q41">
        <f t="shared" si="38"/>
        <v>6685.6906417139908</v>
      </c>
      <c r="R41">
        <f t="shared" si="39"/>
        <v>3878.6473695987656</v>
      </c>
      <c r="S41">
        <f t="shared" si="40"/>
        <v>2712.2771091752579</v>
      </c>
      <c r="T41">
        <f t="shared" si="41"/>
        <v>1555.5581805855161</v>
      </c>
      <c r="U41">
        <f t="shared" si="42"/>
        <v>2221.6408882051282</v>
      </c>
      <c r="V41">
        <f t="shared" si="43"/>
        <v>1831.2150117283952</v>
      </c>
      <c r="W41">
        <f t="shared" si="44"/>
        <v>1586.7585386597937</v>
      </c>
      <c r="X41">
        <f t="shared" si="45"/>
        <v>983.11738001030392</v>
      </c>
      <c r="Y41">
        <f t="shared" si="46"/>
        <v>589.87042802679036</v>
      </c>
    </row>
    <row r="42" spans="1:25">
      <c r="A42" t="s">
        <v>5</v>
      </c>
      <c r="B42">
        <f t="shared" si="23"/>
        <v>673.77883419788657</v>
      </c>
      <c r="C42">
        <f t="shared" si="24"/>
        <v>410.30270233365485</v>
      </c>
      <c r="D42">
        <f t="shared" si="25"/>
        <v>310.58185893168979</v>
      </c>
      <c r="E42">
        <f t="shared" si="26"/>
        <v>418.92080967509025</v>
      </c>
      <c r="F42">
        <f t="shared" si="27"/>
        <v>302.65541821446897</v>
      </c>
      <c r="G42">
        <f t="shared" si="28"/>
        <v>409.67368022622111</v>
      </c>
      <c r="H42">
        <f t="shared" si="29"/>
        <v>423.37695598150049</v>
      </c>
      <c r="I42">
        <f t="shared" si="30"/>
        <v>872.92510094039051</v>
      </c>
      <c r="J42">
        <f t="shared" si="31"/>
        <v>1108.3728049357326</v>
      </c>
      <c r="K42">
        <f t="shared" si="32"/>
        <v>2137.3708333505424</v>
      </c>
      <c r="L42">
        <f t="shared" si="33"/>
        <v>3598.2342006169665</v>
      </c>
      <c r="M42">
        <f t="shared" si="34"/>
        <v>3849.0745176470591</v>
      </c>
      <c r="N42">
        <f t="shared" si="35"/>
        <v>2409.1698882437618</v>
      </c>
      <c r="O42">
        <f t="shared" si="36"/>
        <v>1867.0266289028516</v>
      </c>
      <c r="P42">
        <f t="shared" si="37"/>
        <v>4162.6671021616057</v>
      </c>
      <c r="Q42">
        <f t="shared" si="38"/>
        <v>4457.1270944759935</v>
      </c>
      <c r="R42">
        <f t="shared" si="39"/>
        <v>4563.1145524691365</v>
      </c>
      <c r="S42">
        <f t="shared" si="40"/>
        <v>4455.8838222164941</v>
      </c>
      <c r="T42">
        <f t="shared" si="41"/>
        <v>2419.7571697996914</v>
      </c>
      <c r="U42">
        <f t="shared" si="42"/>
        <v>1555.1486217435897</v>
      </c>
      <c r="V42">
        <f t="shared" si="43"/>
        <v>1082.0815978395062</v>
      </c>
      <c r="W42">
        <f t="shared" si="44"/>
        <v>1015.525464742268</v>
      </c>
      <c r="X42">
        <f t="shared" si="45"/>
        <v>835.6497730087583</v>
      </c>
      <c r="Y42">
        <f t="shared" si="46"/>
        <v>589.87042802679036</v>
      </c>
    </row>
    <row r="43" spans="1:25">
      <c r="A43" t="s">
        <v>6</v>
      </c>
      <c r="B43">
        <f t="shared" si="23"/>
        <v>968.55707415946199</v>
      </c>
      <c r="C43">
        <f t="shared" si="24"/>
        <v>683.83783722275803</v>
      </c>
      <c r="D43">
        <f t="shared" si="25"/>
        <v>310.58185893168979</v>
      </c>
      <c r="E43">
        <f t="shared" si="26"/>
        <v>259.33192979886542</v>
      </c>
      <c r="F43">
        <f t="shared" si="27"/>
        <v>181.59325092868139</v>
      </c>
      <c r="G43">
        <f t="shared" si="28"/>
        <v>409.67368022622111</v>
      </c>
      <c r="H43">
        <f t="shared" si="29"/>
        <v>423.37695598150049</v>
      </c>
      <c r="I43">
        <f t="shared" si="30"/>
        <v>616.18242419321689</v>
      </c>
      <c r="J43">
        <f t="shared" si="31"/>
        <v>623.45970277634956</v>
      </c>
      <c r="K43">
        <f t="shared" si="32"/>
        <v>1237.4252193082086</v>
      </c>
      <c r="L43">
        <f t="shared" si="33"/>
        <v>2659.5644091516715</v>
      </c>
      <c r="M43">
        <f t="shared" si="34"/>
        <v>4456.8231256965946</v>
      </c>
      <c r="N43">
        <f t="shared" si="35"/>
        <v>6351.4478871880992</v>
      </c>
      <c r="O43">
        <f t="shared" si="36"/>
        <v>4434.188243644272</v>
      </c>
      <c r="P43">
        <f t="shared" si="37"/>
        <v>4652.3926435923831</v>
      </c>
      <c r="Q43">
        <f t="shared" si="38"/>
        <v>3714.2725787299946</v>
      </c>
      <c r="R43">
        <f t="shared" si="39"/>
        <v>2737.8687314814815</v>
      </c>
      <c r="S43">
        <f t="shared" si="40"/>
        <v>2906.0111884020621</v>
      </c>
      <c r="T43">
        <f t="shared" si="41"/>
        <v>3629.6357546995378</v>
      </c>
      <c r="U43">
        <f t="shared" si="42"/>
        <v>1666.2306661538462</v>
      </c>
      <c r="V43">
        <f t="shared" si="43"/>
        <v>1747.9779657407407</v>
      </c>
      <c r="W43">
        <f t="shared" si="44"/>
        <v>1396.3475140206185</v>
      </c>
      <c r="X43">
        <f t="shared" si="45"/>
        <v>933.96151100978875</v>
      </c>
      <c r="Y43">
        <f t="shared" si="46"/>
        <v>847.9387402885111</v>
      </c>
    </row>
    <row r="44" spans="1:25">
      <c r="A44" t="s">
        <v>7</v>
      </c>
      <c r="B44">
        <f t="shared" si="23"/>
        <v>1052.7794284341978</v>
      </c>
      <c r="C44">
        <f t="shared" si="24"/>
        <v>991.56486397299909</v>
      </c>
      <c r="D44">
        <f t="shared" si="25"/>
        <v>377.13511441705191</v>
      </c>
      <c r="E44">
        <f t="shared" si="26"/>
        <v>379.02358970603404</v>
      </c>
      <c r="F44">
        <f t="shared" si="27"/>
        <v>322.83244609543357</v>
      </c>
      <c r="G44">
        <f t="shared" si="28"/>
        <v>375.53420687403599</v>
      </c>
      <c r="H44">
        <f t="shared" si="29"/>
        <v>1034.9214479547788</v>
      </c>
      <c r="I44">
        <f t="shared" si="30"/>
        <v>1026.9707069886947</v>
      </c>
      <c r="J44">
        <f t="shared" si="31"/>
        <v>1385.4660061696657</v>
      </c>
      <c r="K44">
        <f t="shared" si="32"/>
        <v>1912.3844298399588</v>
      </c>
      <c r="L44">
        <f t="shared" si="33"/>
        <v>2503.1194439074548</v>
      </c>
      <c r="M44">
        <f t="shared" si="34"/>
        <v>3443.9087789473683</v>
      </c>
      <c r="N44">
        <f t="shared" si="35"/>
        <v>4161.2934433301343</v>
      </c>
      <c r="O44">
        <f t="shared" si="36"/>
        <v>5134.3232294828422</v>
      </c>
      <c r="P44">
        <f t="shared" si="37"/>
        <v>4162.6671021616057</v>
      </c>
      <c r="Q44">
        <f t="shared" si="38"/>
        <v>4457.1270944759935</v>
      </c>
      <c r="R44">
        <f t="shared" si="39"/>
        <v>3878.6473695987656</v>
      </c>
      <c r="S44">
        <f t="shared" si="40"/>
        <v>5230.8201391237117</v>
      </c>
      <c r="T44">
        <f t="shared" si="41"/>
        <v>4320.9949460708776</v>
      </c>
      <c r="U44">
        <f t="shared" si="42"/>
        <v>2221.6408882051282</v>
      </c>
      <c r="V44">
        <f t="shared" si="43"/>
        <v>2080.9261496913582</v>
      </c>
      <c r="W44">
        <f t="shared" si="44"/>
        <v>888.58478164948463</v>
      </c>
      <c r="X44">
        <f t="shared" si="45"/>
        <v>1179.7408560123647</v>
      </c>
      <c r="Y44">
        <f t="shared" si="46"/>
        <v>442.40282102009274</v>
      </c>
    </row>
    <row r="45" spans="1:25">
      <c r="A45" t="s">
        <v>8</v>
      </c>
      <c r="B45">
        <f t="shared" si="23"/>
        <v>800.11236560999032</v>
      </c>
      <c r="C45">
        <f t="shared" si="24"/>
        <v>547.07026977820647</v>
      </c>
      <c r="D45">
        <f t="shared" si="25"/>
        <v>266.2130219414484</v>
      </c>
      <c r="E45">
        <f t="shared" si="26"/>
        <v>199.4860998452811</v>
      </c>
      <c r="F45">
        <f t="shared" si="27"/>
        <v>262.30136245253976</v>
      </c>
      <c r="G45">
        <f t="shared" si="28"/>
        <v>238.97631346529565</v>
      </c>
      <c r="H45">
        <f t="shared" si="29"/>
        <v>141.12565199383349</v>
      </c>
      <c r="I45">
        <f t="shared" si="30"/>
        <v>410.78828279547793</v>
      </c>
      <c r="J45">
        <f t="shared" si="31"/>
        <v>554.18640246786629</v>
      </c>
      <c r="K45">
        <f t="shared" si="32"/>
        <v>787.45241228704185</v>
      </c>
      <c r="L45">
        <f t="shared" si="33"/>
        <v>1564.4496524421593</v>
      </c>
      <c r="M45">
        <f t="shared" si="34"/>
        <v>3241.3259095975232</v>
      </c>
      <c r="N45">
        <f t="shared" si="35"/>
        <v>3723.2625545585406</v>
      </c>
      <c r="O45">
        <f t="shared" si="36"/>
        <v>4200.8099150314165</v>
      </c>
      <c r="P45">
        <f t="shared" si="37"/>
        <v>4162.6671021616057</v>
      </c>
      <c r="Q45">
        <f t="shared" si="38"/>
        <v>2723.7998910686629</v>
      </c>
      <c r="R45">
        <f t="shared" si="39"/>
        <v>4791.2702800925927</v>
      </c>
      <c r="S45">
        <f t="shared" si="40"/>
        <v>1356.138554587629</v>
      </c>
      <c r="T45">
        <f t="shared" si="41"/>
        <v>3111.1163611710322</v>
      </c>
      <c r="U45">
        <f t="shared" si="42"/>
        <v>2332.7229326153847</v>
      </c>
      <c r="V45">
        <f t="shared" si="43"/>
        <v>1415.0297817901235</v>
      </c>
      <c r="W45">
        <f t="shared" si="44"/>
        <v>1396.3475140206185</v>
      </c>
      <c r="X45">
        <f t="shared" si="45"/>
        <v>835.6497730087583</v>
      </c>
      <c r="Y45">
        <f t="shared" si="46"/>
        <v>811.07183853683671</v>
      </c>
    </row>
    <row r="46" spans="1:25">
      <c r="A46" t="s">
        <v>9</v>
      </c>
      <c r="B46">
        <f t="shared" si="23"/>
        <v>1305.4464912584053</v>
      </c>
      <c r="C46">
        <f t="shared" si="24"/>
        <v>752.22162094503381</v>
      </c>
      <c r="D46">
        <f t="shared" si="25"/>
        <v>510.24162538777608</v>
      </c>
      <c r="E46">
        <f t="shared" si="26"/>
        <v>478.76663962867462</v>
      </c>
      <c r="F46">
        <f t="shared" si="27"/>
        <v>665.84192007183174</v>
      </c>
      <c r="G46">
        <f t="shared" si="28"/>
        <v>887.62630715681235</v>
      </c>
      <c r="H46">
        <f t="shared" si="29"/>
        <v>1270.1308679445015</v>
      </c>
      <c r="I46">
        <f t="shared" si="30"/>
        <v>1335.0619190853031</v>
      </c>
      <c r="J46">
        <f t="shared" si="31"/>
        <v>1385.4660061696657</v>
      </c>
      <c r="K46">
        <f t="shared" si="32"/>
        <v>2362.3572368611253</v>
      </c>
      <c r="L46">
        <f t="shared" si="33"/>
        <v>2816.0093743958869</v>
      </c>
      <c r="M46">
        <f t="shared" si="34"/>
        <v>2633.5773015479876</v>
      </c>
      <c r="N46">
        <f t="shared" si="35"/>
        <v>5475.3861096449136</v>
      </c>
      <c r="O46">
        <f t="shared" si="36"/>
        <v>7001.3498583856926</v>
      </c>
      <c r="P46">
        <f t="shared" si="37"/>
        <v>3428.0787900154401</v>
      </c>
      <c r="Q46">
        <f t="shared" si="38"/>
        <v>3466.6544068146618</v>
      </c>
      <c r="R46">
        <f t="shared" si="39"/>
        <v>5019.4260077160498</v>
      </c>
      <c r="S46">
        <f t="shared" si="40"/>
        <v>3487.2134260824741</v>
      </c>
      <c r="T46">
        <f t="shared" si="41"/>
        <v>3456.7959568567021</v>
      </c>
      <c r="U46">
        <f t="shared" si="42"/>
        <v>1888.3947549743589</v>
      </c>
      <c r="V46">
        <f t="shared" si="43"/>
        <v>1747.9779657407407</v>
      </c>
      <c r="W46">
        <f t="shared" si="44"/>
        <v>1396.3475140206185</v>
      </c>
      <c r="X46">
        <f t="shared" si="45"/>
        <v>786.49390400824313</v>
      </c>
      <c r="Y46">
        <f t="shared" si="46"/>
        <v>811.07183853683671</v>
      </c>
    </row>
    <row r="47" spans="1:25">
      <c r="A47" t="s">
        <v>10</v>
      </c>
      <c r="B47">
        <f t="shared" si="23"/>
        <v>3242.5606395773293</v>
      </c>
      <c r="C47">
        <f t="shared" si="24"/>
        <v>2837.9270244744457</v>
      </c>
      <c r="D47">
        <f t="shared" si="25"/>
        <v>776.45464732922449</v>
      </c>
      <c r="E47">
        <f t="shared" si="26"/>
        <v>518.66385959773083</v>
      </c>
      <c r="F47">
        <f t="shared" si="27"/>
        <v>645.66489219086714</v>
      </c>
      <c r="G47">
        <f t="shared" si="28"/>
        <v>716.92894039588691</v>
      </c>
      <c r="H47">
        <f t="shared" si="29"/>
        <v>1223.0889839465569</v>
      </c>
      <c r="I47">
        <f t="shared" si="30"/>
        <v>1386.4104544347379</v>
      </c>
      <c r="J47">
        <f t="shared" si="31"/>
        <v>2147.472309562982</v>
      </c>
      <c r="K47">
        <f t="shared" si="32"/>
        <v>4387.2348684563758</v>
      </c>
      <c r="L47">
        <f t="shared" si="33"/>
        <v>7196.468401233933</v>
      </c>
      <c r="M47">
        <f t="shared" si="34"/>
        <v>10534.309206191951</v>
      </c>
      <c r="N47">
        <f t="shared" si="35"/>
        <v>17740.25099524952</v>
      </c>
      <c r="O47">
        <f t="shared" si="36"/>
        <v>15869.726345674238</v>
      </c>
      <c r="P47">
        <f t="shared" si="37"/>
        <v>18119.845032938752</v>
      </c>
      <c r="Q47">
        <f t="shared" si="38"/>
        <v>21047.544612803304</v>
      </c>
      <c r="R47">
        <f t="shared" si="39"/>
        <v>20762.171213734571</v>
      </c>
      <c r="S47">
        <f t="shared" si="40"/>
        <v>20729.546477268039</v>
      </c>
      <c r="T47">
        <f t="shared" si="41"/>
        <v>21604.974730354388</v>
      </c>
      <c r="U47">
        <f t="shared" si="42"/>
        <v>14884.993950974358</v>
      </c>
      <c r="V47">
        <f t="shared" si="43"/>
        <v>12069.371668209875</v>
      </c>
      <c r="W47">
        <f t="shared" si="44"/>
        <v>8378.0850841237097</v>
      </c>
      <c r="X47">
        <f t="shared" si="45"/>
        <v>6291.9512320659451</v>
      </c>
      <c r="Y47">
        <f t="shared" si="46"/>
        <v>3059.9528453889752</v>
      </c>
    </row>
    <row r="48" spans="1:25">
      <c r="A48" t="s">
        <v>11</v>
      </c>
      <c r="B48">
        <f t="shared" si="23"/>
        <v>2105.5588568683957</v>
      </c>
      <c r="C48">
        <f t="shared" si="24"/>
        <v>1880.5540523625846</v>
      </c>
      <c r="D48">
        <f t="shared" si="25"/>
        <v>953.92999529019016</v>
      </c>
      <c r="E48">
        <f t="shared" si="26"/>
        <v>1017.3791092109335</v>
      </c>
      <c r="F48">
        <f t="shared" si="27"/>
        <v>1271.1527565007696</v>
      </c>
      <c r="G48">
        <f t="shared" si="28"/>
        <v>2048.3684011311057</v>
      </c>
      <c r="H48">
        <f t="shared" si="29"/>
        <v>2022.8010119116134</v>
      </c>
      <c r="I48">
        <f t="shared" si="30"/>
        <v>2053.9414139773894</v>
      </c>
      <c r="J48">
        <f t="shared" si="31"/>
        <v>2493.8388111053982</v>
      </c>
      <c r="K48">
        <f t="shared" si="32"/>
        <v>3374.7960526587513</v>
      </c>
      <c r="L48">
        <f t="shared" si="33"/>
        <v>5162.6838530591258</v>
      </c>
      <c r="M48">
        <f t="shared" si="34"/>
        <v>8913.6462513931892</v>
      </c>
      <c r="N48">
        <f t="shared" si="35"/>
        <v>12702.895774376198</v>
      </c>
      <c r="O48">
        <f t="shared" si="36"/>
        <v>12602.429745094249</v>
      </c>
      <c r="P48">
        <f t="shared" si="37"/>
        <v>11998.275765054039</v>
      </c>
      <c r="Q48">
        <f t="shared" si="38"/>
        <v>12380.908595766648</v>
      </c>
      <c r="R48">
        <f t="shared" si="39"/>
        <v>7985.4504668209884</v>
      </c>
      <c r="S48">
        <f t="shared" si="40"/>
        <v>8330.5654067525775</v>
      </c>
      <c r="T48">
        <f t="shared" si="41"/>
        <v>7432.1113072419103</v>
      </c>
      <c r="U48">
        <f t="shared" si="42"/>
        <v>7553.5790198974355</v>
      </c>
      <c r="V48">
        <f t="shared" si="43"/>
        <v>4661.2745753086419</v>
      </c>
      <c r="W48">
        <f t="shared" si="44"/>
        <v>3871.6908343298969</v>
      </c>
      <c r="X48">
        <f t="shared" si="45"/>
        <v>2949.3521400309119</v>
      </c>
      <c r="Y48">
        <f t="shared" si="46"/>
        <v>1806.4781858320453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Siying Li</dc:creator>
  <cp:lastModifiedBy>Siying Li</cp:lastModifiedBy>
  <dcterms:created xsi:type="dcterms:W3CDTF">2015-06-04T06:49:24Z</dcterms:created>
  <dcterms:modified xsi:type="dcterms:W3CDTF">2015-06-09T06:13:13Z</dcterms:modified>
</cp:coreProperties>
</file>