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novaFoldio\Viags.WebApp\Template\NhiemVuTrongTam\"/>
    </mc:Choice>
  </mc:AlternateContent>
  <bookViews>
    <workbookView xWindow="-108" yWindow="-108" windowWidth="23256" windowHeight="13176"/>
  </bookViews>
  <sheets>
    <sheet name="NVTT" sheetId="1" r:id="rId1"/>
    <sheet name="NguoiDung" sheetId="2" r:id="rId2"/>
    <sheet name="DonViTinh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E6" i="1"/>
  <c r="E7" i="1"/>
  <c r="E8" i="1"/>
  <c r="C6" i="1"/>
  <c r="C7" i="1"/>
  <c r="C8" i="1"/>
  <c r="B6" i="1"/>
  <c r="B7" i="1"/>
  <c r="B8" i="1"/>
  <c r="A6" i="1"/>
  <c r="A7" i="1"/>
  <c r="A8" i="1"/>
  <c r="Q5" i="1" l="1"/>
  <c r="E5" i="1"/>
  <c r="C5" i="1"/>
  <c r="B5" i="1"/>
  <c r="A5" i="1"/>
  <c r="Q4" i="1"/>
  <c r="E4" i="1"/>
  <c r="C4" i="1"/>
  <c r="B4" i="1"/>
  <c r="A4" i="1"/>
  <c r="Q3" i="1"/>
  <c r="E3" i="1"/>
  <c r="C3" i="1"/>
  <c r="B3" i="1"/>
  <c r="A3" i="1"/>
  <c r="Q2" i="1"/>
  <c r="E2" i="1"/>
  <c r="C2" i="1"/>
  <c r="B2" i="1"/>
  <c r="A2" i="1"/>
  <c r="H2" i="1" l="1"/>
  <c r="P2" i="1" l="1"/>
  <c r="P5" i="1"/>
  <c r="H3" i="1"/>
  <c r="H4" i="1"/>
  <c r="P4" i="1" s="1"/>
  <c r="R6" i="1"/>
  <c r="S6" i="1" s="1"/>
  <c r="R7" i="1" l="1"/>
  <c r="S7" i="1" s="1"/>
  <c r="R8" i="1"/>
  <c r="S8" i="1" s="1"/>
  <c r="R5" i="1"/>
  <c r="S5" i="1" s="1"/>
  <c r="P3" i="1"/>
  <c r="R4" i="1"/>
  <c r="S4" i="1" s="1"/>
  <c r="R2" i="1"/>
  <c r="S2" i="1" s="1"/>
  <c r="R3" i="1"/>
  <c r="S3" i="1" s="1"/>
</calcChain>
</file>

<file path=xl/comments1.xml><?xml version="1.0" encoding="utf-8"?>
<comments xmlns="http://schemas.openxmlformats.org/spreadsheetml/2006/main">
  <authors>
    <author>Administrator</author>
    <author>Winchester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Bắt buộc
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Winchester:</t>
        </r>
        <r>
          <rPr>
            <sz val="9"/>
            <color indexed="81"/>
            <rFont val="Tahoma"/>
            <charset val="1"/>
          </rPr>
          <t xml:space="preserve">
Tự thực hiện =&gt;
Tỉ trọng bằng 0
</t>
        </r>
      </text>
    </comment>
    <comment ref="L1" authorId="1" shapeId="0">
      <text>
        <r>
          <rPr>
            <b/>
            <sz val="9"/>
            <color indexed="81"/>
            <rFont val="Tahoma"/>
            <charset val="1"/>
          </rPr>
          <t xml:space="preserve">Winchester:
</t>
        </r>
        <r>
          <rPr>
            <sz val="9"/>
            <color indexed="81"/>
            <rFont val="Tahoma"/>
            <family val="2"/>
          </rPr>
          <t>Tỉ trọng bằng 0 khi tự thực hiện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Số đơn vị cho 1 %
vd 1000kg = 1%
    3 lỗi = 1%</t>
        </r>
      </text>
    </comment>
  </commentList>
</comments>
</file>

<file path=xl/sharedStrings.xml><?xml version="1.0" encoding="utf-8"?>
<sst xmlns="http://schemas.openxmlformats.org/spreadsheetml/2006/main" count="30" uniqueCount="28">
  <si>
    <t>Mã</t>
  </si>
  <si>
    <t>MaNV</t>
  </si>
  <si>
    <t>Chức danh</t>
  </si>
  <si>
    <t>Tên</t>
  </si>
  <si>
    <t>Quản lý trực tiếp</t>
  </si>
  <si>
    <t>Tự thực hiện</t>
  </si>
  <si>
    <t>Mã NVTT Cha</t>
  </si>
  <si>
    <t>Mã NVTT</t>
  </si>
  <si>
    <t>Tên NVTT</t>
  </si>
  <si>
    <t>Mục tiêu</t>
  </si>
  <si>
    <t>Đơn vị tính</t>
  </si>
  <si>
    <t>% Tỉ trọng</t>
  </si>
  <si>
    <t>Quy tắc tính (QTT)</t>
  </si>
  <si>
    <t>% Tỉ lệ QTT</t>
  </si>
  <si>
    <t>%Tỉ trọng phân bổ</t>
  </si>
  <si>
    <t>Đường dẫn</t>
  </si>
  <si>
    <t>DonViID</t>
  </si>
  <si>
    <t>Column1</t>
  </si>
  <si>
    <t>Column2</t>
  </si>
  <si>
    <t>Ten</t>
  </si>
  <si>
    <t xml:space="preserve">Phòng ban </t>
  </si>
  <si>
    <t xml:space="preserve">Chức vụ </t>
  </si>
  <si>
    <t>Quản lý</t>
  </si>
  <si>
    <t>MA</t>
  </si>
  <si>
    <t>ID</t>
  </si>
  <si>
    <t>Chuẩn đạt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</si>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</sst>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14" fontId="0" fillId="0" borderId="0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6"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V8" totalsRowShown="0" headerRowDxfId="25" dataDxfId="23" headerRowBorderDxfId="24" tableBorderDxfId="22">
  <autoFilter ref="A1:V8"/>
  <tableColumns count="22">
    <tableColumn id="1" name="Mã" dataDxfId="21">
      <calculatedColumnFormula>VLOOKUP($D2,NguoiDung!$A$2:$F$1000,6,0)</calculatedColumnFormula>
    </tableColumn>
    <tableColumn id="16" name="MaNV" dataDxfId="20">
      <calculatedColumnFormula>VLOOKUP($D2,NguoiDung!$A$2:$E$1000,2,0)</calculatedColumnFormula>
    </tableColumn>
    <tableColumn id="2" name="Chức danh" dataDxfId="19">
      <calculatedColumnFormula>VLOOKUP($D2,NguoiDung!$A$2:$E$1000,4,0)</calculatedColumnFormula>
    </tableColumn>
    <tableColumn id="3" name="Tên" dataDxfId="18"/>
    <tableColumn id="4" name="Quản lý trực tiếp" dataDxfId="17">
      <calculatedColumnFormula>VLOOKUP($D2,NguoiDung!$A$2:$E$1000,5,0)</calculatedColumnFormula>
    </tableColumn>
    <tableColumn id="13" name="Tự thực hiện" dataDxfId="16"/>
    <tableColumn id="5" name="Mã NVTT Cha" dataDxfId="15"/>
    <tableColumn id="6" name="Mã NVTT" dataDxfId="14">
      <calculatedColumnFormula>IF(G2&lt;&gt;"",IF(Table2[[#This Row],[Mã]]&lt;&gt;"",Table2[[#This Row],[Column2]]&amp;G2&amp;"-"&amp;Table2[[#This Row],[Mã]],G2),"")</calculatedColumnFormula>
    </tableColumn>
    <tableColumn id="7" name="Tên NVTT" dataDxfId="13"/>
    <tableColumn id="14" name="Mục tiêu" dataDxfId="12"/>
    <tableColumn id="9" name="Đơn vị tính" dataDxfId="11"/>
    <tableColumn id="8" name="% Tỉ trọng" dataDxfId="10"/>
    <tableColumn id="10" name="Quy tắc tính (QTT)" dataDxfId="9"/>
    <tableColumn id="11" name="% Tỉ lệ QTT" dataDxfId="8"/>
    <tableColumn id="12" name="%Tỉ trọng phân bổ" dataDxfId="7"/>
    <tableColumn id="15" name="Đường dẫn" dataDxfId="6">
      <calculatedColumnFormula>IF(Table2[[#This Row],[Mã NVTT]]=Table2[[#This Row],[Mã NVTT Cha]],Table2[[#This Row],[Mã NVTT]],VLOOKUP(G2,Table2[[Mã NVTT]:[Đường dẫn]],9,0)&amp;"/"&amp;Table2[[#This Row],[Mã NVTT]])</calculatedColumnFormula>
    </tableColumn>
    <tableColumn id="17" name="DonViID" dataDxfId="5">
      <calculatedColumnFormula>VLOOKUP(Table2[[#This Row],[Đơn vị tính]],DonViTinh!$A$2:$B$454,2,0)</calculatedColumnFormula>
    </tableColumn>
    <tableColumn id="18" name="Column1" dataDxfId="4">
      <calculatedColumnFormula>COUNTIF($H$1:H63,"*"&amp;Table2[[#This Row],[Mã NVTT Cha]]&amp;"-"&amp;Table2[[#This Row],[Mã]])</calculatedColumnFormula>
    </tableColumn>
    <tableColumn id="19" name="Column2" dataDxfId="3">
      <calculatedColumnFormula>IF(Table2[[#This Row],[Column1]]&gt;0,Table2[[#This Row],[Column1]]&amp;"-","")</calculatedColumnFormula>
    </tableColumn>
    <tableColumn id="20" name="Chuẩn đạt" dataDxfId="2"/>
    <tableColumn id="21" name="Ngày bắt đầu" dataDxfId="1"/>
    <tableColumn id="22" name="Ngày kết thú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9"/>
  <sheetViews>
    <sheetView tabSelected="1" topLeftCell="H1" zoomScaleNormal="100" workbookViewId="0">
      <selection activeCell="U8" sqref="U8"/>
    </sheetView>
  </sheetViews>
  <sheetFormatPr defaultColWidth="8.88671875" defaultRowHeight="14.4" x14ac:dyDescent="0.3"/>
  <cols>
    <col min="1" max="2" width="8.88671875" style="1" customWidth="1"/>
    <col min="3" max="3" width="20.6640625" style="1" customWidth="1"/>
    <col min="4" max="4" width="20.33203125" style="1" customWidth="1"/>
    <col min="5" max="6" width="19.33203125" style="1" customWidth="1"/>
    <col min="7" max="7" width="17.88671875" style="1" customWidth="1"/>
    <col min="8" max="8" width="14.6640625" style="1" customWidth="1"/>
    <col min="9" max="9" width="37.109375" style="1" customWidth="1"/>
    <col min="10" max="10" width="17.6640625" style="1" customWidth="1"/>
    <col min="11" max="11" width="16.44140625" style="1" bestFit="1" customWidth="1"/>
    <col min="12" max="12" width="11.5546875" style="1" bestFit="1" customWidth="1"/>
    <col min="14" max="14" width="14.44140625" style="1" bestFit="1" customWidth="1"/>
    <col min="15" max="15" width="20.88671875" style="1" bestFit="1" customWidth="1"/>
    <col min="16" max="16" width="15.109375" style="1" hidden="1" customWidth="1"/>
    <col min="17" max="17" width="12.33203125" style="1" hidden="1" customWidth="1"/>
    <col min="18" max="18" width="10.44140625" style="1" customWidth="1"/>
    <col min="19" max="19" width="12.6640625" style="1" customWidth="1"/>
    <col min="20" max="20" width="17.6640625" style="1" customWidth="1"/>
    <col min="21" max="21" width="16.6640625" style="4" bestFit="1" customWidth="1"/>
    <col min="22" max="22" width="17.109375" style="4" bestFit="1" customWidth="1"/>
    <col min="23" max="33" width="8.88671875" style="1" customWidth="1"/>
    <col min="34" max="34" width="4.88671875" style="1" customWidth="1"/>
    <col min="35" max="35" width="11.44140625" style="1" bestFit="1" customWidth="1"/>
    <col min="36" max="38" width="8.88671875" style="1" customWidth="1"/>
    <col min="39" max="16384" width="8.88671875" style="1"/>
  </cols>
  <sheetData>
    <row r="1" spans="1:22" ht="28.9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25</v>
      </c>
      <c r="U1" s="7" t="s">
        <v>26</v>
      </c>
      <c r="V1" s="7" t="s">
        <v>27</v>
      </c>
    </row>
    <row r="2" spans="1:22" x14ac:dyDescent="0.3">
      <c r="A2" s="1" t="e">
        <f>VLOOKUP($D2,NguoiDung!$A$2:$F$1000,6,0)</f>
        <v>#N/A</v>
      </c>
      <c r="B2" s="1" t="e">
        <f>VLOOKUP($D2,NguoiDung!$A$2:$E$1000,2,0)</f>
        <v>#N/A</v>
      </c>
      <c r="C2" s="1" t="e">
        <f>VLOOKUP($D2,NguoiDung!$A$2:$E$1000,4,0)</f>
        <v>#N/A</v>
      </c>
      <c r="E2" s="1" t="e">
        <f>VLOOKUP($D2,NguoiDung!$A$2:$E$1000,5,0)</f>
        <v>#N/A</v>
      </c>
      <c r="H2" s="1" t="str">
        <f>IF(G2&lt;&gt;"",IF(Table2[[#This Row],[Mã]]&lt;&gt;"",Table2[[#This Row],[Column2]]&amp;G2&amp;"-"&amp;Table2[[#This Row],[Mã]],G2),"")</f>
        <v/>
      </c>
      <c r="I2" s="4"/>
      <c r="M2" s="1"/>
      <c r="P2" s="1" t="str">
        <f>IF(Table2[[#This Row],[Mã NVTT]]=Table2[[#This Row],[Mã NVTT Cha]],Table2[[#This Row],[Mã NVTT]],VLOOKUP(G2,Table2[[Mã NVTT]:[Đường dẫn]],9,0)&amp;"/"&amp;Table2[[#This Row],[Mã NVTT]])</f>
        <v/>
      </c>
      <c r="Q2" s="1" t="e">
        <f>VLOOKUP(Table2[[#This Row],[Đơn vị tính]],DonViTinh!$A$2:$B$454,2,0)</f>
        <v>#N/A</v>
      </c>
      <c r="R2" s="1">
        <f>COUNTIF($H$1:H63,"*"&amp;Table2[[#This Row],[Mã NVTT Cha]]&amp;"-"&amp;Table2[[#This Row],[Mã]])</f>
        <v>0</v>
      </c>
      <c r="S2" s="1" t="str">
        <f>IF(Table2[[#This Row],[Column1]]&gt;0,Table2[[#This Row],[Column1]]&amp;"-","")</f>
        <v/>
      </c>
    </row>
    <row r="3" spans="1:22" x14ac:dyDescent="0.3">
      <c r="A3" s="1" t="e">
        <f>VLOOKUP($D3,NguoiDung!$A$2:$F$1000,6,0)</f>
        <v>#N/A</v>
      </c>
      <c r="B3" s="1" t="e">
        <f>VLOOKUP($D3,NguoiDung!$A$2:$E$1000,2,0)</f>
        <v>#N/A</v>
      </c>
      <c r="C3" s="1" t="e">
        <f>VLOOKUP($D3,NguoiDung!$A$2:$E$1000,4,0)</f>
        <v>#N/A</v>
      </c>
      <c r="E3" s="1" t="e">
        <f>VLOOKUP($D3,NguoiDung!$A$2:$E$1000,5,0)</f>
        <v>#N/A</v>
      </c>
      <c r="H3" s="1" t="str">
        <f>IF(G3&lt;&gt;"",IF(Table2[[#This Row],[Mã]]&lt;&gt;"",Table2[[#This Row],[Column2]]&amp;G3&amp;"-"&amp;Table2[[#This Row],[Mã]],G3),"")</f>
        <v/>
      </c>
      <c r="M3" s="1"/>
      <c r="P3" s="1" t="str">
        <f>IF(Table2[[#This Row],[Mã NVTT]]=Table2[[#This Row],[Mã NVTT Cha]],Table2[[#This Row],[Mã NVTT]],VLOOKUP(G3,Table2[[Mã NVTT]:[Đường dẫn]],9,0)&amp;"/"&amp;Table2[[#This Row],[Mã NVTT]])</f>
        <v/>
      </c>
      <c r="Q3" s="1" t="e">
        <f>VLOOKUP(Table2[[#This Row],[Đơn vị tính]],DonViTinh!$A$2:$B$454,2,0)</f>
        <v>#N/A</v>
      </c>
      <c r="R3" s="1">
        <f>COUNTIF($H$1:H64,"*"&amp;Table2[[#This Row],[Mã NVTT Cha]]&amp;"-"&amp;Table2[[#This Row],[Mã]])</f>
        <v>0</v>
      </c>
      <c r="S3" s="1" t="str">
        <f>IF(Table2[[#This Row],[Column1]]&gt;0,Table2[[#This Row],[Column1]]&amp;"-","")</f>
        <v/>
      </c>
    </row>
    <row r="4" spans="1:22" x14ac:dyDescent="0.3">
      <c r="A4" s="1" t="e">
        <f>VLOOKUP($D4,NguoiDung!$A$2:$F$1000,6,0)</f>
        <v>#N/A</v>
      </c>
      <c r="B4" s="1" t="e">
        <f>VLOOKUP($D4,NguoiDung!$A$2:$E$1000,2,0)</f>
        <v>#N/A</v>
      </c>
      <c r="C4" s="1" t="e">
        <f>VLOOKUP($D4,NguoiDung!$A$2:$E$1000,4,0)</f>
        <v>#N/A</v>
      </c>
      <c r="E4" s="1" t="e">
        <f>VLOOKUP($D4,NguoiDung!$A$2:$E$1000,5,0)</f>
        <v>#N/A</v>
      </c>
      <c r="H4" s="1" t="str">
        <f>IF(G4&lt;&gt;"",IF(Table2[[#This Row],[Mã]]&lt;&gt;"",Table2[[#This Row],[Column2]]&amp;G4&amp;"-"&amp;Table2[[#This Row],[Mã]],G4),"")</f>
        <v/>
      </c>
      <c r="M4" s="1"/>
      <c r="P4" s="1" t="str">
        <f>IF(Table2[[#This Row],[Mã NVTT]]=Table2[[#This Row],[Mã NVTT Cha]],Table2[[#This Row],[Mã NVTT]],VLOOKUP(G4,Table2[[Mã NVTT]:[Đường dẫn]],9,0)&amp;"/"&amp;Table2[[#This Row],[Mã NVTT]])</f>
        <v/>
      </c>
      <c r="Q4" s="1" t="e">
        <f>VLOOKUP(Table2[[#This Row],[Đơn vị tính]],DonViTinh!$A$2:$B$454,2,0)</f>
        <v>#N/A</v>
      </c>
      <c r="R4" s="1">
        <f>COUNTIF($H$1:H65,"*"&amp;Table2[[#This Row],[Mã NVTT Cha]]&amp;"-"&amp;Table2[[#This Row],[Mã]])</f>
        <v>0</v>
      </c>
      <c r="S4" s="1" t="str">
        <f>IF(Table2[[#This Row],[Column1]]&gt;0,Table2[[#This Row],[Column1]]&amp;"-","")</f>
        <v/>
      </c>
    </row>
    <row r="5" spans="1:22" x14ac:dyDescent="0.3">
      <c r="A5" s="1" t="e">
        <f>VLOOKUP($D5,NguoiDung!$A$2:$F$1000,6,0)</f>
        <v>#N/A</v>
      </c>
      <c r="B5" s="1" t="e">
        <f>VLOOKUP($D5,NguoiDung!$A$2:$E$1000,2,0)</f>
        <v>#N/A</v>
      </c>
      <c r="C5" s="1" t="e">
        <f>VLOOKUP($D5,NguoiDung!$A$2:$E$1000,4,0)</f>
        <v>#N/A</v>
      </c>
      <c r="E5" s="1" t="e">
        <f>VLOOKUP($D5,NguoiDung!$A$2:$E$1000,5,0)</f>
        <v>#N/A</v>
      </c>
      <c r="H5" s="1" t="str">
        <f>IF(G5&lt;&gt;"",IF(Table2[[#This Row],[Mã]]&lt;&gt;"",Table2[[#This Row],[Column2]]&amp;G5&amp;"-"&amp;Table2[[#This Row],[Mã]],G5),"")</f>
        <v/>
      </c>
      <c r="M5" s="1"/>
      <c r="P5" s="1" t="str">
        <f>IF(Table2[[#This Row],[Mã NVTT]]=Table2[[#This Row],[Mã NVTT Cha]],Table2[[#This Row],[Mã NVTT]],VLOOKUP(G5,Table2[[Mã NVTT]:[Đường dẫn]],9,0)&amp;"/"&amp;Table2[[#This Row],[Mã NVTT]])</f>
        <v/>
      </c>
      <c r="Q5" s="1" t="e">
        <f>VLOOKUP(Table2[[#This Row],[Đơn vị tính]],DonViTinh!$A$2:$B$454,2,0)</f>
        <v>#N/A</v>
      </c>
      <c r="R5" s="1">
        <f>COUNTIF($H$1:H66,"*"&amp;Table2[[#This Row],[Mã NVTT Cha]]&amp;"-"&amp;Table2[[#This Row],[Mã]])</f>
        <v>0</v>
      </c>
      <c r="S5" s="1" t="str">
        <f>IF(Table2[[#This Row],[Column1]]&gt;0,Table2[[#This Row],[Column1]]&amp;"-","")</f>
        <v/>
      </c>
    </row>
    <row r="6" spans="1:22" x14ac:dyDescent="0.3">
      <c r="A6" s="1" t="e">
        <f>VLOOKUP($D6,NguoiDung!$A$2:$F$1000,6,0)</f>
        <v>#N/A</v>
      </c>
      <c r="B6" s="1" t="e">
        <f>VLOOKUP($D6,NguoiDung!$A$2:$E$1000,2,0)</f>
        <v>#N/A</v>
      </c>
      <c r="C6" s="1" t="e">
        <f>VLOOKUP($D6,NguoiDung!$A$2:$E$1000,4,0)</f>
        <v>#N/A</v>
      </c>
      <c r="E6" s="1" t="e">
        <f>VLOOKUP($D6,NguoiDung!$A$2:$E$1000,5,0)</f>
        <v>#N/A</v>
      </c>
      <c r="H6" s="1" t="str">
        <f>IF(G6&lt;&gt;"",IF(Table2[[#This Row],[Mã]]&lt;&gt;"",Table2[[#This Row],[Column2]]&amp;G6&amp;"-"&amp;Table2[[#This Row],[Mã]],G6),"")</f>
        <v/>
      </c>
      <c r="M6" s="1"/>
      <c r="R6" s="1">
        <f>COUNTIF($H$1:H67,"*"&amp;Table2[[#This Row],[Mã NVTT Cha]]&amp;"-"&amp;Table2[[#This Row],[Mã]])</f>
        <v>0</v>
      </c>
      <c r="S6" s="1" t="str">
        <f>IF(Table2[[#This Row],[Column1]]&gt;0,Table2[[#This Row],[Column1]]&amp;"-","")</f>
        <v/>
      </c>
    </row>
    <row r="7" spans="1:22" x14ac:dyDescent="0.3">
      <c r="A7" s="1" t="e">
        <f>VLOOKUP($D7,NguoiDung!$A$2:$F$1000,6,0)</f>
        <v>#N/A</v>
      </c>
      <c r="B7" s="1" t="e">
        <f>VLOOKUP($D7,NguoiDung!$A$2:$E$1000,2,0)</f>
        <v>#N/A</v>
      </c>
      <c r="C7" s="1" t="e">
        <f>VLOOKUP($D7,NguoiDung!$A$2:$E$1000,4,0)</f>
        <v>#N/A</v>
      </c>
      <c r="E7" s="1" t="e">
        <f>VLOOKUP($D7,NguoiDung!$A$2:$E$1000,5,0)</f>
        <v>#N/A</v>
      </c>
      <c r="H7" s="1" t="str">
        <f>IF(G7&lt;&gt;"",IF(Table2[[#This Row],[Mã]]&lt;&gt;"",Table2[[#This Row],[Column2]]&amp;G7&amp;"-"&amp;Table2[[#This Row],[Mã]],G7),"")</f>
        <v/>
      </c>
      <c r="M7" s="1"/>
      <c r="R7" s="1">
        <f>COUNTIF($H$1:H68,"*"&amp;Table2[[#This Row],[Mã NVTT Cha]]&amp;"-"&amp;Table2[[#This Row],[Mã]])</f>
        <v>0</v>
      </c>
      <c r="S7" s="1" t="str">
        <f>IF(Table2[[#This Row],[Column1]]&gt;0,Table2[[#This Row],[Column1]]&amp;"-","")</f>
        <v/>
      </c>
    </row>
    <row r="8" spans="1:22" x14ac:dyDescent="0.3">
      <c r="A8" s="1" t="e">
        <f>VLOOKUP($D8,NguoiDung!$A$2:$F$1000,6,0)</f>
        <v>#N/A</v>
      </c>
      <c r="B8" s="1" t="e">
        <f>VLOOKUP($D8,NguoiDung!$A$2:$E$1000,2,0)</f>
        <v>#N/A</v>
      </c>
      <c r="C8" s="1" t="e">
        <f>VLOOKUP($D8,NguoiDung!$A$2:$E$1000,4,0)</f>
        <v>#N/A</v>
      </c>
      <c r="E8" s="1" t="e">
        <f>VLOOKUP($D8,NguoiDung!$A$2:$E$1000,5,0)</f>
        <v>#N/A</v>
      </c>
      <c r="H8" s="1" t="str">
        <f>IF(G8&lt;&gt;"",IF(Table2[[#This Row],[Mã]]&lt;&gt;"",Table2[[#This Row],[Column2]]&amp;G8&amp;"-"&amp;Table2[[#This Row],[Mã]],G8),"")</f>
        <v/>
      </c>
      <c r="M8" s="1"/>
      <c r="R8" s="1">
        <f>COUNTIF($H$1:H69,"*"&amp;Table2[[#This Row],[Mã NVTT Cha]]&amp;"-"&amp;Table2[[#This Row],[Mã]])</f>
        <v>0</v>
      </c>
      <c r="S8" s="1" t="str">
        <f>IF(Table2[[#This Row],[Column1]]&gt;0,Table2[[#This Row],[Column1]]&amp;"-","")</f>
        <v/>
      </c>
    </row>
    <row r="9" spans="1:22" x14ac:dyDescent="0.3">
      <c r="M9" s="1"/>
    </row>
  </sheetData>
  <phoneticPr fontId="0" type="noConversion"/>
  <dataValidations xWindow="861" yWindow="496" count="4">
    <dataValidation allowBlank="1" showInputMessage="1" showErrorMessage="1" prompt="1-Cao là tốt_x000a_2-Thấp là tốt" sqref="M1"/>
    <dataValidation type="decimal" allowBlank="1" showInputMessage="1" showErrorMessage="1" promptTitle="% Tỉ trọng bàn giao" prompt="Giá trị từ 0 đến 100" sqref="P10:P1048576 O2:O9">
      <formula1>0</formula1>
      <formula2>100</formula2>
    </dataValidation>
    <dataValidation type="whole" allowBlank="1" showInputMessage="1" showErrorMessage="1" prompt="1-Cao là tốt_x000a_2-Thấp là tốt" sqref="N10:N1048576 M2:M9">
      <formula1>1</formula1>
      <formula2>2</formula2>
    </dataValidation>
    <dataValidation type="whole" allowBlank="1" showInputMessage="1" showErrorMessage="1" sqref="T1:T1048576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861" yWindow="496" count="2">
        <x14:dataValidation type="list" allowBlank="1" showInputMessage="1" showErrorMessage="1">
          <x14:formula1>
            <xm:f>NguoiDung!$A$2:$A$342</xm:f>
          </x14:formula1>
          <xm:sqref>D2:D1048576</xm:sqref>
        </x14:dataValidation>
        <x14:dataValidation type="list" allowBlank="1" showInputMessage="1" showErrorMessage="1">
          <x14:formula1>
            <xm:f>DonViTinh!$A$2:$A$713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>
      <selection activeCell="A2" sqref="A2:F517"/>
    </sheetView>
  </sheetViews>
  <sheetFormatPr defaultRowHeight="14.4" x14ac:dyDescent="0.3"/>
  <cols>
    <col min="2" max="2" width="17" customWidth="1"/>
    <col min="3" max="3" width="18.6640625" customWidth="1"/>
    <col min="4" max="4" width="16.5546875" customWidth="1"/>
  </cols>
  <sheetData>
    <row r="1" spans="1:6" ht="27.6" customHeight="1" x14ac:dyDescent="0.3">
      <c r="A1" s="2" t="s">
        <v>19</v>
      </c>
      <c r="B1" s="2" t="s">
        <v>1</v>
      </c>
      <c r="C1" s="2" t="s">
        <v>20</v>
      </c>
      <c r="D1" s="2" t="s">
        <v>21</v>
      </c>
      <c r="E1" s="2" t="s">
        <v>22</v>
      </c>
      <c r="F1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"/>
  <sheetViews>
    <sheetView workbookViewId="0">
      <selection activeCell="E20" sqref="E20"/>
    </sheetView>
  </sheetViews>
  <sheetFormatPr defaultRowHeight="14.4" x14ac:dyDescent="0.3"/>
  <sheetData>
    <row r="1" spans="1:2" x14ac:dyDescent="0.3">
      <c r="A1" s="2" t="s">
        <v>3</v>
      </c>
      <c r="B1" s="2" t="s">
        <v>24</v>
      </c>
    </row>
  </sheetData>
  <sheetProtection algorithmName="SHA-512" hashValue="AeeMXmmwh+VbnzXR7WcAOSvJ/pMBcKkewm8gvbo4SSZBerTmME3egK24th6Uz0LSDXSaykkXqqmzV0STsAcnwg==" saltValue="zl85wt1ZZvF6fFaryovRM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NVTT</vt:lpstr>
      <vt:lpstr>NguoiDung</vt:lpstr>
      <vt:lpstr>DonViTinh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hoàng lâm tạ</cp:lastModifiedBy>
  <dcterms:created xsi:type="dcterms:W3CDTF">2020-06-02T03:01:56Z</dcterms:created>
  <dcterms:modified xsi:type="dcterms:W3CDTF">2020-09-01T09:43:18Z</dcterms:modified>
</cp:coreProperties>
</file>