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tran/Desktop/"/>
    </mc:Choice>
  </mc:AlternateContent>
  <xr:revisionPtr revIDLastSave="0" documentId="8_{F2EA7DB5-78FA-B145-8B19-A18A5626410E}" xr6:coauthVersionLast="46" xr6:coauthVersionMax="46" xr10:uidLastSave="{00000000-0000-0000-0000-000000000000}"/>
  <bookViews>
    <workbookView xWindow="0" yWindow="0" windowWidth="28800" windowHeight="18000" xr2:uid="{2A96883B-F9F3-2D41-A290-843DE3E7A7D7}"/>
  </bookViews>
  <sheets>
    <sheet name="CAC" sheetId="1" r:id="rId1"/>
    <sheet name="CLV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7" i="2"/>
  <c r="F8" i="2"/>
  <c r="F9" i="2" s="1"/>
  <c r="F10" i="2" s="1"/>
  <c r="F11" i="2" s="1"/>
  <c r="F6" i="2"/>
  <c r="E9" i="2"/>
  <c r="E10" i="2"/>
  <c r="E11" i="2"/>
  <c r="E8" i="2"/>
  <c r="E7" i="2"/>
  <c r="B12" i="2"/>
  <c r="D30" i="1"/>
  <c r="C30" i="1"/>
  <c r="B30" i="1"/>
  <c r="B29" i="1"/>
  <c r="D29" i="1"/>
  <c r="C29" i="1"/>
  <c r="D25" i="1"/>
  <c r="C25" i="1"/>
  <c r="B25" i="1"/>
  <c r="D17" i="1"/>
  <c r="C17" i="1"/>
  <c r="B17" i="1"/>
  <c r="D12" i="1"/>
  <c r="C12" i="1"/>
  <c r="B12" i="1"/>
</calcChain>
</file>

<file path=xl/sharedStrings.xml><?xml version="1.0" encoding="utf-8"?>
<sst xmlns="http://schemas.openxmlformats.org/spreadsheetml/2006/main" count="44" uniqueCount="44">
  <si>
    <t>Customer Acquisition Cost</t>
  </si>
  <si>
    <t>Jan</t>
  </si>
  <si>
    <t>Feb</t>
  </si>
  <si>
    <t>Mar</t>
  </si>
  <si>
    <t>CAC definition</t>
  </si>
  <si>
    <t>How much does it cost the company in advertising to get one new customer</t>
  </si>
  <si>
    <t>Significance</t>
  </si>
  <si>
    <t>If we know how much customers buy on our products over their lifetime (CLV), we can compare CLV to CAC to understand profitability</t>
  </si>
  <si>
    <t>Marketing Costs</t>
  </si>
  <si>
    <t>Paid Advertising</t>
  </si>
  <si>
    <t>Facebook</t>
  </si>
  <si>
    <t>Google</t>
  </si>
  <si>
    <t>Television</t>
  </si>
  <si>
    <t>Total Paid Ads</t>
  </si>
  <si>
    <t>Other Marketing</t>
  </si>
  <si>
    <t>PR Agency</t>
  </si>
  <si>
    <t>Marketing Payroll</t>
  </si>
  <si>
    <t>Total Other</t>
  </si>
  <si>
    <t>Sales</t>
  </si>
  <si>
    <t>Customers</t>
  </si>
  <si>
    <t>New Customers - Paid</t>
  </si>
  <si>
    <t>New Customers - Organic</t>
  </si>
  <si>
    <t>Returning Customers</t>
  </si>
  <si>
    <t>Total Customers</t>
  </si>
  <si>
    <t>Total Orders</t>
  </si>
  <si>
    <t>Paid CAC</t>
  </si>
  <si>
    <t>Blended CAC</t>
  </si>
  <si>
    <t>Customer Lifetime Value</t>
  </si>
  <si>
    <t>LTV</t>
  </si>
  <si>
    <t>Clients</t>
  </si>
  <si>
    <t>Orders/Client</t>
  </si>
  <si>
    <t>Transactions</t>
  </si>
  <si>
    <t>AOV (Average order value)</t>
  </si>
  <si>
    <t>Gross Margin %</t>
  </si>
  <si>
    <t>60% go to profits and 40% go to expense</t>
  </si>
  <si>
    <t>Churn</t>
  </si>
  <si>
    <t>22% of customers from previous month cancels subscription</t>
  </si>
  <si>
    <t>Avg Lifetime (months)</t>
  </si>
  <si>
    <t>How many months customers no more 22% of churn rate: average life time of each customer is 4.5 months. In another word, amount of months that a normal customer stays with the business</t>
  </si>
  <si>
    <t>We need to spend CAC less than $92 to be profitable</t>
  </si>
  <si>
    <t>Months</t>
  </si>
  <si>
    <t xml:space="preserve">Transaction </t>
  </si>
  <si>
    <t>Revenue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</si>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</sst>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rgb="FF043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0" applyNumberFormat="1" applyFont="1"/>
    <xf numFmtId="0" fontId="5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0" fontId="2" fillId="0" borderId="0" xfId="0" applyFont="1"/>
    <xf numFmtId="0" fontId="6" fillId="0" borderId="0" xfId="0" applyFont="1"/>
    <xf numFmtId="44" fontId="6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9" fontId="6" fillId="0" borderId="0" xfId="0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E211-20BF-7749-9711-C86DF3E7A64C}">
  <dimension ref="A1:D30"/>
  <sheetViews>
    <sheetView tabSelected="1" zoomScale="125" workbookViewId="0">
      <selection activeCell="A32" sqref="A32"/>
    </sheetView>
  </sheetViews>
  <sheetFormatPr baseColWidth="10" defaultRowHeight="19" x14ac:dyDescent="0.25"/>
  <cols>
    <col min="1" max="1" width="27.83203125" style="1" customWidth="1"/>
    <col min="2" max="4" width="12" style="1" bestFit="1" customWidth="1"/>
    <col min="5" max="16384" width="10.83203125" style="1"/>
  </cols>
  <sheetData>
    <row r="1" spans="1:4" x14ac:dyDescent="0.25">
      <c r="A1" s="2" t="s">
        <v>0</v>
      </c>
      <c r="B1" s="1" t="s">
        <v>1</v>
      </c>
      <c r="C1" s="1" t="s">
        <v>2</v>
      </c>
      <c r="D1" s="1" t="s">
        <v>3</v>
      </c>
    </row>
    <row r="3" spans="1:4" x14ac:dyDescent="0.25">
      <c r="A3" s="1" t="s">
        <v>4</v>
      </c>
      <c r="B3" s="1" t="s">
        <v>5</v>
      </c>
    </row>
    <row r="4" spans="1:4" x14ac:dyDescent="0.25">
      <c r="A4" s="1" t="s">
        <v>6</v>
      </c>
      <c r="B4" s="1" t="s">
        <v>7</v>
      </c>
    </row>
    <row r="6" spans="1:4" x14ac:dyDescent="0.25">
      <c r="A6" s="1" t="s">
        <v>8</v>
      </c>
    </row>
    <row r="8" spans="1:4" x14ac:dyDescent="0.25">
      <c r="A8" s="2" t="s">
        <v>9</v>
      </c>
    </row>
    <row r="9" spans="1:4" x14ac:dyDescent="0.25">
      <c r="A9" s="3" t="s">
        <v>10</v>
      </c>
      <c r="B9" s="3">
        <v>5000</v>
      </c>
      <c r="C9" s="3">
        <v>5500</v>
      </c>
      <c r="D9" s="3">
        <v>6655</v>
      </c>
    </row>
    <row r="10" spans="1:4" x14ac:dyDescent="0.25">
      <c r="A10" s="3" t="s">
        <v>11</v>
      </c>
      <c r="B10" s="3">
        <v>5000</v>
      </c>
      <c r="C10" s="3">
        <v>5375</v>
      </c>
      <c r="D10" s="3">
        <v>5778</v>
      </c>
    </row>
    <row r="11" spans="1:4" x14ac:dyDescent="0.25">
      <c r="A11" s="3" t="s">
        <v>12</v>
      </c>
      <c r="B11" s="7">
        <v>2000</v>
      </c>
      <c r="C11" s="7">
        <v>2000</v>
      </c>
      <c r="D11" s="7">
        <v>2000</v>
      </c>
    </row>
    <row r="12" spans="1:4" x14ac:dyDescent="0.25">
      <c r="A12" s="2" t="s">
        <v>13</v>
      </c>
      <c r="B12" s="4">
        <f>SUM(B9:B11)</f>
        <v>12000</v>
      </c>
      <c r="C12" s="4">
        <f t="shared" ref="C12:D12" si="0">SUM(C9:C11)</f>
        <v>12875</v>
      </c>
      <c r="D12" s="4">
        <f t="shared" si="0"/>
        <v>14433</v>
      </c>
    </row>
    <row r="14" spans="1:4" x14ac:dyDescent="0.25">
      <c r="A14" s="2" t="s">
        <v>14</v>
      </c>
    </row>
    <row r="15" spans="1:4" x14ac:dyDescent="0.25">
      <c r="A15" s="1" t="s">
        <v>15</v>
      </c>
      <c r="B15" s="3">
        <v>3000</v>
      </c>
      <c r="C15" s="3">
        <v>3000</v>
      </c>
      <c r="D15" s="3">
        <v>3000</v>
      </c>
    </row>
    <row r="16" spans="1:4" x14ac:dyDescent="0.25">
      <c r="A16" s="1" t="s">
        <v>16</v>
      </c>
      <c r="B16" s="7">
        <v>15000</v>
      </c>
      <c r="C16" s="7">
        <v>15000</v>
      </c>
      <c r="D16" s="7">
        <v>15000</v>
      </c>
    </row>
    <row r="17" spans="1:4" x14ac:dyDescent="0.25">
      <c r="A17" s="2" t="s">
        <v>17</v>
      </c>
      <c r="B17" s="3">
        <f>SUM(B15:B16)</f>
        <v>18000</v>
      </c>
      <c r="C17" s="3">
        <f t="shared" ref="C17:D17" si="1">SUM(C15:C16)</f>
        <v>18000</v>
      </c>
      <c r="D17" s="3">
        <f t="shared" si="1"/>
        <v>18000</v>
      </c>
    </row>
    <row r="19" spans="1:4" x14ac:dyDescent="0.25">
      <c r="A19" s="2" t="s">
        <v>18</v>
      </c>
    </row>
    <row r="21" spans="1:4" x14ac:dyDescent="0.25">
      <c r="A21" s="5" t="s">
        <v>19</v>
      </c>
    </row>
    <row r="22" spans="1:4" x14ac:dyDescent="0.25">
      <c r="A22" s="1" t="s">
        <v>20</v>
      </c>
      <c r="B22" s="1">
        <v>100</v>
      </c>
      <c r="C22" s="1">
        <v>110</v>
      </c>
      <c r="D22" s="1">
        <v>12</v>
      </c>
    </row>
    <row r="23" spans="1:4" x14ac:dyDescent="0.25">
      <c r="A23" s="1" t="s">
        <v>21</v>
      </c>
      <c r="B23" s="1">
        <v>50</v>
      </c>
      <c r="C23" s="1">
        <v>58</v>
      </c>
      <c r="D23" s="1">
        <v>66</v>
      </c>
    </row>
    <row r="24" spans="1:4" x14ac:dyDescent="0.25">
      <c r="A24" s="1" t="s">
        <v>22</v>
      </c>
      <c r="B24" s="6">
        <v>90</v>
      </c>
      <c r="C24" s="6">
        <v>90</v>
      </c>
      <c r="D24" s="6">
        <v>90</v>
      </c>
    </row>
    <row r="25" spans="1:4" x14ac:dyDescent="0.25">
      <c r="A25" s="2" t="s">
        <v>23</v>
      </c>
      <c r="B25" s="1">
        <f>SUM(B22:B24)</f>
        <v>240</v>
      </c>
      <c r="C25" s="1">
        <f t="shared" ref="C25:D25" si="2">SUM(C22:C24)</f>
        <v>258</v>
      </c>
      <c r="D25" s="1">
        <f t="shared" si="2"/>
        <v>168</v>
      </c>
    </row>
    <row r="27" spans="1:4" x14ac:dyDescent="0.25">
      <c r="A27" s="1" t="s">
        <v>24</v>
      </c>
      <c r="B27" s="1">
        <v>288</v>
      </c>
      <c r="C27" s="1">
        <v>309</v>
      </c>
      <c r="D27" s="1">
        <v>333</v>
      </c>
    </row>
    <row r="29" spans="1:4" x14ac:dyDescent="0.25">
      <c r="A29" s="1" t="s">
        <v>25</v>
      </c>
      <c r="B29" s="4">
        <f>B12/B22</f>
        <v>120</v>
      </c>
      <c r="C29" s="4">
        <f t="shared" ref="C29:D29" si="3">C12/C22</f>
        <v>117.04545454545455</v>
      </c>
      <c r="D29" s="4">
        <f t="shared" si="3"/>
        <v>1202.75</v>
      </c>
    </row>
    <row r="30" spans="1:4" x14ac:dyDescent="0.25">
      <c r="A30" s="1" t="s">
        <v>26</v>
      </c>
      <c r="B30" s="4">
        <f>(B12)/(B23+B22)</f>
        <v>80</v>
      </c>
      <c r="C30" s="4">
        <f t="shared" ref="C30:D30" si="4">(C12)/(C23+C22)</f>
        <v>76.636904761904759</v>
      </c>
      <c r="D30" s="4">
        <f t="shared" si="4"/>
        <v>185.03846153846155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757F-E034-2D47-8649-AA4DE818EF74}">
  <dimension ref="A1:H12"/>
  <sheetViews>
    <sheetView zoomScale="182" workbookViewId="0">
      <selection activeCell="B5" sqref="B5"/>
    </sheetView>
  </sheetViews>
  <sheetFormatPr baseColWidth="10" defaultRowHeight="16" x14ac:dyDescent="0.2"/>
  <cols>
    <col min="1" max="1" width="25.83203125" customWidth="1"/>
    <col min="2" max="2" width="11.5" bestFit="1" customWidth="1"/>
    <col min="3" max="3" width="29" customWidth="1"/>
    <col min="6" max="6" width="10.33203125" customWidth="1"/>
    <col min="7" max="7" width="8.5" customWidth="1"/>
    <col min="8" max="8" width="11.5" bestFit="1" customWidth="1"/>
  </cols>
  <sheetData>
    <row r="1" spans="1:8" x14ac:dyDescent="0.2">
      <c r="A1" s="8" t="s">
        <v>27</v>
      </c>
    </row>
    <row r="4" spans="1:8" ht="34" x14ac:dyDescent="0.2">
      <c r="A4" t="s">
        <v>28</v>
      </c>
      <c r="B4" s="11">
        <f>(B8*B9*B10*B12)/B6</f>
        <v>92.09215442092156</v>
      </c>
      <c r="C4" s="12" t="s">
        <v>39</v>
      </c>
      <c r="E4" t="s">
        <v>40</v>
      </c>
      <c r="F4" t="s">
        <v>41</v>
      </c>
      <c r="G4" t="s">
        <v>42</v>
      </c>
      <c r="H4" t="s">
        <v>43</v>
      </c>
    </row>
    <row r="5" spans="1:8" x14ac:dyDescent="0.2">
      <c r="E5">
        <v>0</v>
      </c>
      <c r="F5" s="15">
        <v>986</v>
      </c>
      <c r="G5" s="16">
        <f>F5*$B$9</f>
        <v>24650</v>
      </c>
      <c r="H5" s="16">
        <f>G5*$B$10</f>
        <v>14790</v>
      </c>
    </row>
    <row r="6" spans="1:8" x14ac:dyDescent="0.2">
      <c r="A6" t="s">
        <v>29</v>
      </c>
      <c r="B6" s="9">
        <v>730</v>
      </c>
      <c r="E6">
        <v>1</v>
      </c>
      <c r="F6" s="15">
        <f>F5*(1-$B$11)</f>
        <v>769.08</v>
      </c>
      <c r="G6" s="16">
        <f t="shared" ref="G6:G11" si="0">F6*$B$9</f>
        <v>19227</v>
      </c>
      <c r="H6" s="16">
        <f t="shared" ref="H6:H11" si="1">G6*$B$10</f>
        <v>11536.199999999999</v>
      </c>
    </row>
    <row r="7" spans="1:8" x14ac:dyDescent="0.2">
      <c r="A7" t="s">
        <v>30</v>
      </c>
      <c r="B7" s="9">
        <v>1.35</v>
      </c>
      <c r="E7">
        <f>E6+1</f>
        <v>2</v>
      </c>
      <c r="F7" s="15">
        <f>F6*(1-$B$11)</f>
        <v>599.88240000000008</v>
      </c>
      <c r="G7" s="16">
        <f t="shared" si="0"/>
        <v>14997.060000000001</v>
      </c>
      <c r="H7" s="16">
        <f t="shared" si="1"/>
        <v>8998.2360000000008</v>
      </c>
    </row>
    <row r="8" spans="1:8" x14ac:dyDescent="0.2">
      <c r="A8" t="s">
        <v>31</v>
      </c>
      <c r="B8" s="9">
        <v>986</v>
      </c>
      <c r="E8">
        <f>E7+1</f>
        <v>3</v>
      </c>
      <c r="F8" s="15">
        <f t="shared" ref="F7:F11" si="2">F7*(1-$B$11)</f>
        <v>467.90827200000007</v>
      </c>
      <c r="G8" s="16">
        <f t="shared" si="0"/>
        <v>11697.706800000002</v>
      </c>
      <c r="H8" s="16">
        <f t="shared" si="1"/>
        <v>7018.6240800000005</v>
      </c>
    </row>
    <row r="9" spans="1:8" x14ac:dyDescent="0.2">
      <c r="A9" t="s">
        <v>32</v>
      </c>
      <c r="B9" s="10">
        <v>25</v>
      </c>
      <c r="E9">
        <f t="shared" ref="E9:E11" si="3">E8+1</f>
        <v>4</v>
      </c>
      <c r="F9" s="15">
        <f t="shared" si="2"/>
        <v>364.96845216000008</v>
      </c>
      <c r="G9" s="16">
        <f t="shared" si="0"/>
        <v>9124.2113040000022</v>
      </c>
      <c r="H9" s="16">
        <f t="shared" si="1"/>
        <v>5474.5267824000011</v>
      </c>
    </row>
    <row r="10" spans="1:8" ht="34" x14ac:dyDescent="0.2">
      <c r="A10" t="s">
        <v>33</v>
      </c>
      <c r="B10" s="14">
        <v>0.6</v>
      </c>
      <c r="C10" s="12" t="s">
        <v>34</v>
      </c>
      <c r="E10">
        <f t="shared" si="3"/>
        <v>5</v>
      </c>
      <c r="F10" s="15">
        <f t="shared" si="2"/>
        <v>284.6753926848001</v>
      </c>
      <c r="G10" s="16">
        <f t="shared" si="0"/>
        <v>7116.8848171200025</v>
      </c>
      <c r="H10" s="16">
        <f t="shared" si="1"/>
        <v>4270.1308902720011</v>
      </c>
    </row>
    <row r="11" spans="1:8" ht="34" x14ac:dyDescent="0.2">
      <c r="A11" t="s">
        <v>35</v>
      </c>
      <c r="B11" s="14">
        <v>0.22</v>
      </c>
      <c r="C11" s="12" t="s">
        <v>36</v>
      </c>
      <c r="E11">
        <f t="shared" si="3"/>
        <v>6</v>
      </c>
      <c r="F11" s="15">
        <f t="shared" si="2"/>
        <v>222.04680629414409</v>
      </c>
      <c r="G11" s="16">
        <f t="shared" si="0"/>
        <v>5551.170157353602</v>
      </c>
      <c r="H11" s="16">
        <f t="shared" si="1"/>
        <v>3330.7020944121609</v>
      </c>
    </row>
    <row r="12" spans="1:8" ht="44" customHeight="1" x14ac:dyDescent="0.2">
      <c r="A12" t="s">
        <v>37</v>
      </c>
      <c r="B12" s="9">
        <f>1/B11</f>
        <v>4.5454545454545459</v>
      </c>
      <c r="C12" s="1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</vt:lpstr>
      <vt:lpstr>CLV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2021-02-25T06:16:01Z</dcterms:created>
  <dcterms:modified xsi:type="dcterms:W3CDTF">2021-02-25T19:18:13Z</dcterms:modified>
</cp:coreProperties>
</file>