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B1F549B0-67A5-4B5B-A432-F4F253172C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việc'!$A$11:$AM$11</definedName>
    <definedName name="_xlnm._FilterDatabase" localSheetId="1" hidden="1">'Nhân viên'!$A$11:$AJ$14</definedName>
    <definedName name="_xlnm._FilterDatabase" localSheetId="0" hidden="1">'Tất cả'!$A$11:$AP$13</definedName>
    <definedName name="bangluong" localSheetId="1">'Nhân viên'!$A$9:$AE$14</definedName>
    <definedName name="bangluong" localSheetId="0">'Tất cả'!$A$9:$AK$13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cả'!$A$1:$AM$19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16" l="1"/>
  <c r="V15" i="16"/>
  <c r="U15" i="16"/>
  <c r="T15" i="16"/>
  <c r="J15" i="16"/>
  <c r="I15" i="16"/>
  <c r="H15" i="16"/>
  <c r="G15" i="16"/>
  <c r="AE13" i="16"/>
  <c r="Y13" i="16"/>
  <c r="AF13" i="16" s="1"/>
  <c r="AF15" i="16" s="1"/>
  <c r="Q13" i="16"/>
  <c r="S13" i="16" s="1"/>
  <c r="X13" i="16" s="1"/>
  <c r="AI12" i="16"/>
  <c r="AF12" i="16"/>
  <c r="AE12" i="16"/>
  <c r="Y12" i="16"/>
  <c r="Q12" i="16"/>
  <c r="S12" i="16" s="1"/>
  <c r="AP11" i="16"/>
  <c r="AO11" i="16"/>
  <c r="AO15" i="16" s="1"/>
  <c r="AN11" i="16"/>
  <c r="AM11" i="16"/>
  <c r="AL11" i="16"/>
  <c r="AK11" i="16"/>
  <c r="AK15" i="16" s="1"/>
  <c r="AJ11" i="16"/>
  <c r="AJ15" i="16" s="1"/>
  <c r="AI11" i="16"/>
  <c r="AH11" i="16"/>
  <c r="AG11" i="16"/>
  <c r="AF11" i="16"/>
  <c r="AE11" i="16"/>
  <c r="AD11" i="16"/>
  <c r="AD15" i="16" s="1"/>
  <c r="AC11" i="16"/>
  <c r="AC15" i="16" s="1"/>
  <c r="AB11" i="16"/>
  <c r="AA11" i="16"/>
  <c r="AA15" i="16" s="1"/>
  <c r="Z11" i="16"/>
  <c r="Z15" i="16" s="1"/>
  <c r="Y11" i="16"/>
  <c r="Y15" i="16" s="1"/>
  <c r="X11" i="16"/>
  <c r="W11" i="16"/>
  <c r="W15" i="16" s="1"/>
  <c r="V11" i="16"/>
  <c r="U11" i="16"/>
  <c r="T11" i="16"/>
  <c r="S11" i="16"/>
  <c r="R11" i="16"/>
  <c r="R15" i="16" s="1"/>
  <c r="Q11" i="16"/>
  <c r="Q15" i="16" s="1"/>
  <c r="P11" i="16"/>
  <c r="P15" i="16" s="1"/>
  <c r="O11" i="16"/>
  <c r="O15" i="16" s="1"/>
  <c r="N11" i="16"/>
  <c r="N15" i="16" s="1"/>
  <c r="M11" i="16"/>
  <c r="M15" i="16" s="1"/>
  <c r="L11" i="16"/>
  <c r="L15" i="16" s="1"/>
  <c r="K11" i="16"/>
  <c r="K15" i="16" s="1"/>
  <c r="J11" i="16"/>
  <c r="I11" i="16"/>
  <c r="H11" i="16"/>
  <c r="G11" i="16"/>
  <c r="AE15" i="15"/>
  <c r="V15" i="15"/>
  <c r="U15" i="15"/>
  <c r="T15" i="15"/>
  <c r="J15" i="15"/>
  <c r="I15" i="15"/>
  <c r="H15" i="15"/>
  <c r="G15" i="15"/>
  <c r="AE13" i="15"/>
  <c r="Y13" i="15"/>
  <c r="AF13" i="15" s="1"/>
  <c r="AF15" i="15" s="1"/>
  <c r="Q13" i="15"/>
  <c r="S13" i="15" s="1"/>
  <c r="X13" i="15" s="1"/>
  <c r="AI12" i="15"/>
  <c r="AF12" i="15"/>
  <c r="AE12" i="15"/>
  <c r="Y12" i="15"/>
  <c r="Q12" i="15"/>
  <c r="S12" i="15" s="1"/>
  <c r="AP11" i="15"/>
  <c r="AO11" i="15"/>
  <c r="AO15" i="15" s="1"/>
  <c r="AN11" i="15"/>
  <c r="AM11" i="15"/>
  <c r="AL11" i="15"/>
  <c r="AK11" i="15"/>
  <c r="AK15" i="15" s="1"/>
  <c r="AJ11" i="15"/>
  <c r="AJ15" i="15" s="1"/>
  <c r="AI11" i="15"/>
  <c r="AH11" i="15"/>
  <c r="AG11" i="15"/>
  <c r="AF11" i="15"/>
  <c r="AE11" i="15"/>
  <c r="AD11" i="15"/>
  <c r="AD15" i="15" s="1"/>
  <c r="AC11" i="15"/>
  <c r="AC15" i="15" s="1"/>
  <c r="AB11" i="15"/>
  <c r="AA11" i="15"/>
  <c r="AA15" i="15" s="1"/>
  <c r="Z11" i="15"/>
  <c r="Z15" i="15" s="1"/>
  <c r="Y11" i="15"/>
  <c r="Y15" i="15" s="1"/>
  <c r="X11" i="15"/>
  <c r="W11" i="15"/>
  <c r="W15" i="15" s="1"/>
  <c r="V11" i="15"/>
  <c r="U11" i="15"/>
  <c r="T11" i="15"/>
  <c r="S11" i="15"/>
  <c r="R11" i="15"/>
  <c r="R15" i="15" s="1"/>
  <c r="Q11" i="15"/>
  <c r="Q15" i="15" s="1"/>
  <c r="P11" i="15"/>
  <c r="P15" i="15" s="1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I11" i="15"/>
  <c r="H11" i="15"/>
  <c r="G11" i="15"/>
  <c r="AE15" i="14"/>
  <c r="V15" i="14"/>
  <c r="U15" i="14"/>
  <c r="T15" i="14"/>
  <c r="J15" i="14"/>
  <c r="I15" i="14"/>
  <c r="H15" i="14"/>
  <c r="G15" i="14"/>
  <c r="AE13" i="14"/>
  <c r="Y13" i="14"/>
  <c r="AI13" i="14" s="1"/>
  <c r="Q13" i="14"/>
  <c r="S13" i="14" s="1"/>
  <c r="X13" i="14" s="1"/>
  <c r="AI12" i="14"/>
  <c r="AF12" i="14"/>
  <c r="AE12" i="14"/>
  <c r="Y12" i="14"/>
  <c r="Q12" i="14"/>
  <c r="S12" i="14" s="1"/>
  <c r="AP11" i="14"/>
  <c r="AO11" i="14"/>
  <c r="AO15" i="14" s="1"/>
  <c r="AN11" i="14"/>
  <c r="AM11" i="14"/>
  <c r="AL11" i="14"/>
  <c r="AK11" i="14"/>
  <c r="AK15" i="14" s="1"/>
  <c r="AJ11" i="14"/>
  <c r="AJ15" i="14" s="1"/>
  <c r="AI11" i="14"/>
  <c r="AI15" i="14" s="1"/>
  <c r="AH11" i="14"/>
  <c r="AG11" i="14"/>
  <c r="AF11" i="14"/>
  <c r="AE11" i="14"/>
  <c r="AD11" i="14"/>
  <c r="AD15" i="14" s="1"/>
  <c r="AC11" i="14"/>
  <c r="AC15" i="14" s="1"/>
  <c r="AB11" i="14"/>
  <c r="AA11" i="14"/>
  <c r="AA15" i="14" s="1"/>
  <c r="Z11" i="14"/>
  <c r="Z15" i="14" s="1"/>
  <c r="Y11" i="14"/>
  <c r="Y15" i="14" s="1"/>
  <c r="X11" i="14"/>
  <c r="W11" i="14"/>
  <c r="W15" i="14" s="1"/>
  <c r="V11" i="14"/>
  <c r="U11" i="14"/>
  <c r="T11" i="14"/>
  <c r="S11" i="14"/>
  <c r="R11" i="14"/>
  <c r="R15" i="14" s="1"/>
  <c r="Q11" i="14"/>
  <c r="Q15" i="14" s="1"/>
  <c r="P11" i="14"/>
  <c r="P15" i="14" s="1"/>
  <c r="O11" i="14"/>
  <c r="O15" i="14" s="1"/>
  <c r="N11" i="14"/>
  <c r="N15" i="14" s="1"/>
  <c r="M11" i="14"/>
  <c r="M15" i="14" s="1"/>
  <c r="L11" i="14"/>
  <c r="L15" i="14" s="1"/>
  <c r="K11" i="14"/>
  <c r="K15" i="14" s="1"/>
  <c r="J11" i="14"/>
  <c r="I11" i="14"/>
  <c r="H11" i="14"/>
  <c r="G11" i="14"/>
  <c r="X13" i="18"/>
  <c r="X12" i="18"/>
  <c r="U11" i="18"/>
  <c r="U15" i="18" s="1"/>
  <c r="AB13" i="16" l="1"/>
  <c r="AG13" i="16" s="1"/>
  <c r="AH13" i="16" s="1"/>
  <c r="AP13" i="16" s="1"/>
  <c r="S15" i="16"/>
  <c r="X12" i="16"/>
  <c r="X15" i="16" s="1"/>
  <c r="AI13" i="16"/>
  <c r="AI15" i="16" s="1"/>
  <c r="AB13" i="15"/>
  <c r="AG13" i="15" s="1"/>
  <c r="AH13" i="15" s="1"/>
  <c r="AP13" i="15" s="1"/>
  <c r="X12" i="15"/>
  <c r="S15" i="15"/>
  <c r="AI13" i="15"/>
  <c r="AI15" i="15" s="1"/>
  <c r="X15" i="14"/>
  <c r="AB13" i="14"/>
  <c r="S15" i="14"/>
  <c r="X12" i="14"/>
  <c r="AF13" i="14"/>
  <c r="AF15" i="14" s="1"/>
  <c r="W11" i="18"/>
  <c r="W15" i="18" s="1"/>
  <c r="X11" i="18"/>
  <c r="Q13" i="18"/>
  <c r="S13" i="18" s="1"/>
  <c r="Q12" i="18"/>
  <c r="S12" i="18" s="1"/>
  <c r="O11" i="18"/>
  <c r="O15" i="18" s="1"/>
  <c r="AE13" i="18"/>
  <c r="Y13" i="18"/>
  <c r="AI13" i="18" s="1"/>
  <c r="AE12" i="18"/>
  <c r="Y12" i="18"/>
  <c r="AI12" i="18" s="1"/>
  <c r="AP11" i="18"/>
  <c r="AO11" i="18"/>
  <c r="AO15" i="18" s="1"/>
  <c r="AN11" i="18"/>
  <c r="AM11" i="18"/>
  <c r="AL11" i="18"/>
  <c r="AK11" i="18"/>
  <c r="AK15" i="18" s="1"/>
  <c r="AJ11" i="18"/>
  <c r="AJ15" i="18" s="1"/>
  <c r="AI11" i="18"/>
  <c r="AH11" i="18"/>
  <c r="AG11" i="18"/>
  <c r="AF11" i="18"/>
  <c r="AE11" i="18"/>
  <c r="AD11" i="18"/>
  <c r="AD15" i="18" s="1"/>
  <c r="AC11" i="18"/>
  <c r="AC15" i="18" s="1"/>
  <c r="AB11" i="18"/>
  <c r="AA11" i="18"/>
  <c r="AA15" i="18" s="1"/>
  <c r="Z11" i="18"/>
  <c r="Z15" i="18" s="1"/>
  <c r="Y11" i="18"/>
  <c r="V11" i="18"/>
  <c r="V15" i="18" s="1"/>
  <c r="T11" i="18"/>
  <c r="T15" i="18" s="1"/>
  <c r="S11" i="18"/>
  <c r="R11" i="18"/>
  <c r="R15" i="18" s="1"/>
  <c r="Q11" i="18"/>
  <c r="P11" i="18"/>
  <c r="P15" i="18" s="1"/>
  <c r="N11" i="18"/>
  <c r="N15" i="18" s="1"/>
  <c r="M11" i="18"/>
  <c r="M15" i="18" s="1"/>
  <c r="L11" i="18"/>
  <c r="L15" i="18" s="1"/>
  <c r="K11" i="18"/>
  <c r="K15" i="18" s="1"/>
  <c r="J11" i="18"/>
  <c r="J15" i="18" s="1"/>
  <c r="I11" i="18"/>
  <c r="I15" i="18" s="1"/>
  <c r="H11" i="18"/>
  <c r="H15" i="18" s="1"/>
  <c r="G11" i="18"/>
  <c r="G15" i="18" s="1"/>
  <c r="AB12" i="16" l="1"/>
  <c r="AL13" i="16"/>
  <c r="AL13" i="15"/>
  <c r="AB12" i="15"/>
  <c r="X15" i="15"/>
  <c r="AB12" i="14"/>
  <c r="AG13" i="14"/>
  <c r="AH13" i="14" s="1"/>
  <c r="AP13" i="14" s="1"/>
  <c r="X15" i="18"/>
  <c r="AF12" i="18"/>
  <c r="Y15" i="18"/>
  <c r="AE15" i="18"/>
  <c r="Q15" i="18"/>
  <c r="S15" i="18"/>
  <c r="AB13" i="18"/>
  <c r="AB12" i="18"/>
  <c r="AI15" i="18"/>
  <c r="AF13" i="18"/>
  <c r="AM13" i="16" l="1"/>
  <c r="AN13" i="16" s="1"/>
  <c r="AG12" i="16"/>
  <c r="AB15" i="16"/>
  <c r="AG12" i="15"/>
  <c r="AB15" i="15"/>
  <c r="AM13" i="15"/>
  <c r="AN13" i="15" s="1"/>
  <c r="AL13" i="14"/>
  <c r="AG12" i="14"/>
  <c r="AB15" i="14"/>
  <c r="AG12" i="18"/>
  <c r="AH12" i="18" s="1"/>
  <c r="AL12" i="18" s="1"/>
  <c r="AB15" i="18"/>
  <c r="AF15" i="18"/>
  <c r="AG13" i="18"/>
  <c r="AH13" i="18" s="1"/>
  <c r="AP13" i="18" s="1"/>
  <c r="AH12" i="16" l="1"/>
  <c r="AG15" i="16"/>
  <c r="AH12" i="15"/>
  <c r="AG15" i="15"/>
  <c r="AG15" i="14"/>
  <c r="AH12" i="14"/>
  <c r="AM13" i="14"/>
  <c r="AN13" i="14" s="1"/>
  <c r="AG15" i="18"/>
  <c r="AP12" i="18"/>
  <c r="AP15" i="18" s="1"/>
  <c r="AH15" i="18"/>
  <c r="AL13" i="18"/>
  <c r="AM13" i="18" s="1"/>
  <c r="AL15" i="18"/>
  <c r="AM12" i="18"/>
  <c r="AM15" i="18" s="1"/>
  <c r="AH15" i="16" l="1"/>
  <c r="AP12" i="16"/>
  <c r="AP15" i="16" s="1"/>
  <c r="AL12" i="16"/>
  <c r="AP12" i="15"/>
  <c r="AP15" i="15" s="1"/>
  <c r="AH15" i="15"/>
  <c r="AL12" i="15"/>
  <c r="AH15" i="14"/>
  <c r="AP12" i="14"/>
  <c r="AP15" i="14" s="1"/>
  <c r="AL12" i="14"/>
  <c r="AN13" i="18"/>
  <c r="AN12" i="18"/>
  <c r="AN15" i="18" s="1"/>
  <c r="AM12" i="16" l="1"/>
  <c r="AM15" i="16" s="1"/>
  <c r="AN12" i="16"/>
  <c r="AN15" i="16" s="1"/>
  <c r="AL15" i="16"/>
  <c r="AM12" i="15"/>
  <c r="AM15" i="15" s="1"/>
  <c r="AL15" i="15"/>
  <c r="AM12" i="14"/>
  <c r="AM15" i="14" s="1"/>
  <c r="AL15" i="14"/>
  <c r="AN12" i="15" l="1"/>
  <c r="AN15" i="15" s="1"/>
  <c r="AN12" i="14"/>
  <c r="AN15" i="14" s="1"/>
</calcChain>
</file>

<file path=xl/sharedStrings.xml><?xml version="1.0" encoding="utf-8"?>
<sst xmlns="http://schemas.openxmlformats.org/spreadsheetml/2006/main" count="256" uniqueCount="59">
  <si>
    <t>STT</t>
  </si>
  <si>
    <t xml:space="preserve">Lô D1, D2, D6, D7 và D8 tại Khu công nghiệp Hoà Hiệp 1, 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</si>
  <si>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</si>
  <si>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</si>
  <si>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</si>
  <si>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</si>
  <si>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</si>
  <si>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</si>
  <si>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</si>
  <si>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</si>
  <si>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</si>
  <si>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</si>
  <si>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</si>
  <si>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</si>
  <si>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</si>
  <si>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</si>
  <si>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</si>
  <si>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</si>
  <si>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</si>
  <si>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</si>
  <si>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</si>
  <si>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</si>
  <si>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</si>
  <si>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</si>
  <si>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</si>
  <si>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</si>
  <si>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</si>
  <si>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</si>
  <si>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</si>
  <si>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</si>
  <si>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</si>
  <si>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</si>
  <si>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</si>
  <si>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</si>
  <si>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</si>
  <si>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</si>
  <si>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</si>
  <si>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</si>
  <si>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</si>
  <si>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</si>
  <si>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</si>
  <si>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</si>
  <si>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</si>
  <si>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</si>
  <si>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</si>
  <si>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</si>
  <si>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</si>
  <si>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</si>
  <si>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</si>
  <si>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</si>
  <si>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Địa điểm làm việc</t>
  </si>
  <si>
    <t>Mã số thuế</t>
  </si>
  <si>
    <t>Khoản cộng sau thuế</t>
  </si>
  <si>
    <t>Ăn uống</t>
  </si>
  <si>
    <t>Lương doanh số</t>
  </si>
  <si>
    <t>Phường Hòa Hiệp, Tỉnh Đắk Lắk, Việt Nam</t>
  </si>
  <si>
    <t>Khoản trừ sau thuế</t>
  </si>
  <si>
    <t>Khoản công trước thuế</t>
  </si>
  <si>
    <t>Khoản trừ trước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</si>
</sst>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15" fillId="0" borderId="0" xfId="0" applyNumberFormat="1" applyFont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7" fillId="4" borderId="2" xfId="0" applyNumberFormat="1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left" vertical="center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S29"/>
  <sheetViews>
    <sheetView tabSelected="1" zoomScaleNormal="100" zoomScaleSheetLayoutView="100" workbookViewId="0">
      <pane xSplit="3" ySplit="10" topLeftCell="Q11" activePane="bottomRight" state="frozen"/>
      <selection pane="topRight" activeCell="C1" sqref="C1"/>
      <selection pane="bottomLeft" activeCell="A12" sqref="A12"/>
      <selection pane="bottomRight" activeCell="AF21" sqref="AF2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4.42578125" style="3" bestFit="1" customWidth="1"/>
    <col min="8" max="8" width="10.140625" style="3" bestFit="1" customWidth="1"/>
    <col min="9" max="9" width="9.85546875" style="3" bestFit="1" customWidth="1"/>
    <col min="10" max="10" width="6.140625" style="3" bestFit="1" customWidth="1"/>
    <col min="11" max="11" width="11" style="3" bestFit="1" customWidth="1"/>
    <col min="12" max="12" width="8.28515625" style="3" bestFit="1" customWidth="1"/>
    <col min="13" max="13" width="9.140625" style="3" bestFit="1" customWidth="1"/>
    <col min="14" max="14" width="12.85546875" style="3" bestFit="1" customWidth="1"/>
    <col min="15" max="15" width="11.5703125" style="3" customWidth="1"/>
    <col min="16" max="16" width="6" style="3" bestFit="1" customWidth="1"/>
    <col min="17" max="17" width="15" style="3" customWidth="1"/>
    <col min="18" max="18" width="16" style="3" customWidth="1"/>
    <col min="19" max="19" width="16.85546875" style="3" customWidth="1"/>
    <col min="20" max="20" width="8.28515625" style="3" customWidth="1"/>
    <col min="21" max="22" width="14" style="4" bestFit="1" customWidth="1"/>
    <col min="23" max="23" width="14" style="4" customWidth="1"/>
    <col min="24" max="24" width="15.28515625" style="3" customWidth="1"/>
    <col min="25" max="25" width="15.42578125" style="3" customWidth="1"/>
    <col min="26" max="26" width="11.7109375" style="3" hidden="1" customWidth="1"/>
    <col min="27" max="27" width="14.140625" style="3" hidden="1" customWidth="1"/>
    <col min="28" max="28" width="10.140625" style="3" hidden="1" customWidth="1"/>
    <col min="29" max="29" width="15" style="3" hidden="1" customWidth="1"/>
    <col min="30" max="30" width="5.28515625" style="5" hidden="1" customWidth="1"/>
    <col min="31" max="31" width="14.5703125" style="3" hidden="1" customWidth="1"/>
    <col min="32" max="32" width="19.85546875" style="3" customWidth="1"/>
    <col min="33" max="33" width="14.7109375" style="3" hidden="1" customWidth="1"/>
    <col min="34" max="34" width="12.42578125" style="3" customWidth="1"/>
    <col min="35" max="35" width="20.85546875" style="3" customWidth="1"/>
    <col min="36" max="36" width="11.28515625" style="3" bestFit="1" customWidth="1"/>
    <col min="37" max="38" width="17.7109375" style="3" customWidth="1"/>
    <col min="39" max="39" width="16.85546875" style="3" customWidth="1"/>
    <col min="40" max="40" width="13.85546875" style="3" customWidth="1"/>
    <col min="41" max="41" width="7.85546875" style="3" hidden="1" customWidth="1"/>
    <col min="42" max="42" width="0" style="3" hidden="1" customWidth="1"/>
    <col min="43" max="43" width="40.7109375" style="6" customWidth="1"/>
    <col min="44" max="44" width="18.28515625" style="3" customWidth="1"/>
    <col min="45" max="45" width="18.28515625" style="3" hidden="1" customWidth="1"/>
    <col min="46" max="16384" width="9.140625" style="3"/>
  </cols>
  <sheetData>
    <row r="1" spans="1:45" x14ac:dyDescent="0.25">
      <c r="A1" s="1"/>
      <c r="B1" s="1"/>
    </row>
    <row r="2" spans="1:45" x14ac:dyDescent="0.25">
      <c r="A2" s="1" t="s">
        <v>1</v>
      </c>
      <c r="B2" s="1"/>
    </row>
    <row r="3" spans="1:45" x14ac:dyDescent="0.25">
      <c r="A3" s="1" t="s">
        <v>55</v>
      </c>
      <c r="B3" s="1"/>
      <c r="AF3" s="7"/>
    </row>
    <row r="4" spans="1:45" x14ac:dyDescent="0.25">
      <c r="A4" s="1" t="s">
        <v>2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X4" s="4"/>
      <c r="Y4" s="4"/>
      <c r="Z4" s="4"/>
      <c r="AA4" s="4"/>
    </row>
    <row r="5" spans="1:45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5" t="s">
        <v>3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"/>
      <c r="AC5" s="9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5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96" t="s">
        <v>4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12"/>
      <c r="AC6" s="12"/>
      <c r="AD6" s="1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5" ht="15.75" x14ac:dyDescent="0.25">
      <c r="A7" s="1"/>
      <c r="B7" s="1"/>
      <c r="C7" s="14"/>
      <c r="D7" s="1"/>
      <c r="E7" s="1"/>
      <c r="F7" s="1"/>
      <c r="G7" s="15"/>
      <c r="H7" s="97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6"/>
      <c r="V7" s="16"/>
      <c r="W7" s="16"/>
      <c r="X7" s="1"/>
      <c r="Y7" s="1"/>
      <c r="Z7" s="1"/>
      <c r="AA7" s="1"/>
      <c r="AB7" s="1"/>
      <c r="AC7" s="1"/>
      <c r="AD7" s="17"/>
      <c r="AE7" s="1"/>
      <c r="AF7" s="1"/>
      <c r="AG7" s="18" t="s">
        <v>5</v>
      </c>
      <c r="AH7" s="1"/>
      <c r="AI7" s="1"/>
      <c r="AJ7" s="1"/>
    </row>
    <row r="8" spans="1:45" s="19" customFormat="1" x14ac:dyDescent="0.25"/>
    <row r="9" spans="1:45" ht="27" customHeight="1" x14ac:dyDescent="0.25">
      <c r="A9" s="103" t="s">
        <v>0</v>
      </c>
      <c r="B9" s="104" t="s">
        <v>35</v>
      </c>
      <c r="C9" s="106" t="s">
        <v>6</v>
      </c>
      <c r="D9" s="102" t="s">
        <v>7</v>
      </c>
      <c r="E9" s="102" t="s">
        <v>44</v>
      </c>
      <c r="F9" s="102" t="s">
        <v>8</v>
      </c>
      <c r="G9" s="101" t="s">
        <v>9</v>
      </c>
      <c r="H9" s="103" t="s">
        <v>10</v>
      </c>
      <c r="I9" s="103"/>
      <c r="J9" s="103"/>
      <c r="K9" s="103"/>
      <c r="L9" s="103"/>
      <c r="M9" s="103"/>
      <c r="N9" s="103"/>
      <c r="O9" s="103"/>
      <c r="P9" s="103"/>
      <c r="Q9" s="103"/>
      <c r="R9" s="102" t="s">
        <v>12</v>
      </c>
      <c r="S9" s="109" t="s">
        <v>14</v>
      </c>
      <c r="T9" s="102" t="s">
        <v>13</v>
      </c>
      <c r="U9" s="111" t="s">
        <v>58</v>
      </c>
      <c r="V9" s="111" t="s">
        <v>57</v>
      </c>
      <c r="W9" s="114" t="s">
        <v>54</v>
      </c>
      <c r="X9" s="109" t="s">
        <v>47</v>
      </c>
      <c r="Y9" s="101" t="s">
        <v>48</v>
      </c>
      <c r="Z9" s="122" t="s">
        <v>15</v>
      </c>
      <c r="AA9" s="123"/>
      <c r="AB9" s="102" t="s">
        <v>16</v>
      </c>
      <c r="AC9" s="103" t="s">
        <v>17</v>
      </c>
      <c r="AD9" s="103"/>
      <c r="AE9" s="103"/>
      <c r="AF9" s="100" t="s">
        <v>45</v>
      </c>
      <c r="AG9" s="102" t="s">
        <v>18</v>
      </c>
      <c r="AH9" s="118" t="s">
        <v>19</v>
      </c>
      <c r="AI9" s="118" t="s">
        <v>20</v>
      </c>
      <c r="AJ9" s="118" t="s">
        <v>56</v>
      </c>
      <c r="AK9" s="102" t="s">
        <v>52</v>
      </c>
      <c r="AL9" s="104" t="s">
        <v>21</v>
      </c>
      <c r="AM9" s="124" t="s">
        <v>22</v>
      </c>
      <c r="AN9" s="102" t="s">
        <v>23</v>
      </c>
      <c r="AO9" s="126" t="s">
        <v>24</v>
      </c>
      <c r="AP9" s="120" t="s">
        <v>25</v>
      </c>
      <c r="AQ9" s="98" t="s">
        <v>26</v>
      </c>
      <c r="AR9" s="93" t="s">
        <v>50</v>
      </c>
      <c r="AS9" s="93" t="s">
        <v>51</v>
      </c>
    </row>
    <row r="10" spans="1:45" ht="27.75" customHeight="1" x14ac:dyDescent="0.25">
      <c r="A10" s="104"/>
      <c r="B10" s="105"/>
      <c r="C10" s="107"/>
      <c r="D10" s="108"/>
      <c r="E10" s="108"/>
      <c r="F10" s="113"/>
      <c r="G10" s="102"/>
      <c r="H10" s="21" t="s">
        <v>42</v>
      </c>
      <c r="I10" s="20" t="s">
        <v>41</v>
      </c>
      <c r="J10" s="20" t="s">
        <v>36</v>
      </c>
      <c r="K10" s="20" t="s">
        <v>40</v>
      </c>
      <c r="L10" s="21" t="s">
        <v>39</v>
      </c>
      <c r="M10" s="21" t="s">
        <v>38</v>
      </c>
      <c r="N10" s="21" t="s">
        <v>37</v>
      </c>
      <c r="O10" s="21" t="s">
        <v>53</v>
      </c>
      <c r="P10" s="21" t="s">
        <v>43</v>
      </c>
      <c r="Q10" s="21" t="s">
        <v>11</v>
      </c>
      <c r="R10" s="108"/>
      <c r="S10" s="109"/>
      <c r="T10" s="113"/>
      <c r="U10" s="112"/>
      <c r="V10" s="112"/>
      <c r="W10" s="115"/>
      <c r="X10" s="109"/>
      <c r="Y10" s="102"/>
      <c r="Z10" s="21" t="s">
        <v>27</v>
      </c>
      <c r="AA10" s="21" t="s">
        <v>28</v>
      </c>
      <c r="AB10" s="113"/>
      <c r="AC10" s="23" t="s">
        <v>29</v>
      </c>
      <c r="AD10" s="22" t="s">
        <v>30</v>
      </c>
      <c r="AE10" s="22" t="s">
        <v>31</v>
      </c>
      <c r="AF10" s="100"/>
      <c r="AG10" s="113"/>
      <c r="AH10" s="119"/>
      <c r="AI10" s="119"/>
      <c r="AJ10" s="119"/>
      <c r="AK10" s="108"/>
      <c r="AL10" s="113"/>
      <c r="AM10" s="125"/>
      <c r="AN10" s="108"/>
      <c r="AO10" s="126"/>
      <c r="AP10" s="121"/>
      <c r="AQ10" s="98"/>
      <c r="AR10" s="93"/>
      <c r="AS10" s="93"/>
    </row>
    <row r="11" spans="1:45" s="6" customFormat="1" x14ac:dyDescent="0.25">
      <c r="A11" s="116" t="s">
        <v>43</v>
      </c>
      <c r="B11" s="117"/>
      <c r="C11" s="117"/>
      <c r="D11" s="36"/>
      <c r="E11" s="36"/>
      <c r="F11" s="37"/>
      <c r="G11" s="38">
        <f>SUMIF($E12:$E13,$A11,G12:G13)</f>
        <v>0</v>
      </c>
      <c r="H11" s="38">
        <f t="shared" ref="H11:AP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ref="O11" si="1">SUMIF($E12:$E13,$A11,O12:O13)</f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ref="U11" si="2">SUMIF($E12:$E13,$A11,U12:U13)</f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>SUMIF($E12:$E13,$A11,AK12:AK13)</f>
        <v>0</v>
      </c>
      <c r="AL11" s="38">
        <f t="shared" si="0"/>
        <v>0</v>
      </c>
      <c r="AM11" s="38">
        <f t="shared" si="0"/>
        <v>0</v>
      </c>
      <c r="AN11" s="38">
        <f t="shared" si="0"/>
        <v>0</v>
      </c>
      <c r="AO11" s="38">
        <f t="shared" si="0"/>
        <v>0</v>
      </c>
      <c r="AP11" s="38">
        <f t="shared" si="0"/>
        <v>0</v>
      </c>
      <c r="AQ11" s="35"/>
      <c r="AR11" s="28"/>
      <c r="AS11" s="28"/>
    </row>
    <row r="12" spans="1:45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1">
        <f>SUM(H12:P12)</f>
        <v>0</v>
      </c>
      <c r="S12" s="29">
        <f>G12+Q12+R12</f>
        <v>0</v>
      </c>
      <c r="T12" s="28"/>
      <c r="U12" s="30"/>
      <c r="V12" s="30"/>
      <c r="W12" s="30">
        <v>0</v>
      </c>
      <c r="X12" s="31" t="e">
        <f>ROUND((S12/F12*T12)+V12 +W12 - U12,0)</f>
        <v>#DIV/0!</v>
      </c>
      <c r="Y12" s="29">
        <f>+G12+N12</f>
        <v>0</v>
      </c>
      <c r="Z12" s="62">
        <v>0</v>
      </c>
      <c r="AA12" s="62">
        <v>0</v>
      </c>
      <c r="AB12" s="90" t="e">
        <f>+X12-Z12-AA12</f>
        <v>#DIV/0!</v>
      </c>
      <c r="AC12" s="31">
        <v>0</v>
      </c>
      <c r="AD12" s="31">
        <v>0</v>
      </c>
      <c r="AE12" s="29">
        <f>4400000*AD12</f>
        <v>0</v>
      </c>
      <c r="AF12" s="29">
        <f>ROUND(Y12*10.5%,0)</f>
        <v>0</v>
      </c>
      <c r="AG12" s="32" t="e">
        <f>+IF(AB12-AC12-AE12-AF12&gt;0,AB12-AC12-AE12-AF12,0)</f>
        <v>#DIV/0!</v>
      </c>
      <c r="AH12" s="33" t="e">
        <f>ROUND(IF(AG12&gt;80000000,AG12*35%-9850000,IF(AG12&gt;52000000,AG12*30%-5850000,IF(AG12&gt;32000000,AG12*25%-3250000,IF(AG12&gt;18000000,AG12*20%-1650000,IF(AG12&gt;10000000,AG12*15%-750000,IF(AG12&gt;5000000,AG12*10%-250000,IF(AG12&gt;0,AG12*5%,0))))))),0)</f>
        <v>#DIV/0!</v>
      </c>
      <c r="AI12" s="33">
        <f>ROUND(Y12*1%,0)</f>
        <v>0</v>
      </c>
      <c r="AJ12" s="33"/>
      <c r="AK12" s="29"/>
      <c r="AL12" s="29" t="e">
        <f>ROUND(X12-AF12-AH12-AI12 - AJ12 +AK12,0)</f>
        <v>#DIV/0!</v>
      </c>
      <c r="AM12" s="29" t="e">
        <f>AL12</f>
        <v>#DIV/0!</v>
      </c>
      <c r="AN12" s="34" t="e">
        <f>IF(AL12&gt;AM12,AL12-AM12,0)</f>
        <v>#DIV/0!</v>
      </c>
      <c r="AO12" s="29"/>
      <c r="AP12" s="34" t="e">
        <f>+IF(AH12&gt;0,1,0)</f>
        <v>#DIV/0!</v>
      </c>
      <c r="AQ12" s="61"/>
      <c r="AR12" s="28"/>
      <c r="AS12" s="28"/>
    </row>
    <row r="13" spans="1:45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91">
        <f>SUM(H13:P13)</f>
        <v>0</v>
      </c>
      <c r="R13" s="29"/>
      <c r="S13" s="29">
        <f>G13+Q13+R13</f>
        <v>0</v>
      </c>
      <c r="T13" s="68"/>
      <c r="U13" s="70"/>
      <c r="V13" s="70"/>
      <c r="W13" s="30">
        <v>0</v>
      </c>
      <c r="X13" s="31" t="e">
        <f>ROUND((S13/F13*T13)+V13 +W13 - U13,0)</f>
        <v>#DIV/0!</v>
      </c>
      <c r="Y13" s="29">
        <f>+G13+N13</f>
        <v>0</v>
      </c>
      <c r="Z13" s="72">
        <v>0</v>
      </c>
      <c r="AA13" s="72">
        <v>0</v>
      </c>
      <c r="AB13" s="69" t="e">
        <f>+X13-Z13-AA13</f>
        <v>#DIV/0!</v>
      </c>
      <c r="AC13" s="31">
        <v>0</v>
      </c>
      <c r="AD13" s="71">
        <v>0</v>
      </c>
      <c r="AE13" s="69">
        <f>4400000*AD13</f>
        <v>0</v>
      </c>
      <c r="AF13" s="29">
        <f>ROUND(Y13*10.5%,0)</f>
        <v>0</v>
      </c>
      <c r="AG13" s="32" t="e">
        <f>+IF(AB13-AC13-AE13-AF13&gt;0,AB13-AC13-AE13-AF13,0)</f>
        <v>#DIV/0!</v>
      </c>
      <c r="AH13" s="73" t="e">
        <f>ROUND(IF(AG13&gt;80000000,AG13*35%-9850000,IF(AG13&gt;52000000,AG13*30%-5850000,IF(AG13&gt;32000000,AG13*25%-3250000,IF(AG13&gt;18000000,AG13*20%-1650000,IF(AG13&gt;10000000,AG13*15%-750000,IF(AG13&gt;5000000,AG13*10%-250000,IF(AG13&gt;0,AG13*5%,0))))))),0)</f>
        <v>#DIV/0!</v>
      </c>
      <c r="AI13" s="33">
        <f>ROUND(Y13*1%,0)</f>
        <v>0</v>
      </c>
      <c r="AJ13" s="73"/>
      <c r="AK13" s="69"/>
      <c r="AL13" s="29" t="e">
        <f>ROUND(X13-AF13-AH13-AI13 - AJ13 +AK13,0)</f>
        <v>#DIV/0!</v>
      </c>
      <c r="AM13" s="29" t="e">
        <f>AL13</f>
        <v>#DIV/0!</v>
      </c>
      <c r="AN13" s="34" t="e">
        <f>IF(AL13&gt;AM13,AL13-AM13,0)</f>
        <v>#DIV/0!</v>
      </c>
      <c r="AO13" s="69"/>
      <c r="AP13" s="74" t="e">
        <f>+IF(AH13&gt;0,1,0)</f>
        <v>#DIV/0!</v>
      </c>
      <c r="AQ13" s="75"/>
      <c r="AR13" s="28"/>
      <c r="AS13" s="28"/>
    </row>
    <row r="14" spans="1:45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T14" s="78"/>
      <c r="U14" s="79"/>
      <c r="V14" s="79"/>
      <c r="W14" s="79"/>
      <c r="X14" s="78"/>
      <c r="Y14" s="78"/>
      <c r="Z14" s="78"/>
      <c r="AA14" s="78"/>
      <c r="AB14" s="80"/>
      <c r="AC14" s="81"/>
      <c r="AD14" s="82"/>
      <c r="AE14" s="81"/>
      <c r="AF14" s="81"/>
      <c r="AG14" s="83"/>
      <c r="AH14" s="81"/>
      <c r="AI14" s="81"/>
      <c r="AJ14" s="81"/>
      <c r="AK14" s="84"/>
      <c r="AL14" s="84"/>
      <c r="AM14" s="84"/>
      <c r="AN14" s="84"/>
      <c r="AQ14" s="28"/>
    </row>
    <row r="15" spans="1:45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P15" si="3">SUMIF($E11:$E14,"",H11:H14)</f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ref="O15" si="4">SUMIF($E11:$E14,"",O11:O14)</f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ref="U15" si="5">SUMIF($E11:$E14,"",U11:U14)</f>
        <v>0</v>
      </c>
      <c r="V15" s="39">
        <f t="shared" si="3"/>
        <v>0</v>
      </c>
      <c r="W15" s="39">
        <f t="shared" si="3"/>
        <v>0</v>
      </c>
      <c r="X15" s="39" t="e">
        <f t="shared" si="3"/>
        <v>#DIV/0!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 t="e">
        <f t="shared" si="3"/>
        <v>#DIV/0!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 t="e">
        <f t="shared" si="3"/>
        <v>#DIV/0!</v>
      </c>
      <c r="AH15" s="39" t="e">
        <f t="shared" si="3"/>
        <v>#DIV/0!</v>
      </c>
      <c r="AI15" s="39">
        <f t="shared" si="3"/>
        <v>0</v>
      </c>
      <c r="AJ15" s="39">
        <f t="shared" si="3"/>
        <v>0</v>
      </c>
      <c r="AK15" s="39">
        <f>SUMIF($E11:$E14,"",AK11:AK14)</f>
        <v>0</v>
      </c>
      <c r="AL15" s="39" t="e">
        <f t="shared" si="3"/>
        <v>#DIV/0!</v>
      </c>
      <c r="AM15" s="39" t="e">
        <f t="shared" si="3"/>
        <v>#DIV/0!</v>
      </c>
      <c r="AN15" s="39" t="e">
        <f t="shared" si="3"/>
        <v>#DIV/0!</v>
      </c>
      <c r="AO15" s="39">
        <f t="shared" si="3"/>
        <v>0</v>
      </c>
      <c r="AP15" s="39" t="e">
        <f t="shared" si="3"/>
        <v>#DIV/0!</v>
      </c>
      <c r="AQ15" s="88"/>
    </row>
    <row r="16" spans="1:45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1:43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127" t="s">
        <v>49</v>
      </c>
      <c r="AJ17" s="63"/>
      <c r="AK17" s="63"/>
      <c r="AL17" s="63"/>
      <c r="AM17" s="63"/>
      <c r="AN17" s="63"/>
      <c r="AO17" s="63"/>
      <c r="AP17" s="63"/>
    </row>
    <row r="18" spans="1:43" s="45" customFormat="1" ht="16.5" customHeight="1" x14ac:dyDescent="0.25">
      <c r="C18" s="46"/>
      <c r="F18" s="110" t="s">
        <v>46</v>
      </c>
      <c r="G18" s="110"/>
      <c r="H18" s="47"/>
      <c r="I18" s="47"/>
      <c r="K18" s="48"/>
      <c r="S18" s="99" t="s">
        <v>32</v>
      </c>
      <c r="T18" s="99"/>
      <c r="U18" s="99"/>
      <c r="V18" s="99"/>
      <c r="W18" s="99"/>
      <c r="X18" s="99"/>
      <c r="Z18" s="99" t="s">
        <v>32</v>
      </c>
      <c r="AA18" s="99"/>
      <c r="AB18" s="99"/>
      <c r="AD18" s="49"/>
      <c r="AE18" s="50"/>
      <c r="AH18" s="51"/>
      <c r="AI18" s="92" t="s">
        <v>33</v>
      </c>
      <c r="AJ18" s="51"/>
      <c r="AK18" s="92"/>
      <c r="AM18" s="92"/>
      <c r="AN18" s="92"/>
      <c r="AO18" s="92"/>
      <c r="AQ18" s="52"/>
    </row>
    <row r="19" spans="1:43" ht="15" customHeight="1" x14ac:dyDescent="0.25">
      <c r="F19" s="94" t="s">
        <v>34</v>
      </c>
      <c r="G19" s="94"/>
      <c r="H19" s="4"/>
      <c r="I19" s="4"/>
      <c r="K19" s="54"/>
      <c r="S19" s="94" t="s">
        <v>34</v>
      </c>
      <c r="T19" s="94"/>
      <c r="U19" s="94"/>
      <c r="V19" s="94"/>
      <c r="W19" s="94"/>
      <c r="X19" s="94"/>
      <c r="Z19" s="94" t="s">
        <v>34</v>
      </c>
      <c r="AA19" s="94"/>
      <c r="AB19" s="94"/>
      <c r="AF19" s="44"/>
      <c r="AH19" s="42"/>
      <c r="AI19" s="54" t="s">
        <v>34</v>
      </c>
      <c r="AJ19" s="42"/>
      <c r="AK19" s="54"/>
      <c r="AM19" s="54"/>
      <c r="AN19" s="54"/>
      <c r="AO19" s="54"/>
    </row>
    <row r="20" spans="1:43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5"/>
      <c r="AE20" s="53"/>
      <c r="AF20" s="53"/>
      <c r="AG20" s="53"/>
      <c r="AH20" s="56"/>
      <c r="AI20" s="56"/>
      <c r="AJ20" s="56"/>
      <c r="AK20" s="53"/>
      <c r="AL20" s="53"/>
      <c r="AM20" s="53"/>
      <c r="AN20" s="53"/>
      <c r="AO20" s="53"/>
      <c r="AP20" s="53"/>
      <c r="AQ20" s="57"/>
    </row>
    <row r="21" spans="1:43" ht="15" customHeight="1" x14ac:dyDescent="0.25">
      <c r="F21" s="53"/>
      <c r="G21" s="53"/>
      <c r="H21" s="4"/>
      <c r="I21" s="4"/>
      <c r="K21" s="54"/>
      <c r="T21" s="44"/>
      <c r="Y21" s="53"/>
      <c r="Z21" s="53"/>
      <c r="AA21" s="53"/>
      <c r="AB21" s="53"/>
      <c r="AC21" s="58"/>
      <c r="AG21" s="44"/>
      <c r="AH21" s="42"/>
      <c r="AI21" s="42"/>
      <c r="AJ21" s="42"/>
      <c r="AK21" s="53"/>
      <c r="AL21" s="53"/>
      <c r="AM21" s="53"/>
      <c r="AN21" s="53"/>
      <c r="AO21" s="53"/>
    </row>
    <row r="22" spans="1:43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2"/>
      <c r="S22" s="42"/>
      <c r="T22" s="42"/>
      <c r="U22" s="16"/>
      <c r="V22" s="16"/>
      <c r="W22" s="16"/>
      <c r="X22" s="42"/>
      <c r="Y22" s="40"/>
      <c r="Z22" s="42"/>
      <c r="AA22" s="42"/>
      <c r="AB22" s="44"/>
      <c r="AF22" s="44"/>
      <c r="AG22" s="44"/>
      <c r="AH22" s="44"/>
      <c r="AI22" s="44"/>
      <c r="AJ22" s="44"/>
      <c r="AK22" s="4"/>
      <c r="AL22" s="4"/>
      <c r="AM22" s="4"/>
      <c r="AN22" s="4"/>
    </row>
    <row r="23" spans="1:43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42"/>
      <c r="U23" s="16"/>
      <c r="V23" s="16"/>
      <c r="W23" s="16"/>
      <c r="X23" s="42"/>
      <c r="Y23" s="40"/>
      <c r="Z23" s="42"/>
      <c r="AA23" s="42"/>
      <c r="AB23" s="59"/>
      <c r="AK23" s="4"/>
      <c r="AL23" s="4"/>
      <c r="AM23" s="4"/>
      <c r="AN23" s="4"/>
    </row>
    <row r="24" spans="1:43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42"/>
      <c r="U24" s="16"/>
      <c r="V24" s="16"/>
      <c r="W24" s="16"/>
      <c r="X24" s="42"/>
      <c r="Y24" s="40"/>
      <c r="Z24" s="42"/>
      <c r="AA24" s="42"/>
      <c r="AB24" s="42"/>
      <c r="AC24" s="42"/>
      <c r="AD24" s="60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3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3"/>
      <c r="V25" s="43"/>
      <c r="W25" s="43"/>
      <c r="X25"/>
      <c r="Y25"/>
      <c r="Z25"/>
      <c r="AB25" s="59"/>
    </row>
    <row r="26" spans="1:43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3"/>
      <c r="V26" s="43"/>
      <c r="W26" s="43"/>
      <c r="X26" s="42"/>
      <c r="Y26"/>
      <c r="Z26"/>
      <c r="AB26" s="59"/>
    </row>
    <row r="27" spans="1:43" x14ac:dyDescent="0.25">
      <c r="AB27" s="59"/>
    </row>
    <row r="29" spans="1:43" x14ac:dyDescent="0.25">
      <c r="X29" s="44"/>
    </row>
  </sheetData>
  <mergeCells count="43">
    <mergeCell ref="AS9:AS10"/>
    <mergeCell ref="A11:C11"/>
    <mergeCell ref="AJ9:AJ10"/>
    <mergeCell ref="AP9:AP10"/>
    <mergeCell ref="Z9:AA9"/>
    <mergeCell ref="AB9:AB10"/>
    <mergeCell ref="AC9:AE9"/>
    <mergeCell ref="AG9:AG10"/>
    <mergeCell ref="AH9:AH10"/>
    <mergeCell ref="AI9:AI10"/>
    <mergeCell ref="AK9:AK10"/>
    <mergeCell ref="AL9:AL10"/>
    <mergeCell ref="AM9:AM10"/>
    <mergeCell ref="AN9:AN10"/>
    <mergeCell ref="AO9:AO10"/>
    <mergeCell ref="R9:R10"/>
    <mergeCell ref="F19:G19"/>
    <mergeCell ref="X9:X10"/>
    <mergeCell ref="F18:G18"/>
    <mergeCell ref="V9:V10"/>
    <mergeCell ref="S18:X18"/>
    <mergeCell ref="H9:Q9"/>
    <mergeCell ref="T9:T10"/>
    <mergeCell ref="F9:F10"/>
    <mergeCell ref="G9:G10"/>
    <mergeCell ref="S9:S10"/>
    <mergeCell ref="W9:W10"/>
    <mergeCell ref="U9:U10"/>
    <mergeCell ref="A9:A10"/>
    <mergeCell ref="B9:B10"/>
    <mergeCell ref="C9:C10"/>
    <mergeCell ref="D9:D10"/>
    <mergeCell ref="E9:E10"/>
    <mergeCell ref="AR9:AR10"/>
    <mergeCell ref="S19:X19"/>
    <mergeCell ref="Q5:AA5"/>
    <mergeCell ref="Q6:AA6"/>
    <mergeCell ref="H7:I7"/>
    <mergeCell ref="Z19:AB19"/>
    <mergeCell ref="AQ9:AQ10"/>
    <mergeCell ref="Z18:AB18"/>
    <mergeCell ref="AF9:AF10"/>
    <mergeCell ref="Y9:Y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9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S29"/>
  <sheetViews>
    <sheetView zoomScaleNormal="100" zoomScaleSheetLayoutView="100" workbookViewId="0">
      <pane xSplit="3" ySplit="11" topLeftCell="N12" activePane="bottomRight" state="frozen"/>
      <selection pane="topRight" activeCell="C1" sqref="C1"/>
      <selection pane="bottomLeft" activeCell="A12" sqref="A12"/>
      <selection pane="bottomRight" activeCell="C24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4.42578125" style="3" bestFit="1" customWidth="1"/>
    <col min="8" max="8" width="10.140625" style="3" bestFit="1" customWidth="1"/>
    <col min="9" max="9" width="9.85546875" style="3" bestFit="1" customWidth="1"/>
    <col min="10" max="10" width="6.140625" style="3" bestFit="1" customWidth="1"/>
    <col min="11" max="11" width="11" style="3" bestFit="1" customWidth="1"/>
    <col min="12" max="12" width="8.28515625" style="3" bestFit="1" customWidth="1"/>
    <col min="13" max="13" width="9.140625" style="3" bestFit="1" customWidth="1"/>
    <col min="14" max="14" width="12.85546875" style="3" bestFit="1" customWidth="1"/>
    <col min="15" max="15" width="11.5703125" style="3" customWidth="1"/>
    <col min="16" max="16" width="6" style="3" bestFit="1" customWidth="1"/>
    <col min="17" max="17" width="15" style="3" customWidth="1"/>
    <col min="18" max="18" width="16" style="3" customWidth="1"/>
    <col min="19" max="19" width="16.85546875" style="3" customWidth="1"/>
    <col min="20" max="20" width="8.28515625" style="3" customWidth="1"/>
    <col min="21" max="22" width="14" style="4" bestFit="1" customWidth="1"/>
    <col min="23" max="23" width="14" style="4" customWidth="1"/>
    <col min="24" max="24" width="15.28515625" style="3" customWidth="1"/>
    <col min="25" max="25" width="15.42578125" style="3" customWidth="1"/>
    <col min="26" max="26" width="11.7109375" style="3" hidden="1" customWidth="1"/>
    <col min="27" max="27" width="14.140625" style="3" hidden="1" customWidth="1"/>
    <col min="28" max="28" width="10.140625" style="3" hidden="1" customWidth="1"/>
    <col min="29" max="29" width="15" style="3" hidden="1" customWidth="1"/>
    <col min="30" max="30" width="5.28515625" style="5" hidden="1" customWidth="1"/>
    <col min="31" max="31" width="14.5703125" style="3" hidden="1" customWidth="1"/>
    <col min="32" max="32" width="19.85546875" style="3" customWidth="1"/>
    <col min="33" max="33" width="14.7109375" style="3" hidden="1" customWidth="1"/>
    <col min="34" max="34" width="12.42578125" style="3" customWidth="1"/>
    <col min="35" max="35" width="20.85546875" style="3" customWidth="1"/>
    <col min="36" max="36" width="11.28515625" style="3" bestFit="1" customWidth="1"/>
    <col min="37" max="38" width="17.7109375" style="3" customWidth="1"/>
    <col min="39" max="39" width="16.85546875" style="3" customWidth="1"/>
    <col min="40" max="40" width="13.85546875" style="3" customWidth="1"/>
    <col min="41" max="41" width="7.85546875" style="3" hidden="1" customWidth="1"/>
    <col min="42" max="42" width="0" style="3" hidden="1" customWidth="1"/>
    <col min="43" max="43" width="40.7109375" style="6" customWidth="1"/>
    <col min="44" max="44" width="18.28515625" style="3" customWidth="1"/>
    <col min="45" max="45" width="18.28515625" style="3" hidden="1" customWidth="1"/>
    <col min="46" max="16384" width="9.140625" style="3"/>
  </cols>
  <sheetData>
    <row r="1" spans="1:45" x14ac:dyDescent="0.25">
      <c r="A1" s="1"/>
      <c r="B1" s="1"/>
    </row>
    <row r="2" spans="1:45" x14ac:dyDescent="0.25">
      <c r="A2" s="1" t="s">
        <v>1</v>
      </c>
      <c r="B2" s="1"/>
    </row>
    <row r="3" spans="1:45" x14ac:dyDescent="0.25">
      <c r="A3" s="1" t="s">
        <v>55</v>
      </c>
      <c r="B3" s="1"/>
      <c r="AF3" s="7"/>
    </row>
    <row r="4" spans="1:45" x14ac:dyDescent="0.25">
      <c r="A4" s="1" t="s">
        <v>2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X4" s="4"/>
      <c r="Y4" s="4"/>
      <c r="Z4" s="4"/>
      <c r="AA4" s="4"/>
    </row>
    <row r="5" spans="1:45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5" t="s">
        <v>3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"/>
      <c r="AC5" s="9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5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96" t="s">
        <v>4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12"/>
      <c r="AC6" s="12"/>
      <c r="AD6" s="1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5" ht="15.75" x14ac:dyDescent="0.25">
      <c r="A7" s="1"/>
      <c r="B7" s="1"/>
      <c r="C7" s="14"/>
      <c r="D7" s="1"/>
      <c r="E7" s="1"/>
      <c r="F7" s="1"/>
      <c r="G7" s="15"/>
      <c r="H7" s="97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6"/>
      <c r="V7" s="16"/>
      <c r="W7" s="16"/>
      <c r="X7" s="1"/>
      <c r="Y7" s="1"/>
      <c r="Z7" s="1"/>
      <c r="AA7" s="1"/>
      <c r="AB7" s="1"/>
      <c r="AC7" s="1"/>
      <c r="AD7" s="17"/>
      <c r="AE7" s="1"/>
      <c r="AF7" s="1"/>
      <c r="AG7" s="18" t="s">
        <v>5</v>
      </c>
      <c r="AH7" s="1"/>
      <c r="AI7" s="1"/>
      <c r="AJ7" s="1"/>
    </row>
    <row r="8" spans="1:45" s="19" customFormat="1" x14ac:dyDescent="0.25"/>
    <row r="9" spans="1:45" ht="27" customHeight="1" x14ac:dyDescent="0.25">
      <c r="A9" s="103" t="s">
        <v>0</v>
      </c>
      <c r="B9" s="104" t="s">
        <v>35</v>
      </c>
      <c r="C9" s="106" t="s">
        <v>6</v>
      </c>
      <c r="D9" s="102" t="s">
        <v>7</v>
      </c>
      <c r="E9" s="102" t="s">
        <v>44</v>
      </c>
      <c r="F9" s="102" t="s">
        <v>8</v>
      </c>
      <c r="G9" s="101" t="s">
        <v>9</v>
      </c>
      <c r="H9" s="103" t="s">
        <v>10</v>
      </c>
      <c r="I9" s="103"/>
      <c r="J9" s="103"/>
      <c r="K9" s="103"/>
      <c r="L9" s="103"/>
      <c r="M9" s="103"/>
      <c r="N9" s="103"/>
      <c r="O9" s="103"/>
      <c r="P9" s="103"/>
      <c r="Q9" s="103"/>
      <c r="R9" s="102" t="s">
        <v>12</v>
      </c>
      <c r="S9" s="109" t="s">
        <v>14</v>
      </c>
      <c r="T9" s="102" t="s">
        <v>13</v>
      </c>
      <c r="U9" s="111" t="s">
        <v>58</v>
      </c>
      <c r="V9" s="111" t="s">
        <v>57</v>
      </c>
      <c r="W9" s="114" t="s">
        <v>54</v>
      </c>
      <c r="X9" s="109" t="s">
        <v>47</v>
      </c>
      <c r="Y9" s="101" t="s">
        <v>48</v>
      </c>
      <c r="Z9" s="122" t="s">
        <v>15</v>
      </c>
      <c r="AA9" s="123"/>
      <c r="AB9" s="102" t="s">
        <v>16</v>
      </c>
      <c r="AC9" s="103" t="s">
        <v>17</v>
      </c>
      <c r="AD9" s="103"/>
      <c r="AE9" s="103"/>
      <c r="AF9" s="100" t="s">
        <v>45</v>
      </c>
      <c r="AG9" s="102" t="s">
        <v>18</v>
      </c>
      <c r="AH9" s="118" t="s">
        <v>19</v>
      </c>
      <c r="AI9" s="118" t="s">
        <v>20</v>
      </c>
      <c r="AJ9" s="118" t="s">
        <v>56</v>
      </c>
      <c r="AK9" s="102" t="s">
        <v>52</v>
      </c>
      <c r="AL9" s="104" t="s">
        <v>21</v>
      </c>
      <c r="AM9" s="124" t="s">
        <v>22</v>
      </c>
      <c r="AN9" s="102" t="s">
        <v>23</v>
      </c>
      <c r="AO9" s="126" t="s">
        <v>24</v>
      </c>
      <c r="AP9" s="120" t="s">
        <v>25</v>
      </c>
      <c r="AQ9" s="98" t="s">
        <v>26</v>
      </c>
      <c r="AR9" s="93" t="s">
        <v>50</v>
      </c>
      <c r="AS9" s="93" t="s">
        <v>51</v>
      </c>
    </row>
    <row r="10" spans="1:45" ht="27.75" customHeight="1" x14ac:dyDescent="0.25">
      <c r="A10" s="104"/>
      <c r="B10" s="105"/>
      <c r="C10" s="107"/>
      <c r="D10" s="108"/>
      <c r="E10" s="108"/>
      <c r="F10" s="113"/>
      <c r="G10" s="102"/>
      <c r="H10" s="21" t="s">
        <v>42</v>
      </c>
      <c r="I10" s="20" t="s">
        <v>41</v>
      </c>
      <c r="J10" s="20" t="s">
        <v>36</v>
      </c>
      <c r="K10" s="20" t="s">
        <v>40</v>
      </c>
      <c r="L10" s="21" t="s">
        <v>39</v>
      </c>
      <c r="M10" s="21" t="s">
        <v>38</v>
      </c>
      <c r="N10" s="21" t="s">
        <v>37</v>
      </c>
      <c r="O10" s="21" t="s">
        <v>53</v>
      </c>
      <c r="P10" s="21" t="s">
        <v>43</v>
      </c>
      <c r="Q10" s="21" t="s">
        <v>11</v>
      </c>
      <c r="R10" s="108"/>
      <c r="S10" s="109"/>
      <c r="T10" s="113"/>
      <c r="U10" s="112"/>
      <c r="V10" s="112"/>
      <c r="W10" s="115"/>
      <c r="X10" s="109"/>
      <c r="Y10" s="102"/>
      <c r="Z10" s="21" t="s">
        <v>27</v>
      </c>
      <c r="AA10" s="21" t="s">
        <v>28</v>
      </c>
      <c r="AB10" s="113"/>
      <c r="AC10" s="23" t="s">
        <v>29</v>
      </c>
      <c r="AD10" s="22" t="s">
        <v>30</v>
      </c>
      <c r="AE10" s="22" t="s">
        <v>31</v>
      </c>
      <c r="AF10" s="100"/>
      <c r="AG10" s="113"/>
      <c r="AH10" s="119"/>
      <c r="AI10" s="119"/>
      <c r="AJ10" s="119"/>
      <c r="AK10" s="108"/>
      <c r="AL10" s="113"/>
      <c r="AM10" s="125"/>
      <c r="AN10" s="108"/>
      <c r="AO10" s="126"/>
      <c r="AP10" s="121"/>
      <c r="AQ10" s="98"/>
      <c r="AR10" s="93"/>
      <c r="AS10" s="93"/>
    </row>
    <row r="11" spans="1:45" s="6" customFormat="1" x14ac:dyDescent="0.25">
      <c r="A11" s="116" t="s">
        <v>43</v>
      </c>
      <c r="B11" s="117"/>
      <c r="C11" s="117"/>
      <c r="D11" s="36"/>
      <c r="E11" s="36"/>
      <c r="F11" s="37"/>
      <c r="G11" s="38">
        <f>SUMIF($E12:$E13,$A11,G12:G13)</f>
        <v>0</v>
      </c>
      <c r="H11" s="38">
        <f t="shared" ref="H11:AP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>SUMIF($E12:$E13,$A11,AK12:AK13)</f>
        <v>0</v>
      </c>
      <c r="AL11" s="38">
        <f t="shared" si="0"/>
        <v>0</v>
      </c>
      <c r="AM11" s="38">
        <f t="shared" si="0"/>
        <v>0</v>
      </c>
      <c r="AN11" s="38">
        <f t="shared" si="0"/>
        <v>0</v>
      </c>
      <c r="AO11" s="38">
        <f t="shared" si="0"/>
        <v>0</v>
      </c>
      <c r="AP11" s="38">
        <f t="shared" si="0"/>
        <v>0</v>
      </c>
      <c r="AQ11" s="35"/>
      <c r="AR11" s="28"/>
      <c r="AS11" s="28"/>
    </row>
    <row r="12" spans="1:45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1">
        <f>SUM(H12:P12)</f>
        <v>0</v>
      </c>
      <c r="S12" s="29">
        <f>G12+Q12+R12</f>
        <v>0</v>
      </c>
      <c r="T12" s="28"/>
      <c r="U12" s="30"/>
      <c r="V12" s="30"/>
      <c r="W12" s="30">
        <v>0</v>
      </c>
      <c r="X12" s="31" t="e">
        <f>ROUND((S12/F12*T12)+V12 +W12 - U12,0)</f>
        <v>#DIV/0!</v>
      </c>
      <c r="Y12" s="29">
        <f>+G12+N12</f>
        <v>0</v>
      </c>
      <c r="Z12" s="62">
        <v>0</v>
      </c>
      <c r="AA12" s="62">
        <v>0</v>
      </c>
      <c r="AB12" s="90" t="e">
        <f>+X12-Z12-AA12</f>
        <v>#DIV/0!</v>
      </c>
      <c r="AC12" s="31">
        <v>0</v>
      </c>
      <c r="AD12" s="31">
        <v>0</v>
      </c>
      <c r="AE12" s="29">
        <f>4400000*AD12</f>
        <v>0</v>
      </c>
      <c r="AF12" s="29">
        <f>ROUND(Y12*10.5%,0)</f>
        <v>0</v>
      </c>
      <c r="AG12" s="32" t="e">
        <f>+IF(AB12-AC12-AE12-AF12&gt;0,AB12-AC12-AE12-AF12,0)</f>
        <v>#DIV/0!</v>
      </c>
      <c r="AH12" s="33" t="e">
        <f>ROUND(IF(AG12&gt;80000000,AG12*35%-9850000,IF(AG12&gt;52000000,AG12*30%-5850000,IF(AG12&gt;32000000,AG12*25%-3250000,IF(AG12&gt;18000000,AG12*20%-1650000,IF(AG12&gt;10000000,AG12*15%-750000,IF(AG12&gt;5000000,AG12*10%-250000,IF(AG12&gt;0,AG12*5%,0))))))),0)</f>
        <v>#DIV/0!</v>
      </c>
      <c r="AI12" s="33">
        <f>ROUND(Y12*1%,0)</f>
        <v>0</v>
      </c>
      <c r="AJ12" s="33"/>
      <c r="AK12" s="29"/>
      <c r="AL12" s="29" t="e">
        <f>ROUND(X12-AF12-AH12-AI12 - AJ12 +AK12,0)</f>
        <v>#DIV/0!</v>
      </c>
      <c r="AM12" s="29" t="e">
        <f>AL12</f>
        <v>#DIV/0!</v>
      </c>
      <c r="AN12" s="34" t="e">
        <f>IF(AL12&gt;AM12,AL12-AM12,0)</f>
        <v>#DIV/0!</v>
      </c>
      <c r="AO12" s="29"/>
      <c r="AP12" s="34" t="e">
        <f>+IF(AH12&gt;0,1,0)</f>
        <v>#DIV/0!</v>
      </c>
      <c r="AQ12" s="61"/>
      <c r="AR12" s="28"/>
      <c r="AS12" s="28"/>
    </row>
    <row r="13" spans="1:45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91">
        <f>SUM(H13:P13)</f>
        <v>0</v>
      </c>
      <c r="R13" s="29"/>
      <c r="S13" s="29">
        <f>G13+Q13+R13</f>
        <v>0</v>
      </c>
      <c r="T13" s="68"/>
      <c r="U13" s="70"/>
      <c r="V13" s="70"/>
      <c r="W13" s="30">
        <v>0</v>
      </c>
      <c r="X13" s="31" t="e">
        <f>ROUND((S13/F13*T13)+V13 +W13 - U13,0)</f>
        <v>#DIV/0!</v>
      </c>
      <c r="Y13" s="29">
        <f>+G13+N13</f>
        <v>0</v>
      </c>
      <c r="Z13" s="72">
        <v>0</v>
      </c>
      <c r="AA13" s="72">
        <v>0</v>
      </c>
      <c r="AB13" s="69" t="e">
        <f>+X13-Z13-AA13</f>
        <v>#DIV/0!</v>
      </c>
      <c r="AC13" s="31">
        <v>0</v>
      </c>
      <c r="AD13" s="71">
        <v>0</v>
      </c>
      <c r="AE13" s="69">
        <f>4400000*AD13</f>
        <v>0</v>
      </c>
      <c r="AF13" s="29">
        <f>ROUND(Y13*10.5%,0)</f>
        <v>0</v>
      </c>
      <c r="AG13" s="32" t="e">
        <f>+IF(AB13-AC13-AE13-AF13&gt;0,AB13-AC13-AE13-AF13,0)</f>
        <v>#DIV/0!</v>
      </c>
      <c r="AH13" s="73" t="e">
        <f>ROUND(IF(AG13&gt;80000000,AG13*35%-9850000,IF(AG13&gt;52000000,AG13*30%-5850000,IF(AG13&gt;32000000,AG13*25%-3250000,IF(AG13&gt;18000000,AG13*20%-1650000,IF(AG13&gt;10000000,AG13*15%-750000,IF(AG13&gt;5000000,AG13*10%-250000,IF(AG13&gt;0,AG13*5%,0))))))),0)</f>
        <v>#DIV/0!</v>
      </c>
      <c r="AI13" s="33">
        <f>ROUND(Y13*1%,0)</f>
        <v>0</v>
      </c>
      <c r="AJ13" s="73"/>
      <c r="AK13" s="69"/>
      <c r="AL13" s="29" t="e">
        <f>ROUND(X13-AF13-AH13-AI13 - AJ13 +AK13,0)</f>
        <v>#DIV/0!</v>
      </c>
      <c r="AM13" s="29" t="e">
        <f>AL13</f>
        <v>#DIV/0!</v>
      </c>
      <c r="AN13" s="34" t="e">
        <f>IF(AL13&gt;AM13,AL13-AM13,0)</f>
        <v>#DIV/0!</v>
      </c>
      <c r="AO13" s="69"/>
      <c r="AP13" s="74" t="e">
        <f>+IF(AH13&gt;0,1,0)</f>
        <v>#DIV/0!</v>
      </c>
      <c r="AQ13" s="75"/>
      <c r="AR13" s="28"/>
      <c r="AS13" s="28"/>
    </row>
    <row r="14" spans="1:45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T14" s="78"/>
      <c r="U14" s="79"/>
      <c r="V14" s="79"/>
      <c r="W14" s="79"/>
      <c r="X14" s="78"/>
      <c r="Y14" s="78"/>
      <c r="Z14" s="78"/>
      <c r="AA14" s="78"/>
      <c r="AB14" s="80"/>
      <c r="AC14" s="81"/>
      <c r="AD14" s="82"/>
      <c r="AE14" s="81"/>
      <c r="AF14" s="81"/>
      <c r="AG14" s="83"/>
      <c r="AH14" s="81"/>
      <c r="AI14" s="81"/>
      <c r="AJ14" s="81"/>
      <c r="AK14" s="84"/>
      <c r="AL14" s="84"/>
      <c r="AM14" s="84"/>
      <c r="AN14" s="84"/>
      <c r="AQ14" s="28"/>
    </row>
    <row r="15" spans="1:45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P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 t="e">
        <f t="shared" si="1"/>
        <v>#DIV/0!</v>
      </c>
      <c r="Y15" s="39">
        <f t="shared" si="1"/>
        <v>0</v>
      </c>
      <c r="Z15" s="39">
        <f t="shared" si="1"/>
        <v>0</v>
      </c>
      <c r="AA15" s="39">
        <f t="shared" si="1"/>
        <v>0</v>
      </c>
      <c r="AB15" s="39" t="e">
        <f t="shared" si="1"/>
        <v>#DIV/0!</v>
      </c>
      <c r="AC15" s="39">
        <f t="shared" si="1"/>
        <v>0</v>
      </c>
      <c r="AD15" s="39">
        <f t="shared" si="1"/>
        <v>0</v>
      </c>
      <c r="AE15" s="39">
        <f t="shared" si="1"/>
        <v>0</v>
      </c>
      <c r="AF15" s="39">
        <f t="shared" si="1"/>
        <v>0</v>
      </c>
      <c r="AG15" s="39" t="e">
        <f t="shared" si="1"/>
        <v>#DIV/0!</v>
      </c>
      <c r="AH15" s="39" t="e">
        <f t="shared" si="1"/>
        <v>#DIV/0!</v>
      </c>
      <c r="AI15" s="39">
        <f t="shared" si="1"/>
        <v>0</v>
      </c>
      <c r="AJ15" s="39">
        <f t="shared" si="1"/>
        <v>0</v>
      </c>
      <c r="AK15" s="39">
        <f>SUMIF($E11:$E14,"",AK11:AK14)</f>
        <v>0</v>
      </c>
      <c r="AL15" s="39" t="e">
        <f t="shared" si="1"/>
        <v>#DIV/0!</v>
      </c>
      <c r="AM15" s="39" t="e">
        <f t="shared" si="1"/>
        <v>#DIV/0!</v>
      </c>
      <c r="AN15" s="39" t="e">
        <f t="shared" si="1"/>
        <v>#DIV/0!</v>
      </c>
      <c r="AO15" s="39">
        <f t="shared" si="1"/>
        <v>0</v>
      </c>
      <c r="AP15" s="39" t="e">
        <f t="shared" si="1"/>
        <v>#DIV/0!</v>
      </c>
      <c r="AQ15" s="88"/>
    </row>
    <row r="16" spans="1:45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1:43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127" t="s">
        <v>49</v>
      </c>
      <c r="AJ17" s="63"/>
      <c r="AK17" s="63"/>
      <c r="AL17" s="63"/>
      <c r="AM17" s="63"/>
      <c r="AN17" s="63"/>
      <c r="AO17" s="63"/>
      <c r="AP17" s="63"/>
    </row>
    <row r="18" spans="1:43" s="45" customFormat="1" ht="16.5" customHeight="1" x14ac:dyDescent="0.25">
      <c r="C18" s="46"/>
      <c r="F18" s="110" t="s">
        <v>46</v>
      </c>
      <c r="G18" s="110"/>
      <c r="H18" s="47"/>
      <c r="I18" s="47"/>
      <c r="K18" s="48"/>
      <c r="S18" s="99" t="s">
        <v>32</v>
      </c>
      <c r="T18" s="99"/>
      <c r="U18" s="99"/>
      <c r="V18" s="99"/>
      <c r="W18" s="99"/>
      <c r="X18" s="99"/>
      <c r="Z18" s="99" t="s">
        <v>32</v>
      </c>
      <c r="AA18" s="99"/>
      <c r="AB18" s="99"/>
      <c r="AD18" s="49"/>
      <c r="AE18" s="50"/>
      <c r="AH18" s="51"/>
      <c r="AI18" s="92" t="s">
        <v>33</v>
      </c>
      <c r="AJ18" s="51"/>
      <c r="AK18" s="92"/>
      <c r="AM18" s="92"/>
      <c r="AN18" s="92"/>
      <c r="AO18" s="92"/>
      <c r="AQ18" s="52"/>
    </row>
    <row r="19" spans="1:43" ht="15" customHeight="1" x14ac:dyDescent="0.25">
      <c r="F19" s="94" t="s">
        <v>34</v>
      </c>
      <c r="G19" s="94"/>
      <c r="H19" s="4"/>
      <c r="I19" s="4"/>
      <c r="K19" s="54"/>
      <c r="S19" s="94" t="s">
        <v>34</v>
      </c>
      <c r="T19" s="94"/>
      <c r="U19" s="94"/>
      <c r="V19" s="94"/>
      <c r="W19" s="94"/>
      <c r="X19" s="94"/>
      <c r="Z19" s="94" t="s">
        <v>34</v>
      </c>
      <c r="AA19" s="94"/>
      <c r="AB19" s="94"/>
      <c r="AF19" s="44"/>
      <c r="AH19" s="42"/>
      <c r="AI19" s="54" t="s">
        <v>34</v>
      </c>
      <c r="AJ19" s="42"/>
      <c r="AK19" s="54"/>
      <c r="AM19" s="54"/>
      <c r="AN19" s="54"/>
      <c r="AO19" s="54"/>
    </row>
    <row r="20" spans="1:43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5"/>
      <c r="AE20" s="53"/>
      <c r="AF20" s="53"/>
      <c r="AG20" s="53"/>
      <c r="AH20" s="56"/>
      <c r="AI20" s="56"/>
      <c r="AJ20" s="56"/>
      <c r="AK20" s="53"/>
      <c r="AL20" s="53"/>
      <c r="AM20" s="53"/>
      <c r="AN20" s="53"/>
      <c r="AO20" s="53"/>
      <c r="AP20" s="53"/>
      <c r="AQ20" s="57"/>
    </row>
    <row r="21" spans="1:43" ht="15" customHeight="1" x14ac:dyDescent="0.25">
      <c r="F21" s="53"/>
      <c r="G21" s="53"/>
      <c r="H21" s="4"/>
      <c r="I21" s="4"/>
      <c r="K21" s="54"/>
      <c r="T21" s="44"/>
      <c r="Y21" s="53"/>
      <c r="Z21" s="53"/>
      <c r="AA21" s="53"/>
      <c r="AB21" s="53"/>
      <c r="AC21" s="58"/>
      <c r="AG21" s="44"/>
      <c r="AH21" s="42"/>
      <c r="AI21" s="42"/>
      <c r="AJ21" s="42"/>
      <c r="AK21" s="53"/>
      <c r="AL21" s="53"/>
      <c r="AM21" s="53"/>
      <c r="AN21" s="53"/>
      <c r="AO21" s="53"/>
    </row>
    <row r="22" spans="1:43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2"/>
      <c r="S22" s="42"/>
      <c r="T22" s="42"/>
      <c r="U22" s="16"/>
      <c r="V22" s="16"/>
      <c r="W22" s="16"/>
      <c r="X22" s="42"/>
      <c r="Y22" s="40"/>
      <c r="Z22" s="42"/>
      <c r="AA22" s="42"/>
      <c r="AB22" s="44"/>
      <c r="AF22" s="44"/>
      <c r="AG22" s="44"/>
      <c r="AH22" s="44"/>
      <c r="AI22" s="44"/>
      <c r="AJ22" s="44"/>
      <c r="AK22" s="4"/>
      <c r="AL22" s="4"/>
      <c r="AM22" s="4"/>
      <c r="AN22" s="4"/>
    </row>
    <row r="23" spans="1:43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42"/>
      <c r="U23" s="16"/>
      <c r="V23" s="16"/>
      <c r="W23" s="16"/>
      <c r="X23" s="42"/>
      <c r="Y23" s="40"/>
      <c r="Z23" s="42"/>
      <c r="AA23" s="42"/>
      <c r="AB23" s="59"/>
      <c r="AK23" s="4"/>
      <c r="AL23" s="4"/>
      <c r="AM23" s="4"/>
      <c r="AN23" s="4"/>
    </row>
    <row r="24" spans="1:43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42"/>
      <c r="U24" s="16"/>
      <c r="V24" s="16"/>
      <c r="W24" s="16"/>
      <c r="X24" s="42"/>
      <c r="Y24" s="40"/>
      <c r="Z24" s="42"/>
      <c r="AA24" s="42"/>
      <c r="AB24" s="42"/>
      <c r="AC24" s="42"/>
      <c r="AD24" s="60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3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3"/>
      <c r="V25" s="43"/>
      <c r="W25" s="43"/>
      <c r="X25"/>
      <c r="Y25"/>
      <c r="Z25"/>
      <c r="AB25" s="59"/>
    </row>
    <row r="26" spans="1:43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3"/>
      <c r="V26" s="43"/>
      <c r="W26" s="43"/>
      <c r="X26" s="42"/>
      <c r="Y26"/>
      <c r="Z26"/>
      <c r="AB26" s="59"/>
    </row>
    <row r="27" spans="1:43" x14ac:dyDescent="0.25">
      <c r="AB27" s="59"/>
    </row>
    <row r="29" spans="1:43" x14ac:dyDescent="0.25">
      <c r="X29" s="44"/>
    </row>
  </sheetData>
  <mergeCells count="43">
    <mergeCell ref="AS9:AS10"/>
    <mergeCell ref="S18:X18"/>
    <mergeCell ref="Z18:AB18"/>
    <mergeCell ref="S19:X19"/>
    <mergeCell ref="Z19:AB19"/>
    <mergeCell ref="AQ9:AQ10"/>
    <mergeCell ref="AR9:AR10"/>
    <mergeCell ref="AP9:AP10"/>
    <mergeCell ref="AO9:AO10"/>
    <mergeCell ref="AN9:AN10"/>
    <mergeCell ref="AM9:AM10"/>
    <mergeCell ref="Y9:Y10"/>
    <mergeCell ref="Z9:AA9"/>
    <mergeCell ref="AB9:AB10"/>
    <mergeCell ref="AC9:AE9"/>
    <mergeCell ref="F19:G19"/>
    <mergeCell ref="AL9:AL10"/>
    <mergeCell ref="AK9:AK10"/>
    <mergeCell ref="AI9:AI10"/>
    <mergeCell ref="AJ9:AJ10"/>
    <mergeCell ref="AF9:AF10"/>
    <mergeCell ref="AG9:AG10"/>
    <mergeCell ref="AH9:AH10"/>
    <mergeCell ref="U9:U10"/>
    <mergeCell ref="R9:R10"/>
    <mergeCell ref="S9:S10"/>
    <mergeCell ref="V9:V10"/>
    <mergeCell ref="F18:G18"/>
    <mergeCell ref="H9:Q9"/>
    <mergeCell ref="W9:W10"/>
    <mergeCell ref="X9:X10"/>
    <mergeCell ref="H7:I7"/>
    <mergeCell ref="T9:T10"/>
    <mergeCell ref="Q5:AA5"/>
    <mergeCell ref="Q6:AA6"/>
    <mergeCell ref="G9:G10"/>
    <mergeCell ref="F9:F10"/>
    <mergeCell ref="A11:C11"/>
    <mergeCell ref="A9:A10"/>
    <mergeCell ref="C9:C10"/>
    <mergeCell ref="D9:D10"/>
    <mergeCell ref="E9:E10"/>
    <mergeCell ref="B9:B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S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D30" sqref="A1:XFD1048576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4.42578125" style="3" bestFit="1" customWidth="1"/>
    <col min="8" max="8" width="10.140625" style="3" bestFit="1" customWidth="1"/>
    <col min="9" max="9" width="9.85546875" style="3" bestFit="1" customWidth="1"/>
    <col min="10" max="10" width="6.140625" style="3" bestFit="1" customWidth="1"/>
    <col min="11" max="11" width="11" style="3" bestFit="1" customWidth="1"/>
    <col min="12" max="12" width="8.28515625" style="3" bestFit="1" customWidth="1"/>
    <col min="13" max="13" width="9.140625" style="3" bestFit="1" customWidth="1"/>
    <col min="14" max="14" width="12.85546875" style="3" bestFit="1" customWidth="1"/>
    <col min="15" max="15" width="11.5703125" style="3" customWidth="1"/>
    <col min="16" max="16" width="6" style="3" bestFit="1" customWidth="1"/>
    <col min="17" max="17" width="15" style="3" customWidth="1"/>
    <col min="18" max="18" width="16" style="3" customWidth="1"/>
    <col min="19" max="19" width="16.85546875" style="3" customWidth="1"/>
    <col min="20" max="20" width="8.28515625" style="3" customWidth="1"/>
    <col min="21" max="22" width="14" style="4" bestFit="1" customWidth="1"/>
    <col min="23" max="23" width="14" style="4" customWidth="1"/>
    <col min="24" max="24" width="15.28515625" style="3" customWidth="1"/>
    <col min="25" max="25" width="15.42578125" style="3" customWidth="1"/>
    <col min="26" max="26" width="11.7109375" style="3" hidden="1" customWidth="1"/>
    <col min="27" max="27" width="14.140625" style="3" hidden="1" customWidth="1"/>
    <col min="28" max="28" width="10.140625" style="3" hidden="1" customWidth="1"/>
    <col min="29" max="29" width="15" style="3" hidden="1" customWidth="1"/>
    <col min="30" max="30" width="5.28515625" style="5" hidden="1" customWidth="1"/>
    <col min="31" max="31" width="14.5703125" style="3" hidden="1" customWidth="1"/>
    <col min="32" max="32" width="19.85546875" style="3" customWidth="1"/>
    <col min="33" max="33" width="14.7109375" style="3" hidden="1" customWidth="1"/>
    <col min="34" max="34" width="12.42578125" style="3" customWidth="1"/>
    <col min="35" max="35" width="20.85546875" style="3" customWidth="1"/>
    <col min="36" max="36" width="11.28515625" style="3" bestFit="1" customWidth="1"/>
    <col min="37" max="38" width="17.7109375" style="3" customWidth="1"/>
    <col min="39" max="39" width="16.85546875" style="3" customWidth="1"/>
    <col min="40" max="40" width="13.85546875" style="3" customWidth="1"/>
    <col min="41" max="41" width="7.85546875" style="3" hidden="1" customWidth="1"/>
    <col min="42" max="42" width="0" style="3" hidden="1" customWidth="1"/>
    <col min="43" max="43" width="40.7109375" style="6" customWidth="1"/>
    <col min="44" max="44" width="18.28515625" style="3" customWidth="1"/>
    <col min="45" max="45" width="18.28515625" style="3" hidden="1" customWidth="1"/>
    <col min="46" max="16384" width="9.140625" style="3"/>
  </cols>
  <sheetData>
    <row r="1" spans="1:45" x14ac:dyDescent="0.25">
      <c r="A1" s="1"/>
      <c r="B1" s="1"/>
    </row>
    <row r="2" spans="1:45" x14ac:dyDescent="0.25">
      <c r="A2" s="1" t="s">
        <v>1</v>
      </c>
      <c r="B2" s="1"/>
    </row>
    <row r="3" spans="1:45" x14ac:dyDescent="0.25">
      <c r="A3" s="1" t="s">
        <v>55</v>
      </c>
      <c r="B3" s="1"/>
      <c r="AF3" s="7"/>
    </row>
    <row r="4" spans="1:45" x14ac:dyDescent="0.25">
      <c r="A4" s="1" t="s">
        <v>2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X4" s="4"/>
      <c r="Y4" s="4"/>
      <c r="Z4" s="4"/>
      <c r="AA4" s="4"/>
    </row>
    <row r="5" spans="1:45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5" t="s">
        <v>3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"/>
      <c r="AC5" s="9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5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96" t="s">
        <v>4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12"/>
      <c r="AC6" s="12"/>
      <c r="AD6" s="1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5" ht="15.75" x14ac:dyDescent="0.25">
      <c r="A7" s="1"/>
      <c r="B7" s="1"/>
      <c r="C7" s="14"/>
      <c r="D7" s="1"/>
      <c r="E7" s="1"/>
      <c r="F7" s="1"/>
      <c r="G7" s="15"/>
      <c r="H7" s="97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6"/>
      <c r="V7" s="16"/>
      <c r="W7" s="16"/>
      <c r="X7" s="1"/>
      <c r="Y7" s="1"/>
      <c r="Z7" s="1"/>
      <c r="AA7" s="1"/>
      <c r="AB7" s="1"/>
      <c r="AC7" s="1"/>
      <c r="AD7" s="17"/>
      <c r="AE7" s="1"/>
      <c r="AF7" s="1"/>
      <c r="AG7" s="18" t="s">
        <v>5</v>
      </c>
      <c r="AH7" s="1"/>
      <c r="AI7" s="1"/>
      <c r="AJ7" s="1"/>
    </row>
    <row r="8" spans="1:45" s="19" customFormat="1" x14ac:dyDescent="0.25"/>
    <row r="9" spans="1:45" ht="27" customHeight="1" x14ac:dyDescent="0.25">
      <c r="A9" s="103" t="s">
        <v>0</v>
      </c>
      <c r="B9" s="104" t="s">
        <v>35</v>
      </c>
      <c r="C9" s="106" t="s">
        <v>6</v>
      </c>
      <c r="D9" s="102" t="s">
        <v>7</v>
      </c>
      <c r="E9" s="102" t="s">
        <v>44</v>
      </c>
      <c r="F9" s="102" t="s">
        <v>8</v>
      </c>
      <c r="G9" s="101" t="s">
        <v>9</v>
      </c>
      <c r="H9" s="103" t="s">
        <v>10</v>
      </c>
      <c r="I9" s="103"/>
      <c r="J9" s="103"/>
      <c r="K9" s="103"/>
      <c r="L9" s="103"/>
      <c r="M9" s="103"/>
      <c r="N9" s="103"/>
      <c r="O9" s="103"/>
      <c r="P9" s="103"/>
      <c r="Q9" s="103"/>
      <c r="R9" s="102" t="s">
        <v>12</v>
      </c>
      <c r="S9" s="109" t="s">
        <v>14</v>
      </c>
      <c r="T9" s="102" t="s">
        <v>13</v>
      </c>
      <c r="U9" s="111" t="s">
        <v>58</v>
      </c>
      <c r="V9" s="111" t="s">
        <v>57</v>
      </c>
      <c r="W9" s="114" t="s">
        <v>54</v>
      </c>
      <c r="X9" s="109" t="s">
        <v>47</v>
      </c>
      <c r="Y9" s="101" t="s">
        <v>48</v>
      </c>
      <c r="Z9" s="122" t="s">
        <v>15</v>
      </c>
      <c r="AA9" s="123"/>
      <c r="AB9" s="102" t="s">
        <v>16</v>
      </c>
      <c r="AC9" s="103" t="s">
        <v>17</v>
      </c>
      <c r="AD9" s="103"/>
      <c r="AE9" s="103"/>
      <c r="AF9" s="100" t="s">
        <v>45</v>
      </c>
      <c r="AG9" s="102" t="s">
        <v>18</v>
      </c>
      <c r="AH9" s="118" t="s">
        <v>19</v>
      </c>
      <c r="AI9" s="118" t="s">
        <v>20</v>
      </c>
      <c r="AJ9" s="118" t="s">
        <v>56</v>
      </c>
      <c r="AK9" s="102" t="s">
        <v>52</v>
      </c>
      <c r="AL9" s="104" t="s">
        <v>21</v>
      </c>
      <c r="AM9" s="124" t="s">
        <v>22</v>
      </c>
      <c r="AN9" s="102" t="s">
        <v>23</v>
      </c>
      <c r="AO9" s="126" t="s">
        <v>24</v>
      </c>
      <c r="AP9" s="120" t="s">
        <v>25</v>
      </c>
      <c r="AQ9" s="98" t="s">
        <v>26</v>
      </c>
      <c r="AR9" s="93" t="s">
        <v>50</v>
      </c>
      <c r="AS9" s="93" t="s">
        <v>51</v>
      </c>
    </row>
    <row r="10" spans="1:45" ht="27.75" customHeight="1" x14ac:dyDescent="0.25">
      <c r="A10" s="104"/>
      <c r="B10" s="105"/>
      <c r="C10" s="107"/>
      <c r="D10" s="108"/>
      <c r="E10" s="108"/>
      <c r="F10" s="113"/>
      <c r="G10" s="102"/>
      <c r="H10" s="21" t="s">
        <v>42</v>
      </c>
      <c r="I10" s="20" t="s">
        <v>41</v>
      </c>
      <c r="J10" s="20" t="s">
        <v>36</v>
      </c>
      <c r="K10" s="20" t="s">
        <v>40</v>
      </c>
      <c r="L10" s="21" t="s">
        <v>39</v>
      </c>
      <c r="M10" s="21" t="s">
        <v>38</v>
      </c>
      <c r="N10" s="21" t="s">
        <v>37</v>
      </c>
      <c r="O10" s="21" t="s">
        <v>53</v>
      </c>
      <c r="P10" s="21" t="s">
        <v>43</v>
      </c>
      <c r="Q10" s="21" t="s">
        <v>11</v>
      </c>
      <c r="R10" s="108"/>
      <c r="S10" s="109"/>
      <c r="T10" s="113"/>
      <c r="U10" s="112"/>
      <c r="V10" s="112"/>
      <c r="W10" s="115"/>
      <c r="X10" s="109"/>
      <c r="Y10" s="102"/>
      <c r="Z10" s="21" t="s">
        <v>27</v>
      </c>
      <c r="AA10" s="21" t="s">
        <v>28</v>
      </c>
      <c r="AB10" s="113"/>
      <c r="AC10" s="23" t="s">
        <v>29</v>
      </c>
      <c r="AD10" s="22" t="s">
        <v>30</v>
      </c>
      <c r="AE10" s="22" t="s">
        <v>31</v>
      </c>
      <c r="AF10" s="100"/>
      <c r="AG10" s="113"/>
      <c r="AH10" s="119"/>
      <c r="AI10" s="119"/>
      <c r="AJ10" s="119"/>
      <c r="AK10" s="108"/>
      <c r="AL10" s="113"/>
      <c r="AM10" s="125"/>
      <c r="AN10" s="108"/>
      <c r="AO10" s="126"/>
      <c r="AP10" s="121"/>
      <c r="AQ10" s="98"/>
      <c r="AR10" s="93"/>
      <c r="AS10" s="93"/>
    </row>
    <row r="11" spans="1:45" s="6" customFormat="1" x14ac:dyDescent="0.25">
      <c r="A11" s="116" t="s">
        <v>43</v>
      </c>
      <c r="B11" s="117"/>
      <c r="C11" s="117"/>
      <c r="D11" s="36"/>
      <c r="E11" s="36"/>
      <c r="F11" s="37"/>
      <c r="G11" s="38">
        <f>SUMIF($E12:$E13,$A11,G12:G13)</f>
        <v>0</v>
      </c>
      <c r="H11" s="38">
        <f t="shared" ref="H11:AP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>SUMIF($E12:$E13,$A11,AK12:AK13)</f>
        <v>0</v>
      </c>
      <c r="AL11" s="38">
        <f t="shared" si="0"/>
        <v>0</v>
      </c>
      <c r="AM11" s="38">
        <f t="shared" si="0"/>
        <v>0</v>
      </c>
      <c r="AN11" s="38">
        <f t="shared" si="0"/>
        <v>0</v>
      </c>
      <c r="AO11" s="38">
        <f t="shared" si="0"/>
        <v>0</v>
      </c>
      <c r="AP11" s="38">
        <f t="shared" si="0"/>
        <v>0</v>
      </c>
      <c r="AQ11" s="35"/>
      <c r="AR11" s="28"/>
      <c r="AS11" s="28"/>
    </row>
    <row r="12" spans="1:45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1">
        <f>SUM(H12:P12)</f>
        <v>0</v>
      </c>
      <c r="S12" s="29">
        <f>G12+Q12+R12</f>
        <v>0</v>
      </c>
      <c r="T12" s="28"/>
      <c r="U12" s="30"/>
      <c r="V12" s="30"/>
      <c r="W12" s="30">
        <v>0</v>
      </c>
      <c r="X12" s="31" t="e">
        <f>ROUND((S12/F12*T12)+V12 +W12 - U12,0)</f>
        <v>#DIV/0!</v>
      </c>
      <c r="Y12" s="29">
        <f>+G12+N12</f>
        <v>0</v>
      </c>
      <c r="Z12" s="62">
        <v>0</v>
      </c>
      <c r="AA12" s="62">
        <v>0</v>
      </c>
      <c r="AB12" s="90" t="e">
        <f>+X12-Z12-AA12</f>
        <v>#DIV/0!</v>
      </c>
      <c r="AC12" s="31">
        <v>0</v>
      </c>
      <c r="AD12" s="31">
        <v>0</v>
      </c>
      <c r="AE12" s="29">
        <f>4400000*AD12</f>
        <v>0</v>
      </c>
      <c r="AF12" s="29">
        <f>ROUND(Y12*10.5%,0)</f>
        <v>0</v>
      </c>
      <c r="AG12" s="32" t="e">
        <f>+IF(AB12-AC12-AE12-AF12&gt;0,AB12-AC12-AE12-AF12,0)</f>
        <v>#DIV/0!</v>
      </c>
      <c r="AH12" s="33" t="e">
        <f>ROUND(IF(AG12&gt;80000000,AG12*35%-9850000,IF(AG12&gt;52000000,AG12*30%-5850000,IF(AG12&gt;32000000,AG12*25%-3250000,IF(AG12&gt;18000000,AG12*20%-1650000,IF(AG12&gt;10000000,AG12*15%-750000,IF(AG12&gt;5000000,AG12*10%-250000,IF(AG12&gt;0,AG12*5%,0))))))),0)</f>
        <v>#DIV/0!</v>
      </c>
      <c r="AI12" s="33">
        <f>ROUND(Y12*1%,0)</f>
        <v>0</v>
      </c>
      <c r="AJ12" s="33"/>
      <c r="AK12" s="29"/>
      <c r="AL12" s="29" t="e">
        <f>ROUND(X12-AF12-AH12-AI12 - AJ12 +AK12,0)</f>
        <v>#DIV/0!</v>
      </c>
      <c r="AM12" s="29" t="e">
        <f>AL12</f>
        <v>#DIV/0!</v>
      </c>
      <c r="AN12" s="34" t="e">
        <f>IF(AL12&gt;AM12,AL12-AM12,0)</f>
        <v>#DIV/0!</v>
      </c>
      <c r="AO12" s="29"/>
      <c r="AP12" s="34" t="e">
        <f>+IF(AH12&gt;0,1,0)</f>
        <v>#DIV/0!</v>
      </c>
      <c r="AQ12" s="61"/>
      <c r="AR12" s="28"/>
      <c r="AS12" s="28"/>
    </row>
    <row r="13" spans="1:45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91">
        <f>SUM(H13:P13)</f>
        <v>0</v>
      </c>
      <c r="R13" s="29"/>
      <c r="S13" s="29">
        <f>G13+Q13+R13</f>
        <v>0</v>
      </c>
      <c r="T13" s="68"/>
      <c r="U13" s="70"/>
      <c r="V13" s="70"/>
      <c r="W13" s="30">
        <v>0</v>
      </c>
      <c r="X13" s="31" t="e">
        <f>ROUND((S13/F13*T13)+V13 +W13 - U13,0)</f>
        <v>#DIV/0!</v>
      </c>
      <c r="Y13" s="29">
        <f>+G13+N13</f>
        <v>0</v>
      </c>
      <c r="Z13" s="72">
        <v>0</v>
      </c>
      <c r="AA13" s="72">
        <v>0</v>
      </c>
      <c r="AB13" s="69" t="e">
        <f>+X13-Z13-AA13</f>
        <v>#DIV/0!</v>
      </c>
      <c r="AC13" s="31">
        <v>0</v>
      </c>
      <c r="AD13" s="71">
        <v>0</v>
      </c>
      <c r="AE13" s="69">
        <f>4400000*AD13</f>
        <v>0</v>
      </c>
      <c r="AF13" s="29">
        <f>ROUND(Y13*10.5%,0)</f>
        <v>0</v>
      </c>
      <c r="AG13" s="32" t="e">
        <f>+IF(AB13-AC13-AE13-AF13&gt;0,AB13-AC13-AE13-AF13,0)</f>
        <v>#DIV/0!</v>
      </c>
      <c r="AH13" s="73" t="e">
        <f>ROUND(IF(AG13&gt;80000000,AG13*35%-9850000,IF(AG13&gt;52000000,AG13*30%-5850000,IF(AG13&gt;32000000,AG13*25%-3250000,IF(AG13&gt;18000000,AG13*20%-1650000,IF(AG13&gt;10000000,AG13*15%-750000,IF(AG13&gt;5000000,AG13*10%-250000,IF(AG13&gt;0,AG13*5%,0))))))),0)</f>
        <v>#DIV/0!</v>
      </c>
      <c r="AI13" s="33">
        <f>ROUND(Y13*1%,0)</f>
        <v>0</v>
      </c>
      <c r="AJ13" s="73"/>
      <c r="AK13" s="69"/>
      <c r="AL13" s="29" t="e">
        <f>ROUND(X13-AF13-AH13-AI13 - AJ13 +AK13,0)</f>
        <v>#DIV/0!</v>
      </c>
      <c r="AM13" s="29" t="e">
        <f>AL13</f>
        <v>#DIV/0!</v>
      </c>
      <c r="AN13" s="34" t="e">
        <f>IF(AL13&gt;AM13,AL13-AM13,0)</f>
        <v>#DIV/0!</v>
      </c>
      <c r="AO13" s="69"/>
      <c r="AP13" s="74" t="e">
        <f>+IF(AH13&gt;0,1,0)</f>
        <v>#DIV/0!</v>
      </c>
      <c r="AQ13" s="75"/>
      <c r="AR13" s="28"/>
      <c r="AS13" s="28"/>
    </row>
    <row r="14" spans="1:45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T14" s="78"/>
      <c r="U14" s="79"/>
      <c r="V14" s="79"/>
      <c r="W14" s="79"/>
      <c r="X14" s="78"/>
      <c r="Y14" s="78"/>
      <c r="Z14" s="78"/>
      <c r="AA14" s="78"/>
      <c r="AB14" s="80"/>
      <c r="AC14" s="81"/>
      <c r="AD14" s="82"/>
      <c r="AE14" s="81"/>
      <c r="AF14" s="81"/>
      <c r="AG14" s="83"/>
      <c r="AH14" s="81"/>
      <c r="AI14" s="81"/>
      <c r="AJ14" s="81"/>
      <c r="AK14" s="84"/>
      <c r="AL14" s="84"/>
      <c r="AM14" s="84"/>
      <c r="AN14" s="84"/>
      <c r="AQ14" s="28"/>
    </row>
    <row r="15" spans="1:45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P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 t="e">
        <f t="shared" si="1"/>
        <v>#DIV/0!</v>
      </c>
      <c r="Y15" s="39">
        <f t="shared" si="1"/>
        <v>0</v>
      </c>
      <c r="Z15" s="39">
        <f t="shared" si="1"/>
        <v>0</v>
      </c>
      <c r="AA15" s="39">
        <f t="shared" si="1"/>
        <v>0</v>
      </c>
      <c r="AB15" s="39" t="e">
        <f t="shared" si="1"/>
        <v>#DIV/0!</v>
      </c>
      <c r="AC15" s="39">
        <f t="shared" si="1"/>
        <v>0</v>
      </c>
      <c r="AD15" s="39">
        <f t="shared" si="1"/>
        <v>0</v>
      </c>
      <c r="AE15" s="39">
        <f t="shared" si="1"/>
        <v>0</v>
      </c>
      <c r="AF15" s="39">
        <f t="shared" si="1"/>
        <v>0</v>
      </c>
      <c r="AG15" s="39" t="e">
        <f t="shared" si="1"/>
        <v>#DIV/0!</v>
      </c>
      <c r="AH15" s="39" t="e">
        <f t="shared" si="1"/>
        <v>#DIV/0!</v>
      </c>
      <c r="AI15" s="39">
        <f t="shared" si="1"/>
        <v>0</v>
      </c>
      <c r="AJ15" s="39">
        <f t="shared" si="1"/>
        <v>0</v>
      </c>
      <c r="AK15" s="39">
        <f>SUMIF($E11:$E14,"",AK11:AK14)</f>
        <v>0</v>
      </c>
      <c r="AL15" s="39" t="e">
        <f t="shared" si="1"/>
        <v>#DIV/0!</v>
      </c>
      <c r="AM15" s="39" t="e">
        <f t="shared" si="1"/>
        <v>#DIV/0!</v>
      </c>
      <c r="AN15" s="39" t="e">
        <f t="shared" si="1"/>
        <v>#DIV/0!</v>
      </c>
      <c r="AO15" s="39">
        <f t="shared" si="1"/>
        <v>0</v>
      </c>
      <c r="AP15" s="39" t="e">
        <f t="shared" si="1"/>
        <v>#DIV/0!</v>
      </c>
      <c r="AQ15" s="88"/>
    </row>
    <row r="16" spans="1:45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1:43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127" t="s">
        <v>49</v>
      </c>
      <c r="AJ17" s="63"/>
      <c r="AK17" s="63"/>
      <c r="AL17" s="63"/>
      <c r="AM17" s="63"/>
      <c r="AN17" s="63"/>
      <c r="AO17" s="63"/>
      <c r="AP17" s="63"/>
    </row>
    <row r="18" spans="1:43" s="45" customFormat="1" ht="16.5" customHeight="1" x14ac:dyDescent="0.25">
      <c r="C18" s="46"/>
      <c r="F18" s="110" t="s">
        <v>46</v>
      </c>
      <c r="G18" s="110"/>
      <c r="H18" s="47"/>
      <c r="I18" s="47"/>
      <c r="K18" s="48"/>
      <c r="S18" s="99" t="s">
        <v>32</v>
      </c>
      <c r="T18" s="99"/>
      <c r="U18" s="99"/>
      <c r="V18" s="99"/>
      <c r="W18" s="99"/>
      <c r="X18" s="99"/>
      <c r="Z18" s="99" t="s">
        <v>32</v>
      </c>
      <c r="AA18" s="99"/>
      <c r="AB18" s="99"/>
      <c r="AD18" s="49"/>
      <c r="AE18" s="50"/>
      <c r="AH18" s="51"/>
      <c r="AI18" s="92" t="s">
        <v>33</v>
      </c>
      <c r="AJ18" s="51"/>
      <c r="AK18" s="92"/>
      <c r="AM18" s="92"/>
      <c r="AN18" s="92"/>
      <c r="AO18" s="92"/>
      <c r="AQ18" s="52"/>
    </row>
    <row r="19" spans="1:43" ht="15" customHeight="1" x14ac:dyDescent="0.25">
      <c r="F19" s="94" t="s">
        <v>34</v>
      </c>
      <c r="G19" s="94"/>
      <c r="H19" s="4"/>
      <c r="I19" s="4"/>
      <c r="K19" s="54"/>
      <c r="S19" s="94" t="s">
        <v>34</v>
      </c>
      <c r="T19" s="94"/>
      <c r="U19" s="94"/>
      <c r="V19" s="94"/>
      <c r="W19" s="94"/>
      <c r="X19" s="94"/>
      <c r="Z19" s="94" t="s">
        <v>34</v>
      </c>
      <c r="AA19" s="94"/>
      <c r="AB19" s="94"/>
      <c r="AF19" s="44"/>
      <c r="AH19" s="42"/>
      <c r="AI19" s="54" t="s">
        <v>34</v>
      </c>
      <c r="AJ19" s="42"/>
      <c r="AK19" s="54"/>
      <c r="AM19" s="54"/>
      <c r="AN19" s="54"/>
      <c r="AO19" s="54"/>
    </row>
    <row r="20" spans="1:43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5"/>
      <c r="AE20" s="53"/>
      <c r="AF20" s="53"/>
      <c r="AG20" s="53"/>
      <c r="AH20" s="56"/>
      <c r="AI20" s="56"/>
      <c r="AJ20" s="56"/>
      <c r="AK20" s="53"/>
      <c r="AL20" s="53"/>
      <c r="AM20" s="53"/>
      <c r="AN20" s="53"/>
      <c r="AO20" s="53"/>
      <c r="AP20" s="53"/>
      <c r="AQ20" s="57"/>
    </row>
    <row r="21" spans="1:43" ht="15" customHeight="1" x14ac:dyDescent="0.25">
      <c r="F21" s="53"/>
      <c r="G21" s="53"/>
      <c r="H21" s="4"/>
      <c r="I21" s="4"/>
      <c r="K21" s="54"/>
      <c r="T21" s="44"/>
      <c r="Y21" s="53"/>
      <c r="Z21" s="53"/>
      <c r="AA21" s="53"/>
      <c r="AB21" s="53"/>
      <c r="AC21" s="58"/>
      <c r="AG21" s="44"/>
      <c r="AH21" s="42"/>
      <c r="AI21" s="42"/>
      <c r="AJ21" s="42"/>
      <c r="AK21" s="53"/>
      <c r="AL21" s="53"/>
      <c r="AM21" s="53"/>
      <c r="AN21" s="53"/>
      <c r="AO21" s="53"/>
    </row>
    <row r="22" spans="1:43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2"/>
      <c r="S22" s="42"/>
      <c r="T22" s="42"/>
      <c r="U22" s="16"/>
      <c r="V22" s="16"/>
      <c r="W22" s="16"/>
      <c r="X22" s="42"/>
      <c r="Y22" s="40"/>
      <c r="Z22" s="42"/>
      <c r="AA22" s="42"/>
      <c r="AB22" s="44"/>
      <c r="AF22" s="44"/>
      <c r="AG22" s="44"/>
      <c r="AH22" s="44"/>
      <c r="AI22" s="44"/>
      <c r="AJ22" s="44"/>
      <c r="AK22" s="4"/>
      <c r="AL22" s="4"/>
      <c r="AM22" s="4"/>
      <c r="AN22" s="4"/>
    </row>
    <row r="23" spans="1:43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42"/>
      <c r="U23" s="16"/>
      <c r="V23" s="16"/>
      <c r="W23" s="16"/>
      <c r="X23" s="42"/>
      <c r="Y23" s="40"/>
      <c r="Z23" s="42"/>
      <c r="AA23" s="42"/>
      <c r="AB23" s="59"/>
      <c r="AK23" s="4"/>
      <c r="AL23" s="4"/>
      <c r="AM23" s="4"/>
      <c r="AN23" s="4"/>
    </row>
    <row r="24" spans="1:43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42"/>
      <c r="U24" s="16"/>
      <c r="V24" s="16"/>
      <c r="W24" s="16"/>
      <c r="X24" s="42"/>
      <c r="Y24" s="40"/>
      <c r="Z24" s="42"/>
      <c r="AA24" s="42"/>
      <c r="AB24" s="42"/>
      <c r="AC24" s="42"/>
      <c r="AD24" s="60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3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3"/>
      <c r="V25" s="43"/>
      <c r="W25" s="43"/>
      <c r="X25"/>
      <c r="Y25"/>
      <c r="Z25"/>
      <c r="AB25" s="59"/>
    </row>
    <row r="26" spans="1:43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3"/>
      <c r="V26" s="43"/>
      <c r="W26" s="43"/>
      <c r="X26" s="42"/>
      <c r="Y26"/>
      <c r="Z26"/>
      <c r="AB26" s="59"/>
    </row>
    <row r="27" spans="1:43" x14ac:dyDescent="0.25">
      <c r="AB27" s="59"/>
    </row>
    <row r="29" spans="1:43" x14ac:dyDescent="0.25">
      <c r="X29" s="44"/>
    </row>
  </sheetData>
  <mergeCells count="43">
    <mergeCell ref="AS9:AS10"/>
    <mergeCell ref="S18:X18"/>
    <mergeCell ref="Z18:AB18"/>
    <mergeCell ref="S19:X19"/>
    <mergeCell ref="Z19:AB19"/>
    <mergeCell ref="Q5:AA5"/>
    <mergeCell ref="Q6:AA6"/>
    <mergeCell ref="Y9:Y10"/>
    <mergeCell ref="Z9:AA9"/>
    <mergeCell ref="AB9:AB10"/>
    <mergeCell ref="AQ9:AQ10"/>
    <mergeCell ref="AC9:AE9"/>
    <mergeCell ref="AO9:AO10"/>
    <mergeCell ref="AN9:AN10"/>
    <mergeCell ref="AM9:AM10"/>
    <mergeCell ref="AR9:AR10"/>
    <mergeCell ref="AP9:AP10"/>
    <mergeCell ref="V9:V10"/>
    <mergeCell ref="F19:G19"/>
    <mergeCell ref="AL9:AL10"/>
    <mergeCell ref="AK9:AK10"/>
    <mergeCell ref="AJ9:AJ10"/>
    <mergeCell ref="AG9:AG10"/>
    <mergeCell ref="AI9:AI10"/>
    <mergeCell ref="AH9:AH10"/>
    <mergeCell ref="AF9:AF10"/>
    <mergeCell ref="H9:Q9"/>
    <mergeCell ref="W9:W10"/>
    <mergeCell ref="H7:I7"/>
    <mergeCell ref="R9:R10"/>
    <mergeCell ref="A11:C11"/>
    <mergeCell ref="F18:G18"/>
    <mergeCell ref="A9:A10"/>
    <mergeCell ref="B9:B10"/>
    <mergeCell ref="X9:X10"/>
    <mergeCell ref="C9:C10"/>
    <mergeCell ref="D9:D10"/>
    <mergeCell ref="E9:E10"/>
    <mergeCell ref="F9:F10"/>
    <mergeCell ref="G9:G10"/>
    <mergeCell ref="U9:U10"/>
    <mergeCell ref="S9:S10"/>
    <mergeCell ref="T9: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S29"/>
  <sheetViews>
    <sheetView zoomScale="82" zoomScaleNormal="82" workbookViewId="0">
      <pane xSplit="3" ySplit="11" topLeftCell="T12" activePane="bottomRight" state="frozen"/>
      <selection pane="topRight" activeCell="D1" sqref="D1"/>
      <selection pane="bottomLeft" activeCell="A12" sqref="A12"/>
      <selection pane="bottomRight" activeCell="AK31" sqref="AK3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4.42578125" style="3" bestFit="1" customWidth="1"/>
    <col min="8" max="8" width="10.140625" style="3" bestFit="1" customWidth="1"/>
    <col min="9" max="9" width="9.85546875" style="3" bestFit="1" customWidth="1"/>
    <col min="10" max="10" width="6.140625" style="3" bestFit="1" customWidth="1"/>
    <col min="11" max="11" width="11" style="3" bestFit="1" customWidth="1"/>
    <col min="12" max="12" width="8.28515625" style="3" bestFit="1" customWidth="1"/>
    <col min="13" max="13" width="9.140625" style="3" bestFit="1" customWidth="1"/>
    <col min="14" max="14" width="12.85546875" style="3" bestFit="1" customWidth="1"/>
    <col min="15" max="15" width="11.5703125" style="3" customWidth="1"/>
    <col min="16" max="16" width="6" style="3" bestFit="1" customWidth="1"/>
    <col min="17" max="17" width="15" style="3" customWidth="1"/>
    <col min="18" max="18" width="16" style="3" customWidth="1"/>
    <col min="19" max="19" width="16.85546875" style="3" customWidth="1"/>
    <col min="20" max="20" width="8.28515625" style="3" customWidth="1"/>
    <col min="21" max="22" width="14" style="4" bestFit="1" customWidth="1"/>
    <col min="23" max="23" width="14" style="4" customWidth="1"/>
    <col min="24" max="24" width="15.28515625" style="3" customWidth="1"/>
    <col min="25" max="25" width="15.42578125" style="3" customWidth="1"/>
    <col min="26" max="26" width="11.7109375" style="3" hidden="1" customWidth="1"/>
    <col min="27" max="27" width="14.140625" style="3" hidden="1" customWidth="1"/>
    <col min="28" max="28" width="10.140625" style="3" hidden="1" customWidth="1"/>
    <col min="29" max="29" width="15" style="3" hidden="1" customWidth="1"/>
    <col min="30" max="30" width="5.28515625" style="5" hidden="1" customWidth="1"/>
    <col min="31" max="31" width="14.5703125" style="3" hidden="1" customWidth="1"/>
    <col min="32" max="32" width="19.85546875" style="3" customWidth="1"/>
    <col min="33" max="33" width="14.7109375" style="3" hidden="1" customWidth="1"/>
    <col min="34" max="34" width="12.42578125" style="3" customWidth="1"/>
    <col min="35" max="35" width="20.85546875" style="3" customWidth="1"/>
    <col min="36" max="36" width="11.28515625" style="3" bestFit="1" customWidth="1"/>
    <col min="37" max="38" width="17.7109375" style="3" customWidth="1"/>
    <col min="39" max="39" width="16.85546875" style="3" customWidth="1"/>
    <col min="40" max="40" width="13.85546875" style="3" customWidth="1"/>
    <col min="41" max="41" width="7.85546875" style="3" hidden="1" customWidth="1"/>
    <col min="42" max="42" width="0" style="3" hidden="1" customWidth="1"/>
    <col min="43" max="43" width="40.7109375" style="6" customWidth="1"/>
    <col min="44" max="44" width="18.28515625" style="3" customWidth="1"/>
    <col min="45" max="45" width="18.28515625" style="3" hidden="1" customWidth="1"/>
    <col min="46" max="16384" width="9.140625" style="3"/>
  </cols>
  <sheetData>
    <row r="1" spans="1:45" x14ac:dyDescent="0.25">
      <c r="A1" s="1"/>
      <c r="B1" s="1"/>
    </row>
    <row r="2" spans="1:45" x14ac:dyDescent="0.25">
      <c r="A2" s="1" t="s">
        <v>1</v>
      </c>
      <c r="B2" s="1"/>
    </row>
    <row r="3" spans="1:45" x14ac:dyDescent="0.25">
      <c r="A3" s="1" t="s">
        <v>55</v>
      </c>
      <c r="B3" s="1"/>
      <c r="AF3" s="7"/>
    </row>
    <row r="4" spans="1:45" x14ac:dyDescent="0.25">
      <c r="A4" s="1" t="s">
        <v>2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X4" s="4"/>
      <c r="Y4" s="4"/>
      <c r="Z4" s="4"/>
      <c r="AA4" s="4"/>
    </row>
    <row r="5" spans="1:45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5" t="s">
        <v>3</v>
      </c>
      <c r="R5" s="95"/>
      <c r="S5" s="95"/>
      <c r="T5" s="95"/>
      <c r="U5" s="95"/>
      <c r="V5" s="95"/>
      <c r="W5" s="95"/>
      <c r="X5" s="95"/>
      <c r="Y5" s="95"/>
      <c r="Z5" s="95"/>
      <c r="AA5" s="95"/>
      <c r="AB5" s="9"/>
      <c r="AC5" s="9"/>
      <c r="AD5" s="10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5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96" t="s">
        <v>4</v>
      </c>
      <c r="R6" s="96"/>
      <c r="S6" s="96"/>
      <c r="T6" s="96"/>
      <c r="U6" s="96"/>
      <c r="V6" s="96"/>
      <c r="W6" s="96"/>
      <c r="X6" s="96"/>
      <c r="Y6" s="96"/>
      <c r="Z6" s="96"/>
      <c r="AA6" s="96"/>
      <c r="AB6" s="12"/>
      <c r="AC6" s="12"/>
      <c r="AD6" s="1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5" ht="15.75" x14ac:dyDescent="0.25">
      <c r="A7" s="1"/>
      <c r="B7" s="1"/>
      <c r="C7" s="14"/>
      <c r="D7" s="1"/>
      <c r="E7" s="1"/>
      <c r="F7" s="1"/>
      <c r="G7" s="15"/>
      <c r="H7" s="97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6"/>
      <c r="V7" s="16"/>
      <c r="W7" s="16"/>
      <c r="X7" s="1"/>
      <c r="Y7" s="1"/>
      <c r="Z7" s="1"/>
      <c r="AA7" s="1"/>
      <c r="AB7" s="1"/>
      <c r="AC7" s="1"/>
      <c r="AD7" s="17"/>
      <c r="AE7" s="1"/>
      <c r="AF7" s="1"/>
      <c r="AG7" s="18" t="s">
        <v>5</v>
      </c>
      <c r="AH7" s="1"/>
      <c r="AI7" s="1"/>
      <c r="AJ7" s="1"/>
    </row>
    <row r="8" spans="1:45" s="19" customFormat="1" x14ac:dyDescent="0.25"/>
    <row r="9" spans="1:45" ht="27" customHeight="1" x14ac:dyDescent="0.25">
      <c r="A9" s="103" t="s">
        <v>0</v>
      </c>
      <c r="B9" s="104" t="s">
        <v>35</v>
      </c>
      <c r="C9" s="106" t="s">
        <v>6</v>
      </c>
      <c r="D9" s="102" t="s">
        <v>7</v>
      </c>
      <c r="E9" s="102" t="s">
        <v>44</v>
      </c>
      <c r="F9" s="102" t="s">
        <v>8</v>
      </c>
      <c r="G9" s="101" t="s">
        <v>9</v>
      </c>
      <c r="H9" s="103" t="s">
        <v>10</v>
      </c>
      <c r="I9" s="103"/>
      <c r="J9" s="103"/>
      <c r="K9" s="103"/>
      <c r="L9" s="103"/>
      <c r="M9" s="103"/>
      <c r="N9" s="103"/>
      <c r="O9" s="103"/>
      <c r="P9" s="103"/>
      <c r="Q9" s="103"/>
      <c r="R9" s="102" t="s">
        <v>12</v>
      </c>
      <c r="S9" s="109" t="s">
        <v>14</v>
      </c>
      <c r="T9" s="102" t="s">
        <v>13</v>
      </c>
      <c r="U9" s="111" t="s">
        <v>58</v>
      </c>
      <c r="V9" s="111" t="s">
        <v>57</v>
      </c>
      <c r="W9" s="114" t="s">
        <v>54</v>
      </c>
      <c r="X9" s="109" t="s">
        <v>47</v>
      </c>
      <c r="Y9" s="101" t="s">
        <v>48</v>
      </c>
      <c r="Z9" s="122" t="s">
        <v>15</v>
      </c>
      <c r="AA9" s="123"/>
      <c r="AB9" s="102" t="s">
        <v>16</v>
      </c>
      <c r="AC9" s="103" t="s">
        <v>17</v>
      </c>
      <c r="AD9" s="103"/>
      <c r="AE9" s="103"/>
      <c r="AF9" s="100" t="s">
        <v>45</v>
      </c>
      <c r="AG9" s="102" t="s">
        <v>18</v>
      </c>
      <c r="AH9" s="118" t="s">
        <v>19</v>
      </c>
      <c r="AI9" s="118" t="s">
        <v>20</v>
      </c>
      <c r="AJ9" s="118" t="s">
        <v>56</v>
      </c>
      <c r="AK9" s="102" t="s">
        <v>52</v>
      </c>
      <c r="AL9" s="104" t="s">
        <v>21</v>
      </c>
      <c r="AM9" s="124" t="s">
        <v>22</v>
      </c>
      <c r="AN9" s="102" t="s">
        <v>23</v>
      </c>
      <c r="AO9" s="126" t="s">
        <v>24</v>
      </c>
      <c r="AP9" s="120" t="s">
        <v>25</v>
      </c>
      <c r="AQ9" s="98" t="s">
        <v>26</v>
      </c>
      <c r="AR9" s="93" t="s">
        <v>50</v>
      </c>
      <c r="AS9" s="93" t="s">
        <v>51</v>
      </c>
    </row>
    <row r="10" spans="1:45" ht="27.75" customHeight="1" x14ac:dyDescent="0.25">
      <c r="A10" s="104"/>
      <c r="B10" s="105"/>
      <c r="C10" s="107"/>
      <c r="D10" s="108"/>
      <c r="E10" s="108"/>
      <c r="F10" s="113"/>
      <c r="G10" s="102"/>
      <c r="H10" s="21" t="s">
        <v>42</v>
      </c>
      <c r="I10" s="20" t="s">
        <v>41</v>
      </c>
      <c r="J10" s="20" t="s">
        <v>36</v>
      </c>
      <c r="K10" s="20" t="s">
        <v>40</v>
      </c>
      <c r="L10" s="21" t="s">
        <v>39</v>
      </c>
      <c r="M10" s="21" t="s">
        <v>38</v>
      </c>
      <c r="N10" s="21" t="s">
        <v>37</v>
      </c>
      <c r="O10" s="21" t="s">
        <v>53</v>
      </c>
      <c r="P10" s="21" t="s">
        <v>43</v>
      </c>
      <c r="Q10" s="21" t="s">
        <v>11</v>
      </c>
      <c r="R10" s="108"/>
      <c r="S10" s="109"/>
      <c r="T10" s="113"/>
      <c r="U10" s="112"/>
      <c r="V10" s="112"/>
      <c r="W10" s="115"/>
      <c r="X10" s="109"/>
      <c r="Y10" s="102"/>
      <c r="Z10" s="21" t="s">
        <v>27</v>
      </c>
      <c r="AA10" s="21" t="s">
        <v>28</v>
      </c>
      <c r="AB10" s="113"/>
      <c r="AC10" s="23" t="s">
        <v>29</v>
      </c>
      <c r="AD10" s="22" t="s">
        <v>30</v>
      </c>
      <c r="AE10" s="22" t="s">
        <v>31</v>
      </c>
      <c r="AF10" s="100"/>
      <c r="AG10" s="113"/>
      <c r="AH10" s="119"/>
      <c r="AI10" s="119"/>
      <c r="AJ10" s="119"/>
      <c r="AK10" s="108"/>
      <c r="AL10" s="113"/>
      <c r="AM10" s="125"/>
      <c r="AN10" s="108"/>
      <c r="AO10" s="126"/>
      <c r="AP10" s="121"/>
      <c r="AQ10" s="98"/>
      <c r="AR10" s="93"/>
      <c r="AS10" s="93"/>
    </row>
    <row r="11" spans="1:45" s="6" customFormat="1" x14ac:dyDescent="0.25">
      <c r="A11" s="116" t="s">
        <v>43</v>
      </c>
      <c r="B11" s="117"/>
      <c r="C11" s="117"/>
      <c r="D11" s="36"/>
      <c r="E11" s="36"/>
      <c r="F11" s="37"/>
      <c r="G11" s="38">
        <f>SUMIF($E12:$E13,$A11,G12:G13)</f>
        <v>0</v>
      </c>
      <c r="H11" s="38">
        <f t="shared" ref="H11:AP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>SUMIF($E12:$E13,$A11,AK12:AK13)</f>
        <v>0</v>
      </c>
      <c r="AL11" s="38">
        <f t="shared" si="0"/>
        <v>0</v>
      </c>
      <c r="AM11" s="38">
        <f t="shared" si="0"/>
        <v>0</v>
      </c>
      <c r="AN11" s="38">
        <f t="shared" si="0"/>
        <v>0</v>
      </c>
      <c r="AO11" s="38">
        <f t="shared" si="0"/>
        <v>0</v>
      </c>
      <c r="AP11" s="38">
        <f t="shared" si="0"/>
        <v>0</v>
      </c>
      <c r="AQ11" s="35"/>
      <c r="AR11" s="28"/>
      <c r="AS11" s="28"/>
    </row>
    <row r="12" spans="1:45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1">
        <f>SUM(H12:P12)</f>
        <v>0</v>
      </c>
      <c r="S12" s="29">
        <f>G12+Q12+R12</f>
        <v>0</v>
      </c>
      <c r="T12" s="28"/>
      <c r="U12" s="30"/>
      <c r="V12" s="30"/>
      <c r="W12" s="30">
        <v>0</v>
      </c>
      <c r="X12" s="31" t="e">
        <f>ROUND((S12/F12*T12)+V12 +W12 - U12,0)</f>
        <v>#DIV/0!</v>
      </c>
      <c r="Y12" s="29">
        <f>+G12+N12</f>
        <v>0</v>
      </c>
      <c r="Z12" s="62">
        <v>0</v>
      </c>
      <c r="AA12" s="62">
        <v>0</v>
      </c>
      <c r="AB12" s="90" t="e">
        <f>+X12-Z12-AA12</f>
        <v>#DIV/0!</v>
      </c>
      <c r="AC12" s="31">
        <v>0</v>
      </c>
      <c r="AD12" s="31">
        <v>0</v>
      </c>
      <c r="AE12" s="29">
        <f>4400000*AD12</f>
        <v>0</v>
      </c>
      <c r="AF12" s="29">
        <f>ROUND(Y12*10.5%,0)</f>
        <v>0</v>
      </c>
      <c r="AG12" s="32" t="e">
        <f>+IF(AB12-AC12-AE12-AF12&gt;0,AB12-AC12-AE12-AF12,0)</f>
        <v>#DIV/0!</v>
      </c>
      <c r="AH12" s="33" t="e">
        <f>ROUND(IF(AG12&gt;80000000,AG12*35%-9850000,IF(AG12&gt;52000000,AG12*30%-5850000,IF(AG12&gt;32000000,AG12*25%-3250000,IF(AG12&gt;18000000,AG12*20%-1650000,IF(AG12&gt;10000000,AG12*15%-750000,IF(AG12&gt;5000000,AG12*10%-250000,IF(AG12&gt;0,AG12*5%,0))))))),0)</f>
        <v>#DIV/0!</v>
      </c>
      <c r="AI12" s="33">
        <f>ROUND(Y12*1%,0)</f>
        <v>0</v>
      </c>
      <c r="AJ12" s="33"/>
      <c r="AK12" s="29"/>
      <c r="AL12" s="29" t="e">
        <f>ROUND(X12-AF12-AH12-AI12 - AJ12 +AK12,0)</f>
        <v>#DIV/0!</v>
      </c>
      <c r="AM12" s="29" t="e">
        <f>AL12</f>
        <v>#DIV/0!</v>
      </c>
      <c r="AN12" s="34" t="e">
        <f>IF(AL12&gt;AM12,AL12-AM12,0)</f>
        <v>#DIV/0!</v>
      </c>
      <c r="AO12" s="29"/>
      <c r="AP12" s="34" t="e">
        <f>+IF(AH12&gt;0,1,0)</f>
        <v>#DIV/0!</v>
      </c>
      <c r="AQ12" s="61"/>
      <c r="AR12" s="28"/>
      <c r="AS12" s="28"/>
    </row>
    <row r="13" spans="1:45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91">
        <f>SUM(H13:P13)</f>
        <v>0</v>
      </c>
      <c r="R13" s="29"/>
      <c r="S13" s="29">
        <f>G13+Q13+R13</f>
        <v>0</v>
      </c>
      <c r="T13" s="68"/>
      <c r="U13" s="70"/>
      <c r="V13" s="70"/>
      <c r="W13" s="30">
        <v>0</v>
      </c>
      <c r="X13" s="31" t="e">
        <f>ROUND((S13/F13*T13)+V13 +W13 - U13,0)</f>
        <v>#DIV/0!</v>
      </c>
      <c r="Y13" s="29">
        <f>+G13+N13</f>
        <v>0</v>
      </c>
      <c r="Z13" s="72">
        <v>0</v>
      </c>
      <c r="AA13" s="72">
        <v>0</v>
      </c>
      <c r="AB13" s="69" t="e">
        <f>+X13-Z13-AA13</f>
        <v>#DIV/0!</v>
      </c>
      <c r="AC13" s="31">
        <v>0</v>
      </c>
      <c r="AD13" s="71">
        <v>0</v>
      </c>
      <c r="AE13" s="69">
        <f>4400000*AD13</f>
        <v>0</v>
      </c>
      <c r="AF13" s="29">
        <f>ROUND(Y13*10.5%,0)</f>
        <v>0</v>
      </c>
      <c r="AG13" s="32" t="e">
        <f>+IF(AB13-AC13-AE13-AF13&gt;0,AB13-AC13-AE13-AF13,0)</f>
        <v>#DIV/0!</v>
      </c>
      <c r="AH13" s="73" t="e">
        <f>ROUND(IF(AG13&gt;80000000,AG13*35%-9850000,IF(AG13&gt;52000000,AG13*30%-5850000,IF(AG13&gt;32000000,AG13*25%-3250000,IF(AG13&gt;18000000,AG13*20%-1650000,IF(AG13&gt;10000000,AG13*15%-750000,IF(AG13&gt;5000000,AG13*10%-250000,IF(AG13&gt;0,AG13*5%,0))))))),0)</f>
        <v>#DIV/0!</v>
      </c>
      <c r="AI13" s="33">
        <f>ROUND(Y13*1%,0)</f>
        <v>0</v>
      </c>
      <c r="AJ13" s="73"/>
      <c r="AK13" s="69"/>
      <c r="AL13" s="29" t="e">
        <f>ROUND(X13-AF13-AH13-AI13 - AJ13 +AK13,0)</f>
        <v>#DIV/0!</v>
      </c>
      <c r="AM13" s="29" t="e">
        <f>AL13</f>
        <v>#DIV/0!</v>
      </c>
      <c r="AN13" s="34" t="e">
        <f>IF(AL13&gt;AM13,AL13-AM13,0)</f>
        <v>#DIV/0!</v>
      </c>
      <c r="AO13" s="69"/>
      <c r="AP13" s="74" t="e">
        <f>+IF(AH13&gt;0,1,0)</f>
        <v>#DIV/0!</v>
      </c>
      <c r="AQ13" s="75"/>
      <c r="AR13" s="28"/>
      <c r="AS13" s="28"/>
    </row>
    <row r="14" spans="1:45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T14" s="78"/>
      <c r="U14" s="79"/>
      <c r="V14" s="79"/>
      <c r="W14" s="79"/>
      <c r="X14" s="78"/>
      <c r="Y14" s="78"/>
      <c r="Z14" s="78"/>
      <c r="AA14" s="78"/>
      <c r="AB14" s="80"/>
      <c r="AC14" s="81"/>
      <c r="AD14" s="82"/>
      <c r="AE14" s="81"/>
      <c r="AF14" s="81"/>
      <c r="AG14" s="83"/>
      <c r="AH14" s="81"/>
      <c r="AI14" s="81"/>
      <c r="AJ14" s="81"/>
      <c r="AK14" s="84"/>
      <c r="AL14" s="84"/>
      <c r="AM14" s="84"/>
      <c r="AN14" s="84"/>
      <c r="AQ14" s="28"/>
    </row>
    <row r="15" spans="1:45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P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>
        <f t="shared" si="1"/>
        <v>0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 t="e">
        <f t="shared" si="1"/>
        <v>#DIV/0!</v>
      </c>
      <c r="Y15" s="39">
        <f t="shared" si="1"/>
        <v>0</v>
      </c>
      <c r="Z15" s="39">
        <f t="shared" si="1"/>
        <v>0</v>
      </c>
      <c r="AA15" s="39">
        <f t="shared" si="1"/>
        <v>0</v>
      </c>
      <c r="AB15" s="39" t="e">
        <f t="shared" si="1"/>
        <v>#DIV/0!</v>
      </c>
      <c r="AC15" s="39">
        <f t="shared" si="1"/>
        <v>0</v>
      </c>
      <c r="AD15" s="39">
        <f t="shared" si="1"/>
        <v>0</v>
      </c>
      <c r="AE15" s="39">
        <f t="shared" si="1"/>
        <v>0</v>
      </c>
      <c r="AF15" s="39">
        <f t="shared" si="1"/>
        <v>0</v>
      </c>
      <c r="AG15" s="39" t="e">
        <f t="shared" si="1"/>
        <v>#DIV/0!</v>
      </c>
      <c r="AH15" s="39" t="e">
        <f t="shared" si="1"/>
        <v>#DIV/0!</v>
      </c>
      <c r="AI15" s="39">
        <f t="shared" si="1"/>
        <v>0</v>
      </c>
      <c r="AJ15" s="39">
        <f t="shared" si="1"/>
        <v>0</v>
      </c>
      <c r="AK15" s="39">
        <f>SUMIF($E11:$E14,"",AK11:AK14)</f>
        <v>0</v>
      </c>
      <c r="AL15" s="39" t="e">
        <f t="shared" si="1"/>
        <v>#DIV/0!</v>
      </c>
      <c r="AM15" s="39" t="e">
        <f t="shared" si="1"/>
        <v>#DIV/0!</v>
      </c>
      <c r="AN15" s="39" t="e">
        <f t="shared" si="1"/>
        <v>#DIV/0!</v>
      </c>
      <c r="AO15" s="39">
        <f t="shared" si="1"/>
        <v>0</v>
      </c>
      <c r="AP15" s="39" t="e">
        <f t="shared" si="1"/>
        <v>#DIV/0!</v>
      </c>
      <c r="AQ15" s="88"/>
    </row>
    <row r="16" spans="1:45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1:43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127" t="s">
        <v>49</v>
      </c>
      <c r="AJ17" s="63"/>
      <c r="AK17" s="63"/>
      <c r="AL17" s="63"/>
      <c r="AM17" s="63"/>
      <c r="AN17" s="63"/>
      <c r="AO17" s="63"/>
      <c r="AP17" s="63"/>
    </row>
    <row r="18" spans="1:43" s="45" customFormat="1" ht="16.5" customHeight="1" x14ac:dyDescent="0.25">
      <c r="C18" s="46"/>
      <c r="F18" s="110" t="s">
        <v>46</v>
      </c>
      <c r="G18" s="110"/>
      <c r="H18" s="47"/>
      <c r="I18" s="47"/>
      <c r="K18" s="48"/>
      <c r="S18" s="99" t="s">
        <v>32</v>
      </c>
      <c r="T18" s="99"/>
      <c r="U18" s="99"/>
      <c r="V18" s="99"/>
      <c r="W18" s="99"/>
      <c r="X18" s="99"/>
      <c r="Z18" s="99" t="s">
        <v>32</v>
      </c>
      <c r="AA18" s="99"/>
      <c r="AB18" s="99"/>
      <c r="AD18" s="49"/>
      <c r="AE18" s="50"/>
      <c r="AH18" s="51"/>
      <c r="AI18" s="92" t="s">
        <v>33</v>
      </c>
      <c r="AJ18" s="51"/>
      <c r="AK18" s="92"/>
      <c r="AM18" s="92"/>
      <c r="AN18" s="92"/>
      <c r="AO18" s="92"/>
      <c r="AQ18" s="52"/>
    </row>
    <row r="19" spans="1:43" ht="15" customHeight="1" x14ac:dyDescent="0.25">
      <c r="F19" s="94" t="s">
        <v>34</v>
      </c>
      <c r="G19" s="94"/>
      <c r="H19" s="4"/>
      <c r="I19" s="4"/>
      <c r="K19" s="54"/>
      <c r="S19" s="94" t="s">
        <v>34</v>
      </c>
      <c r="T19" s="94"/>
      <c r="U19" s="94"/>
      <c r="V19" s="94"/>
      <c r="W19" s="94"/>
      <c r="X19" s="94"/>
      <c r="Z19" s="94" t="s">
        <v>34</v>
      </c>
      <c r="AA19" s="94"/>
      <c r="AB19" s="94"/>
      <c r="AF19" s="44"/>
      <c r="AH19" s="42"/>
      <c r="AI19" s="54" t="s">
        <v>34</v>
      </c>
      <c r="AJ19" s="42"/>
      <c r="AK19" s="54"/>
      <c r="AM19" s="54"/>
      <c r="AN19" s="54"/>
      <c r="AO19" s="54"/>
    </row>
    <row r="20" spans="1:43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5"/>
      <c r="AE20" s="53"/>
      <c r="AF20" s="53"/>
      <c r="AG20" s="53"/>
      <c r="AH20" s="56"/>
      <c r="AI20" s="56"/>
      <c r="AJ20" s="56"/>
      <c r="AK20" s="53"/>
      <c r="AL20" s="53"/>
      <c r="AM20" s="53"/>
      <c r="AN20" s="53"/>
      <c r="AO20" s="53"/>
      <c r="AP20" s="53"/>
      <c r="AQ20" s="57"/>
    </row>
    <row r="21" spans="1:43" ht="15" customHeight="1" x14ac:dyDescent="0.25">
      <c r="F21" s="53"/>
      <c r="G21" s="53"/>
      <c r="H21" s="4"/>
      <c r="I21" s="4"/>
      <c r="K21" s="54"/>
      <c r="T21" s="44"/>
      <c r="Y21" s="53"/>
      <c r="Z21" s="53"/>
      <c r="AA21" s="53"/>
      <c r="AB21" s="53"/>
      <c r="AC21" s="58"/>
      <c r="AG21" s="44"/>
      <c r="AH21" s="42"/>
      <c r="AI21" s="42"/>
      <c r="AJ21" s="42"/>
      <c r="AK21" s="53"/>
      <c r="AL21" s="53"/>
      <c r="AM21" s="53"/>
      <c r="AN21" s="53"/>
      <c r="AO21" s="53"/>
    </row>
    <row r="22" spans="1:43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2"/>
      <c r="S22" s="42"/>
      <c r="T22" s="42"/>
      <c r="U22" s="16"/>
      <c r="V22" s="16"/>
      <c r="W22" s="16"/>
      <c r="X22" s="42"/>
      <c r="Y22" s="40"/>
      <c r="Z22" s="42"/>
      <c r="AA22" s="42"/>
      <c r="AB22" s="44"/>
      <c r="AF22" s="44"/>
      <c r="AG22" s="44"/>
      <c r="AH22" s="44"/>
      <c r="AI22" s="44"/>
      <c r="AJ22" s="44"/>
      <c r="AK22" s="4"/>
      <c r="AL22" s="4"/>
      <c r="AM22" s="4"/>
      <c r="AN22" s="4"/>
    </row>
    <row r="23" spans="1:43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2"/>
      <c r="S23" s="42"/>
      <c r="T23" s="42"/>
      <c r="U23" s="16"/>
      <c r="V23" s="16"/>
      <c r="W23" s="16"/>
      <c r="X23" s="42"/>
      <c r="Y23" s="40"/>
      <c r="Z23" s="42"/>
      <c r="AA23" s="42"/>
      <c r="AB23" s="59"/>
      <c r="AK23" s="4"/>
      <c r="AL23" s="4"/>
      <c r="AM23" s="4"/>
      <c r="AN23" s="4"/>
    </row>
    <row r="24" spans="1:43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2"/>
      <c r="S24" s="42"/>
      <c r="T24" s="42"/>
      <c r="U24" s="16"/>
      <c r="V24" s="16"/>
      <c r="W24" s="16"/>
      <c r="X24" s="42"/>
      <c r="Y24" s="40"/>
      <c r="Z24" s="42"/>
      <c r="AA24" s="42"/>
      <c r="AB24" s="42"/>
      <c r="AC24" s="42"/>
      <c r="AD24" s="60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3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43"/>
      <c r="V25" s="43"/>
      <c r="W25" s="43"/>
      <c r="X25"/>
      <c r="Y25"/>
      <c r="Z25"/>
      <c r="AB25" s="59"/>
    </row>
    <row r="26" spans="1:43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43"/>
      <c r="V26" s="43"/>
      <c r="W26" s="43"/>
      <c r="X26" s="42"/>
      <c r="Y26"/>
      <c r="Z26"/>
      <c r="AB26" s="59"/>
    </row>
    <row r="27" spans="1:43" x14ac:dyDescent="0.25">
      <c r="AB27" s="59"/>
    </row>
    <row r="29" spans="1:43" x14ac:dyDescent="0.25">
      <c r="X29" s="44"/>
    </row>
  </sheetData>
  <mergeCells count="43">
    <mergeCell ref="AS9:AS10"/>
    <mergeCell ref="S18:X18"/>
    <mergeCell ref="Z18:AB18"/>
    <mergeCell ref="S19:X19"/>
    <mergeCell ref="Z19:AB19"/>
    <mergeCell ref="AQ9:AQ10"/>
    <mergeCell ref="AR9:AR10"/>
    <mergeCell ref="V9:V10"/>
    <mergeCell ref="AP9:AP10"/>
    <mergeCell ref="Y9:Y10"/>
    <mergeCell ref="Z9:AA9"/>
    <mergeCell ref="AB9:AB10"/>
    <mergeCell ref="AC9:AE9"/>
    <mergeCell ref="H9:Q9"/>
    <mergeCell ref="W9:W10"/>
    <mergeCell ref="X9:X10"/>
    <mergeCell ref="H7:I7"/>
    <mergeCell ref="Q5:AA5"/>
    <mergeCell ref="Q6:AA6"/>
    <mergeCell ref="F19:G19"/>
    <mergeCell ref="AM9:AM10"/>
    <mergeCell ref="AL9:AL10"/>
    <mergeCell ref="AK9:AK10"/>
    <mergeCell ref="AG9:AG10"/>
    <mergeCell ref="AH9:AH10"/>
    <mergeCell ref="AJ9:AJ10"/>
    <mergeCell ref="AF9:AF10"/>
    <mergeCell ref="AI9:AI10"/>
    <mergeCell ref="R9:R10"/>
    <mergeCell ref="U9:U10"/>
    <mergeCell ref="S9:S10"/>
    <mergeCell ref="T9:T10"/>
    <mergeCell ref="A11:C11"/>
    <mergeCell ref="F18:G18"/>
    <mergeCell ref="A9:A10"/>
    <mergeCell ref="B9:B10"/>
    <mergeCell ref="AO9:AO10"/>
    <mergeCell ref="AN9:AN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2025-07-10T09:16:50Z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