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5AB3E9EB-543E-4CD2-8B7B-ADD6F701D5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  <sheet name="Clone" sheetId="19" r:id="rId5"/>
  </sheets>
  <externalReferences>
    <externalReference r:id="rId6"/>
  </externalReferences>
  <definedNames>
    <definedName name="_xlnm._FilterDatabase" localSheetId="1" hidden="1">'Nhân viên'!$A$11:$AJ$14</definedName>
    <definedName name="_xlnm._FilterDatabase" localSheetId="0" hidden="1">'Tất cả'!$A$11:$AL$14</definedName>
    <definedName name="bangluong" localSheetId="1">'Nhân viên'!$A$9:$AE$14</definedName>
    <definedName name="bangluong" localSheetId="0">'Tất cả'!$A$9:$AG$14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cả'!$A$1:$AI$18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" i="19" l="1"/>
  <c r="AF14" i="19"/>
  <c r="AA14" i="19"/>
  <c r="Z14" i="19"/>
  <c r="Y14" i="19"/>
  <c r="T14" i="19"/>
  <c r="S14" i="19"/>
  <c r="R14" i="19"/>
  <c r="P14" i="19"/>
  <c r="N14" i="19"/>
  <c r="M14" i="19"/>
  <c r="L14" i="19"/>
  <c r="K14" i="19"/>
  <c r="J14" i="19"/>
  <c r="I14" i="19"/>
  <c r="G14" i="19"/>
  <c r="AE13" i="19"/>
  <c r="AA13" i="19"/>
  <c r="W13" i="19"/>
  <c r="V13" i="19"/>
  <c r="Q13" i="19"/>
  <c r="U13" i="19" s="1"/>
  <c r="H13" i="19"/>
  <c r="AB13" i="19" s="1"/>
  <c r="AA12" i="19"/>
  <c r="W12" i="19"/>
  <c r="W14" i="19" s="1"/>
  <c r="V12" i="19"/>
  <c r="V14" i="19" s="1"/>
  <c r="Q12" i="19"/>
  <c r="Q14" i="19" s="1"/>
  <c r="H12" i="19"/>
  <c r="AE12" i="19" s="1"/>
  <c r="AE14" i="19" s="1"/>
  <c r="AJ14" i="16"/>
  <c r="AF14" i="16"/>
  <c r="AA14" i="16"/>
  <c r="Z14" i="16"/>
  <c r="Y14" i="16"/>
  <c r="T14" i="16"/>
  <c r="S14" i="16"/>
  <c r="R14" i="16"/>
  <c r="P14" i="16"/>
  <c r="N14" i="16"/>
  <c r="M14" i="16"/>
  <c r="L14" i="16"/>
  <c r="K14" i="16"/>
  <c r="J14" i="16"/>
  <c r="I14" i="16"/>
  <c r="G14" i="16"/>
  <c r="AE13" i="16"/>
  <c r="AA13" i="16"/>
  <c r="W13" i="16"/>
  <c r="V13" i="16"/>
  <c r="Q13" i="16"/>
  <c r="U13" i="16" s="1"/>
  <c r="H13" i="16"/>
  <c r="AB13" i="16" s="1"/>
  <c r="AA12" i="16"/>
  <c r="W12" i="16"/>
  <c r="W14" i="16" s="1"/>
  <c r="V12" i="16"/>
  <c r="V14" i="16" s="1"/>
  <c r="Q12" i="16"/>
  <c r="Q14" i="16" s="1"/>
  <c r="H12" i="16"/>
  <c r="AE12" i="16" s="1"/>
  <c r="AE14" i="16" s="1"/>
  <c r="AJ14" i="15"/>
  <c r="AF14" i="15"/>
  <c r="AA14" i="15"/>
  <c r="Z14" i="15"/>
  <c r="Y14" i="15"/>
  <c r="T14" i="15"/>
  <c r="S14" i="15"/>
  <c r="R14" i="15"/>
  <c r="P14" i="15"/>
  <c r="N14" i="15"/>
  <c r="M14" i="15"/>
  <c r="L14" i="15"/>
  <c r="K14" i="15"/>
  <c r="J14" i="15"/>
  <c r="I14" i="15"/>
  <c r="G14" i="15"/>
  <c r="AE13" i="15"/>
  <c r="AA13" i="15"/>
  <c r="W13" i="15"/>
  <c r="V13" i="15"/>
  <c r="Q13" i="15"/>
  <c r="U13" i="15" s="1"/>
  <c r="H13" i="15"/>
  <c r="AB13" i="15" s="1"/>
  <c r="AA12" i="15"/>
  <c r="W12" i="15"/>
  <c r="W14" i="15" s="1"/>
  <c r="V12" i="15"/>
  <c r="V14" i="15" s="1"/>
  <c r="Q12" i="15"/>
  <c r="Q14" i="15" s="1"/>
  <c r="H12" i="15"/>
  <c r="AE12" i="15" s="1"/>
  <c r="AE14" i="15" s="1"/>
  <c r="AJ14" i="14"/>
  <c r="AF14" i="14"/>
  <c r="AA14" i="14"/>
  <c r="Z14" i="14"/>
  <c r="Y14" i="14"/>
  <c r="T14" i="14"/>
  <c r="S14" i="14"/>
  <c r="R14" i="14"/>
  <c r="P14" i="14"/>
  <c r="N14" i="14"/>
  <c r="M14" i="14"/>
  <c r="L14" i="14"/>
  <c r="K14" i="14"/>
  <c r="J14" i="14"/>
  <c r="I14" i="14"/>
  <c r="G14" i="14"/>
  <c r="AE13" i="14"/>
  <c r="AA13" i="14"/>
  <c r="W13" i="14"/>
  <c r="V13" i="14"/>
  <c r="Q13" i="14"/>
  <c r="U13" i="14" s="1"/>
  <c r="H13" i="14"/>
  <c r="AB13" i="14" s="1"/>
  <c r="AA12" i="14"/>
  <c r="W12" i="14"/>
  <c r="W14" i="14" s="1"/>
  <c r="V12" i="14"/>
  <c r="V14" i="14" s="1"/>
  <c r="Q12" i="14"/>
  <c r="U12" i="14" s="1"/>
  <c r="H12" i="14"/>
  <c r="AE12" i="14" s="1"/>
  <c r="AE14" i="14" s="1"/>
  <c r="AF14" i="18"/>
  <c r="AJ14" i="18"/>
  <c r="Z14" i="18"/>
  <c r="Y14" i="18"/>
  <c r="T14" i="18"/>
  <c r="S14" i="18"/>
  <c r="R14" i="18"/>
  <c r="P14" i="18"/>
  <c r="N14" i="18"/>
  <c r="M14" i="18"/>
  <c r="L14" i="18"/>
  <c r="K14" i="18"/>
  <c r="J14" i="18"/>
  <c r="I14" i="18"/>
  <c r="G14" i="18"/>
  <c r="AB13" i="18"/>
  <c r="AA13" i="18"/>
  <c r="W13" i="18"/>
  <c r="V13" i="18"/>
  <c r="V14" i="18" s="1"/>
  <c r="Q13" i="18"/>
  <c r="U13" i="18" s="1"/>
  <c r="H13" i="18"/>
  <c r="AE13" i="18" s="1"/>
  <c r="AA12" i="18"/>
  <c r="W12" i="18"/>
  <c r="V12" i="18"/>
  <c r="Q12" i="18"/>
  <c r="H12" i="18"/>
  <c r="H14" i="18" s="1"/>
  <c r="X13" i="19" l="1"/>
  <c r="AC13" i="19" s="1"/>
  <c r="AD13" i="19" s="1"/>
  <c r="AK13" i="19" s="1"/>
  <c r="AB12" i="19"/>
  <c r="AB14" i="19" s="1"/>
  <c r="H14" i="19"/>
  <c r="U12" i="19"/>
  <c r="X13" i="16"/>
  <c r="AC13" i="16" s="1"/>
  <c r="AD13" i="16" s="1"/>
  <c r="AK13" i="16" s="1"/>
  <c r="U12" i="16"/>
  <c r="AB12" i="16"/>
  <c r="AB14" i="16" s="1"/>
  <c r="H14" i="16"/>
  <c r="X13" i="15"/>
  <c r="AC13" i="15" s="1"/>
  <c r="AD13" i="15" s="1"/>
  <c r="AK13" i="15" s="1"/>
  <c r="U12" i="15"/>
  <c r="AB12" i="15"/>
  <c r="AB14" i="15" s="1"/>
  <c r="H14" i="15"/>
  <c r="X13" i="14"/>
  <c r="AC13" i="14" s="1"/>
  <c r="AD13" i="14" s="1"/>
  <c r="AK13" i="14" s="1"/>
  <c r="X12" i="14"/>
  <c r="U14" i="14"/>
  <c r="Q14" i="14"/>
  <c r="AB12" i="14"/>
  <c r="AB14" i="14" s="1"/>
  <c r="H14" i="14"/>
  <c r="AB12" i="18"/>
  <c r="AB14" i="18" s="1"/>
  <c r="AE12" i="18"/>
  <c r="AE14" i="18" s="1"/>
  <c r="AA14" i="18"/>
  <c r="Q14" i="18"/>
  <c r="W14" i="18"/>
  <c r="X13" i="18"/>
  <c r="AC13" i="18" s="1"/>
  <c r="AD13" i="18" s="1"/>
  <c r="AK13" i="18" s="1"/>
  <c r="U12" i="18"/>
  <c r="U14" i="19" l="1"/>
  <c r="X12" i="19"/>
  <c r="AG13" i="19"/>
  <c r="X12" i="16"/>
  <c r="U14" i="16"/>
  <c r="AG13" i="16"/>
  <c r="U14" i="15"/>
  <c r="X12" i="15"/>
  <c r="AG13" i="15"/>
  <c r="X14" i="14"/>
  <c r="AC12" i="14"/>
  <c r="AG13" i="14"/>
  <c r="AG13" i="18"/>
  <c r="U14" i="18"/>
  <c r="X12" i="18"/>
  <c r="AH13" i="19" l="1"/>
  <c r="AI13" i="19" s="1"/>
  <c r="X14" i="19"/>
  <c r="AC12" i="19"/>
  <c r="AH13" i="16"/>
  <c r="AI13" i="16"/>
  <c r="X14" i="16"/>
  <c r="AC12" i="16"/>
  <c r="AH13" i="15"/>
  <c r="AI13" i="15" s="1"/>
  <c r="X14" i="15"/>
  <c r="AC12" i="15"/>
  <c r="AH13" i="14"/>
  <c r="AI13" i="14"/>
  <c r="AC14" i="14"/>
  <c r="AD12" i="14"/>
  <c r="AH13" i="18"/>
  <c r="AI13" i="18" s="1"/>
  <c r="X14" i="18"/>
  <c r="AC12" i="18"/>
  <c r="AC14" i="19" l="1"/>
  <c r="AD12" i="19"/>
  <c r="AD12" i="16"/>
  <c r="AC14" i="16"/>
  <c r="AD12" i="15"/>
  <c r="AC14" i="15"/>
  <c r="AD14" i="14"/>
  <c r="AK12" i="14"/>
  <c r="AK14" i="14" s="1"/>
  <c r="AG12" i="14"/>
  <c r="AD12" i="18"/>
  <c r="AG12" i="18" s="1"/>
  <c r="AC14" i="18"/>
  <c r="AD14" i="19" l="1"/>
  <c r="AK12" i="19"/>
  <c r="AK14" i="19" s="1"/>
  <c r="AG12" i="19"/>
  <c r="AD14" i="16"/>
  <c r="AK12" i="16"/>
  <c r="AK14" i="16" s="1"/>
  <c r="AG12" i="16"/>
  <c r="AD14" i="15"/>
  <c r="AK12" i="15"/>
  <c r="AK14" i="15" s="1"/>
  <c r="AG12" i="15"/>
  <c r="AH12" i="14"/>
  <c r="AH14" i="14" s="1"/>
  <c r="AI12" i="14"/>
  <c r="AI14" i="14" s="1"/>
  <c r="AG14" i="14"/>
  <c r="AD14" i="18"/>
  <c r="AK12" i="18"/>
  <c r="AK14" i="18" s="1"/>
  <c r="AG14" i="19" l="1"/>
  <c r="AH12" i="19"/>
  <c r="AH14" i="19" s="1"/>
  <c r="AH12" i="16"/>
  <c r="AH14" i="16" s="1"/>
  <c r="AG14" i="16"/>
  <c r="AG14" i="15"/>
  <c r="AH12" i="15"/>
  <c r="AH14" i="15" s="1"/>
  <c r="AI12" i="15"/>
  <c r="AI14" i="15" s="1"/>
  <c r="AG14" i="18"/>
  <c r="AH12" i="18"/>
  <c r="AH14" i="18" s="1"/>
  <c r="AI12" i="19" l="1"/>
  <c r="AI14" i="19" s="1"/>
  <c r="AI12" i="16"/>
  <c r="AI14" i="16" s="1"/>
  <c r="AI12" i="18"/>
  <c r="AI14" i="18" s="1"/>
</calcChain>
</file>

<file path=xl/sharedStrings.xml><?xml version="1.0" encoding="utf-8"?>
<sst xmlns="http://schemas.openxmlformats.org/spreadsheetml/2006/main" count="280" uniqueCount="54">
  <si>
    <t>STT</t>
  </si>
  <si>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</si>
  <si>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</si>
  <si>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</si>
  <si>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Đông Hòa, ngày 31 tháng 07 năm 2024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</si>
  <si>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</si>
  <si>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</si>
  <si>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</si>
  <si>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</si>
  <si>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</si>
  <si>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</si>
  <si>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</si>
  <si>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</si>
  <si>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Lương đóng  BHXH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</si>
  <si>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</si>
  <si>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</si>
  <si>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</si>
  <si>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</si>
  <si>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</si>
  <si>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</si>
  <si>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</si>
  <si>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</si>
  <si>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</si>
  <si>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</si>
  <si>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</si>
  <si>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</si>
  <si>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</si>
  <si>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</si>
  <si>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</si>
  <si>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</si>
  <si>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</si>
  <si>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</si>
  <si>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</si>
  <si>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</si>
  <si>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</si>
  <si>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</si>
  <si>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BHXH</t>
  </si>
  <si>
    <t>TỔNG:</t>
  </si>
  <si>
    <t>Giám đốc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</si>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</sst>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4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right" vertical="center"/>
    </xf>
    <xf numFmtId="165" fontId="5" fillId="6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4" fillId="0" borderId="0" xfId="5" applyNumberFormat="1" applyFont="1" applyFill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</cellXfs>
  <cellStyles count="16">
    <cellStyle name="Comma [0] 2" xfId="11" xr:uid="{C8FA486F-6811-4C43-BAD3-4D636662A213}"/>
    <cellStyle name="Comma 2" xfId="4" xr:uid="{21F37CFA-E56C-4B0B-916A-564B0C4B4126}"/>
    <cellStyle name="Comma 2 2" xfId="12" xr:uid="{A1347DFF-E638-4470-AC29-6D24095346CF}"/>
    <cellStyle name="Comma 2 4" xfId="5" xr:uid="{65CC9C5D-49D2-489E-8C4A-1EC7F1EDC04B}"/>
    <cellStyle name="Comma 3" xfId="10" xr:uid="{9F9ACE33-96FE-41C0-A22F-1F00A2B9EDF1}"/>
    <cellStyle name="Comma 4" xfId="14" xr:uid="{00F85154-8CC3-4B11-80AF-76714FAB84B0}"/>
    <cellStyle name="Comma 5" xfId="6" xr:uid="{C32E82D7-B78E-4398-A554-4BB1A5AA8C7D}"/>
    <cellStyle name="Currency [0] 2" xfId="9" xr:uid="{82EED162-9152-4D75-83FF-E306F5F68374}"/>
    <cellStyle name="Currency 2" xfId="8" xr:uid="{9319C880-26A7-4CA2-8648-5E415C862599}"/>
    <cellStyle name="Currency 3" xfId="13" xr:uid="{394FB8D4-5CA0-48B9-8838-1881AE772E41}"/>
    <cellStyle name="Currency 4" xfId="15" xr:uid="{B84CEC2A-81A0-4725-B338-AD1F967D782C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L28"/>
  <sheetViews>
    <sheetView tabSelected="1" zoomScale="80" zoomScaleNormal="8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J29" sqref="J29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3.5703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5" t="s">
        <v>6</v>
      </c>
      <c r="Q5" s="95"/>
      <c r="R5" s="95"/>
      <c r="S5" s="95"/>
      <c r="T5" s="95"/>
      <c r="U5" s="95"/>
      <c r="V5" s="95"/>
      <c r="W5" s="95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6" t="s">
        <v>7</v>
      </c>
      <c r="Q6" s="96"/>
      <c r="R6" s="96"/>
      <c r="S6" s="96"/>
      <c r="T6" s="96"/>
      <c r="U6" s="96"/>
      <c r="V6" s="96"/>
      <c r="W6" s="96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93" t="s">
        <v>0</v>
      </c>
      <c r="B9" s="86" t="s">
        <v>42</v>
      </c>
      <c r="C9" s="99" t="s">
        <v>9</v>
      </c>
      <c r="D9" s="79" t="s">
        <v>10</v>
      </c>
      <c r="E9" s="79" t="s">
        <v>53</v>
      </c>
      <c r="F9" s="79" t="s">
        <v>11</v>
      </c>
      <c r="G9" s="94" t="s">
        <v>12</v>
      </c>
      <c r="H9" s="94" t="s">
        <v>13</v>
      </c>
      <c r="I9" s="93" t="s">
        <v>14</v>
      </c>
      <c r="J9" s="93"/>
      <c r="K9" s="93"/>
      <c r="L9" s="93"/>
      <c r="M9" s="93"/>
      <c r="N9" s="93"/>
      <c r="O9" s="93"/>
      <c r="P9" s="93"/>
      <c r="Q9" s="79" t="s">
        <v>15</v>
      </c>
      <c r="R9" s="79" t="s">
        <v>16</v>
      </c>
      <c r="S9" s="79" t="s">
        <v>17</v>
      </c>
      <c r="T9" s="82" t="s">
        <v>44</v>
      </c>
      <c r="U9" s="90" t="s">
        <v>18</v>
      </c>
      <c r="V9" s="91" t="s">
        <v>19</v>
      </c>
      <c r="W9" s="92"/>
      <c r="X9" s="79" t="s">
        <v>20</v>
      </c>
      <c r="Y9" s="93" t="s">
        <v>21</v>
      </c>
      <c r="Z9" s="93"/>
      <c r="AA9" s="93"/>
      <c r="AB9" s="93"/>
      <c r="AC9" s="79" t="s">
        <v>22</v>
      </c>
      <c r="AD9" s="71" t="s">
        <v>23</v>
      </c>
      <c r="AE9" s="71" t="s">
        <v>24</v>
      </c>
      <c r="AF9" s="71" t="s">
        <v>43</v>
      </c>
      <c r="AG9" s="86" t="s">
        <v>25</v>
      </c>
      <c r="AH9" s="87" t="s">
        <v>26</v>
      </c>
      <c r="AI9" s="79" t="s">
        <v>27</v>
      </c>
      <c r="AJ9" s="89" t="s">
        <v>28</v>
      </c>
      <c r="AK9" s="77" t="s">
        <v>29</v>
      </c>
      <c r="AL9" s="73" t="s">
        <v>30</v>
      </c>
    </row>
    <row r="10" spans="1:38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51</v>
      </c>
      <c r="J10" s="21" t="s">
        <v>50</v>
      </c>
      <c r="K10" s="21" t="s">
        <v>45</v>
      </c>
      <c r="L10" s="21" t="s">
        <v>49</v>
      </c>
      <c r="M10" s="22" t="s">
        <v>48</v>
      </c>
      <c r="N10" s="22" t="s">
        <v>47</v>
      </c>
      <c r="O10" s="22" t="s">
        <v>46</v>
      </c>
      <c r="P10" s="22" t="s">
        <v>52</v>
      </c>
      <c r="Q10" s="80"/>
      <c r="R10" s="80"/>
      <c r="S10" s="81"/>
      <c r="T10" s="83"/>
      <c r="U10" s="90"/>
      <c r="V10" s="22" t="s">
        <v>31</v>
      </c>
      <c r="W10" s="22" t="s">
        <v>32</v>
      </c>
      <c r="X10" s="81"/>
      <c r="Y10" s="24" t="s">
        <v>33</v>
      </c>
      <c r="Z10" s="23" t="s">
        <v>34</v>
      </c>
      <c r="AA10" s="23" t="s">
        <v>35</v>
      </c>
      <c r="AB10" s="23" t="s">
        <v>36</v>
      </c>
      <c r="AC10" s="81"/>
      <c r="AD10" s="72"/>
      <c r="AE10" s="85"/>
      <c r="AF10" s="72"/>
      <c r="AG10" s="81"/>
      <c r="AH10" s="88"/>
      <c r="AI10" s="80"/>
      <c r="AJ10" s="89"/>
      <c r="AK10" s="78"/>
      <c r="AL10" s="73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+G12+P12</f>
        <v>0</v>
      </c>
      <c r="I12" s="30"/>
      <c r="J12" s="30"/>
      <c r="K12" s="30"/>
      <c r="L12" s="30"/>
      <c r="M12" s="30"/>
      <c r="N12" s="30"/>
      <c r="O12" s="30"/>
      <c r="P12" s="30"/>
      <c r="Q12" s="69">
        <f t="shared" ref="Q12:Q13" si="1">SUM(I12:P12)</f>
        <v>0</v>
      </c>
      <c r="R12" s="30"/>
      <c r="S12" s="29"/>
      <c r="T12" s="31"/>
      <c r="U12" s="32" t="e">
        <f t="shared" ref="U12:U13" si="2">ROUND(((G12+Q12+R12)/F12*S12)+T12,0)</f>
        <v>#DIV/0!</v>
      </c>
      <c r="V12" s="70">
        <f>+I12</f>
        <v>0</v>
      </c>
      <c r="W12" s="70">
        <f>+N12</f>
        <v>0</v>
      </c>
      <c r="X12" s="30" t="e">
        <f t="shared" ref="X12:X13" si="3">+U12-V12-W12</f>
        <v>#DIV/0!</v>
      </c>
      <c r="Y12" s="30"/>
      <c r="Z12" s="32">
        <v>0</v>
      </c>
      <c r="AA12" s="30">
        <f>4400000*Z12</f>
        <v>0</v>
      </c>
      <c r="AB12" s="30">
        <f t="shared" ref="AB12:AB13" si="4">ROUND(H12*10.5%,0)</f>
        <v>0</v>
      </c>
      <c r="AC12" s="33" t="e">
        <f t="shared" ref="AC12:AC13" si="5">+IF(X12-Y12-AA12-AB12&gt;0,X12-Y12-AA12-AB12,0)</f>
        <v>#DIV/0!</v>
      </c>
      <c r="AD12" s="34" t="e">
        <f t="shared" ref="AD12:AD13" si="6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4">
        <f t="shared" ref="AE12:AE13" si="7">ROUND(H12*1%,0)</f>
        <v>0</v>
      </c>
      <c r="AF12" s="34"/>
      <c r="AG12" s="30" t="e">
        <f>ROUND(U12-AB12-AD12-AE12 - AF12,0)</f>
        <v>#DIV/0!</v>
      </c>
      <c r="AH12" s="30" t="e">
        <f>AG12</f>
        <v>#DIV/0!</v>
      </c>
      <c r="AI12" s="35" t="e">
        <f>IF(AND(AG12&gt;AH12,AH12&gt;0),AG12-AH12,0)</f>
        <v>#DIV/0!</v>
      </c>
      <c r="AJ12" s="30"/>
      <c r="AK12" s="35" t="e">
        <f t="shared" ref="AK12:AK13" si="8">+IF(AD12&gt;0,1,0)</f>
        <v>#DIV/0!</v>
      </c>
      <c r="AL12" s="68"/>
    </row>
    <row r="13" spans="1:38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30"/>
      <c r="Q13" s="69">
        <f t="shared" si="1"/>
        <v>0</v>
      </c>
      <c r="R13" s="30"/>
      <c r="S13" s="29"/>
      <c r="T13" s="31"/>
      <c r="U13" s="32" t="e">
        <f t="shared" si="2"/>
        <v>#DIV/0!</v>
      </c>
      <c r="V13" s="70">
        <f>+I13</f>
        <v>0</v>
      </c>
      <c r="W13" s="70">
        <f>+N13</f>
        <v>0</v>
      </c>
      <c r="X13" s="30" t="e">
        <f t="shared" si="3"/>
        <v>#DIV/0!</v>
      </c>
      <c r="Y13" s="30"/>
      <c r="Z13" s="32">
        <v>0</v>
      </c>
      <c r="AA13" s="30">
        <f>4400000*Z13</f>
        <v>0</v>
      </c>
      <c r="AB13" s="30">
        <f t="shared" si="4"/>
        <v>0</v>
      </c>
      <c r="AC13" s="33" t="e">
        <f t="shared" si="5"/>
        <v>#DIV/0!</v>
      </c>
      <c r="AD13" s="34" t="e">
        <f t="shared" si="6"/>
        <v>#DIV/0!</v>
      </c>
      <c r="AE13" s="34">
        <f t="shared" si="7"/>
        <v>0</v>
      </c>
      <c r="AF13" s="34"/>
      <c r="AG13" s="30" t="e">
        <f>ROUND(U13-AB13-AD13-AE13 - AF13,0)</f>
        <v>#DIV/0!</v>
      </c>
      <c r="AH13" s="30" t="e">
        <f>AG13</f>
        <v>#DIV/0!</v>
      </c>
      <c r="AI13" s="35" t="e">
        <f>IF(AND(AG13&gt;AH13,AH13&gt;0),AG13-AH13,0)</f>
        <v>#DIV/0!</v>
      </c>
      <c r="AJ13" s="30"/>
      <c r="AK13" s="35" t="e">
        <f t="shared" si="8"/>
        <v>#DIV/0!</v>
      </c>
      <c r="AL13" s="68"/>
    </row>
    <row r="14" spans="1:38" s="6" customFormat="1" ht="25.5" customHeight="1" x14ac:dyDescent="0.25">
      <c r="A14" s="37" t="s">
        <v>37</v>
      </c>
      <c r="B14" s="39"/>
      <c r="C14" s="38"/>
      <c r="D14" s="39"/>
      <c r="E14" s="39"/>
      <c r="F14" s="40"/>
      <c r="G14" s="41">
        <f t="shared" ref="G14:AK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/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1">
        <f t="shared" si="9"/>
        <v>0</v>
      </c>
      <c r="U14" s="42" t="e">
        <f t="shared" si="9"/>
        <v>#DIV/0!</v>
      </c>
      <c r="V14" s="41">
        <f t="shared" si="9"/>
        <v>0</v>
      </c>
      <c r="W14" s="41">
        <f t="shared" si="9"/>
        <v>0</v>
      </c>
      <c r="X14" s="41" t="e">
        <f t="shared" si="9"/>
        <v>#DIV/0!</v>
      </c>
      <c r="Y14" s="41">
        <f t="shared" si="9"/>
        <v>0</v>
      </c>
      <c r="Z14" s="43">
        <f t="shared" si="9"/>
        <v>0</v>
      </c>
      <c r="AA14" s="41">
        <f t="shared" si="9"/>
        <v>0</v>
      </c>
      <c r="AB14" s="41">
        <f t="shared" si="9"/>
        <v>0</v>
      </c>
      <c r="AC14" s="41" t="e">
        <f t="shared" si="9"/>
        <v>#DIV/0!</v>
      </c>
      <c r="AD14" s="42" t="e">
        <f t="shared" si="9"/>
        <v>#DIV/0!</v>
      </c>
      <c r="AE14" s="42">
        <f t="shared" si="9"/>
        <v>0</v>
      </c>
      <c r="AF14" s="42">
        <f t="shared" si="9"/>
        <v>0</v>
      </c>
      <c r="AG14" s="42" t="e">
        <f t="shared" si="9"/>
        <v>#DIV/0!</v>
      </c>
      <c r="AH14" s="44" t="e">
        <f t="shared" si="9"/>
        <v>#DIV/0!</v>
      </c>
      <c r="AI14" s="41" t="e">
        <f t="shared" si="9"/>
        <v>#DIV/0!</v>
      </c>
      <c r="AJ14" s="41">
        <f t="shared" si="9"/>
        <v>0</v>
      </c>
      <c r="AK14" s="41" t="e">
        <f t="shared" si="9"/>
        <v>#DIV/0!</v>
      </c>
      <c r="AL14" s="36"/>
    </row>
    <row r="15" spans="1:38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16"/>
      <c r="U15" s="47"/>
      <c r="V15" s="47"/>
      <c r="W15" s="47"/>
      <c r="X15" s="48"/>
      <c r="Y15"/>
      <c r="Z15" s="49"/>
      <c r="AA15"/>
      <c r="AB15"/>
      <c r="AC15" s="50"/>
      <c r="AD15"/>
      <c r="AE15"/>
      <c r="AF15"/>
      <c r="AG15" s="51"/>
      <c r="AH15" s="51"/>
      <c r="AI15" s="51"/>
    </row>
    <row r="16" spans="1:38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7"/>
      <c r="R16" s="47"/>
      <c r="S16" s="47"/>
      <c r="T16" s="16"/>
      <c r="U16" s="47"/>
      <c r="V16" s="47"/>
      <c r="W16" s="47"/>
      <c r="AG16" s="4"/>
      <c r="AH16" s="4"/>
      <c r="AI16" s="4"/>
    </row>
    <row r="17" spans="1:38" s="52" customFormat="1" ht="16.5" customHeight="1" x14ac:dyDescent="0.25">
      <c r="C17" s="53"/>
      <c r="F17" s="74" t="s">
        <v>38</v>
      </c>
      <c r="G17" s="74"/>
      <c r="H17" s="74"/>
      <c r="I17" s="54"/>
      <c r="J17" s="54"/>
      <c r="L17" s="55"/>
      <c r="T17" s="54"/>
      <c r="V17" s="75" t="s">
        <v>39</v>
      </c>
      <c r="W17" s="75"/>
      <c r="X17" s="75"/>
      <c r="Z17" s="56"/>
      <c r="AA17" s="57"/>
      <c r="AD17" s="58"/>
      <c r="AE17" s="58"/>
      <c r="AF17" s="58"/>
      <c r="AG17" s="76" t="s">
        <v>40</v>
      </c>
      <c r="AH17" s="76"/>
      <c r="AI17" s="76"/>
      <c r="AJ17" s="76"/>
      <c r="AL17" s="59"/>
    </row>
    <row r="18" spans="1:38" ht="15" customHeight="1" x14ac:dyDescent="0.25">
      <c r="F18" s="84" t="s">
        <v>41</v>
      </c>
      <c r="G18" s="84"/>
      <c r="H18" s="84"/>
      <c r="I18" s="4"/>
      <c r="J18" s="4"/>
      <c r="L18" s="61"/>
      <c r="S18" s="51"/>
      <c r="V18" s="84" t="s">
        <v>41</v>
      </c>
      <c r="W18" s="84"/>
      <c r="X18" s="84"/>
      <c r="AB18" s="51"/>
      <c r="AD18" s="47"/>
      <c r="AE18" s="47"/>
      <c r="AF18" s="47"/>
      <c r="AG18" s="84" t="s">
        <v>41</v>
      </c>
      <c r="AH18" s="84"/>
      <c r="AI18" s="84"/>
      <c r="AJ18" s="84"/>
    </row>
    <row r="19" spans="1:38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2"/>
      <c r="AA19" s="60"/>
      <c r="AB19" s="60"/>
      <c r="AC19" s="60"/>
      <c r="AD19" s="63"/>
      <c r="AE19" s="63"/>
      <c r="AF19" s="63"/>
      <c r="AG19" s="60"/>
      <c r="AH19" s="60"/>
      <c r="AI19" s="60"/>
      <c r="AJ19" s="60"/>
      <c r="AK19" s="60"/>
      <c r="AL19" s="64"/>
    </row>
    <row r="20" spans="1:38" ht="15" customHeight="1" x14ac:dyDescent="0.25">
      <c r="F20" s="60"/>
      <c r="G20" s="60"/>
      <c r="H20" s="60"/>
      <c r="I20" s="4"/>
      <c r="J20" s="4"/>
      <c r="L20" s="61"/>
      <c r="S20" s="51"/>
      <c r="V20" s="60"/>
      <c r="W20" s="60"/>
      <c r="X20" s="60"/>
      <c r="Y20" s="65"/>
      <c r="AC20" s="51"/>
      <c r="AD20" s="47"/>
      <c r="AE20" s="47"/>
      <c r="AF20" s="47"/>
      <c r="AG20" s="60"/>
      <c r="AH20" s="60"/>
      <c r="AI20" s="60"/>
      <c r="AJ20" s="60"/>
    </row>
    <row r="21" spans="1:38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  <c r="R21" s="47"/>
      <c r="S21" s="47"/>
      <c r="T21" s="16"/>
      <c r="U21" s="47"/>
      <c r="V21" s="47"/>
      <c r="W21" s="47"/>
      <c r="X21" s="51"/>
      <c r="AB21" s="51"/>
      <c r="AC21" s="51"/>
      <c r="AD21" s="51"/>
      <c r="AE21" s="51"/>
      <c r="AF21" s="51"/>
      <c r="AG21" s="4"/>
      <c r="AH21" s="4"/>
      <c r="AI21" s="4"/>
    </row>
    <row r="22" spans="1:38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  <c r="R22" s="47"/>
      <c r="S22" s="47"/>
      <c r="T22" s="16"/>
      <c r="U22" s="47"/>
      <c r="V22" s="47"/>
      <c r="W22" s="47"/>
      <c r="X22" s="66"/>
      <c r="AG22" s="4"/>
      <c r="AH22" s="4"/>
      <c r="AI22" s="4"/>
    </row>
    <row r="23" spans="1:38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  <c r="R23" s="47"/>
      <c r="S23" s="47"/>
      <c r="T23" s="16"/>
      <c r="U23" s="47"/>
      <c r="V23" s="47"/>
      <c r="W23" s="47"/>
      <c r="X23" s="47"/>
      <c r="Y23" s="47"/>
      <c r="Z23" s="6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8"/>
      <c r="U24"/>
      <c r="V24"/>
      <c r="X24" s="66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8"/>
      <c r="U25" s="47"/>
      <c r="V25"/>
      <c r="X25" s="66"/>
    </row>
    <row r="26" spans="1:38" x14ac:dyDescent="0.25">
      <c r="X26" s="66"/>
    </row>
    <row r="28" spans="1:38" x14ac:dyDescent="0.25">
      <c r="U28" s="51"/>
    </row>
  </sheetData>
  <autoFilter ref="A11:AL14" xr:uid="{00000000-0009-0000-0000-000000000000}"/>
  <mergeCells count="36"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  <mergeCell ref="F18:H18"/>
    <mergeCell ref="V18:X18"/>
    <mergeCell ref="AG18:AJ18"/>
    <mergeCell ref="AE9:AE10"/>
    <mergeCell ref="AG9:AG10"/>
    <mergeCell ref="AH9:AH10"/>
    <mergeCell ref="AI9:AI10"/>
    <mergeCell ref="AJ9:AJ10"/>
    <mergeCell ref="U9:U10"/>
    <mergeCell ref="V9:W9"/>
    <mergeCell ref="X9:X10"/>
    <mergeCell ref="Y9:AB9"/>
    <mergeCell ref="AC9:AC10"/>
    <mergeCell ref="AD9:AD10"/>
    <mergeCell ref="H9:H10"/>
    <mergeCell ref="I9:P9"/>
    <mergeCell ref="AF9:AF10"/>
    <mergeCell ref="AL9:AL10"/>
    <mergeCell ref="F17:H17"/>
    <mergeCell ref="V17:X17"/>
    <mergeCell ref="AG17:AJ17"/>
    <mergeCell ref="AK9:AK10"/>
    <mergeCell ref="Q9:Q10"/>
    <mergeCell ref="R9:R10"/>
    <mergeCell ref="S9:S10"/>
    <mergeCell ref="T9:T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5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L28"/>
  <sheetViews>
    <sheetView zoomScale="80" zoomScaleNormal="8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3.5703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5" t="s">
        <v>6</v>
      </c>
      <c r="Q5" s="95"/>
      <c r="R5" s="95"/>
      <c r="S5" s="95"/>
      <c r="T5" s="95"/>
      <c r="U5" s="95"/>
      <c r="V5" s="95"/>
      <c r="W5" s="95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6" t="s">
        <v>7</v>
      </c>
      <c r="Q6" s="96"/>
      <c r="R6" s="96"/>
      <c r="S6" s="96"/>
      <c r="T6" s="96"/>
      <c r="U6" s="96"/>
      <c r="V6" s="96"/>
      <c r="W6" s="96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19">
        <v>24</v>
      </c>
      <c r="Z8" s="19">
        <v>25</v>
      </c>
      <c r="AA8" s="19">
        <v>26</v>
      </c>
      <c r="AB8" s="19">
        <v>27</v>
      </c>
      <c r="AC8" s="19">
        <v>28</v>
      </c>
      <c r="AD8" s="19">
        <v>29</v>
      </c>
      <c r="AE8" s="19">
        <v>30</v>
      </c>
      <c r="AG8" s="19">
        <v>31</v>
      </c>
      <c r="AH8" s="19">
        <v>32</v>
      </c>
      <c r="AI8" s="19">
        <v>33</v>
      </c>
      <c r="AJ8" s="19">
        <v>34</v>
      </c>
      <c r="AK8" s="19">
        <v>35</v>
      </c>
      <c r="AL8" s="20"/>
    </row>
    <row r="9" spans="1:38" ht="58.5" customHeight="1" x14ac:dyDescent="0.25">
      <c r="A9" s="93" t="s">
        <v>0</v>
      </c>
      <c r="B9" s="86" t="s">
        <v>42</v>
      </c>
      <c r="C9" s="99" t="s">
        <v>9</v>
      </c>
      <c r="D9" s="79" t="s">
        <v>10</v>
      </c>
      <c r="E9" s="79" t="s">
        <v>53</v>
      </c>
      <c r="F9" s="79" t="s">
        <v>11</v>
      </c>
      <c r="G9" s="94" t="s">
        <v>12</v>
      </c>
      <c r="H9" s="94" t="s">
        <v>13</v>
      </c>
      <c r="I9" s="93" t="s">
        <v>14</v>
      </c>
      <c r="J9" s="93"/>
      <c r="K9" s="93"/>
      <c r="L9" s="93"/>
      <c r="M9" s="93"/>
      <c r="N9" s="93"/>
      <c r="O9" s="93"/>
      <c r="P9" s="93"/>
      <c r="Q9" s="79" t="s">
        <v>15</v>
      </c>
      <c r="R9" s="79" t="s">
        <v>16</v>
      </c>
      <c r="S9" s="79" t="s">
        <v>17</v>
      </c>
      <c r="T9" s="82" t="s">
        <v>44</v>
      </c>
      <c r="U9" s="90" t="s">
        <v>18</v>
      </c>
      <c r="V9" s="91" t="s">
        <v>19</v>
      </c>
      <c r="W9" s="92"/>
      <c r="X9" s="79" t="s">
        <v>20</v>
      </c>
      <c r="Y9" s="93" t="s">
        <v>21</v>
      </c>
      <c r="Z9" s="93"/>
      <c r="AA9" s="93"/>
      <c r="AB9" s="93"/>
      <c r="AC9" s="79" t="s">
        <v>22</v>
      </c>
      <c r="AD9" s="71" t="s">
        <v>23</v>
      </c>
      <c r="AE9" s="71" t="s">
        <v>24</v>
      </c>
      <c r="AF9" s="71" t="s">
        <v>43</v>
      </c>
      <c r="AG9" s="86" t="s">
        <v>25</v>
      </c>
      <c r="AH9" s="87" t="s">
        <v>26</v>
      </c>
      <c r="AI9" s="79" t="s">
        <v>27</v>
      </c>
      <c r="AJ9" s="89" t="s">
        <v>28</v>
      </c>
      <c r="AK9" s="77" t="s">
        <v>29</v>
      </c>
      <c r="AL9" s="73" t="s">
        <v>30</v>
      </c>
    </row>
    <row r="10" spans="1:38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51</v>
      </c>
      <c r="J10" s="21" t="s">
        <v>50</v>
      </c>
      <c r="K10" s="21" t="s">
        <v>45</v>
      </c>
      <c r="L10" s="21" t="s">
        <v>49</v>
      </c>
      <c r="M10" s="22" t="s">
        <v>48</v>
      </c>
      <c r="N10" s="22" t="s">
        <v>47</v>
      </c>
      <c r="O10" s="22" t="s">
        <v>46</v>
      </c>
      <c r="P10" s="22" t="s">
        <v>52</v>
      </c>
      <c r="Q10" s="80"/>
      <c r="R10" s="80"/>
      <c r="S10" s="81"/>
      <c r="T10" s="83"/>
      <c r="U10" s="90"/>
      <c r="V10" s="22" t="s">
        <v>31</v>
      </c>
      <c r="W10" s="22" t="s">
        <v>32</v>
      </c>
      <c r="X10" s="81"/>
      <c r="Y10" s="24" t="s">
        <v>33</v>
      </c>
      <c r="Z10" s="23" t="s">
        <v>34</v>
      </c>
      <c r="AA10" s="23" t="s">
        <v>35</v>
      </c>
      <c r="AB10" s="23" t="s">
        <v>36</v>
      </c>
      <c r="AC10" s="81"/>
      <c r="AD10" s="72"/>
      <c r="AE10" s="85"/>
      <c r="AF10" s="72"/>
      <c r="AG10" s="81"/>
      <c r="AH10" s="88"/>
      <c r="AI10" s="80"/>
      <c r="AJ10" s="89"/>
      <c r="AK10" s="78"/>
      <c r="AL10" s="73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+G12+P12</f>
        <v>0</v>
      </c>
      <c r="I12" s="30"/>
      <c r="J12" s="30"/>
      <c r="K12" s="30"/>
      <c r="L12" s="30"/>
      <c r="M12" s="30"/>
      <c r="N12" s="30"/>
      <c r="O12" s="30"/>
      <c r="P12" s="30"/>
      <c r="Q12" s="69">
        <f t="shared" ref="Q12:Q13" si="1">SUM(I12:P12)</f>
        <v>0</v>
      </c>
      <c r="R12" s="30"/>
      <c r="S12" s="29"/>
      <c r="T12" s="31"/>
      <c r="U12" s="32" t="e">
        <f t="shared" ref="U12:U13" si="2">ROUND(((G12+Q12+R12)/F12*S12)+T12,0)</f>
        <v>#DIV/0!</v>
      </c>
      <c r="V12" s="70">
        <f>+I12</f>
        <v>0</v>
      </c>
      <c r="W12" s="70">
        <f>+N12</f>
        <v>0</v>
      </c>
      <c r="X12" s="30" t="e">
        <f t="shared" ref="X12:X13" si="3">+U12-V12-W12</f>
        <v>#DIV/0!</v>
      </c>
      <c r="Y12" s="30"/>
      <c r="Z12" s="32">
        <v>0</v>
      </c>
      <c r="AA12" s="30">
        <f>4400000*Z12</f>
        <v>0</v>
      </c>
      <c r="AB12" s="30">
        <f t="shared" ref="AB12:AB13" si="4">ROUND(H12*10.5%,0)</f>
        <v>0</v>
      </c>
      <c r="AC12" s="33" t="e">
        <f t="shared" ref="AC12:AC13" si="5">+IF(X12-Y12-AA12-AB12&gt;0,X12-Y12-AA12-AB12,0)</f>
        <v>#DIV/0!</v>
      </c>
      <c r="AD12" s="34" t="e">
        <f t="shared" ref="AD12:AD13" si="6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4">
        <f t="shared" ref="AE12:AE13" si="7">ROUND(H12*1%,0)</f>
        <v>0</v>
      </c>
      <c r="AF12" s="34"/>
      <c r="AG12" s="30" t="e">
        <f>ROUND(U12-AB12-AD12-AE12 - AF12,0)</f>
        <v>#DIV/0!</v>
      </c>
      <c r="AH12" s="30" t="e">
        <f>AG12</f>
        <v>#DIV/0!</v>
      </c>
      <c r="AI12" s="35" t="e">
        <f>IF(AND(AG12&gt;AH12,AH12&gt;0),AG12-AH12,0)</f>
        <v>#DIV/0!</v>
      </c>
      <c r="AJ12" s="30"/>
      <c r="AK12" s="35" t="e">
        <f t="shared" ref="AK12:AK13" si="8">+IF(AD12&gt;0,1,0)</f>
        <v>#DIV/0!</v>
      </c>
      <c r="AL12" s="68"/>
    </row>
    <row r="13" spans="1:38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30"/>
      <c r="Q13" s="69">
        <f t="shared" si="1"/>
        <v>0</v>
      </c>
      <c r="R13" s="30"/>
      <c r="S13" s="29"/>
      <c r="T13" s="31"/>
      <c r="U13" s="32" t="e">
        <f t="shared" si="2"/>
        <v>#DIV/0!</v>
      </c>
      <c r="V13" s="70">
        <f>+I13</f>
        <v>0</v>
      </c>
      <c r="W13" s="70">
        <f>+N13</f>
        <v>0</v>
      </c>
      <c r="X13" s="30" t="e">
        <f t="shared" si="3"/>
        <v>#DIV/0!</v>
      </c>
      <c r="Y13" s="30"/>
      <c r="Z13" s="32">
        <v>0</v>
      </c>
      <c r="AA13" s="30">
        <f>4400000*Z13</f>
        <v>0</v>
      </c>
      <c r="AB13" s="30">
        <f t="shared" si="4"/>
        <v>0</v>
      </c>
      <c r="AC13" s="33" t="e">
        <f t="shared" si="5"/>
        <v>#DIV/0!</v>
      </c>
      <c r="AD13" s="34" t="e">
        <f t="shared" si="6"/>
        <v>#DIV/0!</v>
      </c>
      <c r="AE13" s="34">
        <f t="shared" si="7"/>
        <v>0</v>
      </c>
      <c r="AF13" s="34"/>
      <c r="AG13" s="30" t="e">
        <f>ROUND(U13-AB13-AD13-AE13 - AF13,0)</f>
        <v>#DIV/0!</v>
      </c>
      <c r="AH13" s="30" t="e">
        <f>AG13</f>
        <v>#DIV/0!</v>
      </c>
      <c r="AI13" s="35" t="e">
        <f>IF(AND(AG13&gt;AH13,AH13&gt;0),AG13-AH13,0)</f>
        <v>#DIV/0!</v>
      </c>
      <c r="AJ13" s="30"/>
      <c r="AK13" s="35" t="e">
        <f t="shared" si="8"/>
        <v>#DIV/0!</v>
      </c>
      <c r="AL13" s="68"/>
    </row>
    <row r="14" spans="1:38" s="6" customFormat="1" ht="25.5" customHeight="1" x14ac:dyDescent="0.25">
      <c r="A14" s="37" t="s">
        <v>37</v>
      </c>
      <c r="B14" s="39"/>
      <c r="C14" s="38"/>
      <c r="D14" s="39"/>
      <c r="E14" s="39"/>
      <c r="F14" s="40"/>
      <c r="G14" s="41">
        <f t="shared" ref="G14:AK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/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1">
        <f t="shared" si="9"/>
        <v>0</v>
      </c>
      <c r="U14" s="42" t="e">
        <f t="shared" si="9"/>
        <v>#DIV/0!</v>
      </c>
      <c r="V14" s="41">
        <f t="shared" si="9"/>
        <v>0</v>
      </c>
      <c r="W14" s="41">
        <f t="shared" si="9"/>
        <v>0</v>
      </c>
      <c r="X14" s="41" t="e">
        <f t="shared" si="9"/>
        <v>#DIV/0!</v>
      </c>
      <c r="Y14" s="41">
        <f t="shared" si="9"/>
        <v>0</v>
      </c>
      <c r="Z14" s="43">
        <f t="shared" si="9"/>
        <v>0</v>
      </c>
      <c r="AA14" s="41">
        <f t="shared" si="9"/>
        <v>0</v>
      </c>
      <c r="AB14" s="41">
        <f t="shared" si="9"/>
        <v>0</v>
      </c>
      <c r="AC14" s="41" t="e">
        <f t="shared" si="9"/>
        <v>#DIV/0!</v>
      </c>
      <c r="AD14" s="42" t="e">
        <f t="shared" si="9"/>
        <v>#DIV/0!</v>
      </c>
      <c r="AE14" s="42">
        <f t="shared" si="9"/>
        <v>0</v>
      </c>
      <c r="AF14" s="42">
        <f t="shared" si="9"/>
        <v>0</v>
      </c>
      <c r="AG14" s="42" t="e">
        <f t="shared" si="9"/>
        <v>#DIV/0!</v>
      </c>
      <c r="AH14" s="44" t="e">
        <f t="shared" si="9"/>
        <v>#DIV/0!</v>
      </c>
      <c r="AI14" s="41" t="e">
        <f t="shared" si="9"/>
        <v>#DIV/0!</v>
      </c>
      <c r="AJ14" s="41">
        <f t="shared" si="9"/>
        <v>0</v>
      </c>
      <c r="AK14" s="41" t="e">
        <f t="shared" si="9"/>
        <v>#DIV/0!</v>
      </c>
      <c r="AL14" s="36"/>
    </row>
    <row r="15" spans="1:38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16"/>
      <c r="U15" s="47"/>
      <c r="V15" s="47"/>
      <c r="W15" s="47"/>
      <c r="X15" s="48"/>
      <c r="Y15"/>
      <c r="Z15" s="49"/>
      <c r="AA15"/>
      <c r="AB15"/>
      <c r="AC15" s="50"/>
      <c r="AD15"/>
      <c r="AE15"/>
      <c r="AF15"/>
      <c r="AG15" s="51"/>
      <c r="AH15" s="51"/>
      <c r="AI15" s="51"/>
    </row>
    <row r="16" spans="1:38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7"/>
      <c r="R16" s="47"/>
      <c r="S16" s="47"/>
      <c r="T16" s="16"/>
      <c r="U16" s="47"/>
      <c r="V16" s="47"/>
      <c r="W16" s="47"/>
      <c r="AG16" s="4"/>
      <c r="AH16" s="4"/>
      <c r="AI16" s="4"/>
    </row>
    <row r="17" spans="1:38" s="52" customFormat="1" ht="16.5" customHeight="1" x14ac:dyDescent="0.25">
      <c r="C17" s="53"/>
      <c r="F17" s="74" t="s">
        <v>38</v>
      </c>
      <c r="G17" s="74"/>
      <c r="H17" s="74"/>
      <c r="I17" s="54"/>
      <c r="J17" s="54"/>
      <c r="L17" s="55"/>
      <c r="T17" s="54"/>
      <c r="V17" s="75" t="s">
        <v>39</v>
      </c>
      <c r="W17" s="75"/>
      <c r="X17" s="75"/>
      <c r="Z17" s="56"/>
      <c r="AA17" s="57"/>
      <c r="AD17" s="58"/>
      <c r="AE17" s="58"/>
      <c r="AF17" s="58"/>
      <c r="AG17" s="76" t="s">
        <v>40</v>
      </c>
      <c r="AH17" s="76"/>
      <c r="AI17" s="76"/>
      <c r="AJ17" s="76"/>
      <c r="AL17" s="59"/>
    </row>
    <row r="18" spans="1:38" ht="15" customHeight="1" x14ac:dyDescent="0.25">
      <c r="F18" s="84" t="s">
        <v>41</v>
      </c>
      <c r="G18" s="84"/>
      <c r="H18" s="84"/>
      <c r="I18" s="4"/>
      <c r="J18" s="4"/>
      <c r="L18" s="61"/>
      <c r="S18" s="51"/>
      <c r="V18" s="84" t="s">
        <v>41</v>
      </c>
      <c r="W18" s="84"/>
      <c r="X18" s="84"/>
      <c r="AB18" s="51"/>
      <c r="AD18" s="47"/>
      <c r="AE18" s="47"/>
      <c r="AF18" s="47"/>
      <c r="AG18" s="84" t="s">
        <v>41</v>
      </c>
      <c r="AH18" s="84"/>
      <c r="AI18" s="84"/>
      <c r="AJ18" s="84"/>
    </row>
    <row r="19" spans="1:38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2"/>
      <c r="AA19" s="60"/>
      <c r="AB19" s="60"/>
      <c r="AC19" s="60"/>
      <c r="AD19" s="63"/>
      <c r="AE19" s="63"/>
      <c r="AF19" s="63"/>
      <c r="AG19" s="60"/>
      <c r="AH19" s="60"/>
      <c r="AI19" s="60"/>
      <c r="AJ19" s="60"/>
      <c r="AK19" s="60"/>
      <c r="AL19" s="64"/>
    </row>
    <row r="20" spans="1:38" ht="15" customHeight="1" x14ac:dyDescent="0.25">
      <c r="F20" s="60"/>
      <c r="G20" s="60"/>
      <c r="H20" s="60"/>
      <c r="I20" s="4"/>
      <c r="J20" s="4"/>
      <c r="L20" s="61"/>
      <c r="S20" s="51"/>
      <c r="V20" s="60"/>
      <c r="W20" s="60"/>
      <c r="X20" s="60"/>
      <c r="Y20" s="65"/>
      <c r="AC20" s="51"/>
      <c r="AD20" s="47"/>
      <c r="AE20" s="47"/>
      <c r="AF20" s="47"/>
      <c r="AG20" s="60"/>
      <c r="AH20" s="60"/>
      <c r="AI20" s="60"/>
      <c r="AJ20" s="60"/>
    </row>
    <row r="21" spans="1:38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  <c r="R21" s="47"/>
      <c r="S21" s="47"/>
      <c r="T21" s="16"/>
      <c r="U21" s="47"/>
      <c r="V21" s="47"/>
      <c r="W21" s="47"/>
      <c r="X21" s="51"/>
      <c r="AB21" s="51"/>
      <c r="AC21" s="51"/>
      <c r="AD21" s="51"/>
      <c r="AE21" s="51"/>
      <c r="AF21" s="51"/>
      <c r="AG21" s="4"/>
      <c r="AH21" s="4"/>
      <c r="AI21" s="4"/>
    </row>
    <row r="22" spans="1:38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  <c r="R22" s="47"/>
      <c r="S22" s="47"/>
      <c r="T22" s="16"/>
      <c r="U22" s="47"/>
      <c r="V22" s="47"/>
      <c r="W22" s="47"/>
      <c r="X22" s="66"/>
      <c r="AG22" s="4"/>
      <c r="AH22" s="4"/>
      <c r="AI22" s="4"/>
    </row>
    <row r="23" spans="1:38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  <c r="R23" s="47"/>
      <c r="S23" s="47"/>
      <c r="T23" s="16"/>
      <c r="U23" s="47"/>
      <c r="V23" s="47"/>
      <c r="W23" s="47"/>
      <c r="X23" s="47"/>
      <c r="Y23" s="47"/>
      <c r="Z23" s="6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8"/>
      <c r="U24"/>
      <c r="V24"/>
      <c r="X24" s="66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8"/>
      <c r="U25" s="47"/>
      <c r="V25"/>
      <c r="X25" s="66"/>
    </row>
    <row r="26" spans="1:38" x14ac:dyDescent="0.25">
      <c r="X26" s="66"/>
    </row>
    <row r="28" spans="1:38" x14ac:dyDescent="0.25">
      <c r="U28" s="51"/>
    </row>
  </sheetData>
  <autoFilter ref="A11:AJ14" xr:uid="{00000000-0009-0000-0000-000000000000}"/>
  <mergeCells count="36">
    <mergeCell ref="F17:H17"/>
    <mergeCell ref="F18:H18"/>
    <mergeCell ref="V18:X18"/>
    <mergeCell ref="G9:G10"/>
    <mergeCell ref="H9:H10"/>
    <mergeCell ref="B9:B10"/>
    <mergeCell ref="AD9:AD10"/>
    <mergeCell ref="AE9:AE10"/>
    <mergeCell ref="T9:T10"/>
    <mergeCell ref="A9:A10"/>
    <mergeCell ref="C9:C10"/>
    <mergeCell ref="D9:D10"/>
    <mergeCell ref="E9:E10"/>
    <mergeCell ref="F9:F10"/>
    <mergeCell ref="P5:W5"/>
    <mergeCell ref="P6:W6"/>
    <mergeCell ref="I9:P9"/>
    <mergeCell ref="U9:U10"/>
    <mergeCell ref="V9:W9"/>
    <mergeCell ref="Q9:Q10"/>
    <mergeCell ref="R9:R10"/>
    <mergeCell ref="S9:S10"/>
    <mergeCell ref="I7:J7"/>
    <mergeCell ref="AG18:AJ18"/>
    <mergeCell ref="X9:X10"/>
    <mergeCell ref="Y9:AB9"/>
    <mergeCell ref="AL9:AL10"/>
    <mergeCell ref="V17:X17"/>
    <mergeCell ref="AG17:AJ17"/>
    <mergeCell ref="AK9:AK10"/>
    <mergeCell ref="AI9:AI10"/>
    <mergeCell ref="AJ9:AJ10"/>
    <mergeCell ref="AC9:AC10"/>
    <mergeCell ref="AF9:AF10"/>
    <mergeCell ref="AG9:AG10"/>
    <mergeCell ref="AH9:AH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L28"/>
  <sheetViews>
    <sheetView zoomScale="80" zoomScaleNormal="80" workbookViewId="0">
      <pane xSplit="3" ySplit="11" topLeftCell="H12" activePane="bottomRight" state="frozen"/>
      <selection pane="topRight" activeCell="D1" sqref="D1"/>
      <selection pane="bottomLeft" activeCell="A12" sqref="A12"/>
      <selection pane="bottomRight" activeCell="I34" sqref="I34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3.5703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5" t="s">
        <v>6</v>
      </c>
      <c r="Q5" s="95"/>
      <c r="R5" s="95"/>
      <c r="S5" s="95"/>
      <c r="T5" s="95"/>
      <c r="U5" s="95"/>
      <c r="V5" s="95"/>
      <c r="W5" s="95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6" t="s">
        <v>7</v>
      </c>
      <c r="Q6" s="96"/>
      <c r="R6" s="96"/>
      <c r="S6" s="96"/>
      <c r="T6" s="96"/>
      <c r="U6" s="96"/>
      <c r="V6" s="96"/>
      <c r="W6" s="96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19">
        <v>24</v>
      </c>
      <c r="Z8" s="19">
        <v>25</v>
      </c>
      <c r="AA8" s="19">
        <v>26</v>
      </c>
      <c r="AB8" s="19">
        <v>27</v>
      </c>
      <c r="AC8" s="19">
        <v>28</v>
      </c>
      <c r="AD8" s="19">
        <v>29</v>
      </c>
      <c r="AE8" s="19">
        <v>30</v>
      </c>
      <c r="AG8" s="19">
        <v>31</v>
      </c>
      <c r="AH8" s="19">
        <v>32</v>
      </c>
      <c r="AI8" s="19">
        <v>33</v>
      </c>
      <c r="AJ8" s="19">
        <v>34</v>
      </c>
      <c r="AK8" s="19">
        <v>35</v>
      </c>
      <c r="AL8" s="20"/>
    </row>
    <row r="9" spans="1:38" ht="58.5" customHeight="1" x14ac:dyDescent="0.25">
      <c r="A9" s="93" t="s">
        <v>0</v>
      </c>
      <c r="B9" s="86" t="s">
        <v>42</v>
      </c>
      <c r="C9" s="99" t="s">
        <v>9</v>
      </c>
      <c r="D9" s="79" t="s">
        <v>10</v>
      </c>
      <c r="E9" s="79" t="s">
        <v>53</v>
      </c>
      <c r="F9" s="79" t="s">
        <v>11</v>
      </c>
      <c r="G9" s="94" t="s">
        <v>12</v>
      </c>
      <c r="H9" s="94" t="s">
        <v>13</v>
      </c>
      <c r="I9" s="93" t="s">
        <v>14</v>
      </c>
      <c r="J9" s="93"/>
      <c r="K9" s="93"/>
      <c r="L9" s="93"/>
      <c r="M9" s="93"/>
      <c r="N9" s="93"/>
      <c r="O9" s="93"/>
      <c r="P9" s="93"/>
      <c r="Q9" s="79" t="s">
        <v>15</v>
      </c>
      <c r="R9" s="79" t="s">
        <v>16</v>
      </c>
      <c r="S9" s="79" t="s">
        <v>17</v>
      </c>
      <c r="T9" s="82" t="s">
        <v>44</v>
      </c>
      <c r="U9" s="90" t="s">
        <v>18</v>
      </c>
      <c r="V9" s="91" t="s">
        <v>19</v>
      </c>
      <c r="W9" s="92"/>
      <c r="X9" s="79" t="s">
        <v>20</v>
      </c>
      <c r="Y9" s="93" t="s">
        <v>21</v>
      </c>
      <c r="Z9" s="93"/>
      <c r="AA9" s="93"/>
      <c r="AB9" s="93"/>
      <c r="AC9" s="79" t="s">
        <v>22</v>
      </c>
      <c r="AD9" s="71" t="s">
        <v>23</v>
      </c>
      <c r="AE9" s="71" t="s">
        <v>24</v>
      </c>
      <c r="AF9" s="71" t="s">
        <v>43</v>
      </c>
      <c r="AG9" s="86" t="s">
        <v>25</v>
      </c>
      <c r="AH9" s="87" t="s">
        <v>26</v>
      </c>
      <c r="AI9" s="79" t="s">
        <v>27</v>
      </c>
      <c r="AJ9" s="89" t="s">
        <v>28</v>
      </c>
      <c r="AK9" s="77" t="s">
        <v>29</v>
      </c>
      <c r="AL9" s="73" t="s">
        <v>30</v>
      </c>
    </row>
    <row r="10" spans="1:38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51</v>
      </c>
      <c r="J10" s="21" t="s">
        <v>50</v>
      </c>
      <c r="K10" s="21" t="s">
        <v>45</v>
      </c>
      <c r="L10" s="21" t="s">
        <v>49</v>
      </c>
      <c r="M10" s="22" t="s">
        <v>48</v>
      </c>
      <c r="N10" s="22" t="s">
        <v>47</v>
      </c>
      <c r="O10" s="22" t="s">
        <v>46</v>
      </c>
      <c r="P10" s="22" t="s">
        <v>52</v>
      </c>
      <c r="Q10" s="80"/>
      <c r="R10" s="80"/>
      <c r="S10" s="81"/>
      <c r="T10" s="83"/>
      <c r="U10" s="90"/>
      <c r="V10" s="22" t="s">
        <v>31</v>
      </c>
      <c r="W10" s="22" t="s">
        <v>32</v>
      </c>
      <c r="X10" s="81"/>
      <c r="Y10" s="24" t="s">
        <v>33</v>
      </c>
      <c r="Z10" s="23" t="s">
        <v>34</v>
      </c>
      <c r="AA10" s="23" t="s">
        <v>35</v>
      </c>
      <c r="AB10" s="23" t="s">
        <v>36</v>
      </c>
      <c r="AC10" s="81"/>
      <c r="AD10" s="72"/>
      <c r="AE10" s="85"/>
      <c r="AF10" s="72"/>
      <c r="AG10" s="81"/>
      <c r="AH10" s="88"/>
      <c r="AI10" s="80"/>
      <c r="AJ10" s="89"/>
      <c r="AK10" s="78"/>
      <c r="AL10" s="73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+G12+P12</f>
        <v>0</v>
      </c>
      <c r="I12" s="30"/>
      <c r="J12" s="30"/>
      <c r="K12" s="30"/>
      <c r="L12" s="30"/>
      <c r="M12" s="30"/>
      <c r="N12" s="30"/>
      <c r="O12" s="30"/>
      <c r="P12" s="30"/>
      <c r="Q12" s="69">
        <f t="shared" ref="Q12:Q13" si="1">SUM(I12:P12)</f>
        <v>0</v>
      </c>
      <c r="R12" s="30"/>
      <c r="S12" s="29"/>
      <c r="T12" s="31"/>
      <c r="U12" s="32" t="e">
        <f t="shared" ref="U12:U13" si="2">ROUND(((G12+Q12+R12)/F12*S12)+T12,0)</f>
        <v>#DIV/0!</v>
      </c>
      <c r="V12" s="70">
        <f>+I12</f>
        <v>0</v>
      </c>
      <c r="W12" s="70">
        <f>+N12</f>
        <v>0</v>
      </c>
      <c r="X12" s="30" t="e">
        <f t="shared" ref="X12:X13" si="3">+U12-V12-W12</f>
        <v>#DIV/0!</v>
      </c>
      <c r="Y12" s="30"/>
      <c r="Z12" s="32">
        <v>0</v>
      </c>
      <c r="AA12" s="30">
        <f>4400000*Z12</f>
        <v>0</v>
      </c>
      <c r="AB12" s="30">
        <f t="shared" ref="AB12:AB13" si="4">ROUND(H12*10.5%,0)</f>
        <v>0</v>
      </c>
      <c r="AC12" s="33" t="e">
        <f t="shared" ref="AC12:AC13" si="5">+IF(X12-Y12-AA12-AB12&gt;0,X12-Y12-AA12-AB12,0)</f>
        <v>#DIV/0!</v>
      </c>
      <c r="AD12" s="34" t="e">
        <f t="shared" ref="AD12:AD13" si="6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4">
        <f t="shared" ref="AE12:AE13" si="7">ROUND(H12*1%,0)</f>
        <v>0</v>
      </c>
      <c r="AF12" s="34"/>
      <c r="AG12" s="30" t="e">
        <f>ROUND(U12-AB12-AD12-AE12 - AF12,0)</f>
        <v>#DIV/0!</v>
      </c>
      <c r="AH12" s="30" t="e">
        <f>AG12</f>
        <v>#DIV/0!</v>
      </c>
      <c r="AI12" s="35" t="e">
        <f>IF(AND(AG12&gt;AH12,AH12&gt;0),AG12-AH12,0)</f>
        <v>#DIV/0!</v>
      </c>
      <c r="AJ12" s="30"/>
      <c r="AK12" s="35" t="e">
        <f t="shared" ref="AK12:AK13" si="8">+IF(AD12&gt;0,1,0)</f>
        <v>#DIV/0!</v>
      </c>
      <c r="AL12" s="68"/>
    </row>
    <row r="13" spans="1:38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30"/>
      <c r="Q13" s="69">
        <f t="shared" si="1"/>
        <v>0</v>
      </c>
      <c r="R13" s="30"/>
      <c r="S13" s="29"/>
      <c r="T13" s="31"/>
      <c r="U13" s="32" t="e">
        <f t="shared" si="2"/>
        <v>#DIV/0!</v>
      </c>
      <c r="V13" s="70">
        <f>+I13</f>
        <v>0</v>
      </c>
      <c r="W13" s="70">
        <f>+N13</f>
        <v>0</v>
      </c>
      <c r="X13" s="30" t="e">
        <f t="shared" si="3"/>
        <v>#DIV/0!</v>
      </c>
      <c r="Y13" s="30"/>
      <c r="Z13" s="32">
        <v>0</v>
      </c>
      <c r="AA13" s="30">
        <f>4400000*Z13</f>
        <v>0</v>
      </c>
      <c r="AB13" s="30">
        <f t="shared" si="4"/>
        <v>0</v>
      </c>
      <c r="AC13" s="33" t="e">
        <f t="shared" si="5"/>
        <v>#DIV/0!</v>
      </c>
      <c r="AD13" s="34" t="e">
        <f t="shared" si="6"/>
        <v>#DIV/0!</v>
      </c>
      <c r="AE13" s="34">
        <f t="shared" si="7"/>
        <v>0</v>
      </c>
      <c r="AF13" s="34"/>
      <c r="AG13" s="30" t="e">
        <f>ROUND(U13-AB13-AD13-AE13 - AF13,0)</f>
        <v>#DIV/0!</v>
      </c>
      <c r="AH13" s="30" t="e">
        <f>AG13</f>
        <v>#DIV/0!</v>
      </c>
      <c r="AI13" s="35" t="e">
        <f>IF(AND(AG13&gt;AH13,AH13&gt;0),AG13-AH13,0)</f>
        <v>#DIV/0!</v>
      </c>
      <c r="AJ13" s="30"/>
      <c r="AK13" s="35" t="e">
        <f t="shared" si="8"/>
        <v>#DIV/0!</v>
      </c>
      <c r="AL13" s="68"/>
    </row>
    <row r="14" spans="1:38" s="6" customFormat="1" ht="25.5" customHeight="1" x14ac:dyDescent="0.25">
      <c r="A14" s="37" t="s">
        <v>37</v>
      </c>
      <c r="B14" s="39"/>
      <c r="C14" s="38"/>
      <c r="D14" s="39"/>
      <c r="E14" s="39"/>
      <c r="F14" s="40"/>
      <c r="G14" s="41">
        <f t="shared" ref="G14:AK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/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1">
        <f t="shared" si="9"/>
        <v>0</v>
      </c>
      <c r="U14" s="42" t="e">
        <f t="shared" si="9"/>
        <v>#DIV/0!</v>
      </c>
      <c r="V14" s="41">
        <f t="shared" si="9"/>
        <v>0</v>
      </c>
      <c r="W14" s="41">
        <f t="shared" si="9"/>
        <v>0</v>
      </c>
      <c r="X14" s="41" t="e">
        <f t="shared" si="9"/>
        <v>#DIV/0!</v>
      </c>
      <c r="Y14" s="41">
        <f t="shared" si="9"/>
        <v>0</v>
      </c>
      <c r="Z14" s="43">
        <f t="shared" si="9"/>
        <v>0</v>
      </c>
      <c r="AA14" s="41">
        <f t="shared" si="9"/>
        <v>0</v>
      </c>
      <c r="AB14" s="41">
        <f t="shared" si="9"/>
        <v>0</v>
      </c>
      <c r="AC14" s="41" t="e">
        <f t="shared" si="9"/>
        <v>#DIV/0!</v>
      </c>
      <c r="AD14" s="42" t="e">
        <f t="shared" si="9"/>
        <v>#DIV/0!</v>
      </c>
      <c r="AE14" s="42">
        <f t="shared" si="9"/>
        <v>0</v>
      </c>
      <c r="AF14" s="42">
        <f t="shared" si="9"/>
        <v>0</v>
      </c>
      <c r="AG14" s="42" t="e">
        <f t="shared" si="9"/>
        <v>#DIV/0!</v>
      </c>
      <c r="AH14" s="44" t="e">
        <f t="shared" si="9"/>
        <v>#DIV/0!</v>
      </c>
      <c r="AI14" s="41" t="e">
        <f t="shared" si="9"/>
        <v>#DIV/0!</v>
      </c>
      <c r="AJ14" s="41">
        <f t="shared" si="9"/>
        <v>0</v>
      </c>
      <c r="AK14" s="41" t="e">
        <f t="shared" si="9"/>
        <v>#DIV/0!</v>
      </c>
      <c r="AL14" s="36"/>
    </row>
    <row r="15" spans="1:38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16"/>
      <c r="U15" s="47"/>
      <c r="V15" s="47"/>
      <c r="W15" s="47"/>
      <c r="X15" s="48"/>
      <c r="Y15"/>
      <c r="Z15" s="49"/>
      <c r="AA15"/>
      <c r="AB15"/>
      <c r="AC15" s="50"/>
      <c r="AD15"/>
      <c r="AE15"/>
      <c r="AF15"/>
      <c r="AG15" s="51"/>
      <c r="AH15" s="51"/>
      <c r="AI15" s="51"/>
    </row>
    <row r="16" spans="1:38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7"/>
      <c r="R16" s="47"/>
      <c r="S16" s="47"/>
      <c r="T16" s="16"/>
      <c r="U16" s="47"/>
      <c r="V16" s="47"/>
      <c r="W16" s="47"/>
      <c r="AG16" s="4"/>
      <c r="AH16" s="4"/>
      <c r="AI16" s="4"/>
    </row>
    <row r="17" spans="1:38" s="52" customFormat="1" ht="16.5" customHeight="1" x14ac:dyDescent="0.25">
      <c r="C17" s="53"/>
      <c r="F17" s="74" t="s">
        <v>38</v>
      </c>
      <c r="G17" s="74"/>
      <c r="H17" s="74"/>
      <c r="I17" s="54"/>
      <c r="J17" s="54"/>
      <c r="L17" s="55"/>
      <c r="T17" s="54"/>
      <c r="V17" s="75" t="s">
        <v>39</v>
      </c>
      <c r="W17" s="75"/>
      <c r="X17" s="75"/>
      <c r="Z17" s="56"/>
      <c r="AA17" s="57"/>
      <c r="AD17" s="58"/>
      <c r="AE17" s="58"/>
      <c r="AF17" s="58"/>
      <c r="AG17" s="76" t="s">
        <v>40</v>
      </c>
      <c r="AH17" s="76"/>
      <c r="AI17" s="76"/>
      <c r="AJ17" s="76"/>
      <c r="AL17" s="59"/>
    </row>
    <row r="18" spans="1:38" ht="15" customHeight="1" x14ac:dyDescent="0.25">
      <c r="F18" s="84" t="s">
        <v>41</v>
      </c>
      <c r="G18" s="84"/>
      <c r="H18" s="84"/>
      <c r="I18" s="4"/>
      <c r="J18" s="4"/>
      <c r="L18" s="61"/>
      <c r="S18" s="51"/>
      <c r="V18" s="84" t="s">
        <v>41</v>
      </c>
      <c r="W18" s="84"/>
      <c r="X18" s="84"/>
      <c r="AB18" s="51"/>
      <c r="AD18" s="47"/>
      <c r="AE18" s="47"/>
      <c r="AF18" s="47"/>
      <c r="AG18" s="84" t="s">
        <v>41</v>
      </c>
      <c r="AH18" s="84"/>
      <c r="AI18" s="84"/>
      <c r="AJ18" s="84"/>
    </row>
    <row r="19" spans="1:38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2"/>
      <c r="AA19" s="60"/>
      <c r="AB19" s="60"/>
      <c r="AC19" s="60"/>
      <c r="AD19" s="63"/>
      <c r="AE19" s="63"/>
      <c r="AF19" s="63"/>
      <c r="AG19" s="60"/>
      <c r="AH19" s="60"/>
      <c r="AI19" s="60"/>
      <c r="AJ19" s="60"/>
      <c r="AK19" s="60"/>
      <c r="AL19" s="64"/>
    </row>
    <row r="20" spans="1:38" ht="15" customHeight="1" x14ac:dyDescent="0.25">
      <c r="F20" s="60"/>
      <c r="G20" s="60"/>
      <c r="H20" s="60"/>
      <c r="I20" s="4"/>
      <c r="J20" s="4"/>
      <c r="L20" s="61"/>
      <c r="S20" s="51"/>
      <c r="V20" s="60"/>
      <c r="W20" s="60"/>
      <c r="X20" s="60"/>
      <c r="Y20" s="65"/>
      <c r="AC20" s="51"/>
      <c r="AD20" s="47"/>
      <c r="AE20" s="47"/>
      <c r="AF20" s="47"/>
      <c r="AG20" s="60"/>
      <c r="AH20" s="60"/>
      <c r="AI20" s="60"/>
      <c r="AJ20" s="60"/>
    </row>
    <row r="21" spans="1:38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  <c r="R21" s="47"/>
      <c r="S21" s="47"/>
      <c r="T21" s="16"/>
      <c r="U21" s="47"/>
      <c r="V21" s="47"/>
      <c r="W21" s="47"/>
      <c r="X21" s="51"/>
      <c r="AB21" s="51"/>
      <c r="AC21" s="51"/>
      <c r="AD21" s="51"/>
      <c r="AE21" s="51"/>
      <c r="AF21" s="51"/>
      <c r="AG21" s="4"/>
      <c r="AH21" s="4"/>
      <c r="AI21" s="4"/>
    </row>
    <row r="22" spans="1:38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  <c r="R22" s="47"/>
      <c r="S22" s="47"/>
      <c r="T22" s="16"/>
      <c r="U22" s="47"/>
      <c r="V22" s="47"/>
      <c r="W22" s="47"/>
      <c r="X22" s="66"/>
      <c r="AG22" s="4"/>
      <c r="AH22" s="4"/>
      <c r="AI22" s="4"/>
    </row>
    <row r="23" spans="1:38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  <c r="R23" s="47"/>
      <c r="S23" s="47"/>
      <c r="T23" s="16"/>
      <c r="U23" s="47"/>
      <c r="V23" s="47"/>
      <c r="W23" s="47"/>
      <c r="X23" s="47"/>
      <c r="Y23" s="47"/>
      <c r="Z23" s="6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8"/>
      <c r="U24"/>
      <c r="V24"/>
      <c r="X24" s="66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8"/>
      <c r="U25" s="47"/>
      <c r="V25"/>
      <c r="X25" s="66"/>
    </row>
    <row r="26" spans="1:38" x14ac:dyDescent="0.25">
      <c r="X26" s="66"/>
    </row>
    <row r="28" spans="1:38" x14ac:dyDescent="0.25">
      <c r="U28" s="51"/>
    </row>
  </sheetData>
  <mergeCells count="36"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  <mergeCell ref="F17:H17"/>
    <mergeCell ref="F18:H18"/>
    <mergeCell ref="AD9:AD10"/>
    <mergeCell ref="AE9:AE10"/>
    <mergeCell ref="AF9:AF10"/>
    <mergeCell ref="T9:T10"/>
    <mergeCell ref="AC9:AC10"/>
    <mergeCell ref="H9:H10"/>
    <mergeCell ref="Q9:Q10"/>
    <mergeCell ref="R9:R10"/>
    <mergeCell ref="I9:P9"/>
    <mergeCell ref="U9:U10"/>
    <mergeCell ref="V9:W9"/>
    <mergeCell ref="X9:X10"/>
    <mergeCell ref="Y9:AB9"/>
    <mergeCell ref="S9:S10"/>
    <mergeCell ref="AL9:AL10"/>
    <mergeCell ref="V17:X17"/>
    <mergeCell ref="AG17:AJ17"/>
    <mergeCell ref="V18:X18"/>
    <mergeCell ref="AG18:AJ18"/>
    <mergeCell ref="AK9:AK10"/>
    <mergeCell ref="AJ9:AJ10"/>
    <mergeCell ref="AG9:AG10"/>
    <mergeCell ref="AH9:AH10"/>
    <mergeCell ref="AI9:A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L28"/>
  <sheetViews>
    <sheetView zoomScale="82" zoomScaleNormal="82" workbookViewId="0">
      <pane xSplit="3" ySplit="11" topLeftCell="Q12" activePane="bottomRight" state="frozen"/>
      <selection pane="topRight" activeCell="D1" sqref="D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3.5703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5" t="s">
        <v>6</v>
      </c>
      <c r="Q5" s="95"/>
      <c r="R5" s="95"/>
      <c r="S5" s="95"/>
      <c r="T5" s="95"/>
      <c r="U5" s="95"/>
      <c r="V5" s="95"/>
      <c r="W5" s="95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6" t="s">
        <v>7</v>
      </c>
      <c r="Q6" s="96"/>
      <c r="R6" s="96"/>
      <c r="S6" s="96"/>
      <c r="T6" s="96"/>
      <c r="U6" s="96"/>
      <c r="V6" s="96"/>
      <c r="W6" s="96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19">
        <v>24</v>
      </c>
      <c r="Z8" s="19">
        <v>25</v>
      </c>
      <c r="AA8" s="19">
        <v>26</v>
      </c>
      <c r="AB8" s="19">
        <v>27</v>
      </c>
      <c r="AC8" s="19">
        <v>28</v>
      </c>
      <c r="AD8" s="19">
        <v>29</v>
      </c>
      <c r="AE8" s="19">
        <v>30</v>
      </c>
      <c r="AG8" s="19">
        <v>31</v>
      </c>
      <c r="AH8" s="19">
        <v>32</v>
      </c>
      <c r="AI8" s="19">
        <v>33</v>
      </c>
      <c r="AJ8" s="19">
        <v>34</v>
      </c>
      <c r="AK8" s="19">
        <v>35</v>
      </c>
      <c r="AL8" s="20"/>
    </row>
    <row r="9" spans="1:38" ht="58.5" customHeight="1" x14ac:dyDescent="0.25">
      <c r="A9" s="93" t="s">
        <v>0</v>
      </c>
      <c r="B9" s="86" t="s">
        <v>42</v>
      </c>
      <c r="C9" s="99" t="s">
        <v>9</v>
      </c>
      <c r="D9" s="79" t="s">
        <v>10</v>
      </c>
      <c r="E9" s="79" t="s">
        <v>53</v>
      </c>
      <c r="F9" s="79" t="s">
        <v>11</v>
      </c>
      <c r="G9" s="94" t="s">
        <v>12</v>
      </c>
      <c r="H9" s="94" t="s">
        <v>13</v>
      </c>
      <c r="I9" s="93" t="s">
        <v>14</v>
      </c>
      <c r="J9" s="93"/>
      <c r="K9" s="93"/>
      <c r="L9" s="93"/>
      <c r="M9" s="93"/>
      <c r="N9" s="93"/>
      <c r="O9" s="93"/>
      <c r="P9" s="93"/>
      <c r="Q9" s="79" t="s">
        <v>15</v>
      </c>
      <c r="R9" s="79" t="s">
        <v>16</v>
      </c>
      <c r="S9" s="79" t="s">
        <v>17</v>
      </c>
      <c r="T9" s="82" t="s">
        <v>44</v>
      </c>
      <c r="U9" s="90" t="s">
        <v>18</v>
      </c>
      <c r="V9" s="91" t="s">
        <v>19</v>
      </c>
      <c r="W9" s="92"/>
      <c r="X9" s="79" t="s">
        <v>20</v>
      </c>
      <c r="Y9" s="93" t="s">
        <v>21</v>
      </c>
      <c r="Z9" s="93"/>
      <c r="AA9" s="93"/>
      <c r="AB9" s="93"/>
      <c r="AC9" s="79" t="s">
        <v>22</v>
      </c>
      <c r="AD9" s="71" t="s">
        <v>23</v>
      </c>
      <c r="AE9" s="71" t="s">
        <v>24</v>
      </c>
      <c r="AF9" s="71" t="s">
        <v>43</v>
      </c>
      <c r="AG9" s="86" t="s">
        <v>25</v>
      </c>
      <c r="AH9" s="87" t="s">
        <v>26</v>
      </c>
      <c r="AI9" s="79" t="s">
        <v>27</v>
      </c>
      <c r="AJ9" s="89" t="s">
        <v>28</v>
      </c>
      <c r="AK9" s="77" t="s">
        <v>29</v>
      </c>
      <c r="AL9" s="73" t="s">
        <v>30</v>
      </c>
    </row>
    <row r="10" spans="1:38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51</v>
      </c>
      <c r="J10" s="21" t="s">
        <v>50</v>
      </c>
      <c r="K10" s="21" t="s">
        <v>45</v>
      </c>
      <c r="L10" s="21" t="s">
        <v>49</v>
      </c>
      <c r="M10" s="22" t="s">
        <v>48</v>
      </c>
      <c r="N10" s="22" t="s">
        <v>47</v>
      </c>
      <c r="O10" s="22" t="s">
        <v>46</v>
      </c>
      <c r="P10" s="22" t="s">
        <v>52</v>
      </c>
      <c r="Q10" s="80"/>
      <c r="R10" s="80"/>
      <c r="S10" s="81"/>
      <c r="T10" s="83"/>
      <c r="U10" s="90"/>
      <c r="V10" s="22" t="s">
        <v>31</v>
      </c>
      <c r="W10" s="22" t="s">
        <v>32</v>
      </c>
      <c r="X10" s="81"/>
      <c r="Y10" s="24" t="s">
        <v>33</v>
      </c>
      <c r="Z10" s="23" t="s">
        <v>34</v>
      </c>
      <c r="AA10" s="23" t="s">
        <v>35</v>
      </c>
      <c r="AB10" s="23" t="s">
        <v>36</v>
      </c>
      <c r="AC10" s="81"/>
      <c r="AD10" s="72"/>
      <c r="AE10" s="85"/>
      <c r="AF10" s="72"/>
      <c r="AG10" s="81"/>
      <c r="AH10" s="88"/>
      <c r="AI10" s="80"/>
      <c r="AJ10" s="89"/>
      <c r="AK10" s="78"/>
      <c r="AL10" s="73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+G12+P12</f>
        <v>0</v>
      </c>
      <c r="I12" s="30"/>
      <c r="J12" s="30"/>
      <c r="K12" s="30"/>
      <c r="L12" s="30"/>
      <c r="M12" s="30"/>
      <c r="N12" s="30"/>
      <c r="O12" s="30"/>
      <c r="P12" s="30"/>
      <c r="Q12" s="69">
        <f t="shared" ref="Q12:Q13" si="1">SUM(I12:P12)</f>
        <v>0</v>
      </c>
      <c r="R12" s="30"/>
      <c r="S12" s="29"/>
      <c r="T12" s="31"/>
      <c r="U12" s="32" t="e">
        <f t="shared" ref="U12:U13" si="2">ROUND(((G12+Q12+R12)/F12*S12)+T12,0)</f>
        <v>#DIV/0!</v>
      </c>
      <c r="V12" s="70">
        <f>+I12</f>
        <v>0</v>
      </c>
      <c r="W12" s="70">
        <f>+N12</f>
        <v>0</v>
      </c>
      <c r="X12" s="30" t="e">
        <f t="shared" ref="X12:X13" si="3">+U12-V12-W12</f>
        <v>#DIV/0!</v>
      </c>
      <c r="Y12" s="30"/>
      <c r="Z12" s="32">
        <v>0</v>
      </c>
      <c r="AA12" s="30">
        <f>4400000*Z12</f>
        <v>0</v>
      </c>
      <c r="AB12" s="30">
        <f t="shared" ref="AB12:AB13" si="4">ROUND(H12*10.5%,0)</f>
        <v>0</v>
      </c>
      <c r="AC12" s="33" t="e">
        <f t="shared" ref="AC12:AC13" si="5">+IF(X12-Y12-AA12-AB12&gt;0,X12-Y12-AA12-AB12,0)</f>
        <v>#DIV/0!</v>
      </c>
      <c r="AD12" s="34" t="e">
        <f t="shared" ref="AD12:AD13" si="6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4">
        <f t="shared" ref="AE12:AE13" si="7">ROUND(H12*1%,0)</f>
        <v>0</v>
      </c>
      <c r="AF12" s="34"/>
      <c r="AG12" s="30" t="e">
        <f>ROUND(U12-AB12-AD12-AE12 - AF12,0)</f>
        <v>#DIV/0!</v>
      </c>
      <c r="AH12" s="30" t="e">
        <f>AG12</f>
        <v>#DIV/0!</v>
      </c>
      <c r="AI12" s="35" t="e">
        <f>IF(AND(AG12&gt;AH12,AH12&gt;0),AG12-AH12,0)</f>
        <v>#DIV/0!</v>
      </c>
      <c r="AJ12" s="30"/>
      <c r="AK12" s="35" t="e">
        <f t="shared" ref="AK12:AK13" si="8">+IF(AD12&gt;0,1,0)</f>
        <v>#DIV/0!</v>
      </c>
      <c r="AL12" s="68"/>
    </row>
    <row r="13" spans="1:38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30"/>
      <c r="Q13" s="69">
        <f t="shared" si="1"/>
        <v>0</v>
      </c>
      <c r="R13" s="30"/>
      <c r="S13" s="29"/>
      <c r="T13" s="31"/>
      <c r="U13" s="32" t="e">
        <f t="shared" si="2"/>
        <v>#DIV/0!</v>
      </c>
      <c r="V13" s="70">
        <f>+I13</f>
        <v>0</v>
      </c>
      <c r="W13" s="70">
        <f>+N13</f>
        <v>0</v>
      </c>
      <c r="X13" s="30" t="e">
        <f t="shared" si="3"/>
        <v>#DIV/0!</v>
      </c>
      <c r="Y13" s="30"/>
      <c r="Z13" s="32">
        <v>0</v>
      </c>
      <c r="AA13" s="30">
        <f>4400000*Z13</f>
        <v>0</v>
      </c>
      <c r="AB13" s="30">
        <f t="shared" si="4"/>
        <v>0</v>
      </c>
      <c r="AC13" s="33" t="e">
        <f t="shared" si="5"/>
        <v>#DIV/0!</v>
      </c>
      <c r="AD13" s="34" t="e">
        <f t="shared" si="6"/>
        <v>#DIV/0!</v>
      </c>
      <c r="AE13" s="34">
        <f t="shared" si="7"/>
        <v>0</v>
      </c>
      <c r="AF13" s="34"/>
      <c r="AG13" s="30" t="e">
        <f>ROUND(U13-AB13-AD13-AE13 - AF13,0)</f>
        <v>#DIV/0!</v>
      </c>
      <c r="AH13" s="30" t="e">
        <f>AG13</f>
        <v>#DIV/0!</v>
      </c>
      <c r="AI13" s="35" t="e">
        <f>IF(AND(AG13&gt;AH13,AH13&gt;0),AG13-AH13,0)</f>
        <v>#DIV/0!</v>
      </c>
      <c r="AJ13" s="30"/>
      <c r="AK13" s="35" t="e">
        <f t="shared" si="8"/>
        <v>#DIV/0!</v>
      </c>
      <c r="AL13" s="68"/>
    </row>
    <row r="14" spans="1:38" s="6" customFormat="1" ht="25.5" customHeight="1" x14ac:dyDescent="0.25">
      <c r="A14" s="37" t="s">
        <v>37</v>
      </c>
      <c r="B14" s="39"/>
      <c r="C14" s="38"/>
      <c r="D14" s="39"/>
      <c r="E14" s="39"/>
      <c r="F14" s="40"/>
      <c r="G14" s="41">
        <f t="shared" ref="G14:AK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/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1">
        <f t="shared" si="9"/>
        <v>0</v>
      </c>
      <c r="U14" s="42" t="e">
        <f t="shared" si="9"/>
        <v>#DIV/0!</v>
      </c>
      <c r="V14" s="41">
        <f t="shared" si="9"/>
        <v>0</v>
      </c>
      <c r="W14" s="41">
        <f t="shared" si="9"/>
        <v>0</v>
      </c>
      <c r="X14" s="41" t="e">
        <f t="shared" si="9"/>
        <v>#DIV/0!</v>
      </c>
      <c r="Y14" s="41">
        <f t="shared" si="9"/>
        <v>0</v>
      </c>
      <c r="Z14" s="43">
        <f t="shared" si="9"/>
        <v>0</v>
      </c>
      <c r="AA14" s="41">
        <f t="shared" si="9"/>
        <v>0</v>
      </c>
      <c r="AB14" s="41">
        <f t="shared" si="9"/>
        <v>0</v>
      </c>
      <c r="AC14" s="41" t="e">
        <f t="shared" si="9"/>
        <v>#DIV/0!</v>
      </c>
      <c r="AD14" s="42" t="e">
        <f t="shared" si="9"/>
        <v>#DIV/0!</v>
      </c>
      <c r="AE14" s="42">
        <f t="shared" si="9"/>
        <v>0</v>
      </c>
      <c r="AF14" s="42">
        <f t="shared" si="9"/>
        <v>0</v>
      </c>
      <c r="AG14" s="42" t="e">
        <f t="shared" si="9"/>
        <v>#DIV/0!</v>
      </c>
      <c r="AH14" s="44" t="e">
        <f t="shared" si="9"/>
        <v>#DIV/0!</v>
      </c>
      <c r="AI14" s="41" t="e">
        <f t="shared" si="9"/>
        <v>#DIV/0!</v>
      </c>
      <c r="AJ14" s="41">
        <f t="shared" si="9"/>
        <v>0</v>
      </c>
      <c r="AK14" s="41" t="e">
        <f t="shared" si="9"/>
        <v>#DIV/0!</v>
      </c>
      <c r="AL14" s="36"/>
    </row>
    <row r="15" spans="1:38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16"/>
      <c r="U15" s="47"/>
      <c r="V15" s="47"/>
      <c r="W15" s="47"/>
      <c r="X15" s="48"/>
      <c r="Y15"/>
      <c r="Z15" s="49"/>
      <c r="AA15"/>
      <c r="AB15"/>
      <c r="AC15" s="50"/>
      <c r="AD15"/>
      <c r="AE15"/>
      <c r="AF15"/>
      <c r="AG15" s="51"/>
      <c r="AH15" s="51"/>
      <c r="AI15" s="51"/>
    </row>
    <row r="16" spans="1:38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7"/>
      <c r="R16" s="47"/>
      <c r="S16" s="47"/>
      <c r="T16" s="16"/>
      <c r="U16" s="47"/>
      <c r="V16" s="47"/>
      <c r="W16" s="47"/>
      <c r="AG16" s="4"/>
      <c r="AH16" s="4"/>
      <c r="AI16" s="4"/>
    </row>
    <row r="17" spans="1:38" s="52" customFormat="1" ht="16.5" customHeight="1" x14ac:dyDescent="0.25">
      <c r="C17" s="53"/>
      <c r="F17" s="74" t="s">
        <v>38</v>
      </c>
      <c r="G17" s="74"/>
      <c r="H17" s="74"/>
      <c r="I17" s="54"/>
      <c r="J17" s="54"/>
      <c r="L17" s="55"/>
      <c r="T17" s="54"/>
      <c r="V17" s="75" t="s">
        <v>39</v>
      </c>
      <c r="W17" s="75"/>
      <c r="X17" s="75"/>
      <c r="Z17" s="56"/>
      <c r="AA17" s="57"/>
      <c r="AD17" s="58"/>
      <c r="AE17" s="58"/>
      <c r="AF17" s="58"/>
      <c r="AG17" s="76" t="s">
        <v>40</v>
      </c>
      <c r="AH17" s="76"/>
      <c r="AI17" s="76"/>
      <c r="AJ17" s="76"/>
      <c r="AL17" s="59"/>
    </row>
    <row r="18" spans="1:38" ht="15" customHeight="1" x14ac:dyDescent="0.25">
      <c r="F18" s="84" t="s">
        <v>41</v>
      </c>
      <c r="G18" s="84"/>
      <c r="H18" s="84"/>
      <c r="I18" s="4"/>
      <c r="J18" s="4"/>
      <c r="L18" s="61"/>
      <c r="S18" s="51"/>
      <c r="V18" s="84" t="s">
        <v>41</v>
      </c>
      <c r="W18" s="84"/>
      <c r="X18" s="84"/>
      <c r="AB18" s="51"/>
      <c r="AD18" s="47"/>
      <c r="AE18" s="47"/>
      <c r="AF18" s="47"/>
      <c r="AG18" s="84" t="s">
        <v>41</v>
      </c>
      <c r="AH18" s="84"/>
      <c r="AI18" s="84"/>
      <c r="AJ18" s="84"/>
    </row>
    <row r="19" spans="1:38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2"/>
      <c r="AA19" s="60"/>
      <c r="AB19" s="60"/>
      <c r="AC19" s="60"/>
      <c r="AD19" s="63"/>
      <c r="AE19" s="63"/>
      <c r="AF19" s="63"/>
      <c r="AG19" s="60"/>
      <c r="AH19" s="60"/>
      <c r="AI19" s="60"/>
      <c r="AJ19" s="60"/>
      <c r="AK19" s="60"/>
      <c r="AL19" s="64"/>
    </row>
    <row r="20" spans="1:38" ht="15" customHeight="1" x14ac:dyDescent="0.25">
      <c r="F20" s="60"/>
      <c r="G20" s="60"/>
      <c r="H20" s="60"/>
      <c r="I20" s="4"/>
      <c r="J20" s="4"/>
      <c r="L20" s="61"/>
      <c r="S20" s="51"/>
      <c r="V20" s="60"/>
      <c r="W20" s="60"/>
      <c r="X20" s="60"/>
      <c r="Y20" s="65"/>
      <c r="AC20" s="51"/>
      <c r="AD20" s="47"/>
      <c r="AE20" s="47"/>
      <c r="AF20" s="47"/>
      <c r="AG20" s="60"/>
      <c r="AH20" s="60"/>
      <c r="AI20" s="60"/>
      <c r="AJ20" s="60"/>
    </row>
    <row r="21" spans="1:38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  <c r="R21" s="47"/>
      <c r="S21" s="47"/>
      <c r="T21" s="16"/>
      <c r="U21" s="47"/>
      <c r="V21" s="47"/>
      <c r="W21" s="47"/>
      <c r="X21" s="51"/>
      <c r="AB21" s="51"/>
      <c r="AC21" s="51"/>
      <c r="AD21" s="51"/>
      <c r="AE21" s="51"/>
      <c r="AF21" s="51"/>
      <c r="AG21" s="4"/>
      <c r="AH21" s="4"/>
      <c r="AI21" s="4"/>
    </row>
    <row r="22" spans="1:38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  <c r="R22" s="47"/>
      <c r="S22" s="47"/>
      <c r="T22" s="16"/>
      <c r="U22" s="47"/>
      <c r="V22" s="47"/>
      <c r="W22" s="47"/>
      <c r="X22" s="66"/>
      <c r="AG22" s="4"/>
      <c r="AH22" s="4"/>
      <c r="AI22" s="4"/>
    </row>
    <row r="23" spans="1:38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  <c r="R23" s="47"/>
      <c r="S23" s="47"/>
      <c r="T23" s="16"/>
      <c r="U23" s="47"/>
      <c r="V23" s="47"/>
      <c r="W23" s="47"/>
      <c r="X23" s="47"/>
      <c r="Y23" s="47"/>
      <c r="Z23" s="6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8"/>
      <c r="U24"/>
      <c r="V24"/>
      <c r="X24" s="66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8"/>
      <c r="U25" s="47"/>
      <c r="V25"/>
      <c r="X25" s="66"/>
    </row>
    <row r="26" spans="1:38" x14ac:dyDescent="0.25">
      <c r="X26" s="66"/>
    </row>
    <row r="28" spans="1:38" x14ac:dyDescent="0.25">
      <c r="U28" s="51"/>
    </row>
  </sheetData>
  <mergeCells count="36"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  <mergeCell ref="F17:H17"/>
    <mergeCell ref="F18:H18"/>
    <mergeCell ref="AD9:AD10"/>
    <mergeCell ref="AE9:AE10"/>
    <mergeCell ref="AF9:AF10"/>
    <mergeCell ref="T9:T10"/>
    <mergeCell ref="AC9:AC10"/>
    <mergeCell ref="H9:H10"/>
    <mergeCell ref="Q9:Q10"/>
    <mergeCell ref="R9:R10"/>
    <mergeCell ref="I9:P9"/>
    <mergeCell ref="U9:U10"/>
    <mergeCell ref="V9:W9"/>
    <mergeCell ref="X9:X10"/>
    <mergeCell ref="Y9:AB9"/>
    <mergeCell ref="S9:S10"/>
    <mergeCell ref="AL9:AL10"/>
    <mergeCell ref="V17:X17"/>
    <mergeCell ref="AG17:AJ17"/>
    <mergeCell ref="V18:X18"/>
    <mergeCell ref="AG18:AJ18"/>
    <mergeCell ref="AK9:AK10"/>
    <mergeCell ref="AJ9:AJ10"/>
    <mergeCell ref="AG9:AG10"/>
    <mergeCell ref="AH9:AH10"/>
    <mergeCell ref="AI9:A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417A-60B7-46CC-952E-E46FBED66C4F}">
  <dimension ref="A1:AL28"/>
  <sheetViews>
    <sheetView workbookViewId="0">
      <pane xSplit="3" ySplit="11" topLeftCell="W12" activePane="bottomRight" state="frozen"/>
      <selection pane="topRight" activeCell="D1" sqref="D1"/>
      <selection pane="bottomLeft" activeCell="A12" sqref="A12"/>
      <selection pane="bottomRight" activeCell="AD13" sqref="AD1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3.5703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5" t="s">
        <v>6</v>
      </c>
      <c r="Q5" s="95"/>
      <c r="R5" s="95"/>
      <c r="S5" s="95"/>
      <c r="T5" s="95"/>
      <c r="U5" s="95"/>
      <c r="V5" s="95"/>
      <c r="W5" s="95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6" t="s">
        <v>7</v>
      </c>
      <c r="Q6" s="96"/>
      <c r="R6" s="96"/>
      <c r="S6" s="96"/>
      <c r="T6" s="96"/>
      <c r="U6" s="96"/>
      <c r="V6" s="96"/>
      <c r="W6" s="96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19">
        <v>24</v>
      </c>
      <c r="Z8" s="19">
        <v>25</v>
      </c>
      <c r="AA8" s="19">
        <v>26</v>
      </c>
      <c r="AB8" s="19">
        <v>27</v>
      </c>
      <c r="AC8" s="19">
        <v>28</v>
      </c>
      <c r="AD8" s="19">
        <v>29</v>
      </c>
      <c r="AE8" s="19">
        <v>30</v>
      </c>
      <c r="AG8" s="19">
        <v>31</v>
      </c>
      <c r="AH8" s="19">
        <v>32</v>
      </c>
      <c r="AI8" s="19">
        <v>33</v>
      </c>
      <c r="AJ8" s="19">
        <v>34</v>
      </c>
      <c r="AK8" s="19">
        <v>35</v>
      </c>
      <c r="AL8" s="20"/>
    </row>
    <row r="9" spans="1:38" ht="58.5" customHeight="1" x14ac:dyDescent="0.25">
      <c r="A9" s="93" t="s">
        <v>0</v>
      </c>
      <c r="B9" s="86" t="s">
        <v>42</v>
      </c>
      <c r="C9" s="99" t="s">
        <v>9</v>
      </c>
      <c r="D9" s="79" t="s">
        <v>10</v>
      </c>
      <c r="E9" s="79" t="s">
        <v>53</v>
      </c>
      <c r="F9" s="79" t="s">
        <v>11</v>
      </c>
      <c r="G9" s="94" t="s">
        <v>12</v>
      </c>
      <c r="H9" s="94" t="s">
        <v>13</v>
      </c>
      <c r="I9" s="93" t="s">
        <v>14</v>
      </c>
      <c r="J9" s="93"/>
      <c r="K9" s="93"/>
      <c r="L9" s="93"/>
      <c r="M9" s="93"/>
      <c r="N9" s="93"/>
      <c r="O9" s="93"/>
      <c r="P9" s="93"/>
      <c r="Q9" s="79" t="s">
        <v>15</v>
      </c>
      <c r="R9" s="79" t="s">
        <v>16</v>
      </c>
      <c r="S9" s="79" t="s">
        <v>17</v>
      </c>
      <c r="T9" s="82" t="s">
        <v>44</v>
      </c>
      <c r="U9" s="90" t="s">
        <v>18</v>
      </c>
      <c r="V9" s="91" t="s">
        <v>19</v>
      </c>
      <c r="W9" s="92"/>
      <c r="X9" s="79" t="s">
        <v>20</v>
      </c>
      <c r="Y9" s="93" t="s">
        <v>21</v>
      </c>
      <c r="Z9" s="93"/>
      <c r="AA9" s="93"/>
      <c r="AB9" s="93"/>
      <c r="AC9" s="79" t="s">
        <v>22</v>
      </c>
      <c r="AD9" s="71" t="s">
        <v>23</v>
      </c>
      <c r="AE9" s="71" t="s">
        <v>24</v>
      </c>
      <c r="AF9" s="71" t="s">
        <v>43</v>
      </c>
      <c r="AG9" s="86" t="s">
        <v>25</v>
      </c>
      <c r="AH9" s="87" t="s">
        <v>26</v>
      </c>
      <c r="AI9" s="79" t="s">
        <v>27</v>
      </c>
      <c r="AJ9" s="89" t="s">
        <v>28</v>
      </c>
      <c r="AK9" s="77" t="s">
        <v>29</v>
      </c>
      <c r="AL9" s="73" t="s">
        <v>30</v>
      </c>
    </row>
    <row r="10" spans="1:38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51</v>
      </c>
      <c r="J10" s="21" t="s">
        <v>50</v>
      </c>
      <c r="K10" s="21" t="s">
        <v>45</v>
      </c>
      <c r="L10" s="21" t="s">
        <v>49</v>
      </c>
      <c r="M10" s="22" t="s">
        <v>48</v>
      </c>
      <c r="N10" s="22" t="s">
        <v>47</v>
      </c>
      <c r="O10" s="22" t="s">
        <v>46</v>
      </c>
      <c r="P10" s="22" t="s">
        <v>52</v>
      </c>
      <c r="Q10" s="80"/>
      <c r="R10" s="80"/>
      <c r="S10" s="81"/>
      <c r="T10" s="83"/>
      <c r="U10" s="90"/>
      <c r="V10" s="22" t="s">
        <v>31</v>
      </c>
      <c r="W10" s="22" t="s">
        <v>32</v>
      </c>
      <c r="X10" s="81"/>
      <c r="Y10" s="24" t="s">
        <v>33</v>
      </c>
      <c r="Z10" s="23" t="s">
        <v>34</v>
      </c>
      <c r="AA10" s="23" t="s">
        <v>35</v>
      </c>
      <c r="AB10" s="23" t="s">
        <v>36</v>
      </c>
      <c r="AC10" s="81"/>
      <c r="AD10" s="72"/>
      <c r="AE10" s="85"/>
      <c r="AF10" s="72"/>
      <c r="AG10" s="81"/>
      <c r="AH10" s="88"/>
      <c r="AI10" s="80"/>
      <c r="AJ10" s="89"/>
      <c r="AK10" s="78"/>
      <c r="AL10" s="73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+G12+P12</f>
        <v>0</v>
      </c>
      <c r="I12" s="30"/>
      <c r="J12" s="30"/>
      <c r="K12" s="30"/>
      <c r="L12" s="30"/>
      <c r="M12" s="30"/>
      <c r="N12" s="30"/>
      <c r="O12" s="30"/>
      <c r="P12" s="30"/>
      <c r="Q12" s="69">
        <f t="shared" ref="Q12:Q13" si="1">SUM(I12:P12)</f>
        <v>0</v>
      </c>
      <c r="R12" s="30"/>
      <c r="S12" s="29"/>
      <c r="T12" s="31"/>
      <c r="U12" s="32" t="e">
        <f t="shared" ref="U12:U13" si="2">ROUND(((G12+Q12+R12)/F12*S12)+T12,0)</f>
        <v>#DIV/0!</v>
      </c>
      <c r="V12" s="70">
        <f>+I12</f>
        <v>0</v>
      </c>
      <c r="W12" s="70">
        <f>+N12</f>
        <v>0</v>
      </c>
      <c r="X12" s="30" t="e">
        <f t="shared" ref="X12:X13" si="3">+U12-V12-W12</f>
        <v>#DIV/0!</v>
      </c>
      <c r="Y12" s="30"/>
      <c r="Z12" s="32">
        <v>0</v>
      </c>
      <c r="AA12" s="30">
        <f>4400000*Z12</f>
        <v>0</v>
      </c>
      <c r="AB12" s="30">
        <f t="shared" ref="AB12:AB13" si="4">ROUND(H12*10.5%,0)</f>
        <v>0</v>
      </c>
      <c r="AC12" s="33" t="e">
        <f t="shared" ref="AC12:AC13" si="5">+IF(X12-Y12-AA12-AB12&gt;0,X12-Y12-AA12-AB12,0)</f>
        <v>#DIV/0!</v>
      </c>
      <c r="AD12" s="34" t="e">
        <f t="shared" ref="AD12:AD13" si="6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4">
        <f t="shared" ref="AE12:AE13" si="7">ROUND(H12*1%,0)</f>
        <v>0</v>
      </c>
      <c r="AF12" s="34"/>
      <c r="AG12" s="30" t="e">
        <f>ROUND(U12-AB12-AD12-AE12 - AF12,0)</f>
        <v>#DIV/0!</v>
      </c>
      <c r="AH12" s="30" t="e">
        <f>AG12</f>
        <v>#DIV/0!</v>
      </c>
      <c r="AI12" s="35" t="e">
        <f>IF(AND(AG12&gt;AH12,AH12&gt;0),AG12-AH12,0)</f>
        <v>#DIV/0!</v>
      </c>
      <c r="AJ12" s="30"/>
      <c r="AK12" s="35" t="e">
        <f t="shared" ref="AK12:AK13" si="8">+IF(AD12&gt;0,1,0)</f>
        <v>#DIV/0!</v>
      </c>
      <c r="AL12" s="68"/>
    </row>
    <row r="13" spans="1:38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30"/>
      <c r="Q13" s="69">
        <f t="shared" si="1"/>
        <v>0</v>
      </c>
      <c r="R13" s="30"/>
      <c r="S13" s="29"/>
      <c r="T13" s="31"/>
      <c r="U13" s="32" t="e">
        <f t="shared" si="2"/>
        <v>#DIV/0!</v>
      </c>
      <c r="V13" s="70">
        <f>+I13</f>
        <v>0</v>
      </c>
      <c r="W13" s="70">
        <f>+N13</f>
        <v>0</v>
      </c>
      <c r="X13" s="30" t="e">
        <f t="shared" si="3"/>
        <v>#DIV/0!</v>
      </c>
      <c r="Y13" s="30"/>
      <c r="Z13" s="32">
        <v>0</v>
      </c>
      <c r="AA13" s="30">
        <f>4400000*Z13</f>
        <v>0</v>
      </c>
      <c r="AB13" s="30">
        <f t="shared" si="4"/>
        <v>0</v>
      </c>
      <c r="AC13" s="33" t="e">
        <f t="shared" si="5"/>
        <v>#DIV/0!</v>
      </c>
      <c r="AD13" s="34" t="e">
        <f t="shared" si="6"/>
        <v>#DIV/0!</v>
      </c>
      <c r="AE13" s="34">
        <f t="shared" si="7"/>
        <v>0</v>
      </c>
      <c r="AF13" s="34"/>
      <c r="AG13" s="30" t="e">
        <f>ROUND(U13-AB13-AD13-AE13 - AF13,0)</f>
        <v>#DIV/0!</v>
      </c>
      <c r="AH13" s="30" t="e">
        <f>AG13</f>
        <v>#DIV/0!</v>
      </c>
      <c r="AI13" s="35" t="e">
        <f>IF(AND(AG13&gt;AH13,AH13&gt;0),AG13-AH13,0)</f>
        <v>#DIV/0!</v>
      </c>
      <c r="AJ13" s="30"/>
      <c r="AK13" s="35" t="e">
        <f t="shared" si="8"/>
        <v>#DIV/0!</v>
      </c>
      <c r="AL13" s="68"/>
    </row>
    <row r="14" spans="1:38" s="6" customFormat="1" ht="25.5" customHeight="1" x14ac:dyDescent="0.25">
      <c r="A14" s="37" t="s">
        <v>37</v>
      </c>
      <c r="B14" s="39"/>
      <c r="C14" s="38"/>
      <c r="D14" s="39"/>
      <c r="E14" s="39"/>
      <c r="F14" s="40"/>
      <c r="G14" s="41">
        <f t="shared" ref="G14:AK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/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1">
        <f t="shared" si="9"/>
        <v>0</v>
      </c>
      <c r="U14" s="42" t="e">
        <f t="shared" si="9"/>
        <v>#DIV/0!</v>
      </c>
      <c r="V14" s="41">
        <f t="shared" si="9"/>
        <v>0</v>
      </c>
      <c r="W14" s="41">
        <f t="shared" si="9"/>
        <v>0</v>
      </c>
      <c r="X14" s="41" t="e">
        <f t="shared" si="9"/>
        <v>#DIV/0!</v>
      </c>
      <c r="Y14" s="41">
        <f t="shared" si="9"/>
        <v>0</v>
      </c>
      <c r="Z14" s="43">
        <f t="shared" si="9"/>
        <v>0</v>
      </c>
      <c r="AA14" s="41">
        <f t="shared" si="9"/>
        <v>0</v>
      </c>
      <c r="AB14" s="41">
        <f t="shared" si="9"/>
        <v>0</v>
      </c>
      <c r="AC14" s="41" t="e">
        <f t="shared" si="9"/>
        <v>#DIV/0!</v>
      </c>
      <c r="AD14" s="42" t="e">
        <f t="shared" si="9"/>
        <v>#DIV/0!</v>
      </c>
      <c r="AE14" s="42">
        <f t="shared" si="9"/>
        <v>0</v>
      </c>
      <c r="AF14" s="42">
        <f t="shared" si="9"/>
        <v>0</v>
      </c>
      <c r="AG14" s="42" t="e">
        <f t="shared" si="9"/>
        <v>#DIV/0!</v>
      </c>
      <c r="AH14" s="44" t="e">
        <f t="shared" si="9"/>
        <v>#DIV/0!</v>
      </c>
      <c r="AI14" s="41" t="e">
        <f t="shared" si="9"/>
        <v>#DIV/0!</v>
      </c>
      <c r="AJ14" s="41">
        <f t="shared" si="9"/>
        <v>0</v>
      </c>
      <c r="AK14" s="41" t="e">
        <f t="shared" si="9"/>
        <v>#DIV/0!</v>
      </c>
      <c r="AL14" s="36"/>
    </row>
    <row r="15" spans="1:38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16"/>
      <c r="U15" s="47"/>
      <c r="V15" s="47"/>
      <c r="W15" s="47"/>
      <c r="X15" s="48"/>
      <c r="Y15"/>
      <c r="Z15" s="49"/>
      <c r="AA15"/>
      <c r="AB15"/>
      <c r="AC15" s="50"/>
      <c r="AD15"/>
      <c r="AE15"/>
      <c r="AF15"/>
      <c r="AG15" s="51"/>
      <c r="AH15" s="51"/>
      <c r="AI15" s="51"/>
    </row>
    <row r="16" spans="1:38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7"/>
      <c r="R16" s="47"/>
      <c r="S16" s="47"/>
      <c r="T16" s="16"/>
      <c r="U16" s="47"/>
      <c r="V16" s="47"/>
      <c r="W16" s="47"/>
      <c r="AG16" s="4"/>
      <c r="AH16" s="4"/>
      <c r="AI16" s="4"/>
    </row>
    <row r="17" spans="1:38" s="52" customFormat="1" ht="16.5" customHeight="1" x14ac:dyDescent="0.25">
      <c r="C17" s="53"/>
      <c r="F17" s="74" t="s">
        <v>38</v>
      </c>
      <c r="G17" s="74"/>
      <c r="H17" s="74"/>
      <c r="I17" s="54"/>
      <c r="J17" s="54"/>
      <c r="L17" s="55"/>
      <c r="T17" s="54"/>
      <c r="V17" s="75" t="s">
        <v>39</v>
      </c>
      <c r="W17" s="75"/>
      <c r="X17" s="75"/>
      <c r="Z17" s="56"/>
      <c r="AA17" s="57"/>
      <c r="AD17" s="58"/>
      <c r="AE17" s="58"/>
      <c r="AF17" s="58"/>
      <c r="AG17" s="76" t="s">
        <v>40</v>
      </c>
      <c r="AH17" s="76"/>
      <c r="AI17" s="76"/>
      <c r="AJ17" s="76"/>
      <c r="AL17" s="59"/>
    </row>
    <row r="18" spans="1:38" ht="15" customHeight="1" x14ac:dyDescent="0.25">
      <c r="F18" s="84" t="s">
        <v>41</v>
      </c>
      <c r="G18" s="84"/>
      <c r="H18" s="84"/>
      <c r="I18" s="4"/>
      <c r="J18" s="4"/>
      <c r="L18" s="61"/>
      <c r="S18" s="51"/>
      <c r="V18" s="84" t="s">
        <v>41</v>
      </c>
      <c r="W18" s="84"/>
      <c r="X18" s="84"/>
      <c r="AB18" s="51"/>
      <c r="AD18" s="47"/>
      <c r="AE18" s="47"/>
      <c r="AF18" s="47"/>
      <c r="AG18" s="84" t="s">
        <v>41</v>
      </c>
      <c r="AH18" s="84"/>
      <c r="AI18" s="84"/>
      <c r="AJ18" s="84"/>
    </row>
    <row r="19" spans="1:38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2"/>
      <c r="AA19" s="60"/>
      <c r="AB19" s="60"/>
      <c r="AC19" s="60"/>
      <c r="AD19" s="63"/>
      <c r="AE19" s="63"/>
      <c r="AF19" s="63"/>
      <c r="AG19" s="60"/>
      <c r="AH19" s="60"/>
      <c r="AI19" s="60"/>
      <c r="AJ19" s="60"/>
      <c r="AK19" s="60"/>
      <c r="AL19" s="64"/>
    </row>
    <row r="20" spans="1:38" ht="15" customHeight="1" x14ac:dyDescent="0.25">
      <c r="F20" s="60"/>
      <c r="G20" s="60"/>
      <c r="H20" s="60"/>
      <c r="I20" s="4"/>
      <c r="J20" s="4"/>
      <c r="L20" s="61"/>
      <c r="S20" s="51"/>
      <c r="V20" s="60"/>
      <c r="W20" s="60"/>
      <c r="X20" s="60"/>
      <c r="Y20" s="65"/>
      <c r="AC20" s="51"/>
      <c r="AD20" s="47"/>
      <c r="AE20" s="47"/>
      <c r="AF20" s="47"/>
      <c r="AG20" s="60"/>
      <c r="AH20" s="60"/>
      <c r="AI20" s="60"/>
      <c r="AJ20" s="60"/>
    </row>
    <row r="21" spans="1:38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  <c r="R21" s="47"/>
      <c r="S21" s="47"/>
      <c r="T21" s="16"/>
      <c r="U21" s="47"/>
      <c r="V21" s="47"/>
      <c r="W21" s="47"/>
      <c r="X21" s="51"/>
      <c r="AB21" s="51"/>
      <c r="AC21" s="51"/>
      <c r="AD21" s="51"/>
      <c r="AE21" s="51"/>
      <c r="AF21" s="51"/>
      <c r="AG21" s="4"/>
      <c r="AH21" s="4"/>
      <c r="AI21" s="4"/>
    </row>
    <row r="22" spans="1:38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  <c r="R22" s="47"/>
      <c r="S22" s="47"/>
      <c r="T22" s="16"/>
      <c r="U22" s="47"/>
      <c r="V22" s="47"/>
      <c r="W22" s="47"/>
      <c r="X22" s="66"/>
      <c r="AG22" s="4"/>
      <c r="AH22" s="4"/>
      <c r="AI22" s="4"/>
    </row>
    <row r="23" spans="1:38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  <c r="R23" s="47"/>
      <c r="S23" s="47"/>
      <c r="T23" s="16"/>
      <c r="U23" s="47"/>
      <c r="V23" s="47"/>
      <c r="W23" s="47"/>
      <c r="X23" s="47"/>
      <c r="Y23" s="47"/>
      <c r="Z23" s="6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8"/>
      <c r="U24"/>
      <c r="V24"/>
      <c r="X24" s="66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8"/>
      <c r="U25" s="47"/>
      <c r="V25"/>
      <c r="X25" s="66"/>
    </row>
    <row r="26" spans="1:38" x14ac:dyDescent="0.25">
      <c r="X26" s="66"/>
    </row>
    <row r="28" spans="1:38" x14ac:dyDescent="0.25">
      <c r="U28" s="51"/>
    </row>
  </sheetData>
  <mergeCells count="36">
    <mergeCell ref="F17:H17"/>
    <mergeCell ref="F18:H18"/>
    <mergeCell ref="AD9:AD10"/>
    <mergeCell ref="S9:S10"/>
    <mergeCell ref="Y9:AB9"/>
    <mergeCell ref="T9:T10"/>
    <mergeCell ref="P5:W5"/>
    <mergeCell ref="I7:J7"/>
    <mergeCell ref="A9:A10"/>
    <mergeCell ref="B9:B10"/>
    <mergeCell ref="C9:C10"/>
    <mergeCell ref="D9:D10"/>
    <mergeCell ref="E9:E10"/>
    <mergeCell ref="F9:F10"/>
    <mergeCell ref="G9:G10"/>
    <mergeCell ref="H9:H10"/>
    <mergeCell ref="P6:W6"/>
    <mergeCell ref="I9:P9"/>
    <mergeCell ref="U9:U10"/>
    <mergeCell ref="V9:W9"/>
    <mergeCell ref="X9:X10"/>
    <mergeCell ref="Q9:Q10"/>
    <mergeCell ref="R9:R10"/>
    <mergeCell ref="AL9:AL10"/>
    <mergeCell ref="V17:X17"/>
    <mergeCell ref="AG17:AJ17"/>
    <mergeCell ref="V18:X18"/>
    <mergeCell ref="AG18:AJ18"/>
    <mergeCell ref="AK9:AK10"/>
    <mergeCell ref="AC9:AC10"/>
    <mergeCell ref="AJ9:AJ10"/>
    <mergeCell ref="AE9:AE10"/>
    <mergeCell ref="AF9:AF10"/>
    <mergeCell ref="AG9:AG10"/>
    <mergeCell ref="AH9:AH10"/>
    <mergeCell ref="AI9:A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Tất cả</vt:lpstr>
      <vt:lpstr>Nhân viên</vt:lpstr>
      <vt:lpstr>Dịch vụ</vt:lpstr>
      <vt:lpstr>Học việc,thử việc</vt:lpstr>
      <vt:lpstr>Clone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2024-10-31T00:49:52Z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