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. NHÂN SỰ\11. CHẤM CÔNG HR&amp;GA\2024\"/>
    </mc:Choice>
  </mc:AlternateContent>
  <bookViews>
    <workbookView xWindow="0" yWindow="0" windowWidth="28800" windowHeight="12315"/>
  </bookViews>
  <sheets>
    <sheet name="Nhân viên" sheetId="9" r:id="rId1"/>
    <sheet name="Dịch vụ" sheetId="10" r:id="rId2"/>
    <sheet name="Vệ sinh-Bảo vệ-T7" sheetId="11" r:id="rId3"/>
    <sheet name="Full công" sheetId="12" r:id="rId4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10" i="12" l="1"/>
  <c r="BV10" i="12"/>
  <c r="BU10" i="12"/>
  <c r="BT10" i="12"/>
  <c r="BS10" i="12"/>
  <c r="BR10" i="12"/>
  <c r="BQ10" i="12"/>
  <c r="BP10" i="12"/>
  <c r="BO10" i="12"/>
  <c r="BN10" i="12"/>
  <c r="BM10" i="12"/>
  <c r="BX9" i="12"/>
  <c r="BV9" i="12"/>
  <c r="BU9" i="12"/>
  <c r="BT9" i="12"/>
  <c r="BS9" i="12"/>
  <c r="BR9" i="12"/>
  <c r="BQ9" i="12"/>
  <c r="BP9" i="12"/>
  <c r="BO9" i="12"/>
  <c r="BN9" i="12"/>
  <c r="BM9" i="12"/>
  <c r="BX8" i="12"/>
  <c r="BV8" i="12"/>
  <c r="BU8" i="12"/>
  <c r="BT8" i="12"/>
  <c r="BS8" i="12"/>
  <c r="BR8" i="12"/>
  <c r="BQ8" i="12"/>
  <c r="BP8" i="12"/>
  <c r="BO8" i="12"/>
  <c r="BN8" i="12"/>
  <c r="BM8" i="12"/>
  <c r="BX7" i="12"/>
  <c r="BX10" i="12" s="1"/>
  <c r="BV7" i="12"/>
  <c r="BU7" i="12"/>
  <c r="BT7" i="12"/>
  <c r="BS7" i="12"/>
  <c r="BR7" i="12"/>
  <c r="BQ7" i="12"/>
  <c r="BP7" i="12"/>
  <c r="BO7" i="12"/>
  <c r="BN7" i="12"/>
  <c r="BM7" i="12"/>
  <c r="BK6" i="12"/>
  <c r="BI6" i="12"/>
  <c r="BG6" i="12"/>
  <c r="BE6" i="12"/>
  <c r="BC6" i="12"/>
  <c r="BA6" i="12"/>
  <c r="AY6" i="12"/>
  <c r="AW6" i="12"/>
  <c r="AU6" i="12"/>
  <c r="AS6" i="12"/>
  <c r="AQ6" i="12"/>
  <c r="AO6" i="12"/>
  <c r="AM6" i="12"/>
  <c r="AK6" i="12"/>
  <c r="AI6" i="12"/>
  <c r="AG6" i="12"/>
  <c r="AE6" i="12"/>
  <c r="AC6" i="12"/>
  <c r="AA6" i="12"/>
  <c r="Y6" i="12"/>
  <c r="W6" i="12"/>
  <c r="U6" i="12"/>
  <c r="S6" i="12"/>
  <c r="Q6" i="12"/>
  <c r="O6" i="12"/>
  <c r="M6" i="12"/>
  <c r="K6" i="12"/>
  <c r="I6" i="12"/>
  <c r="G6" i="12"/>
  <c r="E6" i="12"/>
  <c r="C6" i="12"/>
  <c r="BK5" i="12"/>
  <c r="BI5" i="12"/>
  <c r="BG5" i="12"/>
  <c r="BE5" i="12"/>
  <c r="BC5" i="12"/>
  <c r="BA5" i="12"/>
  <c r="AY5" i="12"/>
  <c r="AW5" i="12"/>
  <c r="AU5" i="12"/>
  <c r="AS5" i="12"/>
  <c r="AQ5" i="12"/>
  <c r="AO5" i="12"/>
  <c r="AM5" i="12"/>
  <c r="AK5" i="12"/>
  <c r="AI5" i="12"/>
  <c r="AG5" i="12"/>
  <c r="AE5" i="12"/>
  <c r="AC5" i="12"/>
  <c r="AA5" i="12"/>
  <c r="Y5" i="12"/>
  <c r="W5" i="12"/>
  <c r="U5" i="12"/>
  <c r="S5" i="12"/>
  <c r="Q5" i="12"/>
  <c r="O5" i="12"/>
  <c r="M5" i="12"/>
  <c r="K5" i="12"/>
  <c r="I5" i="12"/>
  <c r="G5" i="12"/>
  <c r="E5" i="12"/>
  <c r="C5" i="12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X12" i="11"/>
  <c r="BV12" i="11"/>
  <c r="BU12" i="11"/>
  <c r="BT12" i="11"/>
  <c r="BS12" i="11"/>
  <c r="BR12" i="11"/>
  <c r="BQ12" i="11"/>
  <c r="BP12" i="11"/>
  <c r="BO12" i="11"/>
  <c r="BN12" i="11"/>
  <c r="BM12" i="11"/>
  <c r="BX11" i="11"/>
  <c r="BV11" i="11"/>
  <c r="BU11" i="11"/>
  <c r="BT11" i="11"/>
  <c r="BS11" i="11"/>
  <c r="BR11" i="11"/>
  <c r="BQ11" i="11"/>
  <c r="BP11" i="11"/>
  <c r="BO11" i="11"/>
  <c r="BN11" i="11"/>
  <c r="BM11" i="11"/>
  <c r="BX10" i="11"/>
  <c r="BV10" i="11"/>
  <c r="BU10" i="11"/>
  <c r="BT10" i="11"/>
  <c r="BS10" i="11"/>
  <c r="BR10" i="11"/>
  <c r="BQ10" i="11"/>
  <c r="BP10" i="11"/>
  <c r="BO10" i="11"/>
  <c r="BN10" i="11"/>
  <c r="BM10" i="11"/>
  <c r="BX9" i="11"/>
  <c r="BV9" i="11"/>
  <c r="BU9" i="11"/>
  <c r="BT9" i="11"/>
  <c r="BS9" i="11"/>
  <c r="BR9" i="11"/>
  <c r="BQ9" i="11"/>
  <c r="BP9" i="11"/>
  <c r="BO9" i="11"/>
  <c r="BN9" i="11"/>
  <c r="BM9" i="11"/>
  <c r="BX8" i="11"/>
  <c r="BV8" i="11"/>
  <c r="BU8" i="11"/>
  <c r="BT8" i="11"/>
  <c r="BS8" i="11"/>
  <c r="BR8" i="11"/>
  <c r="BQ8" i="11"/>
  <c r="BP8" i="11"/>
  <c r="BO8" i="11"/>
  <c r="BN8" i="11"/>
  <c r="BM8" i="11"/>
  <c r="BX7" i="11"/>
  <c r="BV7" i="11"/>
  <c r="BU7" i="11"/>
  <c r="BT7" i="11"/>
  <c r="BS7" i="11"/>
  <c r="BR7" i="11"/>
  <c r="BQ7" i="11"/>
  <c r="BP7" i="11"/>
  <c r="BO7" i="11"/>
  <c r="BN7" i="11"/>
  <c r="BM7" i="11"/>
  <c r="BK6" i="11"/>
  <c r="BI6" i="11"/>
  <c r="BG6" i="11"/>
  <c r="BE6" i="11"/>
  <c r="BC6" i="11"/>
  <c r="BA6" i="11"/>
  <c r="AY6" i="11"/>
  <c r="AW6" i="11"/>
  <c r="AU6" i="11"/>
  <c r="AS6" i="11"/>
  <c r="AQ6" i="11"/>
  <c r="AO6" i="11"/>
  <c r="AM6" i="11"/>
  <c r="AK6" i="11"/>
  <c r="AI6" i="11"/>
  <c r="AG6" i="11"/>
  <c r="AE6" i="11"/>
  <c r="AC6" i="11"/>
  <c r="AA6" i="11"/>
  <c r="Y6" i="11"/>
  <c r="W6" i="11"/>
  <c r="U6" i="11"/>
  <c r="S6" i="11"/>
  <c r="Q6" i="11"/>
  <c r="O6" i="11"/>
  <c r="M6" i="11"/>
  <c r="K6" i="11"/>
  <c r="I6" i="11"/>
  <c r="G6" i="11"/>
  <c r="E6" i="11"/>
  <c r="C6" i="11"/>
  <c r="BK5" i="11"/>
  <c r="BI5" i="11"/>
  <c r="BG5" i="11"/>
  <c r="BE5" i="11"/>
  <c r="BC5" i="11"/>
  <c r="BA5" i="11"/>
  <c r="AY5" i="11"/>
  <c r="AW5" i="11"/>
  <c r="AU5" i="11"/>
  <c r="AS5" i="11"/>
  <c r="AQ5" i="11"/>
  <c r="AO5" i="11"/>
  <c r="AM5" i="11"/>
  <c r="AK5" i="11"/>
  <c r="AI5" i="11"/>
  <c r="AG5" i="11"/>
  <c r="AE5" i="11"/>
  <c r="AC5" i="11"/>
  <c r="AA5" i="11"/>
  <c r="Y5" i="11"/>
  <c r="W5" i="11"/>
  <c r="U5" i="11"/>
  <c r="S5" i="11"/>
  <c r="Q5" i="11"/>
  <c r="O5" i="11"/>
  <c r="M5" i="11"/>
  <c r="K5" i="11"/>
  <c r="I5" i="11"/>
  <c r="G5" i="11"/>
  <c r="E5" i="11"/>
  <c r="C5" i="11"/>
  <c r="BX11" i="10"/>
  <c r="BW11" i="10"/>
  <c r="BV11" i="10"/>
  <c r="BU11" i="10"/>
  <c r="BT11" i="10"/>
  <c r="BS11" i="10"/>
  <c r="BR11" i="10"/>
  <c r="BQ11" i="10"/>
  <c r="BP11" i="10"/>
  <c r="BO11" i="10"/>
  <c r="BN11" i="10"/>
  <c r="BM11" i="10"/>
  <c r="BX10" i="10"/>
  <c r="BV10" i="10"/>
  <c r="BU10" i="10"/>
  <c r="BT10" i="10"/>
  <c r="BS10" i="10"/>
  <c r="BR10" i="10"/>
  <c r="BQ10" i="10"/>
  <c r="BP10" i="10"/>
  <c r="BO10" i="10"/>
  <c r="BN10" i="10"/>
  <c r="BM10" i="10"/>
  <c r="BX9" i="10"/>
  <c r="BV9" i="10"/>
  <c r="BU9" i="10"/>
  <c r="BT9" i="10"/>
  <c r="BS9" i="10"/>
  <c r="BR9" i="10"/>
  <c r="BQ9" i="10"/>
  <c r="BP9" i="10"/>
  <c r="BO9" i="10"/>
  <c r="BN9" i="10"/>
  <c r="BM9" i="10"/>
  <c r="BX8" i="10"/>
  <c r="BV8" i="10"/>
  <c r="BU8" i="10"/>
  <c r="BT8" i="10"/>
  <c r="BS8" i="10"/>
  <c r="BR8" i="10"/>
  <c r="BQ8" i="10"/>
  <c r="BP8" i="10"/>
  <c r="BO8" i="10"/>
  <c r="BN8" i="10"/>
  <c r="BM8" i="10"/>
  <c r="BX7" i="10"/>
  <c r="BV7" i="10"/>
  <c r="BU7" i="10"/>
  <c r="BT7" i="10"/>
  <c r="BS7" i="10"/>
  <c r="BR7" i="10"/>
  <c r="BQ7" i="10"/>
  <c r="BP7" i="10"/>
  <c r="BO7" i="10"/>
  <c r="BN7" i="10"/>
  <c r="BM7" i="10"/>
  <c r="BK6" i="10"/>
  <c r="BI6" i="10"/>
  <c r="BG6" i="10"/>
  <c r="BE6" i="10"/>
  <c r="BC6" i="10"/>
  <c r="BA6" i="10"/>
  <c r="AY6" i="10"/>
  <c r="AW6" i="10"/>
  <c r="AU6" i="10"/>
  <c r="AS6" i="10"/>
  <c r="AQ6" i="10"/>
  <c r="AO6" i="10"/>
  <c r="AM6" i="10"/>
  <c r="AK6" i="10"/>
  <c r="AI6" i="10"/>
  <c r="AG6" i="10"/>
  <c r="AE6" i="10"/>
  <c r="AC6" i="10"/>
  <c r="AA6" i="10"/>
  <c r="Y6" i="10"/>
  <c r="W6" i="10"/>
  <c r="U6" i="10"/>
  <c r="S6" i="10"/>
  <c r="Q6" i="10"/>
  <c r="O6" i="10"/>
  <c r="M6" i="10"/>
  <c r="K6" i="10"/>
  <c r="I6" i="10"/>
  <c r="G6" i="10"/>
  <c r="E6" i="10"/>
  <c r="C6" i="10"/>
  <c r="BK5" i="10"/>
  <c r="BI5" i="10"/>
  <c r="BG5" i="10"/>
  <c r="BE5" i="10"/>
  <c r="BC5" i="10"/>
  <c r="BA5" i="10"/>
  <c r="AY5" i="10"/>
  <c r="AW5" i="10"/>
  <c r="AU5" i="10"/>
  <c r="AS5" i="10"/>
  <c r="AQ5" i="10"/>
  <c r="AO5" i="10"/>
  <c r="AM5" i="10"/>
  <c r="AK5" i="10"/>
  <c r="AI5" i="10"/>
  <c r="AG5" i="10"/>
  <c r="AE5" i="10"/>
  <c r="AC5" i="10"/>
  <c r="AA5" i="10"/>
  <c r="Y5" i="10"/>
  <c r="W5" i="10"/>
  <c r="U5" i="10"/>
  <c r="S5" i="10"/>
  <c r="Q5" i="10"/>
  <c r="O5" i="10"/>
  <c r="M5" i="10"/>
  <c r="K5" i="10"/>
  <c r="I5" i="10"/>
  <c r="G5" i="10"/>
  <c r="E5" i="10"/>
  <c r="C5" i="10"/>
  <c r="BW19" i="9"/>
  <c r="BX18" i="9"/>
  <c r="BV18" i="9"/>
  <c r="BU18" i="9"/>
  <c r="BT18" i="9"/>
  <c r="BS18" i="9"/>
  <c r="BR18" i="9"/>
  <c r="BQ18" i="9"/>
  <c r="BP18" i="9"/>
  <c r="BO18" i="9"/>
  <c r="BN18" i="9"/>
  <c r="BM18" i="9"/>
  <c r="BX17" i="9"/>
  <c r="BV17" i="9"/>
  <c r="BU17" i="9"/>
  <c r="BT17" i="9"/>
  <c r="BS17" i="9"/>
  <c r="BR17" i="9"/>
  <c r="BQ17" i="9"/>
  <c r="BP17" i="9"/>
  <c r="BO17" i="9"/>
  <c r="BN17" i="9"/>
  <c r="BM17" i="9"/>
  <c r="BX16" i="9"/>
  <c r="BV16" i="9"/>
  <c r="BU16" i="9"/>
  <c r="BT16" i="9"/>
  <c r="BS16" i="9"/>
  <c r="BR16" i="9"/>
  <c r="BQ16" i="9"/>
  <c r="BP16" i="9"/>
  <c r="BO16" i="9"/>
  <c r="BN16" i="9"/>
  <c r="BM16" i="9"/>
  <c r="BX15" i="9"/>
  <c r="BV15" i="9"/>
  <c r="BU15" i="9"/>
  <c r="BT15" i="9"/>
  <c r="BS15" i="9"/>
  <c r="BR15" i="9"/>
  <c r="BQ15" i="9"/>
  <c r="BP15" i="9"/>
  <c r="BO15" i="9"/>
  <c r="BN15" i="9"/>
  <c r="BM15" i="9"/>
  <c r="BX14" i="9"/>
  <c r="BV14" i="9"/>
  <c r="BU14" i="9"/>
  <c r="BT14" i="9"/>
  <c r="BS14" i="9"/>
  <c r="BR14" i="9"/>
  <c r="BQ14" i="9"/>
  <c r="BP14" i="9"/>
  <c r="BO14" i="9"/>
  <c r="BN14" i="9"/>
  <c r="BM14" i="9"/>
  <c r="BX13" i="9"/>
  <c r="BV13" i="9"/>
  <c r="BU13" i="9"/>
  <c r="BT13" i="9"/>
  <c r="BS13" i="9"/>
  <c r="BR13" i="9"/>
  <c r="BQ13" i="9"/>
  <c r="BP13" i="9"/>
  <c r="BO13" i="9"/>
  <c r="BN13" i="9"/>
  <c r="BM13" i="9"/>
  <c r="BX12" i="9"/>
  <c r="BV12" i="9"/>
  <c r="BU12" i="9"/>
  <c r="BT12" i="9"/>
  <c r="BS12" i="9"/>
  <c r="BR12" i="9"/>
  <c r="BQ12" i="9"/>
  <c r="BP12" i="9"/>
  <c r="BO12" i="9"/>
  <c r="BN12" i="9"/>
  <c r="BM12" i="9"/>
  <c r="BX11" i="9"/>
  <c r="BV11" i="9"/>
  <c r="BU11" i="9"/>
  <c r="BT11" i="9"/>
  <c r="BS11" i="9"/>
  <c r="BR11" i="9"/>
  <c r="BQ11" i="9"/>
  <c r="BP11" i="9"/>
  <c r="BO11" i="9"/>
  <c r="BN11" i="9"/>
  <c r="BM11" i="9"/>
  <c r="BX10" i="9"/>
  <c r="BV10" i="9"/>
  <c r="BU10" i="9"/>
  <c r="BT10" i="9"/>
  <c r="BS10" i="9"/>
  <c r="BR10" i="9"/>
  <c r="BQ10" i="9"/>
  <c r="BP10" i="9"/>
  <c r="BO10" i="9"/>
  <c r="BN10" i="9"/>
  <c r="BM10" i="9"/>
  <c r="BU9" i="9"/>
  <c r="BU19" i="9" s="1"/>
  <c r="BT9" i="9"/>
  <c r="BT19" i="9" s="1"/>
  <c r="BS9" i="9"/>
  <c r="BS19" i="9" s="1"/>
  <c r="BR9" i="9"/>
  <c r="BQ9" i="9"/>
  <c r="BP9" i="9"/>
  <c r="BO9" i="9"/>
  <c r="BN9" i="9"/>
  <c r="BM9" i="9"/>
  <c r="BX8" i="9"/>
  <c r="BV8" i="9"/>
  <c r="BU8" i="9"/>
  <c r="BT8" i="9"/>
  <c r="BS8" i="9"/>
  <c r="BR8" i="9"/>
  <c r="BQ8" i="9"/>
  <c r="BP8" i="9"/>
  <c r="BO8" i="9"/>
  <c r="BN8" i="9"/>
  <c r="BM8" i="9"/>
  <c r="BX7" i="9"/>
  <c r="BV7" i="9"/>
  <c r="BU7" i="9"/>
  <c r="BT7" i="9"/>
  <c r="BS7" i="9"/>
  <c r="BR7" i="9"/>
  <c r="BQ7" i="9"/>
  <c r="BP7" i="9"/>
  <c r="BO7" i="9"/>
  <c r="BN7" i="9"/>
  <c r="BM7" i="9"/>
  <c r="BK6" i="9"/>
  <c r="BI6" i="9"/>
  <c r="BG6" i="9"/>
  <c r="BE6" i="9"/>
  <c r="BC6" i="9"/>
  <c r="BA6" i="9"/>
  <c r="AY6" i="9"/>
  <c r="AW6" i="9"/>
  <c r="AU6" i="9"/>
  <c r="AS6" i="9"/>
  <c r="AQ6" i="9"/>
  <c r="AO6" i="9"/>
  <c r="AM6" i="9"/>
  <c r="AK6" i="9"/>
  <c r="AI6" i="9"/>
  <c r="AG6" i="9"/>
  <c r="AE6" i="9"/>
  <c r="AC6" i="9"/>
  <c r="AA6" i="9"/>
  <c r="Y6" i="9"/>
  <c r="W6" i="9"/>
  <c r="U6" i="9"/>
  <c r="S6" i="9"/>
  <c r="Q6" i="9"/>
  <c r="O6" i="9"/>
  <c r="M6" i="9"/>
  <c r="K6" i="9"/>
  <c r="I6" i="9"/>
  <c r="G6" i="9"/>
  <c r="E6" i="9"/>
  <c r="C6" i="9"/>
  <c r="BK5" i="9"/>
  <c r="BI5" i="9"/>
  <c r="BG5" i="9"/>
  <c r="BE5" i="9"/>
  <c r="BC5" i="9"/>
  <c r="BA5" i="9"/>
  <c r="AY5" i="9"/>
  <c r="AW5" i="9"/>
  <c r="AU5" i="9"/>
  <c r="AS5" i="9"/>
  <c r="AQ5" i="9"/>
  <c r="AO5" i="9"/>
  <c r="AM5" i="9"/>
  <c r="AK5" i="9"/>
  <c r="AI5" i="9"/>
  <c r="AG5" i="9"/>
  <c r="AE5" i="9"/>
  <c r="AC5" i="9"/>
  <c r="AA5" i="9"/>
  <c r="Y5" i="9"/>
  <c r="W5" i="9"/>
  <c r="U5" i="9"/>
  <c r="S5" i="9"/>
  <c r="Q5" i="9"/>
  <c r="O5" i="9"/>
  <c r="M5" i="9"/>
  <c r="K5" i="9"/>
  <c r="I5" i="9"/>
  <c r="G5" i="9"/>
  <c r="E5" i="9"/>
  <c r="C5" i="9"/>
  <c r="BM19" i="9" l="1"/>
  <c r="BP19" i="9"/>
  <c r="BQ19" i="9"/>
  <c r="BN19" i="9"/>
  <c r="BO19" i="9"/>
  <c r="BR19" i="9"/>
  <c r="BV9" i="9"/>
  <c r="BV19" i="9" s="1"/>
  <c r="BX9" i="9"/>
  <c r="BX19" i="9" s="1"/>
</calcChain>
</file>

<file path=xl/comments1.xml><?xml version="1.0" encoding="utf-8"?>
<comments xmlns="http://schemas.openxmlformats.org/spreadsheetml/2006/main">
  <authors>
    <author>AH</author>
    <author>WELLCOM</author>
  </authors>
  <commentList>
    <comment ref="BM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công đi làm</t>
        </r>
      </text>
    </comment>
    <comment ref="BN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phép năm </t>
        </r>
      </text>
    </comment>
    <comment ref="BO6" authorId="1" shapeId="0">
      <text>
        <r>
          <rPr>
            <b/>
            <sz val="9"/>
            <rFont val="Tahoma"/>
            <family val="2"/>
          </rPr>
          <t xml:space="preserve">AH:
</t>
        </r>
        <r>
          <rPr>
            <sz val="10"/>
            <rFont val="Tahoma"/>
            <family val="2"/>
          </rPr>
          <t>Ngày nghỉ lễ</t>
        </r>
        <r>
          <rPr>
            <sz val="9"/>
            <rFont val="Tahoma"/>
            <family val="2"/>
          </rPr>
          <t xml:space="preserve">
</t>
        </r>
      </text>
    </comment>
    <comment ref="BP6" authorId="1" shapeId="0">
      <text>
        <r>
          <rPr>
            <b/>
            <sz val="9"/>
            <rFont val="Tahoma"/>
            <family val="2"/>
          </rPr>
          <t xml:space="preserve">HA:
</t>
        </r>
        <r>
          <rPr>
            <sz val="9"/>
            <rFont val="Tahoma"/>
            <family val="2"/>
          </rPr>
          <t xml:space="preserve">Nghỉ do ốm
</t>
        </r>
      </text>
    </comment>
    <comment ref="BQ6" authorId="1" shapeId="0">
      <text>
        <r>
          <rPr>
            <b/>
            <sz val="9"/>
            <rFont val="Tahoma"/>
            <family val="2"/>
          </rPr>
          <t>Nghỉ chế độ việc riêng hưởng lương (cưới,..)</t>
        </r>
      </text>
    </comment>
    <comment ref="BR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thai sản</t>
        </r>
      </text>
    </comment>
    <comment ref="BS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do tai nạn</t>
        </r>
      </text>
    </comment>
    <comment ref="BT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xưởng</t>
        </r>
      </text>
    </comment>
    <comment ref="BU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không lương</t>
        </r>
      </text>
    </comment>
  </commentList>
</comments>
</file>

<file path=xl/comments2.xml><?xml version="1.0" encoding="utf-8"?>
<comments xmlns="http://schemas.openxmlformats.org/spreadsheetml/2006/main">
  <authors>
    <author>AH</author>
    <author>WELLCOM</author>
  </authors>
  <commentList>
    <comment ref="BM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công đi làm</t>
        </r>
      </text>
    </comment>
    <comment ref="BN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phép năm </t>
        </r>
      </text>
    </comment>
    <comment ref="BO6" authorId="1" shapeId="0">
      <text>
        <r>
          <rPr>
            <b/>
            <sz val="9"/>
            <rFont val="Tahoma"/>
            <family val="2"/>
          </rPr>
          <t xml:space="preserve">AH:
</t>
        </r>
        <r>
          <rPr>
            <sz val="10"/>
            <rFont val="Tahoma"/>
            <family val="2"/>
          </rPr>
          <t>Ngày nghỉ lễ</t>
        </r>
        <r>
          <rPr>
            <sz val="9"/>
            <rFont val="Tahoma"/>
            <family val="2"/>
          </rPr>
          <t xml:space="preserve">
</t>
        </r>
      </text>
    </comment>
    <comment ref="BP6" authorId="1" shapeId="0">
      <text>
        <r>
          <rPr>
            <b/>
            <sz val="9"/>
            <rFont val="Tahoma"/>
            <family val="2"/>
          </rPr>
          <t xml:space="preserve">HA:
</t>
        </r>
        <r>
          <rPr>
            <sz val="9"/>
            <rFont val="Tahoma"/>
            <family val="2"/>
          </rPr>
          <t xml:space="preserve">Nghỉ do ốm
</t>
        </r>
      </text>
    </comment>
    <comment ref="BQ6" authorId="1" shapeId="0">
      <text>
        <r>
          <rPr>
            <b/>
            <sz val="9"/>
            <rFont val="Tahoma"/>
            <family val="2"/>
          </rPr>
          <t>Nghỉ chế độ việc riêng hưởng lương (cưới,..)</t>
        </r>
      </text>
    </comment>
    <comment ref="BR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thai sản</t>
        </r>
      </text>
    </comment>
    <comment ref="BS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do tai nạn</t>
        </r>
      </text>
    </comment>
    <comment ref="BT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xưởng</t>
        </r>
      </text>
    </comment>
    <comment ref="BU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không lương</t>
        </r>
      </text>
    </comment>
  </commentList>
</comments>
</file>

<file path=xl/comments3.xml><?xml version="1.0" encoding="utf-8"?>
<comments xmlns="http://schemas.openxmlformats.org/spreadsheetml/2006/main">
  <authors>
    <author>AH</author>
    <author>WELLCOM</author>
  </authors>
  <commentList>
    <comment ref="BM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công đi làm</t>
        </r>
      </text>
    </comment>
    <comment ref="BN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phép năm </t>
        </r>
      </text>
    </comment>
    <comment ref="BO6" authorId="1" shapeId="0">
      <text>
        <r>
          <rPr>
            <b/>
            <sz val="9"/>
            <rFont val="Tahoma"/>
            <family val="2"/>
          </rPr>
          <t xml:space="preserve">AH:
</t>
        </r>
        <r>
          <rPr>
            <sz val="10"/>
            <rFont val="Tahoma"/>
            <family val="2"/>
          </rPr>
          <t>Ngày nghỉ lễ</t>
        </r>
        <r>
          <rPr>
            <sz val="9"/>
            <rFont val="Tahoma"/>
            <family val="2"/>
          </rPr>
          <t xml:space="preserve">
</t>
        </r>
      </text>
    </comment>
    <comment ref="BP6" authorId="1" shapeId="0">
      <text>
        <r>
          <rPr>
            <b/>
            <sz val="9"/>
            <rFont val="Tahoma"/>
            <family val="2"/>
          </rPr>
          <t xml:space="preserve">HA:
</t>
        </r>
        <r>
          <rPr>
            <sz val="9"/>
            <rFont val="Tahoma"/>
            <family val="2"/>
          </rPr>
          <t xml:space="preserve">Nghỉ do ốm
</t>
        </r>
      </text>
    </comment>
    <comment ref="BQ6" authorId="1" shapeId="0">
      <text>
        <r>
          <rPr>
            <b/>
            <sz val="9"/>
            <rFont val="Tahoma"/>
            <family val="2"/>
          </rPr>
          <t>Nghỉ chế độ việc riêng hưởng lương (cưới,..)</t>
        </r>
      </text>
    </comment>
    <comment ref="BR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thai sản</t>
        </r>
      </text>
    </comment>
    <comment ref="BS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do tai nạn</t>
        </r>
      </text>
    </comment>
    <comment ref="BT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xưởng</t>
        </r>
      </text>
    </comment>
    <comment ref="BU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không lương</t>
        </r>
      </text>
    </comment>
  </commentList>
</comments>
</file>

<file path=xl/comments4.xml><?xml version="1.0" encoding="utf-8"?>
<comments xmlns="http://schemas.openxmlformats.org/spreadsheetml/2006/main">
  <authors>
    <author>AH</author>
    <author>WELLCOM</author>
  </authors>
  <commentList>
    <comment ref="BM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công đi làm</t>
        </r>
      </text>
    </comment>
    <comment ref="BN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phép năm </t>
        </r>
      </text>
    </comment>
    <comment ref="BO6" authorId="1" shapeId="0">
      <text>
        <r>
          <rPr>
            <b/>
            <sz val="9"/>
            <rFont val="Tahoma"/>
            <family val="2"/>
          </rPr>
          <t xml:space="preserve">AH:
</t>
        </r>
        <r>
          <rPr>
            <sz val="10"/>
            <rFont val="Tahoma"/>
            <family val="2"/>
          </rPr>
          <t>Ngày nghỉ lễ</t>
        </r>
        <r>
          <rPr>
            <sz val="9"/>
            <rFont val="Tahoma"/>
            <family val="2"/>
          </rPr>
          <t xml:space="preserve">
</t>
        </r>
      </text>
    </comment>
    <comment ref="BP6" authorId="1" shapeId="0">
      <text>
        <r>
          <rPr>
            <b/>
            <sz val="9"/>
            <rFont val="Tahoma"/>
            <family val="2"/>
          </rPr>
          <t xml:space="preserve">HA:
</t>
        </r>
        <r>
          <rPr>
            <sz val="9"/>
            <rFont val="Tahoma"/>
            <family val="2"/>
          </rPr>
          <t xml:space="preserve">Nghỉ do ốm
</t>
        </r>
      </text>
    </comment>
    <comment ref="BQ6" authorId="1" shapeId="0">
      <text>
        <r>
          <rPr>
            <b/>
            <sz val="9"/>
            <rFont val="Tahoma"/>
            <family val="2"/>
          </rPr>
          <t>Nghỉ chế độ việc riêng hưởng lương (cưới,..)</t>
        </r>
      </text>
    </comment>
    <comment ref="BR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thai sản</t>
        </r>
      </text>
    </comment>
    <comment ref="BS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do tai nạn</t>
        </r>
      </text>
    </comment>
    <comment ref="BT6" authorId="1" shapeId="0">
      <text>
        <r>
          <rPr>
            <b/>
            <sz val="9"/>
            <rFont val="Tahoma"/>
            <family val="2"/>
          </rPr>
          <t>HA:</t>
        </r>
        <r>
          <rPr>
            <sz val="9"/>
            <rFont val="Tahoma"/>
            <family val="2"/>
          </rPr>
          <t xml:space="preserve">
Nghỉ xưởng</t>
        </r>
      </text>
    </comment>
    <comment ref="BU6" authorId="0" shapeId="0">
      <text>
        <r>
          <rPr>
            <b/>
            <sz val="9"/>
            <rFont val="Tahoma"/>
            <family val="2"/>
          </rPr>
          <t>AH:</t>
        </r>
        <r>
          <rPr>
            <sz val="9"/>
            <rFont val="Tahoma"/>
            <family val="2"/>
          </rPr>
          <t xml:space="preserve">
Ngày nghỉ không lương</t>
        </r>
      </text>
    </comment>
  </commentList>
</comments>
</file>

<file path=xl/sharedStrings.xml><?xml version="1.0" encoding="utf-8"?>
<sst xmlns="http://schemas.openxmlformats.org/spreadsheetml/2006/main" count="1271" uniqueCount="61">
  <si>
    <t>Hiệu lực từ ngày</t>
  </si>
  <si>
    <t>Tên nhân viên</t>
  </si>
  <si>
    <t>Bộ phận:</t>
  </si>
  <si>
    <t>BẢNG CHẤM CÔNG KIÊM GIẤY ĐỀ NGHỊ THANH TOÁN</t>
  </si>
  <si>
    <t>STT</t>
  </si>
  <si>
    <t>Ngày công tính lương</t>
  </si>
  <si>
    <t>Phép năm</t>
  </si>
  <si>
    <t>X</t>
  </si>
  <si>
    <t>P</t>
  </si>
  <si>
    <t>NL</t>
  </si>
  <si>
    <t>TS</t>
  </si>
  <si>
    <t>T</t>
  </si>
  <si>
    <t>NX</t>
  </si>
  <si>
    <t>KL</t>
  </si>
  <si>
    <t>Tổng</t>
  </si>
  <si>
    <t>Đầu tháng</t>
  </si>
  <si>
    <t>Cuối kỳ còn dư</t>
  </si>
  <si>
    <t>Ngày đi làm:</t>
  </si>
  <si>
    <t>Ốm:</t>
  </si>
  <si>
    <t xml:space="preserve">Ban Tổng Giám đốc </t>
  </si>
  <si>
    <t>Người lập</t>
  </si>
  <si>
    <t>Nghỉ phép năm:</t>
  </si>
  <si>
    <t>Con ốm:</t>
  </si>
  <si>
    <t>Nghỉ không lương:</t>
  </si>
  <si>
    <t xml:space="preserve">Thai sản: </t>
  </si>
  <si>
    <t>Nghỉ lễ:</t>
  </si>
  <si>
    <t>Tai nạn:</t>
  </si>
  <si>
    <t>Nghỉ xưởng:</t>
  </si>
  <si>
    <t>O</t>
  </si>
  <si>
    <t>Nghỉ việc riêng có hưởng lương</t>
  </si>
  <si>
    <t>Pr</t>
  </si>
  <si>
    <r>
      <rPr>
        <b/>
        <sz val="10"/>
        <color theme="1"/>
        <rFont val="Cambria"/>
        <family val="1"/>
        <scheme val="major"/>
      </rPr>
      <t>Hướng sử dung:</t>
    </r>
    <r>
      <rPr>
        <sz val="10"/>
        <color theme="1"/>
        <rFont val="Cambria"/>
        <family val="1"/>
        <scheme val="major"/>
      </rPr>
      <t xml:space="preserve">
- Nhập ngày bắt đầu tính công vào ô </t>
    </r>
    <r>
      <rPr>
        <sz val="10"/>
        <color rgb="FFFF0000"/>
        <rFont val="Cambria"/>
        <family val="1"/>
        <scheme val="major"/>
      </rPr>
      <t xml:space="preserve">Hiệu lực từ ngày </t>
    </r>
  </si>
  <si>
    <r>
      <t>Ký hiệu</t>
    </r>
    <r>
      <rPr>
        <b/>
        <sz val="13"/>
        <color theme="1"/>
        <rFont val="Cambria"/>
        <family val="1"/>
        <scheme val="major"/>
      </rPr>
      <t>:</t>
    </r>
  </si>
  <si>
    <t>Tháng/năm</t>
  </si>
  <si>
    <t xml:space="preserve">Tổng cộng </t>
  </si>
  <si>
    <t>P. HR&amp;GA</t>
  </si>
  <si>
    <t>Trưởng bộ phận</t>
  </si>
  <si>
    <t>Ngày công chuẩn</t>
  </si>
  <si>
    <t>Ngày nghỉ</t>
  </si>
  <si>
    <t>Lê Văn Thiên</t>
  </si>
  <si>
    <t>Đông Hòa, ngày 25 tháng 09 năm 24</t>
  </si>
  <si>
    <t xml:space="preserve">Đinh Thị Kim Loan </t>
  </si>
  <si>
    <t/>
  </si>
  <si>
    <t xml:space="preserve">Đặng Ngọc Thiện </t>
  </si>
  <si>
    <t>Lê Thị Kim Thoa</t>
  </si>
  <si>
    <t xml:space="preserve">Lê Thị Phương Yên </t>
  </si>
  <si>
    <t>Lê Văn Hiến</t>
  </si>
  <si>
    <t>Nguyễn Thị Ái Sương</t>
  </si>
  <si>
    <t>Nguyễn Minh Hiếu</t>
  </si>
  <si>
    <t>Nguyễn Thị Kiều</t>
  </si>
  <si>
    <t xml:space="preserve">Phan Tiên Luân </t>
  </si>
  <si>
    <t>Trần Phúc Yên</t>
  </si>
  <si>
    <t>Nguyễn Thị Mỹ Khang</t>
  </si>
  <si>
    <t>Trần Thị Nguyệt Thu</t>
  </si>
  <si>
    <t>Lương Thị Nở</t>
  </si>
  <si>
    <t>Trần Phụ Hoa</t>
  </si>
  <si>
    <t>Trần Thị Thanh Thúy</t>
  </si>
  <si>
    <t>Văn Thị Hường</t>
  </si>
  <si>
    <t>Đông Hòa, ngày 25 tháng 09 năm 2024</t>
  </si>
  <si>
    <r>
      <t>Ký hiệu</t>
    </r>
    <r>
      <rPr>
        <b/>
        <sz val="8"/>
        <color theme="1"/>
        <rFont val="Cambria"/>
        <family val="1"/>
        <scheme val="major"/>
      </rPr>
      <t>:</t>
    </r>
  </si>
  <si>
    <r>
      <t>Ký hiệu</t>
    </r>
    <r>
      <rPr>
        <b/>
        <sz val="9"/>
        <color theme="1"/>
        <rFont val="Cambria"/>
        <family val="1"/>
        <scheme val="maj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</si>
</sst>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mmm\ dd\,\ yyyy"/>
    <numFmt numFmtId="165" formatCode="[$-101042A]dddd\,\ dd/mm;@"/>
    <numFmt numFmtId="166" formatCode="ddd"/>
    <numFmt numFmtId="167" formatCode="dd/mm"/>
    <numFmt numFmtId="168" formatCode="0.0"/>
    <numFmt numFmtId="169" formatCode="mm/yyyy"/>
  </numFmts>
  <fonts count="4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sz val="11"/>
      <color theme="1"/>
      <name val="Cambria"/>
      <family val="1"/>
      <scheme val="major"/>
    </font>
    <font>
      <b/>
      <sz val="22"/>
      <color rgb="FFC0000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9"/>
      <color rgb="FFFF0000"/>
      <name val="Cambria"/>
      <family val="1"/>
      <scheme val="major"/>
    </font>
    <font>
      <b/>
      <u/>
      <sz val="13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u/>
      <sz val="14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4"/>
      <color rgb="FFFF0000"/>
      <name val="Cambria"/>
      <family val="1"/>
      <scheme val="major"/>
    </font>
    <font>
      <b/>
      <sz val="14"/>
      <color rgb="FFC00000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theme="0"/>
      <name val="Cambria"/>
      <family val="1"/>
      <scheme val="maj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b/>
      <sz val="8"/>
      <color rgb="FFFF0000"/>
      <name val="Cambria"/>
      <family val="1"/>
      <scheme val="major"/>
    </font>
    <font>
      <b/>
      <sz val="8"/>
      <color theme="1"/>
      <name val="Times New Roman"/>
      <family val="1"/>
    </font>
    <font>
      <b/>
      <u/>
      <sz val="8"/>
      <color theme="1"/>
      <name val="Cambria"/>
      <family val="1"/>
      <scheme val="major"/>
    </font>
    <font>
      <i/>
      <sz val="8"/>
      <color theme="1"/>
      <name val="Cambria"/>
      <family val="1"/>
      <scheme val="major"/>
    </font>
    <font>
      <i/>
      <sz val="8"/>
      <color theme="1"/>
      <name val="Times New Roman"/>
      <family val="1"/>
    </font>
    <font>
      <sz val="9"/>
      <color theme="1"/>
      <name val="Cambria"/>
      <family val="1"/>
      <scheme val="major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u/>
      <sz val="9"/>
      <color theme="1"/>
      <name val="Cambria"/>
      <family val="1"/>
      <scheme val="major"/>
    </font>
    <font>
      <i/>
      <sz val="9"/>
      <color theme="1"/>
      <name val="Cambria"/>
      <family val="1"/>
      <scheme val="major"/>
    </font>
    <font>
      <i/>
      <sz val="9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B2B2B2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1" fillId="4" borderId="0" applyNumberFormat="0" applyBorder="0" applyAlignment="0" applyProtection="0"/>
  </cellStyleXfs>
  <cellXfs count="160">
    <xf numFmtId="0" fontId="0" fillId="0" borderId="0" xfId="0"/>
    <xf numFmtId="0" fontId="26" fillId="0" borderId="0" xfId="8" quotePrefix="1" applyFont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30" fillId="0" borderId="0" xfId="8" applyFont="1" applyAlignment="1">
      <alignment horizontal="left" vertical="center"/>
    </xf>
    <xf numFmtId="0" fontId="29" fillId="0" borderId="0" xfId="8" applyFont="1" applyAlignment="1">
      <alignment horizontal="center" vertical="center" wrapText="1"/>
    </xf>
    <xf numFmtId="0" fontId="26" fillId="0" borderId="0" xfId="8" applyFont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9" fontId="28" fillId="5" borderId="0" xfId="8" applyNumberFormat="1" applyFont="1" applyFill="1" applyAlignment="1">
      <alignment horizontal="center" vertical="center"/>
    </xf>
    <xf numFmtId="169" fontId="28" fillId="5" borderId="0" xfId="8" applyNumberFormat="1" applyFont="1" applyFill="1" applyAlignment="1">
      <alignment horizontal="center" vertical="center" wrapText="1"/>
    </xf>
    <xf numFmtId="0" fontId="25" fillId="0" borderId="0" xfId="0" applyFont="1" applyAlignment="1">
      <alignment horizontal="right" vertical="center"/>
    </xf>
    <xf numFmtId="166" fontId="6" fillId="14" borderId="3" xfId="0" applyNumberFormat="1" applyFont="1" applyFill="1" applyBorder="1" applyAlignment="1" applyProtection="1">
      <alignment horizontal="center" vertical="center"/>
      <protection locked="0" hidden="1"/>
    </xf>
    <xf numFmtId="166" fontId="6" fillId="14" borderId="2" xfId="0" applyNumberFormat="1" applyFont="1" applyFill="1" applyBorder="1" applyAlignment="1" applyProtection="1">
      <alignment horizontal="center" vertical="center"/>
      <protection locked="0" hidden="1"/>
    </xf>
    <xf numFmtId="167" fontId="6" fillId="14" borderId="3" xfId="0" applyNumberFormat="1" applyFont="1" applyFill="1" applyBorder="1" applyAlignment="1" applyProtection="1">
      <alignment horizontal="center" vertical="center"/>
      <protection locked="0" hidden="1"/>
    </xf>
    <xf numFmtId="167" fontId="6" fillId="14" borderId="2" xfId="0" applyNumberFormat="1" applyFont="1" applyFill="1" applyBorder="1" applyAlignment="1" applyProtection="1">
      <alignment horizontal="center" vertical="center"/>
      <protection locked="0" hidden="1"/>
    </xf>
    <xf numFmtId="0" fontId="6" fillId="0" borderId="0" xfId="0" applyFont="1"/>
    <xf numFmtId="0" fontId="7" fillId="5" borderId="0" xfId="8" applyFont="1" applyFill="1" applyAlignment="1">
      <alignment vertical="center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 vertical="center"/>
    </xf>
    <xf numFmtId="0" fontId="6" fillId="6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0" borderId="0" xfId="7" applyFont="1" applyFill="1" applyAlignment="1" applyProtection="1">
      <alignment horizontal="left"/>
    </xf>
    <xf numFmtId="0" fontId="13" fillId="0" borderId="0" xfId="7" applyFont="1" applyFill="1" applyAlignment="1" applyProtection="1">
      <alignment horizontal="center"/>
    </xf>
    <xf numFmtId="0" fontId="12" fillId="0" borderId="0" xfId="7" applyFont="1" applyFill="1" applyProtection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168" fontId="6" fillId="0" borderId="1" xfId="0" applyNumberFormat="1" applyFont="1" applyBorder="1"/>
    <xf numFmtId="0" fontId="20" fillId="0" borderId="0" xfId="0" applyFont="1" applyAlignment="1">
      <alignment horizontal="center" vertical="center"/>
    </xf>
    <xf numFmtId="0" fontId="21" fillId="0" borderId="0" xfId="8" applyFont="1" applyAlignment="1">
      <alignment vertical="center"/>
    </xf>
    <xf numFmtId="0" fontId="22" fillId="0" borderId="0" xfId="8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8" applyFont="1" applyAlignment="1">
      <alignment vertical="center"/>
    </xf>
    <xf numFmtId="0" fontId="24" fillId="0" borderId="0" xfId="8" applyFont="1" applyAlignment="1">
      <alignment vertical="center"/>
    </xf>
    <xf numFmtId="0" fontId="22" fillId="0" borderId="0" xfId="0" applyFont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25" fillId="0" borderId="0" xfId="8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25" fillId="0" borderId="0" xfId="8" quotePrefix="1" applyFont="1" applyAlignment="1">
      <alignment vertical="center" wrapText="1"/>
    </xf>
    <xf numFmtId="0" fontId="26" fillId="0" borderId="0" xfId="8" quotePrefix="1" applyFont="1" applyAlignment="1">
      <alignment vertical="center" wrapText="1"/>
    </xf>
    <xf numFmtId="0" fontId="26" fillId="0" borderId="0" xfId="8" applyFont="1" applyAlignment="1">
      <alignment vertical="center" wrapText="1"/>
    </xf>
    <xf numFmtId="0" fontId="26" fillId="0" borderId="0" xfId="8" applyFont="1" applyAlignment="1">
      <alignment vertical="center"/>
    </xf>
    <xf numFmtId="9" fontId="22" fillId="0" borderId="0" xfId="9" applyFont="1" applyAlignment="1" applyProtection="1">
      <alignment vertical="center"/>
    </xf>
    <xf numFmtId="0" fontId="10" fillId="8" borderId="1" xfId="0" applyFont="1" applyFill="1" applyBorder="1" applyAlignment="1">
      <alignment horizontal="center" vertical="center"/>
    </xf>
    <xf numFmtId="0" fontId="22" fillId="0" borderId="0" xfId="8" applyFont="1" applyAlignment="1">
      <alignment vertical="center" wrapText="1"/>
    </xf>
    <xf numFmtId="0" fontId="27" fillId="0" borderId="0" xfId="8" applyFont="1" applyAlignment="1">
      <alignment vertical="center"/>
    </xf>
    <xf numFmtId="0" fontId="10" fillId="9" borderId="1" xfId="8" applyFont="1" applyFill="1" applyBorder="1" applyAlignment="1">
      <alignment horizontal="center" vertical="center" wrapText="1"/>
    </xf>
    <xf numFmtId="0" fontId="22" fillId="0" borderId="0" xfId="0" applyFont="1"/>
    <xf numFmtId="0" fontId="10" fillId="10" borderId="1" xfId="0" applyFont="1" applyFill="1" applyBorder="1" applyAlignment="1">
      <alignment horizontal="center" vertical="center" wrapText="1"/>
    </xf>
    <xf numFmtId="0" fontId="10" fillId="0" borderId="1" xfId="8" quotePrefix="1" applyFont="1" applyBorder="1" applyAlignment="1">
      <alignment horizontal="center" vertical="center" wrapText="1"/>
    </xf>
    <xf numFmtId="0" fontId="15" fillId="0" borderId="1" xfId="8" applyFont="1" applyBorder="1" applyAlignment="1" applyProtection="1">
      <alignment horizontal="center" vertical="center" wrapText="1"/>
      <protection locked="0" hidden="1"/>
    </xf>
    <xf numFmtId="0" fontId="16" fillId="8" borderId="1" xfId="8" applyFont="1" applyFill="1" applyBorder="1" applyAlignment="1" applyProtection="1">
      <alignment horizontal="center" vertical="center"/>
      <protection locked="0" hidden="1"/>
    </xf>
    <xf numFmtId="0" fontId="16" fillId="10" borderId="1" xfId="8" applyFont="1" applyFill="1" applyBorder="1" applyAlignment="1" applyProtection="1">
      <alignment horizontal="center" vertical="center"/>
      <protection locked="0" hidden="1"/>
    </xf>
    <xf numFmtId="0" fontId="16" fillId="0" borderId="1" xfId="8" applyFont="1" applyBorder="1" applyAlignment="1" applyProtection="1">
      <alignment horizontal="center" vertical="center"/>
      <protection locked="0" hidden="1"/>
    </xf>
    <xf numFmtId="0" fontId="16" fillId="9" borderId="1" xfId="8" applyFont="1" applyFill="1" applyBorder="1" applyAlignment="1" applyProtection="1">
      <alignment horizontal="center" vertical="center" wrapText="1"/>
      <protection locked="0" hidden="1"/>
    </xf>
    <xf numFmtId="0" fontId="17" fillId="5" borderId="1" xfId="8" applyFont="1" applyFill="1" applyBorder="1" applyAlignment="1" applyProtection="1">
      <alignment horizontal="center" vertical="center" wrapText="1"/>
      <protection locked="0" hidden="1"/>
    </xf>
    <xf numFmtId="168" fontId="6" fillId="0" borderId="1" xfId="0" applyNumberFormat="1" applyFont="1" applyBorder="1" applyProtection="1">
      <protection hidden="1"/>
    </xf>
    <xf numFmtId="0" fontId="8" fillId="0" borderId="0" xfId="0" applyFont="1" applyAlignment="1">
      <alignment horizontal="left" vertical="center"/>
    </xf>
    <xf numFmtId="168" fontId="6" fillId="11" borderId="1" xfId="0" applyNumberFormat="1" applyFont="1" applyFill="1" applyBorder="1"/>
    <xf numFmtId="0" fontId="29" fillId="0" borderId="0" xfId="8" applyFont="1" applyAlignment="1">
      <alignment vertical="center" wrapText="1"/>
    </xf>
    <xf numFmtId="165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12" borderId="1" xfId="0" applyFont="1" applyFill="1" applyBorder="1" applyAlignment="1" applyProtection="1">
      <alignment horizontal="left"/>
      <protection locked="0" hidden="1"/>
    </xf>
    <xf numFmtId="0" fontId="34" fillId="5" borderId="1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20" fontId="14" fillId="14" borderId="8" xfId="6" applyNumberFormat="1" applyFont="1" applyFill="1" applyBorder="1" applyAlignment="1" applyProtection="1">
      <alignment horizontal="center" vertical="center"/>
    </xf>
    <xf numFmtId="20" fontId="14" fillId="14" borderId="9" xfId="6" applyNumberFormat="1" applyFont="1" applyFill="1" applyBorder="1" applyAlignment="1" applyProtection="1">
      <alignment horizontal="center" vertical="center"/>
    </xf>
    <xf numFmtId="0" fontId="25" fillId="0" borderId="0" xfId="8" applyFont="1" applyAlignment="1">
      <alignment horizontal="center" vertical="center"/>
    </xf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8" fillId="15" borderId="2" xfId="8" applyFont="1" applyFill="1" applyBorder="1" applyAlignment="1" applyProtection="1">
      <alignment horizontal="center" vertical="center" wrapText="1"/>
      <protection locked="0" hidden="1"/>
    </xf>
    <xf numFmtId="0" fontId="8" fillId="15" borderId="6" xfId="8" applyFont="1" applyFill="1" applyBorder="1" applyAlignment="1" applyProtection="1">
      <alignment horizontal="center" vertical="center" wrapText="1"/>
      <protection locked="0" hidden="1"/>
    </xf>
    <xf numFmtId="0" fontId="8" fillId="15" borderId="3" xfId="8" applyFont="1" applyFill="1" applyBorder="1" applyAlignment="1" applyProtection="1">
      <alignment horizontal="center" vertical="center" wrapText="1"/>
      <protection locked="0" hidden="1"/>
    </xf>
    <xf numFmtId="0" fontId="7" fillId="5" borderId="0" xfId="8" applyFont="1" applyFill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164" fontId="8" fillId="6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32" fillId="13" borderId="0" xfId="10" applyFont="1" applyFill="1" applyAlignment="1">
      <alignment horizontal="center" vertical="center"/>
    </xf>
    <xf numFmtId="168" fontId="33" fillId="13" borderId="0" xfId="0" applyNumberFormat="1" applyFont="1" applyFill="1" applyAlignment="1">
      <alignment horizontal="center" vertical="center"/>
    </xf>
    <xf numFmtId="0" fontId="25" fillId="0" borderId="0" xfId="8" quotePrefix="1" applyFont="1" applyAlignment="1">
      <alignment horizontal="center" vertical="center" wrapText="1"/>
    </xf>
    <xf numFmtId="0" fontId="37" fillId="14" borderId="8" xfId="0" applyFont="1" applyFill="1" applyBorder="1" applyAlignment="1">
      <alignment horizontal="center" vertical="center"/>
    </xf>
    <xf numFmtId="20" fontId="16" fillId="14" borderId="8" xfId="6" applyNumberFormat="1" applyFont="1" applyFill="1" applyBorder="1" applyAlignment="1" applyProtection="1">
      <alignment horizontal="center" vertical="center"/>
    </xf>
    <xf numFmtId="167" fontId="37" fillId="14" borderId="2" xfId="0" applyNumberFormat="1" applyFont="1" applyFill="1" applyBorder="1" applyAlignment="1" applyProtection="1">
      <alignment horizontal="center" vertical="center"/>
      <protection locked="0" hidden="1"/>
    </xf>
    <xf numFmtId="167" fontId="37" fillId="14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15" borderId="2" xfId="8" applyFont="1" applyFill="1" applyBorder="1" applyAlignment="1" applyProtection="1">
      <alignment horizontal="center" vertical="center" wrapText="1"/>
      <protection locked="0" hidden="1"/>
    </xf>
    <xf numFmtId="0" fontId="16" fillId="15" borderId="6" xfId="8" applyFont="1" applyFill="1" applyBorder="1" applyAlignment="1" applyProtection="1">
      <alignment horizontal="center" vertical="center" wrapText="1"/>
      <protection locked="0" hidden="1"/>
    </xf>
    <xf numFmtId="0" fontId="16" fillId="15" borderId="3" xfId="8" applyFont="1" applyFill="1" applyBorder="1" applyAlignment="1" applyProtection="1">
      <alignment horizontal="center" vertical="center" wrapText="1"/>
      <protection locked="0" hidden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14" borderId="9" xfId="0" applyFont="1" applyFill="1" applyBorder="1" applyAlignment="1">
      <alignment horizontal="center" vertical="center"/>
    </xf>
    <xf numFmtId="20" fontId="16" fillId="14" borderId="9" xfId="6" applyNumberFormat="1" applyFont="1" applyFill="1" applyBorder="1" applyAlignment="1" applyProtection="1">
      <alignment horizontal="center" vertical="center"/>
    </xf>
    <xf numFmtId="166" fontId="37" fillId="14" borderId="2" xfId="0" applyNumberFormat="1" applyFont="1" applyFill="1" applyBorder="1" applyAlignment="1" applyProtection="1">
      <alignment horizontal="center" vertical="center"/>
      <protection locked="0" hidden="1"/>
    </xf>
    <xf numFmtId="166" fontId="37" fillId="14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0" borderId="1" xfId="8" applyFont="1" applyBorder="1" applyAlignment="1" applyProtection="1">
      <alignment horizontal="center" vertical="center" wrapText="1"/>
      <protection locked="0" hidden="1"/>
    </xf>
    <xf numFmtId="0" fontId="38" fillId="5" borderId="1" xfId="8" applyFont="1" applyFill="1" applyBorder="1" applyAlignment="1" applyProtection="1">
      <alignment horizontal="center" vertical="center" wrapText="1"/>
      <protection locked="0" hidden="1"/>
    </xf>
    <xf numFmtId="0" fontId="37" fillId="0" borderId="0" xfId="0" applyFont="1"/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168" fontId="37" fillId="0" borderId="1" xfId="0" applyNumberFormat="1" applyFont="1" applyBorder="1" applyProtection="1">
      <protection hidden="1"/>
    </xf>
    <xf numFmtId="168" fontId="37" fillId="0" borderId="1" xfId="0" applyNumberFormat="1" applyFont="1" applyBorder="1"/>
    <xf numFmtId="0" fontId="39" fillId="0" borderId="1" xfId="0" applyFont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68" fontId="37" fillId="11" borderId="1" xfId="0" applyNumberFormat="1" applyFont="1" applyFill="1" applyBorder="1"/>
    <xf numFmtId="0" fontId="40" fillId="0" borderId="7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0" xfId="8" applyFont="1" applyAlignment="1">
      <alignment vertical="center"/>
    </xf>
    <xf numFmtId="0" fontId="37" fillId="0" borderId="0" xfId="8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8" applyFont="1" applyAlignment="1">
      <alignment vertical="center"/>
    </xf>
    <xf numFmtId="0" fontId="42" fillId="0" borderId="0" xfId="8" applyFont="1" applyAlignment="1">
      <alignment horizontal="left" vertical="center"/>
    </xf>
    <xf numFmtId="0" fontId="43" fillId="14" borderId="8" xfId="0" applyFont="1" applyFill="1" applyBorder="1" applyAlignment="1">
      <alignment horizontal="center" vertical="center"/>
    </xf>
    <xf numFmtId="20" fontId="15" fillId="14" borderId="8" xfId="6" applyNumberFormat="1" applyFont="1" applyFill="1" applyBorder="1" applyAlignment="1" applyProtection="1">
      <alignment horizontal="center" vertical="center"/>
    </xf>
    <xf numFmtId="167" fontId="43" fillId="14" borderId="2" xfId="0" applyNumberFormat="1" applyFont="1" applyFill="1" applyBorder="1" applyAlignment="1" applyProtection="1">
      <alignment horizontal="center" vertical="center"/>
      <protection locked="0" hidden="1"/>
    </xf>
    <xf numFmtId="167" fontId="43" fillId="14" borderId="3" xfId="0" applyNumberFormat="1" applyFont="1" applyFill="1" applyBorder="1" applyAlignment="1" applyProtection="1">
      <alignment horizontal="center" vertical="center"/>
      <protection locked="0" hidden="1"/>
    </xf>
    <xf numFmtId="0" fontId="15" fillId="15" borderId="2" xfId="8" applyFont="1" applyFill="1" applyBorder="1" applyAlignment="1" applyProtection="1">
      <alignment horizontal="center" vertical="center" wrapText="1"/>
      <protection locked="0" hidden="1"/>
    </xf>
    <xf numFmtId="0" fontId="15" fillId="15" borderId="6" xfId="8" applyFont="1" applyFill="1" applyBorder="1" applyAlignment="1" applyProtection="1">
      <alignment horizontal="center" vertical="center" wrapText="1"/>
      <protection locked="0" hidden="1"/>
    </xf>
    <xf numFmtId="0" fontId="15" fillId="15" borderId="3" xfId="8" applyFont="1" applyFill="1" applyBorder="1" applyAlignment="1" applyProtection="1">
      <alignment horizontal="center" vertical="center" wrapText="1"/>
      <protection locked="0" hidden="1"/>
    </xf>
    <xf numFmtId="0" fontId="15" fillId="7" borderId="2" xfId="0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14" borderId="9" xfId="0" applyFont="1" applyFill="1" applyBorder="1" applyAlignment="1">
      <alignment horizontal="center" vertical="center"/>
    </xf>
    <xf numFmtId="20" fontId="15" fillId="14" borderId="9" xfId="6" applyNumberFormat="1" applyFont="1" applyFill="1" applyBorder="1" applyAlignment="1" applyProtection="1">
      <alignment horizontal="center" vertical="center"/>
    </xf>
    <xf numFmtId="166" fontId="43" fillId="14" borderId="2" xfId="0" applyNumberFormat="1" applyFont="1" applyFill="1" applyBorder="1" applyAlignment="1" applyProtection="1">
      <alignment horizontal="center" vertical="center"/>
      <protection locked="0" hidden="1"/>
    </xf>
    <xf numFmtId="166" fontId="43" fillId="14" borderId="3" xfId="0" applyNumberFormat="1" applyFont="1" applyFill="1" applyBorder="1" applyAlignment="1" applyProtection="1">
      <alignment horizontal="center" vertical="center"/>
      <protection locked="0" hidden="1"/>
    </xf>
    <xf numFmtId="0" fontId="15" fillId="8" borderId="1" xfId="8" applyFont="1" applyFill="1" applyBorder="1" applyAlignment="1" applyProtection="1">
      <alignment horizontal="center" vertical="center"/>
      <protection locked="0" hidden="1"/>
    </xf>
    <xf numFmtId="0" fontId="15" fillId="10" borderId="1" xfId="8" applyFont="1" applyFill="1" applyBorder="1" applyAlignment="1" applyProtection="1">
      <alignment horizontal="center" vertical="center"/>
      <protection locked="0" hidden="1"/>
    </xf>
    <xf numFmtId="0" fontId="15" fillId="0" borderId="1" xfId="8" applyFont="1" applyBorder="1" applyAlignment="1" applyProtection="1">
      <alignment horizontal="center" vertical="center"/>
      <protection locked="0" hidden="1"/>
    </xf>
    <xf numFmtId="0" fontId="15" fillId="9" borderId="1" xfId="8" applyFont="1" applyFill="1" applyBorder="1" applyAlignment="1" applyProtection="1">
      <alignment horizontal="center" vertical="center" wrapText="1"/>
      <protection locked="0" hidden="1"/>
    </xf>
    <xf numFmtId="0" fontId="15" fillId="7" borderId="1" xfId="0" applyFont="1" applyFill="1" applyBorder="1" applyAlignment="1">
      <alignment horizontal="center" vertical="center" wrapText="1"/>
    </xf>
    <xf numFmtId="0" fontId="43" fillId="0" borderId="0" xfId="0" applyFont="1"/>
    <xf numFmtId="0" fontId="43" fillId="0" borderId="1" xfId="0" applyFont="1" applyBorder="1" applyAlignment="1">
      <alignment horizontal="center" vertical="center"/>
    </xf>
    <xf numFmtId="165" fontId="43" fillId="0" borderId="1" xfId="0" applyNumberFormat="1" applyFont="1" applyBorder="1" applyAlignment="1">
      <alignment horizontal="left" vertical="center"/>
    </xf>
    <xf numFmtId="0" fontId="44" fillId="12" borderId="1" xfId="0" applyFont="1" applyFill="1" applyBorder="1" applyAlignment="1" applyProtection="1">
      <alignment horizontal="left"/>
      <protection locked="0" hidden="1"/>
    </xf>
    <xf numFmtId="0" fontId="15" fillId="0" borderId="1" xfId="0" applyFont="1" applyBorder="1" applyAlignment="1">
      <alignment horizontal="center" vertical="center"/>
    </xf>
    <xf numFmtId="0" fontId="15" fillId="9" borderId="1" xfId="8" applyFont="1" applyFill="1" applyBorder="1" applyAlignment="1">
      <alignment horizontal="center" vertical="center" wrapText="1"/>
    </xf>
    <xf numFmtId="168" fontId="43" fillId="0" borderId="1" xfId="0" applyNumberFormat="1" applyFont="1" applyBorder="1" applyProtection="1">
      <protection hidden="1"/>
    </xf>
    <xf numFmtId="168" fontId="43" fillId="0" borderId="1" xfId="0" applyNumberFormat="1" applyFont="1" applyBorder="1"/>
    <xf numFmtId="0" fontId="15" fillId="10" borderId="1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8" fontId="43" fillId="11" borderId="1" xfId="0" applyNumberFormat="1" applyFont="1" applyFill="1" applyBorder="1"/>
    <xf numFmtId="0" fontId="46" fillId="0" borderId="7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8" applyFont="1" applyAlignment="1">
      <alignment vertical="center"/>
    </xf>
    <xf numFmtId="0" fontId="43" fillId="0" borderId="0" xfId="8" applyFont="1" applyAlignment="1">
      <alignment vertical="center"/>
    </xf>
    <xf numFmtId="0" fontId="46" fillId="0" borderId="0" xfId="0" applyFont="1" applyAlignment="1">
      <alignment vertical="center"/>
    </xf>
    <xf numFmtId="0" fontId="47" fillId="0" borderId="0" xfId="8" applyFont="1" applyAlignment="1">
      <alignment vertical="center"/>
    </xf>
    <xf numFmtId="0" fontId="48" fillId="0" borderId="0" xfId="8" applyFont="1" applyAlignment="1">
      <alignment horizontal="left" vertical="center"/>
    </xf>
    <xf numFmtId="0" fontId="15" fillId="8" borderId="1" xfId="0" applyFont="1" applyFill="1" applyBorder="1" applyAlignment="1">
      <alignment horizontal="center" vertical="center"/>
    </xf>
  </cellXfs>
  <cellStyles count="11">
    <cellStyle name="20% - Accent1" xfId="6"/>
    <cellStyle name="40% - Accent1" xfId="7"/>
    <cellStyle name="Accent3" xfId="10"/>
    <cellStyle name="Comma" xfId="4"/>
    <cellStyle name="Comma [0]" xfId="5"/>
    <cellStyle name="Currency" xfId="2"/>
    <cellStyle name="Currency [0]" xfId="3"/>
    <cellStyle name="Normal" xfId="0" builtinId="0"/>
    <cellStyle name="Normal 2" xfId="8"/>
    <cellStyle name="Percent" xfId="1"/>
    <cellStyle name="Percent 2" xfId="9"/>
  </cellStyles>
  <dxfs count="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85725</xdr:rowOff>
    </xdr:from>
    <xdr:to>
      <xdr:col>1</xdr:col>
      <xdr:colOff>1333500</xdr:colOff>
      <xdr:row>1</xdr:row>
      <xdr:rowOff>180975</xdr:rowOff>
    </xdr:to>
    <xdr:pic>
      <xdr:nvPicPr>
        <xdr:cNvPr id="2" name="Picture 1" descr="9b08b772-fc3c-41a8-87cd-1b38d521eac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0550" y="85725"/>
          <a:ext cx="1066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85725</xdr:rowOff>
    </xdr:from>
    <xdr:to>
      <xdr:col>1</xdr:col>
      <xdr:colOff>1333500</xdr:colOff>
      <xdr:row>1</xdr:row>
      <xdr:rowOff>180975</xdr:rowOff>
    </xdr:to>
    <xdr:pic>
      <xdr:nvPicPr>
        <xdr:cNvPr id="2" name="Picture 1" descr="9b08b772-fc3c-41a8-87cd-1b38d521eac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0550" y="85725"/>
          <a:ext cx="1066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85725</xdr:rowOff>
    </xdr:from>
    <xdr:to>
      <xdr:col>1</xdr:col>
      <xdr:colOff>1333500</xdr:colOff>
      <xdr:row>1</xdr:row>
      <xdr:rowOff>180975</xdr:rowOff>
    </xdr:to>
    <xdr:pic>
      <xdr:nvPicPr>
        <xdr:cNvPr id="2" name="Picture 1" descr="9b08b772-fc3c-41a8-87cd-1b38d521eac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0550" y="85725"/>
          <a:ext cx="1066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266700</xdr:colOff>
      <xdr:row>0</xdr:row>
      <xdr:rowOff>85725</xdr:rowOff>
    </xdr:from>
    <xdr:to>
      <xdr:col>1</xdr:col>
      <xdr:colOff>1333500</xdr:colOff>
      <xdr:row>1</xdr:row>
      <xdr:rowOff>180975</xdr:rowOff>
    </xdr:to>
    <xdr:pic>
      <xdr:nvPicPr>
        <xdr:cNvPr id="3" name="Picture 2" descr="9b08b772-fc3c-41a8-87cd-1b38d521eac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0550" y="85725"/>
          <a:ext cx="10668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85725</xdr:rowOff>
    </xdr:from>
    <xdr:to>
      <xdr:col>2</xdr:col>
      <xdr:colOff>0</xdr:colOff>
      <xdr:row>1</xdr:row>
      <xdr:rowOff>180975</xdr:rowOff>
    </xdr:to>
    <xdr:pic>
      <xdr:nvPicPr>
        <xdr:cNvPr id="2" name="Picture 1" descr="9b08b772-fc3c-41a8-87cd-1b38d521eac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050" y="85725"/>
          <a:ext cx="7048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26"/>
  <sheetViews>
    <sheetView showGridLines="0" tabSelected="1" zoomScaleNormal="100" zoomScaleSheetLayoutView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U15" sqref="BU15"/>
    </sheetView>
  </sheetViews>
  <sheetFormatPr defaultColWidth="8.85546875" defaultRowHeight="14.25" x14ac:dyDescent="0.2"/>
  <cols>
    <col min="1" max="1" width="3.7109375" style="15" customWidth="1"/>
    <col min="2" max="2" width="16.7109375" style="15" bestFit="1" customWidth="1"/>
    <col min="3" max="8" width="3.42578125" style="17" customWidth="1"/>
    <col min="9" max="64" width="3.42578125" style="15" customWidth="1"/>
    <col min="65" max="65" width="5.28515625" style="15" bestFit="1" customWidth="1"/>
    <col min="66" max="66" width="3.28515625" style="15" bestFit="1" customWidth="1"/>
    <col min="67" max="67" width="4.28515625" style="15" bestFit="1" customWidth="1"/>
    <col min="68" max="69" width="3.28515625" style="15" bestFit="1" customWidth="1"/>
    <col min="70" max="70" width="4.28515625" style="15" bestFit="1" customWidth="1"/>
    <col min="71" max="73" width="3.28515625" style="15" bestFit="1" customWidth="1"/>
    <col min="74" max="74" width="5.28515625" style="15" bestFit="1" customWidth="1"/>
    <col min="75" max="75" width="5.28515625" style="15" customWidth="1"/>
    <col min="76" max="76" width="4.85546875" style="15" customWidth="1"/>
    <col min="77" max="77" width="8.85546875" style="15" customWidth="1"/>
    <col min="78" max="16384" width="8.85546875" style="15"/>
  </cols>
  <sheetData>
    <row r="1" spans="1:76" ht="27" x14ac:dyDescent="0.2">
      <c r="B1" s="76" t="s">
        <v>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</row>
    <row r="2" spans="1:76" ht="21" customHeight="1" x14ac:dyDescent="0.2">
      <c r="M2" s="9" t="s">
        <v>33</v>
      </c>
      <c r="N2" s="9"/>
      <c r="O2" s="9"/>
      <c r="P2" s="9"/>
      <c r="Q2" s="9"/>
      <c r="R2" s="9"/>
      <c r="S2" s="9"/>
      <c r="T2" s="9"/>
      <c r="U2" s="8">
        <v>45560</v>
      </c>
      <c r="V2" s="8"/>
      <c r="W2" s="8"/>
      <c r="X2" s="8"/>
      <c r="Y2" s="8"/>
    </row>
    <row r="3" spans="1:76" ht="25.5" customHeight="1" x14ac:dyDescent="0.2">
      <c r="B3" s="19" t="s">
        <v>0</v>
      </c>
      <c r="C3" s="77">
        <v>45530</v>
      </c>
      <c r="D3" s="77"/>
      <c r="E3" s="77"/>
      <c r="F3" s="77"/>
      <c r="G3" s="77"/>
      <c r="H3" s="78"/>
      <c r="J3" s="79" t="s">
        <v>31</v>
      </c>
      <c r="K3" s="79"/>
      <c r="L3" s="79"/>
      <c r="M3" s="79"/>
      <c r="N3" s="79"/>
      <c r="O3" s="79"/>
      <c r="P3" s="79"/>
      <c r="Q3" s="79"/>
      <c r="R3" s="79"/>
      <c r="T3" s="20"/>
      <c r="U3" s="18"/>
      <c r="V3" s="20"/>
      <c r="W3" s="20"/>
      <c r="BM3" s="82">
        <v>25</v>
      </c>
      <c r="BN3" s="82"/>
      <c r="BO3" s="81" t="s">
        <v>37</v>
      </c>
      <c r="BP3" s="81"/>
      <c r="BQ3" s="81"/>
      <c r="BR3" s="81"/>
      <c r="BS3" s="81"/>
      <c r="BT3" s="81"/>
      <c r="BU3" s="81"/>
      <c r="BV3" s="81"/>
    </row>
    <row r="4" spans="1:76" ht="27" x14ac:dyDescent="0.35">
      <c r="B4" s="58" t="s">
        <v>2</v>
      </c>
      <c r="C4" s="22"/>
      <c r="D4" s="22"/>
      <c r="E4" s="22"/>
      <c r="F4" s="22"/>
      <c r="G4" s="22"/>
      <c r="H4" s="23"/>
      <c r="I4" s="24"/>
      <c r="J4" s="80"/>
      <c r="K4" s="80"/>
      <c r="L4" s="80"/>
      <c r="M4" s="80"/>
      <c r="N4" s="80"/>
      <c r="O4" s="80"/>
      <c r="P4" s="80"/>
      <c r="Q4" s="80"/>
      <c r="R4" s="80"/>
      <c r="S4" s="24"/>
      <c r="T4" s="25"/>
      <c r="U4" s="21"/>
      <c r="W4" s="24"/>
    </row>
    <row r="5" spans="1:76" s="128" customFormat="1" ht="24.75" customHeight="1" x14ac:dyDescent="0.25">
      <c r="A5" s="119" t="s">
        <v>4</v>
      </c>
      <c r="B5" s="120" t="s">
        <v>1</v>
      </c>
      <c r="C5" s="121">
        <f>C3</f>
        <v>45530</v>
      </c>
      <c r="D5" s="122"/>
      <c r="E5" s="121">
        <f>C5+1</f>
        <v>45531</v>
      </c>
      <c r="F5" s="122"/>
      <c r="G5" s="121">
        <f>E5+1</f>
        <v>45532</v>
      </c>
      <c r="H5" s="122"/>
      <c r="I5" s="121">
        <f>G5+1</f>
        <v>45533</v>
      </c>
      <c r="J5" s="122"/>
      <c r="K5" s="121">
        <f>I5+1</f>
        <v>45534</v>
      </c>
      <c r="L5" s="122"/>
      <c r="M5" s="121">
        <f>K5+1</f>
        <v>45535</v>
      </c>
      <c r="N5" s="122"/>
      <c r="O5" s="121">
        <f>M5+1</f>
        <v>45536</v>
      </c>
      <c r="P5" s="122"/>
      <c r="Q5" s="121">
        <f>O5+1</f>
        <v>45537</v>
      </c>
      <c r="R5" s="122"/>
      <c r="S5" s="121">
        <f>Q5+1</f>
        <v>45538</v>
      </c>
      <c r="T5" s="122"/>
      <c r="U5" s="121">
        <f>S5+1</f>
        <v>45539</v>
      </c>
      <c r="V5" s="122"/>
      <c r="W5" s="121">
        <f>U5+1</f>
        <v>45540</v>
      </c>
      <c r="X5" s="122"/>
      <c r="Y5" s="121">
        <f>W5+1</f>
        <v>45541</v>
      </c>
      <c r="Z5" s="122"/>
      <c r="AA5" s="121">
        <f>Y5+1</f>
        <v>45542</v>
      </c>
      <c r="AB5" s="122"/>
      <c r="AC5" s="121">
        <f>AA5+1</f>
        <v>45543</v>
      </c>
      <c r="AD5" s="122"/>
      <c r="AE5" s="121">
        <f>AC5+1</f>
        <v>45544</v>
      </c>
      <c r="AF5" s="122"/>
      <c r="AG5" s="121">
        <f>AE5+1</f>
        <v>45545</v>
      </c>
      <c r="AH5" s="122"/>
      <c r="AI5" s="121">
        <f>AG5+1</f>
        <v>45546</v>
      </c>
      <c r="AJ5" s="122"/>
      <c r="AK5" s="121">
        <f>AI5+1</f>
        <v>45547</v>
      </c>
      <c r="AL5" s="122"/>
      <c r="AM5" s="121">
        <f>AK5+1</f>
        <v>45548</v>
      </c>
      <c r="AN5" s="122"/>
      <c r="AO5" s="121">
        <f>AM5+1</f>
        <v>45549</v>
      </c>
      <c r="AP5" s="122"/>
      <c r="AQ5" s="121">
        <f>AO5+1</f>
        <v>45550</v>
      </c>
      <c r="AR5" s="122"/>
      <c r="AS5" s="121">
        <f>AQ5+1</f>
        <v>45551</v>
      </c>
      <c r="AT5" s="122"/>
      <c r="AU5" s="121">
        <f>AS5+1</f>
        <v>45552</v>
      </c>
      <c r="AV5" s="122"/>
      <c r="AW5" s="121">
        <f>AU5+1</f>
        <v>45553</v>
      </c>
      <c r="AX5" s="122"/>
      <c r="AY5" s="121">
        <f>AW5+1</f>
        <v>45554</v>
      </c>
      <c r="AZ5" s="122"/>
      <c r="BA5" s="121">
        <f>AY5+1</f>
        <v>45555</v>
      </c>
      <c r="BB5" s="122"/>
      <c r="BC5" s="121">
        <f>BA5+1</f>
        <v>45556</v>
      </c>
      <c r="BD5" s="122"/>
      <c r="BE5" s="121">
        <f>BC5+1</f>
        <v>45557</v>
      </c>
      <c r="BF5" s="122"/>
      <c r="BG5" s="121">
        <f>BE5+1</f>
        <v>45558</v>
      </c>
      <c r="BH5" s="122"/>
      <c r="BI5" s="121">
        <f>BG5+1</f>
        <v>45559</v>
      </c>
      <c r="BJ5" s="122"/>
      <c r="BK5" s="121">
        <f>BI5+1</f>
        <v>45560</v>
      </c>
      <c r="BL5" s="122"/>
      <c r="BM5" s="123" t="s">
        <v>5</v>
      </c>
      <c r="BN5" s="124"/>
      <c r="BO5" s="124"/>
      <c r="BP5" s="124"/>
      <c r="BQ5" s="124"/>
      <c r="BR5" s="124"/>
      <c r="BS5" s="124"/>
      <c r="BT5" s="124"/>
      <c r="BU5" s="124"/>
      <c r="BV5" s="125"/>
      <c r="BW5" s="126" t="s">
        <v>6</v>
      </c>
      <c r="BX5" s="127"/>
    </row>
    <row r="6" spans="1:76" s="138" customFormat="1" ht="26.25" customHeight="1" x14ac:dyDescent="0.2">
      <c r="A6" s="129"/>
      <c r="B6" s="130"/>
      <c r="C6" s="131">
        <f>C3</f>
        <v>45530</v>
      </c>
      <c r="D6" s="132"/>
      <c r="E6" s="131">
        <f>C6+1</f>
        <v>45531</v>
      </c>
      <c r="F6" s="132"/>
      <c r="G6" s="131">
        <f>E6+1</f>
        <v>45532</v>
      </c>
      <c r="H6" s="132"/>
      <c r="I6" s="131">
        <f>G6+1</f>
        <v>45533</v>
      </c>
      <c r="J6" s="132"/>
      <c r="K6" s="131">
        <f>I6+1</f>
        <v>45534</v>
      </c>
      <c r="L6" s="132"/>
      <c r="M6" s="131">
        <f>K6+1</f>
        <v>45535</v>
      </c>
      <c r="N6" s="132"/>
      <c r="O6" s="131">
        <f>M6+1</f>
        <v>45536</v>
      </c>
      <c r="P6" s="132"/>
      <c r="Q6" s="131">
        <f>O6+1</f>
        <v>45537</v>
      </c>
      <c r="R6" s="132"/>
      <c r="S6" s="131">
        <f>Q6+1</f>
        <v>45538</v>
      </c>
      <c r="T6" s="132"/>
      <c r="U6" s="131">
        <f>S6+1</f>
        <v>45539</v>
      </c>
      <c r="V6" s="132"/>
      <c r="W6" s="131">
        <f>U6+1</f>
        <v>45540</v>
      </c>
      <c r="X6" s="132"/>
      <c r="Y6" s="131">
        <f>W6+1</f>
        <v>45541</v>
      </c>
      <c r="Z6" s="132"/>
      <c r="AA6" s="131">
        <f>Y6+1</f>
        <v>45542</v>
      </c>
      <c r="AB6" s="132"/>
      <c r="AC6" s="131">
        <f>AA6+1</f>
        <v>45543</v>
      </c>
      <c r="AD6" s="132"/>
      <c r="AE6" s="131">
        <f>AC6+1</f>
        <v>45544</v>
      </c>
      <c r="AF6" s="132"/>
      <c r="AG6" s="131">
        <f>AE6+1</f>
        <v>45545</v>
      </c>
      <c r="AH6" s="132"/>
      <c r="AI6" s="131">
        <f>AG6+1</f>
        <v>45546</v>
      </c>
      <c r="AJ6" s="132"/>
      <c r="AK6" s="131">
        <f>AI6+1</f>
        <v>45547</v>
      </c>
      <c r="AL6" s="132"/>
      <c r="AM6" s="131">
        <f>AK6+1</f>
        <v>45548</v>
      </c>
      <c r="AN6" s="132"/>
      <c r="AO6" s="131">
        <f>AM6+1</f>
        <v>45549</v>
      </c>
      <c r="AP6" s="132"/>
      <c r="AQ6" s="131">
        <f>AO6+1</f>
        <v>45550</v>
      </c>
      <c r="AR6" s="132"/>
      <c r="AS6" s="131">
        <f>AQ6+1</f>
        <v>45551</v>
      </c>
      <c r="AT6" s="132"/>
      <c r="AU6" s="131">
        <f>AS6+1</f>
        <v>45552</v>
      </c>
      <c r="AV6" s="132"/>
      <c r="AW6" s="131">
        <f>AU6+1</f>
        <v>45553</v>
      </c>
      <c r="AX6" s="132"/>
      <c r="AY6" s="131">
        <f>AW6+1</f>
        <v>45554</v>
      </c>
      <c r="AZ6" s="132"/>
      <c r="BA6" s="131">
        <f>AY6+1</f>
        <v>45555</v>
      </c>
      <c r="BB6" s="132"/>
      <c r="BC6" s="131">
        <f>BA6+1</f>
        <v>45556</v>
      </c>
      <c r="BD6" s="132"/>
      <c r="BE6" s="131">
        <f>BC6+1</f>
        <v>45557</v>
      </c>
      <c r="BF6" s="132"/>
      <c r="BG6" s="131">
        <f>BE6+1</f>
        <v>45558</v>
      </c>
      <c r="BH6" s="132"/>
      <c r="BI6" s="131">
        <f>BG6+1</f>
        <v>45559</v>
      </c>
      <c r="BJ6" s="132"/>
      <c r="BK6" s="131">
        <f>BI6+1</f>
        <v>45560</v>
      </c>
      <c r="BL6" s="132"/>
      <c r="BM6" s="51" t="s">
        <v>7</v>
      </c>
      <c r="BN6" s="133" t="s">
        <v>8</v>
      </c>
      <c r="BO6" s="134" t="s">
        <v>9</v>
      </c>
      <c r="BP6" s="135" t="s">
        <v>28</v>
      </c>
      <c r="BQ6" s="135" t="s">
        <v>30</v>
      </c>
      <c r="BR6" s="135" t="s">
        <v>10</v>
      </c>
      <c r="BS6" s="135" t="s">
        <v>11</v>
      </c>
      <c r="BT6" s="135" t="s">
        <v>12</v>
      </c>
      <c r="BU6" s="136" t="s">
        <v>13</v>
      </c>
      <c r="BV6" s="56" t="s">
        <v>14</v>
      </c>
      <c r="BW6" s="137" t="s">
        <v>15</v>
      </c>
      <c r="BX6" s="137" t="s">
        <v>16</v>
      </c>
    </row>
    <row r="7" spans="1:76" s="138" customFormat="1" ht="26.25" customHeight="1" x14ac:dyDescent="0.2">
      <c r="A7" s="139">
        <v>1</v>
      </c>
      <c r="B7" s="140" t="s">
        <v>41</v>
      </c>
      <c r="C7" s="142" t="s">
        <v>7</v>
      </c>
      <c r="D7" s="142" t="s">
        <v>7</v>
      </c>
      <c r="E7" s="142" t="s">
        <v>7</v>
      </c>
      <c r="F7" s="142" t="s">
        <v>7</v>
      </c>
      <c r="G7" s="142" t="s">
        <v>7</v>
      </c>
      <c r="H7" s="142" t="s">
        <v>7</v>
      </c>
      <c r="I7" s="142" t="s">
        <v>7</v>
      </c>
      <c r="J7" s="142" t="s">
        <v>7</v>
      </c>
      <c r="K7" s="142" t="s">
        <v>7</v>
      </c>
      <c r="L7" s="142" t="s">
        <v>7</v>
      </c>
      <c r="M7" s="141" t="s">
        <v>42</v>
      </c>
      <c r="N7" s="141" t="s">
        <v>42</v>
      </c>
      <c r="O7" s="141" t="s">
        <v>42</v>
      </c>
      <c r="P7" s="141" t="s">
        <v>42</v>
      </c>
      <c r="Q7" s="146" t="s">
        <v>9</v>
      </c>
      <c r="R7" s="146" t="s">
        <v>9</v>
      </c>
      <c r="S7" s="146" t="s">
        <v>9</v>
      </c>
      <c r="T7" s="146" t="s">
        <v>9</v>
      </c>
      <c r="U7" s="142" t="s">
        <v>7</v>
      </c>
      <c r="V7" s="142" t="s">
        <v>7</v>
      </c>
      <c r="W7" s="142" t="s">
        <v>7</v>
      </c>
      <c r="X7" s="142" t="s">
        <v>7</v>
      </c>
      <c r="Y7" s="142" t="s">
        <v>7</v>
      </c>
      <c r="Z7" s="142" t="s">
        <v>7</v>
      </c>
      <c r="AA7" s="142" t="s">
        <v>7</v>
      </c>
      <c r="AB7" s="142" t="s">
        <v>7</v>
      </c>
      <c r="AC7" s="141" t="s">
        <v>42</v>
      </c>
      <c r="AD7" s="141" t="s">
        <v>42</v>
      </c>
      <c r="AE7" s="142" t="s">
        <v>7</v>
      </c>
      <c r="AF7" s="142" t="s">
        <v>7</v>
      </c>
      <c r="AG7" s="142" t="s">
        <v>7</v>
      </c>
      <c r="AH7" s="142" t="s">
        <v>7</v>
      </c>
      <c r="AI7" s="142" t="s">
        <v>7</v>
      </c>
      <c r="AJ7" s="142" t="s">
        <v>7</v>
      </c>
      <c r="AK7" s="142" t="s">
        <v>7</v>
      </c>
      <c r="AL7" s="142" t="s">
        <v>7</v>
      </c>
      <c r="AM7" s="142" t="s">
        <v>7</v>
      </c>
      <c r="AN7" s="142" t="s">
        <v>7</v>
      </c>
      <c r="AO7" s="141" t="s">
        <v>42</v>
      </c>
      <c r="AP7" s="141" t="s">
        <v>42</v>
      </c>
      <c r="AQ7" s="141" t="s">
        <v>42</v>
      </c>
      <c r="AR7" s="141" t="s">
        <v>42</v>
      </c>
      <c r="AS7" s="142" t="s">
        <v>7</v>
      </c>
      <c r="AT7" s="142" t="s">
        <v>7</v>
      </c>
      <c r="AU7" s="142" t="s">
        <v>7</v>
      </c>
      <c r="AV7" s="142" t="s">
        <v>7</v>
      </c>
      <c r="AW7" s="142" t="s">
        <v>7</v>
      </c>
      <c r="AX7" s="142" t="s">
        <v>7</v>
      </c>
      <c r="AY7" s="142" t="s">
        <v>7</v>
      </c>
      <c r="AZ7" s="142" t="s">
        <v>7</v>
      </c>
      <c r="BA7" s="142" t="s">
        <v>7</v>
      </c>
      <c r="BB7" s="142" t="s">
        <v>7</v>
      </c>
      <c r="BC7" s="142" t="s">
        <v>7</v>
      </c>
      <c r="BD7" s="142" t="s">
        <v>7</v>
      </c>
      <c r="BE7" s="141" t="s">
        <v>42</v>
      </c>
      <c r="BF7" s="141" t="s">
        <v>42</v>
      </c>
      <c r="BG7" s="142" t="s">
        <v>7</v>
      </c>
      <c r="BH7" s="142" t="s">
        <v>7</v>
      </c>
      <c r="BI7" s="142" t="s">
        <v>7</v>
      </c>
      <c r="BJ7" s="142" t="s">
        <v>7</v>
      </c>
      <c r="BK7" s="142" t="s">
        <v>7</v>
      </c>
      <c r="BL7" s="142" t="s">
        <v>7</v>
      </c>
      <c r="BM7" s="144">
        <f t="shared" ref="BM7:BM18" si="0">COUNTIF($C7:$BL7,"X")*1/2</f>
        <v>23</v>
      </c>
      <c r="BN7" s="144">
        <f t="shared" ref="BN7:BN18" si="1">COUNTIF($C7:$BL7,"P")*1/2</f>
        <v>0</v>
      </c>
      <c r="BO7" s="144">
        <f t="shared" ref="BO7:BO18" si="2">COUNTIF($C7:$BL7,"NL")*1/2</f>
        <v>2</v>
      </c>
      <c r="BP7" s="144">
        <f t="shared" ref="BP7:BP18" si="3">COUNTIF($C7:$BL7,"O")*1/2</f>
        <v>0</v>
      </c>
      <c r="BQ7" s="144">
        <f t="shared" ref="BQ7:BQ18" si="4">COUNTIF($C7:$BL7,"Pr")*1/2</f>
        <v>0</v>
      </c>
      <c r="BR7" s="144">
        <f t="shared" ref="BR7:BR18" si="5">COUNTIF($C7:$BL7,"TS")*1/2</f>
        <v>0</v>
      </c>
      <c r="BS7" s="144">
        <f t="shared" ref="BS7:BS18" si="6">COUNTIF($C7:$BL7,"T")*1/2</f>
        <v>0</v>
      </c>
      <c r="BT7" s="144">
        <f t="shared" ref="BT7:BT18" si="7">COUNTIF($C7:$BL7,"NX")*1/2</f>
        <v>0</v>
      </c>
      <c r="BU7" s="144">
        <f t="shared" ref="BU7:BU18" si="8">COUNTIF($C7:$BL7,"KL")*1/2</f>
        <v>0</v>
      </c>
      <c r="BV7" s="144">
        <f t="shared" ref="BV7:BV18" si="9">SUM(BM7:BU7)-BP7-BR7-BS7-BU7-BT7</f>
        <v>25</v>
      </c>
      <c r="BW7" s="145">
        <v>8.5</v>
      </c>
      <c r="BX7" s="145">
        <f t="shared" ref="BX7:BX18" si="10">BW7-BN7</f>
        <v>8.5</v>
      </c>
    </row>
    <row r="8" spans="1:76" s="138" customFormat="1" ht="26.25" customHeight="1" x14ac:dyDescent="0.2">
      <c r="A8" s="139">
        <v>2</v>
      </c>
      <c r="B8" s="140" t="s">
        <v>43</v>
      </c>
      <c r="C8" s="142" t="s">
        <v>7</v>
      </c>
      <c r="D8" s="142" t="s">
        <v>7</v>
      </c>
      <c r="E8" s="142" t="s">
        <v>7</v>
      </c>
      <c r="F8" s="142" t="s">
        <v>7</v>
      </c>
      <c r="G8" s="142" t="s">
        <v>7</v>
      </c>
      <c r="H8" s="142" t="s">
        <v>7</v>
      </c>
      <c r="I8" s="142" t="s">
        <v>7</v>
      </c>
      <c r="J8" s="142" t="s">
        <v>7</v>
      </c>
      <c r="K8" s="142" t="s">
        <v>7</v>
      </c>
      <c r="L8" s="142" t="s">
        <v>7</v>
      </c>
      <c r="M8" s="141" t="s">
        <v>42</v>
      </c>
      <c r="N8" s="141" t="s">
        <v>42</v>
      </c>
      <c r="O8" s="141" t="s">
        <v>42</v>
      </c>
      <c r="P8" s="141" t="s">
        <v>42</v>
      </c>
      <c r="Q8" s="146" t="s">
        <v>9</v>
      </c>
      <c r="R8" s="146" t="s">
        <v>9</v>
      </c>
      <c r="S8" s="146" t="s">
        <v>9</v>
      </c>
      <c r="T8" s="146" t="s">
        <v>9</v>
      </c>
      <c r="U8" s="142" t="s">
        <v>7</v>
      </c>
      <c r="V8" s="142" t="s">
        <v>7</v>
      </c>
      <c r="W8" s="142" t="s">
        <v>7</v>
      </c>
      <c r="X8" s="142" t="s">
        <v>7</v>
      </c>
      <c r="Y8" s="142" t="s">
        <v>7</v>
      </c>
      <c r="Z8" s="142" t="s">
        <v>7</v>
      </c>
      <c r="AA8" s="142" t="s">
        <v>7</v>
      </c>
      <c r="AB8" s="142" t="s">
        <v>7</v>
      </c>
      <c r="AC8" s="141" t="s">
        <v>42</v>
      </c>
      <c r="AD8" s="141" t="s">
        <v>42</v>
      </c>
      <c r="AE8" s="142" t="s">
        <v>7</v>
      </c>
      <c r="AF8" s="142" t="s">
        <v>7</v>
      </c>
      <c r="AG8" s="142" t="s">
        <v>7</v>
      </c>
      <c r="AH8" s="142" t="s">
        <v>7</v>
      </c>
      <c r="AI8" s="142" t="s">
        <v>7</v>
      </c>
      <c r="AJ8" s="142" t="s">
        <v>7</v>
      </c>
      <c r="AK8" s="142" t="s">
        <v>7</v>
      </c>
      <c r="AL8" s="142" t="s">
        <v>7</v>
      </c>
      <c r="AM8" s="142" t="s">
        <v>7</v>
      </c>
      <c r="AN8" s="142" t="s">
        <v>7</v>
      </c>
      <c r="AO8" s="141" t="s">
        <v>42</v>
      </c>
      <c r="AP8" s="141" t="s">
        <v>42</v>
      </c>
      <c r="AQ8" s="141" t="s">
        <v>42</v>
      </c>
      <c r="AR8" s="141" t="s">
        <v>42</v>
      </c>
      <c r="AS8" s="142" t="s">
        <v>7</v>
      </c>
      <c r="AT8" s="142" t="s">
        <v>7</v>
      </c>
      <c r="AU8" s="142" t="s">
        <v>7</v>
      </c>
      <c r="AV8" s="142" t="s">
        <v>7</v>
      </c>
      <c r="AW8" s="142" t="s">
        <v>7</v>
      </c>
      <c r="AX8" s="142" t="s">
        <v>7</v>
      </c>
      <c r="AY8" s="142" t="s">
        <v>7</v>
      </c>
      <c r="AZ8" s="142" t="s">
        <v>7</v>
      </c>
      <c r="BA8" s="142" t="s">
        <v>7</v>
      </c>
      <c r="BB8" s="142" t="s">
        <v>7</v>
      </c>
      <c r="BC8" s="142" t="s">
        <v>7</v>
      </c>
      <c r="BD8" s="142" t="s">
        <v>7</v>
      </c>
      <c r="BE8" s="141" t="s">
        <v>42</v>
      </c>
      <c r="BF8" s="141" t="s">
        <v>42</v>
      </c>
      <c r="BG8" s="142" t="s">
        <v>7</v>
      </c>
      <c r="BH8" s="142" t="s">
        <v>7</v>
      </c>
      <c r="BI8" s="142" t="s">
        <v>7</v>
      </c>
      <c r="BJ8" s="142" t="s">
        <v>7</v>
      </c>
      <c r="BK8" s="142" t="s">
        <v>7</v>
      </c>
      <c r="BL8" s="142" t="s">
        <v>7</v>
      </c>
      <c r="BM8" s="144">
        <f t="shared" si="0"/>
        <v>23</v>
      </c>
      <c r="BN8" s="144">
        <f t="shared" si="1"/>
        <v>0</v>
      </c>
      <c r="BO8" s="144">
        <f t="shared" si="2"/>
        <v>2</v>
      </c>
      <c r="BP8" s="144">
        <f t="shared" si="3"/>
        <v>0</v>
      </c>
      <c r="BQ8" s="144">
        <f t="shared" si="4"/>
        <v>0</v>
      </c>
      <c r="BR8" s="144">
        <f t="shared" si="5"/>
        <v>0</v>
      </c>
      <c r="BS8" s="144">
        <f t="shared" si="6"/>
        <v>0</v>
      </c>
      <c r="BT8" s="144">
        <f t="shared" si="7"/>
        <v>0</v>
      </c>
      <c r="BU8" s="144">
        <f t="shared" si="8"/>
        <v>0</v>
      </c>
      <c r="BV8" s="144">
        <f t="shared" si="9"/>
        <v>25</v>
      </c>
      <c r="BW8" s="145">
        <v>2.5</v>
      </c>
      <c r="BX8" s="145">
        <f t="shared" si="10"/>
        <v>2.5</v>
      </c>
    </row>
    <row r="9" spans="1:76" s="138" customFormat="1" ht="26.25" customHeight="1" x14ac:dyDescent="0.2">
      <c r="A9" s="139">
        <v>3</v>
      </c>
      <c r="B9" s="140" t="s">
        <v>44</v>
      </c>
      <c r="C9" s="142" t="s">
        <v>10</v>
      </c>
      <c r="D9" s="142" t="s">
        <v>10</v>
      </c>
      <c r="E9" s="142" t="s">
        <v>10</v>
      </c>
      <c r="F9" s="142" t="s">
        <v>10</v>
      </c>
      <c r="G9" s="142" t="s">
        <v>10</v>
      </c>
      <c r="H9" s="142" t="s">
        <v>10</v>
      </c>
      <c r="I9" s="142" t="s">
        <v>10</v>
      </c>
      <c r="J9" s="142" t="s">
        <v>10</v>
      </c>
      <c r="K9" s="142" t="s">
        <v>10</v>
      </c>
      <c r="L9" s="142" t="s">
        <v>10</v>
      </c>
      <c r="M9" s="141" t="s">
        <v>42</v>
      </c>
      <c r="N9" s="141" t="s">
        <v>42</v>
      </c>
      <c r="O9" s="141" t="s">
        <v>42</v>
      </c>
      <c r="P9" s="141" t="s">
        <v>42</v>
      </c>
      <c r="Q9" s="142" t="s">
        <v>10</v>
      </c>
      <c r="R9" s="142" t="s">
        <v>10</v>
      </c>
      <c r="S9" s="142" t="s">
        <v>10</v>
      </c>
      <c r="T9" s="142" t="s">
        <v>10</v>
      </c>
      <c r="U9" s="142" t="s">
        <v>10</v>
      </c>
      <c r="V9" s="142" t="s">
        <v>10</v>
      </c>
      <c r="W9" s="142" t="s">
        <v>10</v>
      </c>
      <c r="X9" s="142" t="s">
        <v>10</v>
      </c>
      <c r="Y9" s="142" t="s">
        <v>10</v>
      </c>
      <c r="Z9" s="142" t="s">
        <v>10</v>
      </c>
      <c r="AA9" s="142" t="s">
        <v>10</v>
      </c>
      <c r="AB9" s="142" t="s">
        <v>10</v>
      </c>
      <c r="AC9" s="141" t="s">
        <v>42</v>
      </c>
      <c r="AD9" s="141" t="s">
        <v>42</v>
      </c>
      <c r="AE9" s="142" t="s">
        <v>10</v>
      </c>
      <c r="AF9" s="142" t="s">
        <v>10</v>
      </c>
      <c r="AG9" s="142" t="s">
        <v>10</v>
      </c>
      <c r="AH9" s="142" t="s">
        <v>10</v>
      </c>
      <c r="AI9" s="142" t="s">
        <v>10</v>
      </c>
      <c r="AJ9" s="142" t="s">
        <v>10</v>
      </c>
      <c r="AK9" s="142" t="s">
        <v>10</v>
      </c>
      <c r="AL9" s="142" t="s">
        <v>10</v>
      </c>
      <c r="AM9" s="142" t="s">
        <v>10</v>
      </c>
      <c r="AN9" s="142" t="s">
        <v>10</v>
      </c>
      <c r="AO9" s="141" t="s">
        <v>42</v>
      </c>
      <c r="AP9" s="141" t="s">
        <v>42</v>
      </c>
      <c r="AQ9" s="141" t="s">
        <v>42</v>
      </c>
      <c r="AR9" s="141" t="s">
        <v>42</v>
      </c>
      <c r="AS9" s="142" t="s">
        <v>10</v>
      </c>
      <c r="AT9" s="142" t="s">
        <v>10</v>
      </c>
      <c r="AU9" s="142" t="s">
        <v>10</v>
      </c>
      <c r="AV9" s="142" t="s">
        <v>10</v>
      </c>
      <c r="AW9" s="142" t="s">
        <v>10</v>
      </c>
      <c r="AX9" s="142" t="s">
        <v>10</v>
      </c>
      <c r="AY9" s="142" t="s">
        <v>10</v>
      </c>
      <c r="AZ9" s="142" t="s">
        <v>10</v>
      </c>
      <c r="BA9" s="142" t="s">
        <v>10</v>
      </c>
      <c r="BB9" s="142" t="s">
        <v>10</v>
      </c>
      <c r="BC9" s="142" t="s">
        <v>10</v>
      </c>
      <c r="BD9" s="142" t="s">
        <v>10</v>
      </c>
      <c r="BE9" s="141" t="s">
        <v>42</v>
      </c>
      <c r="BF9" s="141" t="s">
        <v>42</v>
      </c>
      <c r="BG9" s="142" t="s">
        <v>10</v>
      </c>
      <c r="BH9" s="142" t="s">
        <v>10</v>
      </c>
      <c r="BI9" s="142" t="s">
        <v>10</v>
      </c>
      <c r="BJ9" s="142" t="s">
        <v>10</v>
      </c>
      <c r="BK9" s="142" t="s">
        <v>10</v>
      </c>
      <c r="BL9" s="142" t="s">
        <v>10</v>
      </c>
      <c r="BM9" s="144">
        <f t="shared" si="0"/>
        <v>0</v>
      </c>
      <c r="BN9" s="144">
        <f t="shared" si="1"/>
        <v>0</v>
      </c>
      <c r="BO9" s="144">
        <f t="shared" si="2"/>
        <v>0</v>
      </c>
      <c r="BP9" s="144">
        <f t="shared" si="3"/>
        <v>0</v>
      </c>
      <c r="BQ9" s="144">
        <f t="shared" si="4"/>
        <v>0</v>
      </c>
      <c r="BR9" s="144">
        <f t="shared" si="5"/>
        <v>25</v>
      </c>
      <c r="BS9" s="144">
        <f t="shared" si="6"/>
        <v>0</v>
      </c>
      <c r="BT9" s="144">
        <f t="shared" si="7"/>
        <v>0</v>
      </c>
      <c r="BU9" s="144">
        <f t="shared" si="8"/>
        <v>0</v>
      </c>
      <c r="BV9" s="144">
        <f t="shared" si="9"/>
        <v>0</v>
      </c>
      <c r="BW9" s="145">
        <v>5</v>
      </c>
      <c r="BX9" s="145">
        <f t="shared" si="10"/>
        <v>5</v>
      </c>
    </row>
    <row r="10" spans="1:76" s="138" customFormat="1" ht="26.25" customHeight="1" x14ac:dyDescent="0.2">
      <c r="A10" s="139">
        <v>4</v>
      </c>
      <c r="B10" s="140" t="s">
        <v>45</v>
      </c>
      <c r="C10" s="142" t="s">
        <v>7</v>
      </c>
      <c r="D10" s="142" t="s">
        <v>7</v>
      </c>
      <c r="E10" s="142" t="s">
        <v>7</v>
      </c>
      <c r="F10" s="142" t="s">
        <v>7</v>
      </c>
      <c r="G10" s="142" t="s">
        <v>7</v>
      </c>
      <c r="H10" s="142" t="s">
        <v>7</v>
      </c>
      <c r="I10" s="142" t="s">
        <v>7</v>
      </c>
      <c r="J10" s="142" t="s">
        <v>7</v>
      </c>
      <c r="K10" s="142" t="s">
        <v>7</v>
      </c>
      <c r="L10" s="142" t="s">
        <v>7</v>
      </c>
      <c r="M10" s="141" t="s">
        <v>42</v>
      </c>
      <c r="N10" s="141" t="s">
        <v>42</v>
      </c>
      <c r="O10" s="141" t="s">
        <v>42</v>
      </c>
      <c r="P10" s="141" t="s">
        <v>42</v>
      </c>
      <c r="Q10" s="146" t="s">
        <v>9</v>
      </c>
      <c r="R10" s="146" t="s">
        <v>9</v>
      </c>
      <c r="S10" s="146" t="s">
        <v>9</v>
      </c>
      <c r="T10" s="146" t="s">
        <v>9</v>
      </c>
      <c r="U10" s="142" t="s">
        <v>7</v>
      </c>
      <c r="V10" s="142" t="s">
        <v>7</v>
      </c>
      <c r="W10" s="142" t="s">
        <v>7</v>
      </c>
      <c r="X10" s="142" t="s">
        <v>7</v>
      </c>
      <c r="Y10" s="142" t="s">
        <v>7</v>
      </c>
      <c r="Z10" s="142" t="s">
        <v>7</v>
      </c>
      <c r="AA10" s="142" t="s">
        <v>7</v>
      </c>
      <c r="AB10" s="142" t="s">
        <v>7</v>
      </c>
      <c r="AC10" s="141" t="s">
        <v>42</v>
      </c>
      <c r="AD10" s="141" t="s">
        <v>42</v>
      </c>
      <c r="AE10" s="142" t="s">
        <v>7</v>
      </c>
      <c r="AF10" s="142" t="s">
        <v>7</v>
      </c>
      <c r="AG10" s="142" t="s">
        <v>7</v>
      </c>
      <c r="AH10" s="142" t="s">
        <v>7</v>
      </c>
      <c r="AI10" s="142" t="s">
        <v>7</v>
      </c>
      <c r="AJ10" s="142" t="s">
        <v>7</v>
      </c>
      <c r="AK10" s="142" t="s">
        <v>7</v>
      </c>
      <c r="AL10" s="142" t="s">
        <v>7</v>
      </c>
      <c r="AM10" s="142" t="s">
        <v>7</v>
      </c>
      <c r="AN10" s="142" t="s">
        <v>7</v>
      </c>
      <c r="AO10" s="141" t="s">
        <v>42</v>
      </c>
      <c r="AP10" s="141" t="s">
        <v>42</v>
      </c>
      <c r="AQ10" s="141" t="s">
        <v>42</v>
      </c>
      <c r="AR10" s="141" t="s">
        <v>42</v>
      </c>
      <c r="AS10" s="142" t="s">
        <v>7</v>
      </c>
      <c r="AT10" s="142" t="s">
        <v>7</v>
      </c>
      <c r="AU10" s="142" t="s">
        <v>7</v>
      </c>
      <c r="AV10" s="142" t="s">
        <v>7</v>
      </c>
      <c r="AW10" s="142" t="s">
        <v>7</v>
      </c>
      <c r="AX10" s="142" t="s">
        <v>7</v>
      </c>
      <c r="AY10" s="142" t="s">
        <v>7</v>
      </c>
      <c r="AZ10" s="142" t="s">
        <v>7</v>
      </c>
      <c r="BA10" s="142" t="s">
        <v>7</v>
      </c>
      <c r="BB10" s="142" t="s">
        <v>7</v>
      </c>
      <c r="BC10" s="142" t="s">
        <v>7</v>
      </c>
      <c r="BD10" s="142" t="s">
        <v>7</v>
      </c>
      <c r="BE10" s="141" t="s">
        <v>42</v>
      </c>
      <c r="BF10" s="141" t="s">
        <v>42</v>
      </c>
      <c r="BG10" s="142" t="s">
        <v>7</v>
      </c>
      <c r="BH10" s="142" t="s">
        <v>7</v>
      </c>
      <c r="BI10" s="142" t="s">
        <v>7</v>
      </c>
      <c r="BJ10" s="142" t="s">
        <v>7</v>
      </c>
      <c r="BK10" s="142" t="s">
        <v>7</v>
      </c>
      <c r="BL10" s="142" t="s">
        <v>7</v>
      </c>
      <c r="BM10" s="144">
        <f t="shared" si="0"/>
        <v>23</v>
      </c>
      <c r="BN10" s="144">
        <f t="shared" si="1"/>
        <v>0</v>
      </c>
      <c r="BO10" s="144">
        <f t="shared" si="2"/>
        <v>2</v>
      </c>
      <c r="BP10" s="144">
        <f t="shared" si="3"/>
        <v>0</v>
      </c>
      <c r="BQ10" s="144">
        <f t="shared" si="4"/>
        <v>0</v>
      </c>
      <c r="BR10" s="144">
        <f t="shared" si="5"/>
        <v>0</v>
      </c>
      <c r="BS10" s="144">
        <f t="shared" si="6"/>
        <v>0</v>
      </c>
      <c r="BT10" s="144">
        <f t="shared" si="7"/>
        <v>0</v>
      </c>
      <c r="BU10" s="144">
        <f t="shared" si="8"/>
        <v>0</v>
      </c>
      <c r="BV10" s="144">
        <f t="shared" si="9"/>
        <v>25</v>
      </c>
      <c r="BW10" s="145">
        <v>1</v>
      </c>
      <c r="BX10" s="145">
        <f t="shared" si="10"/>
        <v>1</v>
      </c>
    </row>
    <row r="11" spans="1:76" s="138" customFormat="1" ht="26.25" customHeight="1" x14ac:dyDescent="0.2">
      <c r="A11" s="139">
        <v>5</v>
      </c>
      <c r="B11" s="140" t="s">
        <v>46</v>
      </c>
      <c r="C11" s="142" t="s">
        <v>7</v>
      </c>
      <c r="D11" s="142" t="s">
        <v>7</v>
      </c>
      <c r="E11" s="142" t="s">
        <v>7</v>
      </c>
      <c r="F11" s="142" t="s">
        <v>7</v>
      </c>
      <c r="G11" s="142" t="s">
        <v>7</v>
      </c>
      <c r="H11" s="142" t="s">
        <v>7</v>
      </c>
      <c r="I11" s="142" t="s">
        <v>7</v>
      </c>
      <c r="J11" s="142" t="s">
        <v>7</v>
      </c>
      <c r="K11" s="142" t="s">
        <v>7</v>
      </c>
      <c r="L11" s="142" t="s">
        <v>7</v>
      </c>
      <c r="M11" s="141" t="s">
        <v>42</v>
      </c>
      <c r="N11" s="141" t="s">
        <v>42</v>
      </c>
      <c r="O11" s="141" t="s">
        <v>42</v>
      </c>
      <c r="P11" s="141" t="s">
        <v>42</v>
      </c>
      <c r="Q11" s="146" t="s">
        <v>9</v>
      </c>
      <c r="R11" s="146" t="s">
        <v>9</v>
      </c>
      <c r="S11" s="146" t="s">
        <v>9</v>
      </c>
      <c r="T11" s="146" t="s">
        <v>9</v>
      </c>
      <c r="U11" s="142" t="s">
        <v>7</v>
      </c>
      <c r="V11" s="142" t="s">
        <v>7</v>
      </c>
      <c r="W11" s="142" t="s">
        <v>7</v>
      </c>
      <c r="X11" s="142" t="s">
        <v>7</v>
      </c>
      <c r="Y11" s="142" t="s">
        <v>7</v>
      </c>
      <c r="Z11" s="142" t="s">
        <v>7</v>
      </c>
      <c r="AA11" s="142" t="s">
        <v>7</v>
      </c>
      <c r="AB11" s="142" t="s">
        <v>7</v>
      </c>
      <c r="AC11" s="141" t="s">
        <v>42</v>
      </c>
      <c r="AD11" s="141" t="s">
        <v>42</v>
      </c>
      <c r="AE11" s="142" t="s">
        <v>7</v>
      </c>
      <c r="AF11" s="142" t="s">
        <v>7</v>
      </c>
      <c r="AG11" s="142" t="s">
        <v>7</v>
      </c>
      <c r="AH11" s="142" t="s">
        <v>7</v>
      </c>
      <c r="AI11" s="142" t="s">
        <v>7</v>
      </c>
      <c r="AJ11" s="142" t="s">
        <v>7</v>
      </c>
      <c r="AK11" s="142" t="s">
        <v>7</v>
      </c>
      <c r="AL11" s="142" t="s">
        <v>7</v>
      </c>
      <c r="AM11" s="142" t="s">
        <v>7</v>
      </c>
      <c r="AN11" s="142" t="s">
        <v>7</v>
      </c>
      <c r="AO11" s="141" t="s">
        <v>42</v>
      </c>
      <c r="AP11" s="141" t="s">
        <v>42</v>
      </c>
      <c r="AQ11" s="141" t="s">
        <v>42</v>
      </c>
      <c r="AR11" s="141" t="s">
        <v>42</v>
      </c>
      <c r="AS11" s="142" t="s">
        <v>7</v>
      </c>
      <c r="AT11" s="142" t="s">
        <v>7</v>
      </c>
      <c r="AU11" s="142" t="s">
        <v>7</v>
      </c>
      <c r="AV11" s="142" t="s">
        <v>7</v>
      </c>
      <c r="AW11" s="142" t="s">
        <v>7</v>
      </c>
      <c r="AX11" s="142" t="s">
        <v>7</v>
      </c>
      <c r="AY11" s="142" t="s">
        <v>7</v>
      </c>
      <c r="AZ11" s="142" t="s">
        <v>7</v>
      </c>
      <c r="BA11" s="142" t="s">
        <v>7</v>
      </c>
      <c r="BB11" s="142" t="s">
        <v>7</v>
      </c>
      <c r="BC11" s="142" t="s">
        <v>7</v>
      </c>
      <c r="BD11" s="142" t="s">
        <v>7</v>
      </c>
      <c r="BE11" s="141" t="s">
        <v>42</v>
      </c>
      <c r="BF11" s="141" t="s">
        <v>42</v>
      </c>
      <c r="BG11" s="142" t="s">
        <v>7</v>
      </c>
      <c r="BH11" s="142" t="s">
        <v>7</v>
      </c>
      <c r="BI11" s="142" t="s">
        <v>7</v>
      </c>
      <c r="BJ11" s="142" t="s">
        <v>7</v>
      </c>
      <c r="BK11" s="142" t="s">
        <v>7</v>
      </c>
      <c r="BL11" s="142" t="s">
        <v>7</v>
      </c>
      <c r="BM11" s="144">
        <f t="shared" si="0"/>
        <v>23</v>
      </c>
      <c r="BN11" s="144">
        <f t="shared" si="1"/>
        <v>0</v>
      </c>
      <c r="BO11" s="144">
        <f t="shared" si="2"/>
        <v>2</v>
      </c>
      <c r="BP11" s="144">
        <f t="shared" si="3"/>
        <v>0</v>
      </c>
      <c r="BQ11" s="144">
        <f t="shared" si="4"/>
        <v>0</v>
      </c>
      <c r="BR11" s="144">
        <f t="shared" si="5"/>
        <v>0</v>
      </c>
      <c r="BS11" s="144">
        <f t="shared" si="6"/>
        <v>0</v>
      </c>
      <c r="BT11" s="144">
        <f t="shared" si="7"/>
        <v>0</v>
      </c>
      <c r="BU11" s="144">
        <f t="shared" si="8"/>
        <v>0</v>
      </c>
      <c r="BV11" s="144">
        <f t="shared" si="9"/>
        <v>25</v>
      </c>
      <c r="BW11" s="145">
        <v>7</v>
      </c>
      <c r="BX11" s="145">
        <f t="shared" si="10"/>
        <v>7</v>
      </c>
    </row>
    <row r="12" spans="1:76" s="138" customFormat="1" ht="26.25" customHeight="1" x14ac:dyDescent="0.2">
      <c r="A12" s="139">
        <v>6</v>
      </c>
      <c r="B12" s="140" t="s">
        <v>47</v>
      </c>
      <c r="C12" s="142" t="s">
        <v>7</v>
      </c>
      <c r="D12" s="142" t="s">
        <v>7</v>
      </c>
      <c r="E12" s="142" t="s">
        <v>7</v>
      </c>
      <c r="F12" s="142" t="s">
        <v>7</v>
      </c>
      <c r="G12" s="142" t="s">
        <v>7</v>
      </c>
      <c r="H12" s="159" t="s">
        <v>8</v>
      </c>
      <c r="I12" s="142" t="s">
        <v>7</v>
      </c>
      <c r="J12" s="142" t="s">
        <v>7</v>
      </c>
      <c r="K12" s="142" t="s">
        <v>7</v>
      </c>
      <c r="L12" s="142" t="s">
        <v>7</v>
      </c>
      <c r="M12" s="141" t="s">
        <v>42</v>
      </c>
      <c r="N12" s="141" t="s">
        <v>42</v>
      </c>
      <c r="O12" s="141" t="s">
        <v>42</v>
      </c>
      <c r="P12" s="141" t="s">
        <v>42</v>
      </c>
      <c r="Q12" s="146" t="s">
        <v>9</v>
      </c>
      <c r="R12" s="146" t="s">
        <v>9</v>
      </c>
      <c r="S12" s="146" t="s">
        <v>9</v>
      </c>
      <c r="T12" s="146" t="s">
        <v>9</v>
      </c>
      <c r="U12" s="142" t="s">
        <v>7</v>
      </c>
      <c r="V12" s="142" t="s">
        <v>7</v>
      </c>
      <c r="W12" s="142" t="s">
        <v>7</v>
      </c>
      <c r="X12" s="142" t="s">
        <v>7</v>
      </c>
      <c r="Y12" s="142" t="s">
        <v>7</v>
      </c>
      <c r="Z12" s="142" t="s">
        <v>7</v>
      </c>
      <c r="AA12" s="142" t="s">
        <v>7</v>
      </c>
      <c r="AB12" s="142" t="s">
        <v>7</v>
      </c>
      <c r="AC12" s="141" t="s">
        <v>42</v>
      </c>
      <c r="AD12" s="141" t="s">
        <v>42</v>
      </c>
      <c r="AE12" s="142" t="s">
        <v>7</v>
      </c>
      <c r="AF12" s="142" t="s">
        <v>7</v>
      </c>
      <c r="AG12" s="142" t="s">
        <v>7</v>
      </c>
      <c r="AH12" s="142" t="s">
        <v>7</v>
      </c>
      <c r="AI12" s="142" t="s">
        <v>7</v>
      </c>
      <c r="AJ12" s="142" t="s">
        <v>7</v>
      </c>
      <c r="AK12" s="159" t="s">
        <v>8</v>
      </c>
      <c r="AL12" s="159" t="s">
        <v>8</v>
      </c>
      <c r="AM12" s="142" t="s">
        <v>7</v>
      </c>
      <c r="AN12" s="142" t="s">
        <v>7</v>
      </c>
      <c r="AO12" s="141" t="s">
        <v>42</v>
      </c>
      <c r="AP12" s="141" t="s">
        <v>42</v>
      </c>
      <c r="AQ12" s="141" t="s">
        <v>42</v>
      </c>
      <c r="AR12" s="141" t="s">
        <v>42</v>
      </c>
      <c r="AS12" s="142" t="s">
        <v>7</v>
      </c>
      <c r="AT12" s="142" t="s">
        <v>7</v>
      </c>
      <c r="AU12" s="142" t="s">
        <v>7</v>
      </c>
      <c r="AV12" s="142" t="s">
        <v>7</v>
      </c>
      <c r="AW12" s="142" t="s">
        <v>7</v>
      </c>
      <c r="AX12" s="142" t="s">
        <v>7</v>
      </c>
      <c r="AY12" s="142" t="s">
        <v>7</v>
      </c>
      <c r="AZ12" s="142" t="s">
        <v>7</v>
      </c>
      <c r="BA12" s="142" t="s">
        <v>7</v>
      </c>
      <c r="BB12" s="142" t="s">
        <v>7</v>
      </c>
      <c r="BC12" s="142" t="s">
        <v>7</v>
      </c>
      <c r="BD12" s="142" t="s">
        <v>7</v>
      </c>
      <c r="BE12" s="141" t="s">
        <v>42</v>
      </c>
      <c r="BF12" s="141" t="s">
        <v>42</v>
      </c>
      <c r="BG12" s="142" t="s">
        <v>7</v>
      </c>
      <c r="BH12" s="142" t="s">
        <v>7</v>
      </c>
      <c r="BI12" s="142" t="s">
        <v>7</v>
      </c>
      <c r="BJ12" s="142" t="s">
        <v>7</v>
      </c>
      <c r="BK12" s="142" t="s">
        <v>7</v>
      </c>
      <c r="BL12" s="142" t="s">
        <v>7</v>
      </c>
      <c r="BM12" s="144">
        <f t="shared" si="0"/>
        <v>21.5</v>
      </c>
      <c r="BN12" s="144">
        <f t="shared" si="1"/>
        <v>1.5</v>
      </c>
      <c r="BO12" s="144">
        <f t="shared" si="2"/>
        <v>2</v>
      </c>
      <c r="BP12" s="144">
        <f t="shared" si="3"/>
        <v>0</v>
      </c>
      <c r="BQ12" s="144">
        <f t="shared" si="4"/>
        <v>0</v>
      </c>
      <c r="BR12" s="144">
        <f t="shared" si="5"/>
        <v>0</v>
      </c>
      <c r="BS12" s="144">
        <f t="shared" si="6"/>
        <v>0</v>
      </c>
      <c r="BT12" s="144">
        <f t="shared" si="7"/>
        <v>0</v>
      </c>
      <c r="BU12" s="144">
        <f t="shared" si="8"/>
        <v>0</v>
      </c>
      <c r="BV12" s="144">
        <f t="shared" si="9"/>
        <v>25</v>
      </c>
      <c r="BW12" s="145">
        <v>2</v>
      </c>
      <c r="BX12" s="145">
        <f t="shared" si="10"/>
        <v>0.5</v>
      </c>
    </row>
    <row r="13" spans="1:76" s="138" customFormat="1" ht="26.25" customHeight="1" x14ac:dyDescent="0.2">
      <c r="A13" s="139">
        <v>7</v>
      </c>
      <c r="B13" s="140" t="s">
        <v>48</v>
      </c>
      <c r="C13" s="142" t="s">
        <v>7</v>
      </c>
      <c r="D13" s="142" t="s">
        <v>7</v>
      </c>
      <c r="E13" s="142" t="s">
        <v>7</v>
      </c>
      <c r="F13" s="142" t="s">
        <v>7</v>
      </c>
      <c r="G13" s="142" t="s">
        <v>7</v>
      </c>
      <c r="H13" s="142" t="s">
        <v>7</v>
      </c>
      <c r="I13" s="142" t="s">
        <v>7</v>
      </c>
      <c r="J13" s="142" t="s">
        <v>7</v>
      </c>
      <c r="K13" s="142" t="s">
        <v>7</v>
      </c>
      <c r="L13" s="142" t="s">
        <v>7</v>
      </c>
      <c r="M13" s="141" t="s">
        <v>42</v>
      </c>
      <c r="N13" s="141" t="s">
        <v>42</v>
      </c>
      <c r="O13" s="141" t="s">
        <v>42</v>
      </c>
      <c r="P13" s="141" t="s">
        <v>42</v>
      </c>
      <c r="Q13" s="146" t="s">
        <v>9</v>
      </c>
      <c r="R13" s="146" t="s">
        <v>9</v>
      </c>
      <c r="S13" s="146" t="s">
        <v>9</v>
      </c>
      <c r="T13" s="146" t="s">
        <v>9</v>
      </c>
      <c r="U13" s="142" t="s">
        <v>7</v>
      </c>
      <c r="V13" s="142" t="s">
        <v>7</v>
      </c>
      <c r="W13" s="142" t="s">
        <v>7</v>
      </c>
      <c r="X13" s="142" t="s">
        <v>7</v>
      </c>
      <c r="Y13" s="142" t="s">
        <v>7</v>
      </c>
      <c r="Z13" s="142" t="s">
        <v>7</v>
      </c>
      <c r="AA13" s="142" t="s">
        <v>7</v>
      </c>
      <c r="AB13" s="142" t="s">
        <v>7</v>
      </c>
      <c r="AC13" s="141" t="s">
        <v>42</v>
      </c>
      <c r="AD13" s="141" t="s">
        <v>42</v>
      </c>
      <c r="AE13" s="142" t="s">
        <v>7</v>
      </c>
      <c r="AF13" s="142" t="s">
        <v>7</v>
      </c>
      <c r="AG13" s="142" t="s">
        <v>7</v>
      </c>
      <c r="AH13" s="142" t="s">
        <v>7</v>
      </c>
      <c r="AI13" s="142" t="s">
        <v>7</v>
      </c>
      <c r="AJ13" s="142" t="s">
        <v>7</v>
      </c>
      <c r="AK13" s="142" t="s">
        <v>7</v>
      </c>
      <c r="AL13" s="142" t="s">
        <v>7</v>
      </c>
      <c r="AM13" s="142" t="s">
        <v>7</v>
      </c>
      <c r="AN13" s="142" t="s">
        <v>7</v>
      </c>
      <c r="AO13" s="141" t="s">
        <v>42</v>
      </c>
      <c r="AP13" s="141" t="s">
        <v>42</v>
      </c>
      <c r="AQ13" s="141" t="s">
        <v>42</v>
      </c>
      <c r="AR13" s="141" t="s">
        <v>42</v>
      </c>
      <c r="AS13" s="142" t="s">
        <v>7</v>
      </c>
      <c r="AT13" s="142" t="s">
        <v>7</v>
      </c>
      <c r="AU13" s="142" t="s">
        <v>7</v>
      </c>
      <c r="AV13" s="142" t="s">
        <v>7</v>
      </c>
      <c r="AW13" s="142" t="s">
        <v>7</v>
      </c>
      <c r="AX13" s="142" t="s">
        <v>7</v>
      </c>
      <c r="AY13" s="142" t="s">
        <v>7</v>
      </c>
      <c r="AZ13" s="142" t="s">
        <v>7</v>
      </c>
      <c r="BA13" s="142" t="s">
        <v>7</v>
      </c>
      <c r="BB13" s="142" t="s">
        <v>7</v>
      </c>
      <c r="BC13" s="142" t="s">
        <v>7</v>
      </c>
      <c r="BD13" s="142" t="s">
        <v>7</v>
      </c>
      <c r="BE13" s="141" t="s">
        <v>42</v>
      </c>
      <c r="BF13" s="141" t="s">
        <v>42</v>
      </c>
      <c r="BG13" s="142" t="s">
        <v>7</v>
      </c>
      <c r="BH13" s="142" t="s">
        <v>7</v>
      </c>
      <c r="BI13" s="142" t="s">
        <v>7</v>
      </c>
      <c r="BJ13" s="142" t="s">
        <v>7</v>
      </c>
      <c r="BK13" s="142" t="s">
        <v>7</v>
      </c>
      <c r="BL13" s="142" t="s">
        <v>7</v>
      </c>
      <c r="BM13" s="144">
        <f t="shared" si="0"/>
        <v>23</v>
      </c>
      <c r="BN13" s="144">
        <f t="shared" si="1"/>
        <v>0</v>
      </c>
      <c r="BO13" s="144">
        <f t="shared" si="2"/>
        <v>2</v>
      </c>
      <c r="BP13" s="144">
        <f t="shared" si="3"/>
        <v>0</v>
      </c>
      <c r="BQ13" s="144">
        <f t="shared" si="4"/>
        <v>0</v>
      </c>
      <c r="BR13" s="144">
        <f t="shared" si="5"/>
        <v>0</v>
      </c>
      <c r="BS13" s="144">
        <f t="shared" si="6"/>
        <v>0</v>
      </c>
      <c r="BT13" s="144">
        <f t="shared" si="7"/>
        <v>0</v>
      </c>
      <c r="BU13" s="144">
        <f t="shared" si="8"/>
        <v>0</v>
      </c>
      <c r="BV13" s="144">
        <f t="shared" si="9"/>
        <v>25</v>
      </c>
      <c r="BW13" s="145">
        <v>0</v>
      </c>
      <c r="BX13" s="145">
        <f t="shared" si="10"/>
        <v>0</v>
      </c>
    </row>
    <row r="14" spans="1:76" s="138" customFormat="1" ht="26.25" customHeight="1" x14ac:dyDescent="0.2">
      <c r="A14" s="139">
        <v>8</v>
      </c>
      <c r="B14" s="140" t="s">
        <v>49</v>
      </c>
      <c r="C14" s="142" t="s">
        <v>7</v>
      </c>
      <c r="D14" s="142" t="s">
        <v>7</v>
      </c>
      <c r="E14" s="142" t="s">
        <v>7</v>
      </c>
      <c r="F14" s="142" t="s">
        <v>7</v>
      </c>
      <c r="G14" s="142" t="s">
        <v>7</v>
      </c>
      <c r="H14" s="142" t="s">
        <v>7</v>
      </c>
      <c r="I14" s="142" t="s">
        <v>7</v>
      </c>
      <c r="J14" s="142" t="s">
        <v>7</v>
      </c>
      <c r="K14" s="142" t="s">
        <v>7</v>
      </c>
      <c r="L14" s="142" t="s">
        <v>7</v>
      </c>
      <c r="M14" s="141" t="s">
        <v>42</v>
      </c>
      <c r="N14" s="141" t="s">
        <v>42</v>
      </c>
      <c r="O14" s="141" t="s">
        <v>42</v>
      </c>
      <c r="P14" s="141" t="s">
        <v>42</v>
      </c>
      <c r="Q14" s="146" t="s">
        <v>9</v>
      </c>
      <c r="R14" s="146" t="s">
        <v>9</v>
      </c>
      <c r="S14" s="146" t="s">
        <v>9</v>
      </c>
      <c r="T14" s="146" t="s">
        <v>9</v>
      </c>
      <c r="U14" s="142" t="s">
        <v>7</v>
      </c>
      <c r="V14" s="142" t="s">
        <v>7</v>
      </c>
      <c r="W14" s="142" t="s">
        <v>7</v>
      </c>
      <c r="X14" s="142" t="s">
        <v>7</v>
      </c>
      <c r="Y14" s="142" t="s">
        <v>7</v>
      </c>
      <c r="Z14" s="142" t="s">
        <v>7</v>
      </c>
      <c r="AA14" s="142" t="s">
        <v>7</v>
      </c>
      <c r="AB14" s="142" t="s">
        <v>7</v>
      </c>
      <c r="AC14" s="141" t="s">
        <v>42</v>
      </c>
      <c r="AD14" s="141" t="s">
        <v>42</v>
      </c>
      <c r="AE14" s="142" t="s">
        <v>7</v>
      </c>
      <c r="AF14" s="142" t="s">
        <v>7</v>
      </c>
      <c r="AG14" s="142" t="s">
        <v>7</v>
      </c>
      <c r="AH14" s="142" t="s">
        <v>7</v>
      </c>
      <c r="AI14" s="142" t="s">
        <v>7</v>
      </c>
      <c r="AJ14" s="142" t="s">
        <v>7</v>
      </c>
      <c r="AK14" s="142" t="s">
        <v>7</v>
      </c>
      <c r="AL14" s="142" t="s">
        <v>7</v>
      </c>
      <c r="AM14" s="142" t="s">
        <v>7</v>
      </c>
      <c r="AN14" s="142" t="s">
        <v>7</v>
      </c>
      <c r="AO14" s="141" t="s">
        <v>42</v>
      </c>
      <c r="AP14" s="141" t="s">
        <v>42</v>
      </c>
      <c r="AQ14" s="141" t="s">
        <v>42</v>
      </c>
      <c r="AR14" s="141" t="s">
        <v>42</v>
      </c>
      <c r="AS14" s="142" t="s">
        <v>7</v>
      </c>
      <c r="AT14" s="142" t="s">
        <v>7</v>
      </c>
      <c r="AU14" s="142" t="s">
        <v>7</v>
      </c>
      <c r="AV14" s="142" t="s">
        <v>7</v>
      </c>
      <c r="AW14" s="142" t="s">
        <v>7</v>
      </c>
      <c r="AX14" s="142" t="s">
        <v>7</v>
      </c>
      <c r="AY14" s="142" t="s">
        <v>7</v>
      </c>
      <c r="AZ14" s="142" t="s">
        <v>7</v>
      </c>
      <c r="BA14" s="142" t="s">
        <v>7</v>
      </c>
      <c r="BB14" s="142" t="s">
        <v>7</v>
      </c>
      <c r="BC14" s="142" t="s">
        <v>7</v>
      </c>
      <c r="BD14" s="142" t="s">
        <v>7</v>
      </c>
      <c r="BE14" s="141" t="s">
        <v>42</v>
      </c>
      <c r="BF14" s="141" t="s">
        <v>42</v>
      </c>
      <c r="BG14" s="142" t="s">
        <v>7</v>
      </c>
      <c r="BH14" s="142" t="s">
        <v>7</v>
      </c>
      <c r="BI14" s="142" t="s">
        <v>7</v>
      </c>
      <c r="BJ14" s="142" t="s">
        <v>7</v>
      </c>
      <c r="BK14" s="142" t="s">
        <v>7</v>
      </c>
      <c r="BL14" s="142" t="s">
        <v>7</v>
      </c>
      <c r="BM14" s="144">
        <f t="shared" si="0"/>
        <v>23</v>
      </c>
      <c r="BN14" s="144">
        <f t="shared" si="1"/>
        <v>0</v>
      </c>
      <c r="BO14" s="144">
        <f t="shared" si="2"/>
        <v>2</v>
      </c>
      <c r="BP14" s="144">
        <f t="shared" si="3"/>
        <v>0</v>
      </c>
      <c r="BQ14" s="144">
        <f t="shared" si="4"/>
        <v>0</v>
      </c>
      <c r="BR14" s="144">
        <f t="shared" si="5"/>
        <v>0</v>
      </c>
      <c r="BS14" s="144">
        <f t="shared" si="6"/>
        <v>0</v>
      </c>
      <c r="BT14" s="144">
        <f t="shared" si="7"/>
        <v>0</v>
      </c>
      <c r="BU14" s="144">
        <f t="shared" si="8"/>
        <v>0</v>
      </c>
      <c r="BV14" s="144">
        <f t="shared" si="9"/>
        <v>25</v>
      </c>
      <c r="BW14" s="145">
        <v>7</v>
      </c>
      <c r="BX14" s="145">
        <f t="shared" si="10"/>
        <v>7</v>
      </c>
    </row>
    <row r="15" spans="1:76" s="138" customFormat="1" ht="26.25" customHeight="1" x14ac:dyDescent="0.2">
      <c r="A15" s="139">
        <v>9</v>
      </c>
      <c r="B15" s="140" t="s">
        <v>50</v>
      </c>
      <c r="C15" s="142" t="s">
        <v>7</v>
      </c>
      <c r="D15" s="142" t="s">
        <v>7</v>
      </c>
      <c r="E15" s="142" t="s">
        <v>7</v>
      </c>
      <c r="F15" s="142" t="s">
        <v>7</v>
      </c>
      <c r="G15" s="142" t="s">
        <v>7</v>
      </c>
      <c r="H15" s="142" t="s">
        <v>7</v>
      </c>
      <c r="I15" s="142" t="s">
        <v>7</v>
      </c>
      <c r="J15" s="142" t="s">
        <v>7</v>
      </c>
      <c r="K15" s="142" t="s">
        <v>7</v>
      </c>
      <c r="L15" s="142" t="s">
        <v>7</v>
      </c>
      <c r="M15" s="141" t="s">
        <v>42</v>
      </c>
      <c r="N15" s="141" t="s">
        <v>42</v>
      </c>
      <c r="O15" s="141" t="s">
        <v>42</v>
      </c>
      <c r="P15" s="141" t="s">
        <v>42</v>
      </c>
      <c r="Q15" s="146" t="s">
        <v>9</v>
      </c>
      <c r="R15" s="146" t="s">
        <v>9</v>
      </c>
      <c r="S15" s="146" t="s">
        <v>9</v>
      </c>
      <c r="T15" s="146" t="s">
        <v>9</v>
      </c>
      <c r="U15" s="142" t="s">
        <v>7</v>
      </c>
      <c r="V15" s="142" t="s">
        <v>7</v>
      </c>
      <c r="W15" s="142" t="s">
        <v>7</v>
      </c>
      <c r="X15" s="142" t="s">
        <v>7</v>
      </c>
      <c r="Y15" s="142" t="s">
        <v>7</v>
      </c>
      <c r="Z15" s="142" t="s">
        <v>7</v>
      </c>
      <c r="AA15" s="142" t="s">
        <v>7</v>
      </c>
      <c r="AB15" s="142" t="s">
        <v>7</v>
      </c>
      <c r="AC15" s="141" t="s">
        <v>42</v>
      </c>
      <c r="AD15" s="141" t="s">
        <v>42</v>
      </c>
      <c r="AE15" s="142" t="s">
        <v>7</v>
      </c>
      <c r="AF15" s="142" t="s">
        <v>7</v>
      </c>
      <c r="AG15" s="142" t="s">
        <v>7</v>
      </c>
      <c r="AH15" s="142" t="s">
        <v>7</v>
      </c>
      <c r="AI15" s="142" t="s">
        <v>7</v>
      </c>
      <c r="AJ15" s="142" t="s">
        <v>7</v>
      </c>
      <c r="AK15" s="142" t="s">
        <v>7</v>
      </c>
      <c r="AL15" s="142" t="s">
        <v>7</v>
      </c>
      <c r="AM15" s="142" t="s">
        <v>7</v>
      </c>
      <c r="AN15" s="142" t="s">
        <v>7</v>
      </c>
      <c r="AO15" s="141" t="s">
        <v>42</v>
      </c>
      <c r="AP15" s="141" t="s">
        <v>42</v>
      </c>
      <c r="AQ15" s="141" t="s">
        <v>42</v>
      </c>
      <c r="AR15" s="141" t="s">
        <v>42</v>
      </c>
      <c r="AS15" s="142" t="s">
        <v>7</v>
      </c>
      <c r="AT15" s="142" t="s">
        <v>7</v>
      </c>
      <c r="AU15" s="142" t="s">
        <v>7</v>
      </c>
      <c r="AV15" s="142" t="s">
        <v>7</v>
      </c>
      <c r="AW15" s="142" t="s">
        <v>7</v>
      </c>
      <c r="AX15" s="142" t="s">
        <v>7</v>
      </c>
      <c r="AY15" s="142" t="s">
        <v>7</v>
      </c>
      <c r="AZ15" s="142" t="s">
        <v>7</v>
      </c>
      <c r="BA15" s="142" t="s">
        <v>7</v>
      </c>
      <c r="BB15" s="142" t="s">
        <v>7</v>
      </c>
      <c r="BC15" s="142" t="s">
        <v>7</v>
      </c>
      <c r="BD15" s="142" t="s">
        <v>7</v>
      </c>
      <c r="BE15" s="141" t="s">
        <v>42</v>
      </c>
      <c r="BF15" s="141" t="s">
        <v>42</v>
      </c>
      <c r="BG15" s="142" t="s">
        <v>7</v>
      </c>
      <c r="BH15" s="142" t="s">
        <v>7</v>
      </c>
      <c r="BI15" s="142" t="s">
        <v>7</v>
      </c>
      <c r="BJ15" s="142" t="s">
        <v>7</v>
      </c>
      <c r="BK15" s="142" t="s">
        <v>7</v>
      </c>
      <c r="BL15" s="142" t="s">
        <v>7</v>
      </c>
      <c r="BM15" s="144">
        <f t="shared" si="0"/>
        <v>23</v>
      </c>
      <c r="BN15" s="144">
        <f t="shared" si="1"/>
        <v>0</v>
      </c>
      <c r="BO15" s="144">
        <f t="shared" si="2"/>
        <v>2</v>
      </c>
      <c r="BP15" s="144">
        <f t="shared" si="3"/>
        <v>0</v>
      </c>
      <c r="BQ15" s="144">
        <f t="shared" si="4"/>
        <v>0</v>
      </c>
      <c r="BR15" s="144">
        <f t="shared" si="5"/>
        <v>0</v>
      </c>
      <c r="BS15" s="144">
        <f t="shared" si="6"/>
        <v>0</v>
      </c>
      <c r="BT15" s="144">
        <f t="shared" si="7"/>
        <v>0</v>
      </c>
      <c r="BU15" s="144">
        <f t="shared" si="8"/>
        <v>0</v>
      </c>
      <c r="BV15" s="144">
        <f t="shared" si="9"/>
        <v>25</v>
      </c>
      <c r="BW15" s="145">
        <v>8</v>
      </c>
      <c r="BX15" s="145">
        <f t="shared" si="10"/>
        <v>8</v>
      </c>
    </row>
    <row r="16" spans="1:76" s="138" customFormat="1" ht="26.25" customHeight="1" x14ac:dyDescent="0.2">
      <c r="A16" s="139">
        <v>10</v>
      </c>
      <c r="B16" s="140" t="s">
        <v>51</v>
      </c>
      <c r="C16" s="142" t="s">
        <v>7</v>
      </c>
      <c r="D16" s="142" t="s">
        <v>7</v>
      </c>
      <c r="E16" s="142" t="s">
        <v>7</v>
      </c>
      <c r="F16" s="142" t="s">
        <v>7</v>
      </c>
      <c r="G16" s="142" t="s">
        <v>7</v>
      </c>
      <c r="H16" s="142" t="s">
        <v>7</v>
      </c>
      <c r="I16" s="142" t="s">
        <v>7</v>
      </c>
      <c r="J16" s="142" t="s">
        <v>7</v>
      </c>
      <c r="K16" s="142" t="s">
        <v>7</v>
      </c>
      <c r="L16" s="142" t="s">
        <v>7</v>
      </c>
      <c r="M16" s="141" t="s">
        <v>42</v>
      </c>
      <c r="N16" s="141" t="s">
        <v>42</v>
      </c>
      <c r="O16" s="141" t="s">
        <v>42</v>
      </c>
      <c r="P16" s="141" t="s">
        <v>42</v>
      </c>
      <c r="Q16" s="146" t="s">
        <v>9</v>
      </c>
      <c r="R16" s="146" t="s">
        <v>9</v>
      </c>
      <c r="S16" s="146" t="s">
        <v>9</v>
      </c>
      <c r="T16" s="146" t="s">
        <v>9</v>
      </c>
      <c r="U16" s="142" t="s">
        <v>7</v>
      </c>
      <c r="V16" s="142" t="s">
        <v>7</v>
      </c>
      <c r="W16" s="142" t="s">
        <v>7</v>
      </c>
      <c r="X16" s="142" t="s">
        <v>7</v>
      </c>
      <c r="Y16" s="142" t="s">
        <v>7</v>
      </c>
      <c r="Z16" s="142" t="s">
        <v>7</v>
      </c>
      <c r="AA16" s="142" t="s">
        <v>7</v>
      </c>
      <c r="AB16" s="142" t="s">
        <v>7</v>
      </c>
      <c r="AC16" s="141" t="s">
        <v>42</v>
      </c>
      <c r="AD16" s="141" t="s">
        <v>42</v>
      </c>
      <c r="AE16" s="142" t="s">
        <v>7</v>
      </c>
      <c r="AF16" s="142" t="s">
        <v>7</v>
      </c>
      <c r="AG16" s="142" t="s">
        <v>7</v>
      </c>
      <c r="AH16" s="142" t="s">
        <v>7</v>
      </c>
      <c r="AI16" s="142" t="s">
        <v>7</v>
      </c>
      <c r="AJ16" s="142" t="s">
        <v>7</v>
      </c>
      <c r="AK16" s="142" t="s">
        <v>7</v>
      </c>
      <c r="AL16" s="142" t="s">
        <v>7</v>
      </c>
      <c r="AM16" s="142" t="s">
        <v>7</v>
      </c>
      <c r="AN16" s="142" t="s">
        <v>7</v>
      </c>
      <c r="AO16" s="141" t="s">
        <v>42</v>
      </c>
      <c r="AP16" s="141" t="s">
        <v>42</v>
      </c>
      <c r="AQ16" s="141" t="s">
        <v>42</v>
      </c>
      <c r="AR16" s="141" t="s">
        <v>42</v>
      </c>
      <c r="AS16" s="142" t="s">
        <v>7</v>
      </c>
      <c r="AT16" s="142" t="s">
        <v>7</v>
      </c>
      <c r="AU16" s="142" t="s">
        <v>7</v>
      </c>
      <c r="AV16" s="142" t="s">
        <v>7</v>
      </c>
      <c r="AW16" s="142" t="s">
        <v>7</v>
      </c>
      <c r="AX16" s="142" t="s">
        <v>7</v>
      </c>
      <c r="AY16" s="142" t="s">
        <v>7</v>
      </c>
      <c r="AZ16" s="142" t="s">
        <v>7</v>
      </c>
      <c r="BA16" s="142" t="s">
        <v>7</v>
      </c>
      <c r="BB16" s="142" t="s">
        <v>7</v>
      </c>
      <c r="BC16" s="142" t="s">
        <v>7</v>
      </c>
      <c r="BD16" s="142" t="s">
        <v>7</v>
      </c>
      <c r="BE16" s="141" t="s">
        <v>42</v>
      </c>
      <c r="BF16" s="141" t="s">
        <v>42</v>
      </c>
      <c r="BG16" s="142" t="s">
        <v>7</v>
      </c>
      <c r="BH16" s="142" t="s">
        <v>7</v>
      </c>
      <c r="BI16" s="142" t="s">
        <v>7</v>
      </c>
      <c r="BJ16" s="142" t="s">
        <v>7</v>
      </c>
      <c r="BK16" s="142" t="s">
        <v>7</v>
      </c>
      <c r="BL16" s="142" t="s">
        <v>7</v>
      </c>
      <c r="BM16" s="144">
        <f t="shared" si="0"/>
        <v>23</v>
      </c>
      <c r="BN16" s="144">
        <f t="shared" si="1"/>
        <v>0</v>
      </c>
      <c r="BO16" s="144">
        <f t="shared" si="2"/>
        <v>2</v>
      </c>
      <c r="BP16" s="144">
        <f t="shared" si="3"/>
        <v>0</v>
      </c>
      <c r="BQ16" s="144">
        <f t="shared" si="4"/>
        <v>0</v>
      </c>
      <c r="BR16" s="144">
        <f t="shared" si="5"/>
        <v>0</v>
      </c>
      <c r="BS16" s="144">
        <f t="shared" si="6"/>
        <v>0</v>
      </c>
      <c r="BT16" s="144">
        <f t="shared" si="7"/>
        <v>0</v>
      </c>
      <c r="BU16" s="144">
        <f t="shared" si="8"/>
        <v>0</v>
      </c>
      <c r="BV16" s="144">
        <f t="shared" si="9"/>
        <v>25</v>
      </c>
      <c r="BW16" s="145">
        <v>6</v>
      </c>
      <c r="BX16" s="145">
        <f t="shared" si="10"/>
        <v>6</v>
      </c>
    </row>
    <row r="17" spans="1:107" s="138" customFormat="1" ht="26.25" customHeight="1" x14ac:dyDescent="0.2">
      <c r="A17" s="139"/>
      <c r="B17" s="140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8"/>
      <c r="P17" s="148"/>
      <c r="Q17" s="148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  <c r="BE17" s="147"/>
      <c r="BF17" s="147"/>
      <c r="BG17" s="147"/>
      <c r="BH17" s="148"/>
      <c r="BI17" s="148"/>
      <c r="BJ17" s="148"/>
      <c r="BK17" s="148"/>
      <c r="BL17" s="148"/>
      <c r="BM17" s="144">
        <f t="shared" si="0"/>
        <v>0</v>
      </c>
      <c r="BN17" s="144">
        <f t="shared" si="1"/>
        <v>0</v>
      </c>
      <c r="BO17" s="144">
        <f t="shared" si="2"/>
        <v>0</v>
      </c>
      <c r="BP17" s="144">
        <f t="shared" si="3"/>
        <v>0</v>
      </c>
      <c r="BQ17" s="144">
        <f t="shared" si="4"/>
        <v>0</v>
      </c>
      <c r="BR17" s="144">
        <f t="shared" si="5"/>
        <v>0</v>
      </c>
      <c r="BS17" s="144">
        <f t="shared" si="6"/>
        <v>0</v>
      </c>
      <c r="BT17" s="144">
        <f t="shared" si="7"/>
        <v>0</v>
      </c>
      <c r="BU17" s="144">
        <f t="shared" si="8"/>
        <v>0</v>
      </c>
      <c r="BV17" s="144">
        <f t="shared" si="9"/>
        <v>0</v>
      </c>
      <c r="BW17" s="145"/>
      <c r="BX17" s="145">
        <f t="shared" si="10"/>
        <v>0</v>
      </c>
    </row>
    <row r="18" spans="1:107" s="138" customFormat="1" ht="26.25" customHeight="1" x14ac:dyDescent="0.2">
      <c r="A18" s="139"/>
      <c r="B18" s="140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8"/>
      <c r="P18" s="148"/>
      <c r="Q18" s="148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8"/>
      <c r="BI18" s="148"/>
      <c r="BJ18" s="148"/>
      <c r="BK18" s="148"/>
      <c r="BL18" s="148"/>
      <c r="BM18" s="144">
        <f t="shared" si="0"/>
        <v>0</v>
      </c>
      <c r="BN18" s="144">
        <f t="shared" si="1"/>
        <v>0</v>
      </c>
      <c r="BO18" s="144">
        <f t="shared" si="2"/>
        <v>0</v>
      </c>
      <c r="BP18" s="144">
        <f t="shared" si="3"/>
        <v>0</v>
      </c>
      <c r="BQ18" s="144">
        <f t="shared" si="4"/>
        <v>0</v>
      </c>
      <c r="BR18" s="144">
        <f t="shared" si="5"/>
        <v>0</v>
      </c>
      <c r="BS18" s="144">
        <f t="shared" si="6"/>
        <v>0</v>
      </c>
      <c r="BT18" s="144">
        <f t="shared" si="7"/>
        <v>0</v>
      </c>
      <c r="BU18" s="144">
        <f t="shared" si="8"/>
        <v>0</v>
      </c>
      <c r="BV18" s="144">
        <f t="shared" si="9"/>
        <v>0</v>
      </c>
      <c r="BW18" s="145"/>
      <c r="BX18" s="145">
        <f t="shared" si="10"/>
        <v>0</v>
      </c>
    </row>
    <row r="19" spans="1:107" s="138" customFormat="1" ht="19.5" customHeight="1" x14ac:dyDescent="0.2">
      <c r="A19" s="149" t="s">
        <v>34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1">
        <f t="shared" ref="BM19:BX19" si="11">SUM(BM7:BM18)</f>
        <v>205.5</v>
      </c>
      <c r="BN19" s="151">
        <f t="shared" si="11"/>
        <v>1.5</v>
      </c>
      <c r="BO19" s="151">
        <f t="shared" si="11"/>
        <v>18</v>
      </c>
      <c r="BP19" s="151">
        <f t="shared" si="11"/>
        <v>0</v>
      </c>
      <c r="BQ19" s="151">
        <f t="shared" si="11"/>
        <v>0</v>
      </c>
      <c r="BR19" s="151">
        <f t="shared" si="11"/>
        <v>25</v>
      </c>
      <c r="BS19" s="151">
        <f t="shared" si="11"/>
        <v>0</v>
      </c>
      <c r="BT19" s="151">
        <f t="shared" si="11"/>
        <v>0</v>
      </c>
      <c r="BU19" s="151">
        <f t="shared" si="11"/>
        <v>0</v>
      </c>
      <c r="BV19" s="151">
        <f t="shared" si="11"/>
        <v>225</v>
      </c>
      <c r="BW19" s="151">
        <f t="shared" si="11"/>
        <v>47</v>
      </c>
      <c r="BX19" s="151">
        <f t="shared" si="11"/>
        <v>45.5</v>
      </c>
    </row>
    <row r="20" spans="1:107" s="31" customFormat="1" ht="30" customHeight="1" x14ac:dyDescent="0.2">
      <c r="A20" s="2" t="s">
        <v>32</v>
      </c>
      <c r="B20" s="2"/>
      <c r="C20" s="29"/>
      <c r="D20" s="29"/>
      <c r="E20" s="15"/>
      <c r="F20" s="15"/>
      <c r="G20" s="30"/>
      <c r="I20" s="32"/>
      <c r="AC20" s="33"/>
      <c r="BM20" s="3" t="s">
        <v>40</v>
      </c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3"/>
      <c r="BZ20" s="33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</row>
    <row r="21" spans="1:107" s="31" customFormat="1" ht="27.75" customHeight="1" x14ac:dyDescent="0.2">
      <c r="A21" s="10" t="s">
        <v>17</v>
      </c>
      <c r="B21" s="10"/>
      <c r="C21" s="35"/>
      <c r="D21" s="35"/>
      <c r="E21" s="36" t="s">
        <v>7</v>
      </c>
      <c r="F21" s="15"/>
      <c r="G21" s="15"/>
      <c r="H21" s="70" t="s">
        <v>18</v>
      </c>
      <c r="I21" s="70"/>
      <c r="J21" s="70"/>
      <c r="K21" s="37"/>
      <c r="L21" s="38" t="s">
        <v>28</v>
      </c>
      <c r="M21" s="37"/>
      <c r="N21" s="37"/>
      <c r="P21" s="1" t="s">
        <v>19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39"/>
      <c r="AB21" s="39"/>
      <c r="AC21" s="40"/>
      <c r="AD21" s="4" t="s">
        <v>35</v>
      </c>
      <c r="AE21" s="4"/>
      <c r="AF21" s="4"/>
      <c r="AG21" s="4"/>
      <c r="AH21" s="4"/>
      <c r="AI21" s="4"/>
      <c r="AJ21" s="4"/>
      <c r="AK21" s="4"/>
      <c r="AL21" s="60"/>
      <c r="AM21" s="60"/>
      <c r="AN21" s="60"/>
      <c r="AO21" s="4" t="s">
        <v>36</v>
      </c>
      <c r="AP21" s="4"/>
      <c r="AQ21" s="4"/>
      <c r="AR21" s="4"/>
      <c r="AS21" s="4"/>
      <c r="AT21" s="4"/>
      <c r="AU21" s="4"/>
      <c r="AV21" s="4"/>
      <c r="AW21" s="60"/>
      <c r="AX21" s="60"/>
      <c r="AY21" s="60"/>
      <c r="AZ21" s="60"/>
      <c r="BA21" s="60"/>
      <c r="BB21" s="60"/>
      <c r="BC21" s="60"/>
      <c r="BD21" s="4" t="s">
        <v>20</v>
      </c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Y21" s="41"/>
      <c r="BZ21" s="41"/>
      <c r="CB21" s="41"/>
      <c r="CC21" s="41"/>
      <c r="CD21" s="41"/>
      <c r="CE21" s="41"/>
      <c r="CF21" s="41"/>
      <c r="CG21" s="41"/>
      <c r="CH21" s="41"/>
      <c r="CI21" s="41"/>
      <c r="CJ21" s="42"/>
      <c r="CK21" s="42"/>
      <c r="CL21" s="41"/>
      <c r="CM21" s="41"/>
      <c r="CN21" s="41"/>
      <c r="DC21" s="43"/>
    </row>
    <row r="22" spans="1:107" s="31" customFormat="1" ht="27.75" customHeight="1" x14ac:dyDescent="0.2">
      <c r="A22" s="10" t="s">
        <v>21</v>
      </c>
      <c r="B22" s="10"/>
      <c r="C22" s="35"/>
      <c r="D22" s="35"/>
      <c r="E22" s="44" t="s">
        <v>8</v>
      </c>
      <c r="F22" s="15"/>
      <c r="G22" s="39"/>
      <c r="H22" s="83" t="s">
        <v>22</v>
      </c>
      <c r="I22" s="83"/>
      <c r="J22" s="83"/>
      <c r="K22" s="39"/>
      <c r="L22" s="38" t="s">
        <v>28</v>
      </c>
      <c r="M22" s="39"/>
      <c r="N22" s="39"/>
      <c r="Y22" s="39"/>
      <c r="Z22" s="39"/>
      <c r="AA22" s="39"/>
      <c r="AB22" s="39"/>
      <c r="AC22" s="39"/>
      <c r="AD22" s="39"/>
      <c r="AE22" s="39"/>
      <c r="AF22" s="39"/>
      <c r="AH22" s="45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39"/>
      <c r="BN22" s="39"/>
      <c r="BO22" s="40"/>
      <c r="BP22" s="40"/>
      <c r="BQ22" s="5"/>
      <c r="BR22" s="5"/>
      <c r="BS22" s="5"/>
      <c r="BT22" s="41"/>
      <c r="BU22" s="41"/>
      <c r="BV22" s="41"/>
      <c r="BW22" s="41"/>
      <c r="BX22" s="41"/>
      <c r="BY22" s="39"/>
      <c r="CI22" s="46"/>
      <c r="CJ22" s="45"/>
      <c r="CK22" s="45"/>
      <c r="CL22" s="45"/>
      <c r="CM22" s="45"/>
      <c r="CN22" s="45"/>
    </row>
    <row r="23" spans="1:107" s="31" customFormat="1" ht="27.75" customHeight="1" x14ac:dyDescent="0.2">
      <c r="A23" s="10" t="s">
        <v>23</v>
      </c>
      <c r="B23" s="10"/>
      <c r="C23" s="35"/>
      <c r="D23" s="35"/>
      <c r="E23" s="47" t="s">
        <v>13</v>
      </c>
      <c r="F23" s="15"/>
      <c r="G23" s="39"/>
      <c r="H23" s="83" t="s">
        <v>24</v>
      </c>
      <c r="I23" s="83"/>
      <c r="J23" s="83"/>
      <c r="K23" s="39"/>
      <c r="L23" s="38" t="s">
        <v>10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BM23" s="39"/>
      <c r="BN23" s="39"/>
      <c r="BO23" s="39"/>
      <c r="BP23" s="39"/>
      <c r="BQ23" s="39"/>
      <c r="BR23" s="39"/>
      <c r="BT23" s="45"/>
      <c r="BU23" s="45"/>
      <c r="BV23" s="45"/>
      <c r="BW23" s="45"/>
      <c r="BX23" s="45"/>
      <c r="BY23" s="39"/>
      <c r="CI23" s="46"/>
    </row>
    <row r="24" spans="1:107" s="31" customFormat="1" ht="27.75" customHeight="1" x14ac:dyDescent="0.25">
      <c r="A24" s="10" t="s">
        <v>25</v>
      </c>
      <c r="B24" s="10"/>
      <c r="C24" s="48"/>
      <c r="D24" s="48"/>
      <c r="E24" s="49" t="s">
        <v>9</v>
      </c>
      <c r="F24" s="15"/>
      <c r="G24" s="39"/>
      <c r="H24" s="70" t="s">
        <v>26</v>
      </c>
      <c r="I24" s="70"/>
      <c r="J24" s="70"/>
      <c r="K24" s="37"/>
      <c r="L24" s="50" t="s">
        <v>11</v>
      </c>
      <c r="M24" s="37"/>
      <c r="N24" s="37"/>
      <c r="O24" s="37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F24" s="39"/>
      <c r="BM24" s="39"/>
      <c r="BN24" s="39"/>
      <c r="BO24" s="39"/>
      <c r="BP24" s="39"/>
      <c r="BQ24" s="39"/>
      <c r="BR24" s="39"/>
      <c r="BY24" s="39"/>
      <c r="CI24" s="46"/>
    </row>
    <row r="25" spans="1:107" s="31" customFormat="1" ht="27.75" customHeight="1" x14ac:dyDescent="0.25">
      <c r="A25" s="10" t="s">
        <v>38</v>
      </c>
      <c r="B25" s="10"/>
      <c r="C25" s="48"/>
      <c r="D25" s="48"/>
      <c r="E25" s="64"/>
      <c r="F25" s="15"/>
      <c r="G25" s="83" t="s">
        <v>27</v>
      </c>
      <c r="H25" s="83"/>
      <c r="I25" s="83"/>
      <c r="J25" s="83"/>
      <c r="K25" s="39"/>
      <c r="L25" s="50" t="s">
        <v>12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R25" s="39"/>
      <c r="BY25" s="39"/>
      <c r="CI25" s="46"/>
    </row>
    <row r="26" spans="1:107" ht="33" customHeight="1" x14ac:dyDescent="0.2">
      <c r="E26" s="36"/>
      <c r="F26" s="83" t="s">
        <v>29</v>
      </c>
      <c r="G26" s="83"/>
      <c r="H26" s="83"/>
      <c r="I26" s="83"/>
      <c r="J26" s="83"/>
      <c r="K26" s="39"/>
      <c r="L26" s="50" t="s">
        <v>30</v>
      </c>
    </row>
  </sheetData>
  <mergeCells count="92">
    <mergeCell ref="BO3:BV3"/>
    <mergeCell ref="BM3:BN3"/>
    <mergeCell ref="F26:J26"/>
    <mergeCell ref="AK5:AL5"/>
    <mergeCell ref="H22:J22"/>
    <mergeCell ref="H23:J23"/>
    <mergeCell ref="H24:J24"/>
    <mergeCell ref="G25:J25"/>
    <mergeCell ref="AI6:AJ6"/>
    <mergeCell ref="AK6:AL6"/>
    <mergeCell ref="AD21:AK21"/>
    <mergeCell ref="AY5:AZ5"/>
    <mergeCell ref="BA5:BB5"/>
    <mergeCell ref="AY6:AZ6"/>
    <mergeCell ref="BA6:BB6"/>
    <mergeCell ref="BC5:BD5"/>
    <mergeCell ref="B1:AV1"/>
    <mergeCell ref="C3:H3"/>
    <mergeCell ref="J3:R4"/>
    <mergeCell ref="I5:J5"/>
    <mergeCell ref="K5:L5"/>
    <mergeCell ref="AU5:AV5"/>
    <mergeCell ref="Y5:Z5"/>
    <mergeCell ref="AA5:AB5"/>
    <mergeCell ref="AC5:AD5"/>
    <mergeCell ref="AE5:AF5"/>
    <mergeCell ref="AG5:AH5"/>
    <mergeCell ref="AI5:AJ5"/>
    <mergeCell ref="AM5:AN5"/>
    <mergeCell ref="AO5:AP5"/>
    <mergeCell ref="AQ5:AR5"/>
    <mergeCell ref="AS5:AT5"/>
    <mergeCell ref="BW5:BX5"/>
    <mergeCell ref="C6:D6"/>
    <mergeCell ref="E6:F6"/>
    <mergeCell ref="G6:H6"/>
    <mergeCell ref="I6:J6"/>
    <mergeCell ref="K6:L6"/>
    <mergeCell ref="M6:N6"/>
    <mergeCell ref="AW5:AX5"/>
    <mergeCell ref="AS6:AT6"/>
    <mergeCell ref="AU6:AV6"/>
    <mergeCell ref="AW6:AX6"/>
    <mergeCell ref="AA6:AB6"/>
    <mergeCell ref="AC6:AD6"/>
    <mergeCell ref="AE6:AF6"/>
    <mergeCell ref="AG6:AH6"/>
    <mergeCell ref="BM5:BV5"/>
    <mergeCell ref="A20:B20"/>
    <mergeCell ref="A21:B21"/>
    <mergeCell ref="P21:Z21"/>
    <mergeCell ref="A5:A6"/>
    <mergeCell ref="B5:B6"/>
    <mergeCell ref="C5:D5"/>
    <mergeCell ref="E5:F5"/>
    <mergeCell ref="G5:H5"/>
    <mergeCell ref="H21:J21"/>
    <mergeCell ref="S5:T5"/>
    <mergeCell ref="U5:V5"/>
    <mergeCell ref="W5:X5"/>
    <mergeCell ref="AM6:AN6"/>
    <mergeCell ref="AO6:AP6"/>
    <mergeCell ref="AQ6:AR6"/>
    <mergeCell ref="BQ22:BS22"/>
    <mergeCell ref="AO21:AV21"/>
    <mergeCell ref="BD21:BO21"/>
    <mergeCell ref="BM20:BX20"/>
    <mergeCell ref="BK6:BL6"/>
    <mergeCell ref="BI6:BJ6"/>
    <mergeCell ref="A24:B24"/>
    <mergeCell ref="A25:B25"/>
    <mergeCell ref="M2:T2"/>
    <mergeCell ref="U2:Y2"/>
    <mergeCell ref="A22:B22"/>
    <mergeCell ref="O6:P6"/>
    <mergeCell ref="Q6:R6"/>
    <mergeCell ref="S6:T6"/>
    <mergeCell ref="U6:V6"/>
    <mergeCell ref="W6:X6"/>
    <mergeCell ref="Y6:Z6"/>
    <mergeCell ref="M5:N5"/>
    <mergeCell ref="O5:P5"/>
    <mergeCell ref="Q5:R5"/>
    <mergeCell ref="A19:BL19"/>
    <mergeCell ref="A23:B23"/>
    <mergeCell ref="BK5:BL5"/>
    <mergeCell ref="BE5:BF5"/>
    <mergeCell ref="BC6:BD6"/>
    <mergeCell ref="BE6:BF6"/>
    <mergeCell ref="BG5:BH5"/>
    <mergeCell ref="BG6:BH6"/>
    <mergeCell ref="BI5:BJ5"/>
  </mergeCells>
  <conditionalFormatting sqref="C5:AY5">
    <cfRule type="expression" dxfId="35" priority="72">
      <formula>$C$6="Sat"</formula>
    </cfRule>
  </conditionalFormatting>
  <conditionalFormatting sqref="E25 M7:P7 AC7:AD7 AO7:AR7 BE7:BF7 M8:P8 AC8:AD8 AO8:AR8 BE8:BF8 M9:P9 AC9:AD9 AO9:AR9 BE9:BF9 M10:P10 AC10:AD10 AO10:AR10 BE10:BF10 M11:P11 AC11:AD11 AO11:AR11 BE11:BF11 M12:P12 AC12:AD12 AO12:AR12 BE12:BF12 M13:P13 AC13:AD13 AO13:AR13 BE13:BF13 M14:P14 AC14:AD14 AO14:AR14 BE14:BF14 M15:P15 AC15:AD15 AO15:AR15 BE15:BF15 M16:P16 AC16:AD16 AO16:AR16 BE16:BF16">
    <cfRule type="expression" dxfId="34" priority="1">
      <formula>$C$6="Sat"</formula>
    </cfRule>
  </conditionalFormatting>
  <conditionalFormatting sqref="BI5">
    <cfRule type="expression" dxfId="33" priority="3">
      <formula>$C$6="Sat"</formula>
    </cfRule>
  </conditionalFormatting>
  <conditionalFormatting sqref="BK5">
    <cfRule type="expression" dxfId="32" priority="2">
      <formula>$C$6="Sat"</formula>
    </cfRule>
  </conditionalFormatting>
  <conditionalFormatting sqref="C6:BL6">
    <cfRule type="expression" dxfId="31" priority="75">
      <formula>$C$6="Sat"</formula>
    </cfRule>
  </conditionalFormatting>
  <conditionalFormatting sqref="BG5">
    <cfRule type="expression" dxfId="30" priority="76">
      <formula>$C$6="Sat"</formula>
    </cfRule>
  </conditionalFormatting>
  <conditionalFormatting sqref="BE5">
    <cfRule type="expression" dxfId="29" priority="77">
      <formula>$C$6="Sat"</formula>
    </cfRule>
  </conditionalFormatting>
  <conditionalFormatting sqref="BC5">
    <cfRule type="expression" dxfId="28" priority="78">
      <formula>$C$6="Sat"</formula>
    </cfRule>
  </conditionalFormatting>
  <conditionalFormatting sqref="BA5">
    <cfRule type="expression" dxfId="27" priority="79">
      <formula>$C$6="Sat"</formula>
    </cfRule>
  </conditionalFormatting>
  <printOptions horizontalCentered="1" verticalCentered="1"/>
  <pageMargins left="0.15748031496062992" right="0.15748031496062992" top="0.15748031496062992" bottom="0.15748031496062992" header="0.27559055118110237" footer="0.31496062992125984"/>
  <pageSetup paperSize="9" scale="5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18"/>
  <sheetViews>
    <sheetView topLeftCell="A2" workbookViewId="0">
      <pane xSplit="2" ySplit="5" topLeftCell="C7" activePane="bottomRight" state="frozen"/>
      <selection activeCell="A2" sqref="A2"/>
      <selection pane="topRight" activeCell="C2" sqref="C2"/>
      <selection pane="bottomLeft" activeCell="A7" sqref="A7"/>
      <selection pane="bottomRight" activeCell="BN2" sqref="BN1:BU1048576"/>
    </sheetView>
  </sheetViews>
  <sheetFormatPr defaultColWidth="8.85546875" defaultRowHeight="14.25" x14ac:dyDescent="0.2"/>
  <cols>
    <col min="1" max="1" width="4.85546875" style="15" customWidth="1"/>
    <col min="2" max="2" width="20.85546875" style="15" bestFit="1" customWidth="1"/>
    <col min="3" max="8" width="3.140625" style="17" customWidth="1"/>
    <col min="9" max="64" width="3.140625" style="15" customWidth="1"/>
    <col min="65" max="65" width="4.85546875" style="15" bestFit="1" customWidth="1"/>
    <col min="66" max="73" width="3.85546875" style="15" customWidth="1"/>
    <col min="74" max="74" width="4.5703125" style="15" customWidth="1"/>
    <col min="75" max="76" width="5.28515625" style="15" customWidth="1"/>
    <col min="77" max="77" width="8.85546875" style="15" customWidth="1"/>
    <col min="78" max="16384" width="8.85546875" style="15"/>
  </cols>
  <sheetData>
    <row r="1" spans="1:107" ht="27" x14ac:dyDescent="0.2">
      <c r="B1" s="76" t="s">
        <v>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</row>
    <row r="2" spans="1:107" ht="21" customHeight="1" x14ac:dyDescent="0.2">
      <c r="M2" s="9" t="s">
        <v>33</v>
      </c>
      <c r="N2" s="9"/>
      <c r="O2" s="9"/>
      <c r="P2" s="9"/>
      <c r="Q2" s="9"/>
      <c r="R2" s="9"/>
      <c r="S2" s="9"/>
      <c r="T2" s="9"/>
      <c r="U2" s="8">
        <v>45560</v>
      </c>
      <c r="V2" s="8"/>
      <c r="W2" s="8"/>
      <c r="X2" s="8"/>
      <c r="Y2" s="8"/>
    </row>
    <row r="3" spans="1:107" ht="25.5" customHeight="1" x14ac:dyDescent="0.2">
      <c r="B3" s="19" t="s">
        <v>0</v>
      </c>
      <c r="C3" s="77">
        <v>45530</v>
      </c>
      <c r="D3" s="77"/>
      <c r="E3" s="77"/>
      <c r="F3" s="77"/>
      <c r="G3" s="77"/>
      <c r="H3" s="78"/>
      <c r="J3" s="79" t="s">
        <v>31</v>
      </c>
      <c r="K3" s="79"/>
      <c r="L3" s="79"/>
      <c r="M3" s="79"/>
      <c r="N3" s="79"/>
      <c r="O3" s="79"/>
      <c r="P3" s="79"/>
      <c r="Q3" s="79"/>
      <c r="R3" s="79"/>
      <c r="T3" s="20"/>
      <c r="U3" s="18"/>
      <c r="V3" s="20"/>
      <c r="W3" s="20"/>
      <c r="BM3" s="82">
        <v>25</v>
      </c>
      <c r="BN3" s="82"/>
      <c r="BO3" s="81" t="s">
        <v>37</v>
      </c>
      <c r="BP3" s="81"/>
      <c r="BQ3" s="81"/>
      <c r="BR3" s="81"/>
      <c r="BS3" s="81"/>
      <c r="BT3" s="81"/>
      <c r="BU3" s="81"/>
      <c r="BV3" s="81"/>
    </row>
    <row r="4" spans="1:107" ht="27" x14ac:dyDescent="0.35">
      <c r="B4" s="58" t="s">
        <v>2</v>
      </c>
      <c r="C4" s="22"/>
      <c r="D4" s="22"/>
      <c r="E4" s="22"/>
      <c r="F4" s="22"/>
      <c r="G4" s="22"/>
      <c r="H4" s="23"/>
      <c r="I4" s="24"/>
      <c r="J4" s="80"/>
      <c r="K4" s="80"/>
      <c r="L4" s="80"/>
      <c r="M4" s="80"/>
      <c r="N4" s="80"/>
      <c r="O4" s="80"/>
      <c r="P4" s="80"/>
      <c r="Q4" s="80"/>
      <c r="R4" s="80"/>
      <c r="S4" s="24"/>
      <c r="T4" s="25"/>
      <c r="U4" s="21"/>
      <c r="W4" s="24"/>
    </row>
    <row r="5" spans="1:107" s="26" customFormat="1" ht="24.75" customHeight="1" x14ac:dyDescent="0.25">
      <c r="A5" s="66" t="s">
        <v>4</v>
      </c>
      <c r="B5" s="68" t="s">
        <v>1</v>
      </c>
      <c r="C5" s="14">
        <f>C3</f>
        <v>45530</v>
      </c>
      <c r="D5" s="13"/>
      <c r="E5" s="14">
        <f>C5+1</f>
        <v>45531</v>
      </c>
      <c r="F5" s="13"/>
      <c r="G5" s="14">
        <f>E5+1</f>
        <v>45532</v>
      </c>
      <c r="H5" s="13"/>
      <c r="I5" s="14">
        <f>G5+1</f>
        <v>45533</v>
      </c>
      <c r="J5" s="13"/>
      <c r="K5" s="14">
        <f>I5+1</f>
        <v>45534</v>
      </c>
      <c r="L5" s="13"/>
      <c r="M5" s="14">
        <f>K5+1</f>
        <v>45535</v>
      </c>
      <c r="N5" s="13"/>
      <c r="O5" s="14">
        <f>M5+1</f>
        <v>45536</v>
      </c>
      <c r="P5" s="13"/>
      <c r="Q5" s="14">
        <f>O5+1</f>
        <v>45537</v>
      </c>
      <c r="R5" s="13"/>
      <c r="S5" s="14">
        <f>Q5+1</f>
        <v>45538</v>
      </c>
      <c r="T5" s="13"/>
      <c r="U5" s="14">
        <f>S5+1</f>
        <v>45539</v>
      </c>
      <c r="V5" s="13"/>
      <c r="W5" s="14">
        <f>U5+1</f>
        <v>45540</v>
      </c>
      <c r="X5" s="13"/>
      <c r="Y5" s="14">
        <f>W5+1</f>
        <v>45541</v>
      </c>
      <c r="Z5" s="13"/>
      <c r="AA5" s="14">
        <f>Y5+1</f>
        <v>45542</v>
      </c>
      <c r="AB5" s="13"/>
      <c r="AC5" s="14">
        <f>AA5+1</f>
        <v>45543</v>
      </c>
      <c r="AD5" s="13"/>
      <c r="AE5" s="14">
        <f>AC5+1</f>
        <v>45544</v>
      </c>
      <c r="AF5" s="13"/>
      <c r="AG5" s="14">
        <f>AE5+1</f>
        <v>45545</v>
      </c>
      <c r="AH5" s="13"/>
      <c r="AI5" s="14">
        <f>AG5+1</f>
        <v>45546</v>
      </c>
      <c r="AJ5" s="13"/>
      <c r="AK5" s="14">
        <f>AI5+1</f>
        <v>45547</v>
      </c>
      <c r="AL5" s="13"/>
      <c r="AM5" s="14">
        <f>AK5+1</f>
        <v>45548</v>
      </c>
      <c r="AN5" s="13"/>
      <c r="AO5" s="14">
        <f>AM5+1</f>
        <v>45549</v>
      </c>
      <c r="AP5" s="13"/>
      <c r="AQ5" s="14">
        <f>AO5+1</f>
        <v>45550</v>
      </c>
      <c r="AR5" s="13"/>
      <c r="AS5" s="14">
        <f>AQ5+1</f>
        <v>45551</v>
      </c>
      <c r="AT5" s="13"/>
      <c r="AU5" s="14">
        <f>AS5+1</f>
        <v>45552</v>
      </c>
      <c r="AV5" s="13"/>
      <c r="AW5" s="14">
        <f>AU5+1</f>
        <v>45553</v>
      </c>
      <c r="AX5" s="13"/>
      <c r="AY5" s="14">
        <f>AW5+1</f>
        <v>45554</v>
      </c>
      <c r="AZ5" s="13"/>
      <c r="BA5" s="14">
        <f>AY5+1</f>
        <v>45555</v>
      </c>
      <c r="BB5" s="13"/>
      <c r="BC5" s="14">
        <f>BA5+1</f>
        <v>45556</v>
      </c>
      <c r="BD5" s="13"/>
      <c r="BE5" s="14">
        <f>BC5+1</f>
        <v>45557</v>
      </c>
      <c r="BF5" s="13"/>
      <c r="BG5" s="14">
        <f>BE5+1</f>
        <v>45558</v>
      </c>
      <c r="BH5" s="13"/>
      <c r="BI5" s="14">
        <f>BG5+1</f>
        <v>45559</v>
      </c>
      <c r="BJ5" s="13"/>
      <c r="BK5" s="14">
        <f>BI5+1</f>
        <v>45560</v>
      </c>
      <c r="BL5" s="13"/>
      <c r="BM5" s="73" t="s">
        <v>5</v>
      </c>
      <c r="BN5" s="74"/>
      <c r="BO5" s="74"/>
      <c r="BP5" s="74"/>
      <c r="BQ5" s="74"/>
      <c r="BR5" s="74"/>
      <c r="BS5" s="74"/>
      <c r="BT5" s="74"/>
      <c r="BU5" s="74"/>
      <c r="BV5" s="75"/>
      <c r="BW5" s="71" t="s">
        <v>6</v>
      </c>
      <c r="BX5" s="72"/>
    </row>
    <row r="6" spans="1:107" ht="26.25" customHeight="1" x14ac:dyDescent="0.2">
      <c r="A6" s="67"/>
      <c r="B6" s="69"/>
      <c r="C6" s="12">
        <f>C3</f>
        <v>45530</v>
      </c>
      <c r="D6" s="11"/>
      <c r="E6" s="12">
        <f>C6+1</f>
        <v>45531</v>
      </c>
      <c r="F6" s="11"/>
      <c r="G6" s="12">
        <f>E6+1</f>
        <v>45532</v>
      </c>
      <c r="H6" s="11"/>
      <c r="I6" s="12">
        <f>G6+1</f>
        <v>45533</v>
      </c>
      <c r="J6" s="11"/>
      <c r="K6" s="12">
        <f>I6+1</f>
        <v>45534</v>
      </c>
      <c r="L6" s="11"/>
      <c r="M6" s="12">
        <f>K6+1</f>
        <v>45535</v>
      </c>
      <c r="N6" s="11"/>
      <c r="O6" s="12">
        <f>M6+1</f>
        <v>45536</v>
      </c>
      <c r="P6" s="11"/>
      <c r="Q6" s="12">
        <f>O6+1</f>
        <v>45537</v>
      </c>
      <c r="R6" s="11"/>
      <c r="S6" s="12">
        <f>Q6+1</f>
        <v>45538</v>
      </c>
      <c r="T6" s="11"/>
      <c r="U6" s="12">
        <f>S6+1</f>
        <v>45539</v>
      </c>
      <c r="V6" s="11"/>
      <c r="W6" s="12">
        <f>U6+1</f>
        <v>45540</v>
      </c>
      <c r="X6" s="11"/>
      <c r="Y6" s="12">
        <f>W6+1</f>
        <v>45541</v>
      </c>
      <c r="Z6" s="11"/>
      <c r="AA6" s="12">
        <f>Y6+1</f>
        <v>45542</v>
      </c>
      <c r="AB6" s="11"/>
      <c r="AC6" s="12">
        <f>AA6+1</f>
        <v>45543</v>
      </c>
      <c r="AD6" s="11"/>
      <c r="AE6" s="12">
        <f>AC6+1</f>
        <v>45544</v>
      </c>
      <c r="AF6" s="11"/>
      <c r="AG6" s="12">
        <f>AE6+1</f>
        <v>45545</v>
      </c>
      <c r="AH6" s="11"/>
      <c r="AI6" s="12">
        <f>AG6+1</f>
        <v>45546</v>
      </c>
      <c r="AJ6" s="11"/>
      <c r="AK6" s="12">
        <f>AI6+1</f>
        <v>45547</v>
      </c>
      <c r="AL6" s="11"/>
      <c r="AM6" s="12">
        <f>AK6+1</f>
        <v>45548</v>
      </c>
      <c r="AN6" s="11"/>
      <c r="AO6" s="12">
        <f>AM6+1</f>
        <v>45549</v>
      </c>
      <c r="AP6" s="11"/>
      <c r="AQ6" s="12">
        <f>AO6+1</f>
        <v>45550</v>
      </c>
      <c r="AR6" s="11"/>
      <c r="AS6" s="12">
        <f>AQ6+1</f>
        <v>45551</v>
      </c>
      <c r="AT6" s="11"/>
      <c r="AU6" s="12">
        <f>AS6+1</f>
        <v>45552</v>
      </c>
      <c r="AV6" s="11"/>
      <c r="AW6" s="12">
        <f>AU6+1</f>
        <v>45553</v>
      </c>
      <c r="AX6" s="11"/>
      <c r="AY6" s="12">
        <f>AW6+1</f>
        <v>45554</v>
      </c>
      <c r="AZ6" s="11"/>
      <c r="BA6" s="12">
        <f>AY6+1</f>
        <v>45555</v>
      </c>
      <c r="BB6" s="11"/>
      <c r="BC6" s="12">
        <f>BA6+1</f>
        <v>45556</v>
      </c>
      <c r="BD6" s="11"/>
      <c r="BE6" s="12">
        <f>BC6+1</f>
        <v>45557</v>
      </c>
      <c r="BF6" s="11"/>
      <c r="BG6" s="12">
        <f>BE6+1</f>
        <v>45558</v>
      </c>
      <c r="BH6" s="11"/>
      <c r="BI6" s="12">
        <f>BG6+1</f>
        <v>45559</v>
      </c>
      <c r="BJ6" s="11"/>
      <c r="BK6" s="12">
        <f>BI6+1</f>
        <v>45560</v>
      </c>
      <c r="BL6" s="11"/>
      <c r="BM6" s="51" t="s">
        <v>7</v>
      </c>
      <c r="BN6" s="52" t="s">
        <v>8</v>
      </c>
      <c r="BO6" s="53" t="s">
        <v>9</v>
      </c>
      <c r="BP6" s="54" t="s">
        <v>28</v>
      </c>
      <c r="BQ6" s="54" t="s">
        <v>30</v>
      </c>
      <c r="BR6" s="54" t="s">
        <v>10</v>
      </c>
      <c r="BS6" s="54" t="s">
        <v>11</v>
      </c>
      <c r="BT6" s="54" t="s">
        <v>12</v>
      </c>
      <c r="BU6" s="55" t="s">
        <v>13</v>
      </c>
      <c r="BV6" s="56" t="s">
        <v>14</v>
      </c>
      <c r="BW6" s="27" t="s">
        <v>15</v>
      </c>
      <c r="BX6" s="27" t="s">
        <v>16</v>
      </c>
    </row>
    <row r="7" spans="1:107" ht="26.25" customHeight="1" x14ac:dyDescent="0.25">
      <c r="A7" s="62">
        <v>1</v>
      </c>
      <c r="B7" s="61" t="s">
        <v>52</v>
      </c>
      <c r="C7" s="36" t="s">
        <v>7</v>
      </c>
      <c r="D7" s="36" t="s">
        <v>7</v>
      </c>
      <c r="E7" s="36" t="s">
        <v>7</v>
      </c>
      <c r="F7" s="36" t="s">
        <v>7</v>
      </c>
      <c r="G7" s="36" t="s">
        <v>7</v>
      </c>
      <c r="H7" s="36" t="s">
        <v>7</v>
      </c>
      <c r="I7" s="36" t="s">
        <v>7</v>
      </c>
      <c r="J7" s="36" t="s">
        <v>7</v>
      </c>
      <c r="K7" s="36" t="s">
        <v>7</v>
      </c>
      <c r="L7" s="36" t="s">
        <v>7</v>
      </c>
      <c r="M7" s="64" t="s">
        <v>42</v>
      </c>
      <c r="N7" s="64" t="s">
        <v>42</v>
      </c>
      <c r="O7" s="64" t="s">
        <v>42</v>
      </c>
      <c r="P7" s="64" t="s">
        <v>42</v>
      </c>
      <c r="Q7" s="49" t="s">
        <v>9</v>
      </c>
      <c r="R7" s="49" t="s">
        <v>9</v>
      </c>
      <c r="S7" s="49" t="s">
        <v>9</v>
      </c>
      <c r="T7" s="49" t="s">
        <v>9</v>
      </c>
      <c r="U7" s="36" t="s">
        <v>7</v>
      </c>
      <c r="V7" s="36" t="s">
        <v>7</v>
      </c>
      <c r="W7" s="36" t="s">
        <v>7</v>
      </c>
      <c r="X7" s="36" t="s">
        <v>7</v>
      </c>
      <c r="Y7" s="36" t="s">
        <v>7</v>
      </c>
      <c r="Z7" s="36" t="s">
        <v>7</v>
      </c>
      <c r="AA7" s="36" t="s">
        <v>7</v>
      </c>
      <c r="AB7" s="36" t="s">
        <v>7</v>
      </c>
      <c r="AC7" s="64" t="s">
        <v>42</v>
      </c>
      <c r="AD7" s="64" t="s">
        <v>42</v>
      </c>
      <c r="AE7" s="36" t="s">
        <v>7</v>
      </c>
      <c r="AF7" s="36" t="s">
        <v>7</v>
      </c>
      <c r="AG7" s="36" t="s">
        <v>7</v>
      </c>
      <c r="AH7" s="36" t="s">
        <v>7</v>
      </c>
      <c r="AI7" s="36" t="s">
        <v>7</v>
      </c>
      <c r="AJ7" s="36" t="s">
        <v>7</v>
      </c>
      <c r="AK7" s="36" t="s">
        <v>7</v>
      </c>
      <c r="AL7" s="36" t="s">
        <v>7</v>
      </c>
      <c r="AM7" s="36" t="s">
        <v>7</v>
      </c>
      <c r="AN7" s="36" t="s">
        <v>7</v>
      </c>
      <c r="AO7" s="64" t="s">
        <v>42</v>
      </c>
      <c r="AP7" s="64" t="s">
        <v>42</v>
      </c>
      <c r="AQ7" s="64" t="s">
        <v>42</v>
      </c>
      <c r="AR7" s="64" t="s">
        <v>42</v>
      </c>
      <c r="AS7" s="36" t="s">
        <v>7</v>
      </c>
      <c r="AT7" s="36" t="s">
        <v>7</v>
      </c>
      <c r="AU7" s="36" t="s">
        <v>7</v>
      </c>
      <c r="AV7" s="36" t="s">
        <v>7</v>
      </c>
      <c r="AW7" s="36" t="s">
        <v>7</v>
      </c>
      <c r="AX7" s="36" t="s">
        <v>7</v>
      </c>
      <c r="AY7" s="36" t="s">
        <v>7</v>
      </c>
      <c r="AZ7" s="36" t="s">
        <v>7</v>
      </c>
      <c r="BA7" s="36" t="s">
        <v>7</v>
      </c>
      <c r="BB7" s="36" t="s">
        <v>7</v>
      </c>
      <c r="BC7" s="36" t="s">
        <v>7</v>
      </c>
      <c r="BD7" s="36" t="s">
        <v>7</v>
      </c>
      <c r="BE7" s="64" t="s">
        <v>42</v>
      </c>
      <c r="BF7" s="64" t="s">
        <v>42</v>
      </c>
      <c r="BG7" s="36" t="s">
        <v>7</v>
      </c>
      <c r="BH7" s="36" t="s">
        <v>7</v>
      </c>
      <c r="BI7" s="36" t="s">
        <v>7</v>
      </c>
      <c r="BJ7" s="36" t="s">
        <v>7</v>
      </c>
      <c r="BK7" s="36" t="s">
        <v>7</v>
      </c>
      <c r="BL7" s="36" t="s">
        <v>7</v>
      </c>
      <c r="BM7" s="57">
        <f>COUNTIF($C7:$BL7,"X")*1/2</f>
        <v>23</v>
      </c>
      <c r="BN7" s="57">
        <f>COUNTIF($C7:$BL7,"P")*1/2</f>
        <v>0</v>
      </c>
      <c r="BO7" s="57">
        <f>COUNTIF($C7:$BL7,"NL")*1/2</f>
        <v>2</v>
      </c>
      <c r="BP7" s="57">
        <f>COUNTIF($C7:$BL7,"O")*1/2</f>
        <v>0</v>
      </c>
      <c r="BQ7" s="57">
        <f>COUNTIF($C7:$BL7,"Pr")*1/2</f>
        <v>0</v>
      </c>
      <c r="BR7" s="57">
        <f>COUNTIF($C7:$BL7,"TS")*1/2</f>
        <v>0</v>
      </c>
      <c r="BS7" s="57">
        <f>COUNTIF($C7:$BL7,"T")*1/2</f>
        <v>0</v>
      </c>
      <c r="BT7" s="57">
        <f>COUNTIF($C7:$BL7,"NX")*1/2</f>
        <v>0</v>
      </c>
      <c r="BU7" s="57">
        <f>COUNTIF($C7:$BL7,"KL")*1/2</f>
        <v>0</v>
      </c>
      <c r="BV7" s="57">
        <f>SUM(BM7:BU7)-BP7-BR7-BS7-BU7-BT7</f>
        <v>25</v>
      </c>
      <c r="BW7" s="28">
        <v>0</v>
      </c>
      <c r="BX7" s="28">
        <f>BW7-BN7</f>
        <v>0</v>
      </c>
    </row>
    <row r="8" spans="1:107" ht="26.25" customHeight="1" x14ac:dyDescent="0.25">
      <c r="A8" s="62">
        <v>2</v>
      </c>
      <c r="B8" s="61" t="s">
        <v>53</v>
      </c>
      <c r="C8" s="36" t="s">
        <v>7</v>
      </c>
      <c r="D8" s="36" t="s">
        <v>7</v>
      </c>
      <c r="E8" s="36" t="s">
        <v>7</v>
      </c>
      <c r="F8" s="36" t="s">
        <v>7</v>
      </c>
      <c r="G8" s="36" t="s">
        <v>7</v>
      </c>
      <c r="H8" s="36" t="s">
        <v>7</v>
      </c>
      <c r="I8" s="36" t="s">
        <v>7</v>
      </c>
      <c r="J8" s="36" t="s">
        <v>7</v>
      </c>
      <c r="K8" s="36" t="s">
        <v>7</v>
      </c>
      <c r="L8" s="36" t="s">
        <v>7</v>
      </c>
      <c r="M8" s="64" t="s">
        <v>42</v>
      </c>
      <c r="N8" s="64" t="s">
        <v>42</v>
      </c>
      <c r="O8" s="64" t="s">
        <v>42</v>
      </c>
      <c r="P8" s="64" t="s">
        <v>42</v>
      </c>
      <c r="Q8" s="49" t="s">
        <v>9</v>
      </c>
      <c r="R8" s="49" t="s">
        <v>9</v>
      </c>
      <c r="S8" s="49" t="s">
        <v>9</v>
      </c>
      <c r="T8" s="49" t="s">
        <v>9</v>
      </c>
      <c r="U8" s="36" t="s">
        <v>7</v>
      </c>
      <c r="V8" s="36" t="s">
        <v>7</v>
      </c>
      <c r="W8" s="36" t="s">
        <v>7</v>
      </c>
      <c r="X8" s="36" t="s">
        <v>7</v>
      </c>
      <c r="Y8" s="36" t="s">
        <v>7</v>
      </c>
      <c r="Z8" s="36" t="s">
        <v>7</v>
      </c>
      <c r="AA8" s="36" t="s">
        <v>7</v>
      </c>
      <c r="AB8" s="36" t="s">
        <v>7</v>
      </c>
      <c r="AC8" s="64" t="s">
        <v>42</v>
      </c>
      <c r="AD8" s="64" t="s">
        <v>42</v>
      </c>
      <c r="AE8" s="36" t="s">
        <v>7</v>
      </c>
      <c r="AF8" s="36" t="s">
        <v>7</v>
      </c>
      <c r="AG8" s="36" t="s">
        <v>7</v>
      </c>
      <c r="AH8" s="36" t="s">
        <v>7</v>
      </c>
      <c r="AI8" s="36" t="s">
        <v>7</v>
      </c>
      <c r="AJ8" s="36" t="s">
        <v>7</v>
      </c>
      <c r="AK8" s="36" t="s">
        <v>7</v>
      </c>
      <c r="AL8" s="36" t="s">
        <v>7</v>
      </c>
      <c r="AM8" s="36" t="s">
        <v>7</v>
      </c>
      <c r="AN8" s="36" t="s">
        <v>7</v>
      </c>
      <c r="AO8" s="64" t="s">
        <v>42</v>
      </c>
      <c r="AP8" s="64" t="s">
        <v>42</v>
      </c>
      <c r="AQ8" s="64" t="s">
        <v>42</v>
      </c>
      <c r="AR8" s="64" t="s">
        <v>42</v>
      </c>
      <c r="AS8" s="36" t="s">
        <v>7</v>
      </c>
      <c r="AT8" s="36" t="s">
        <v>7</v>
      </c>
      <c r="AU8" s="36" t="s">
        <v>7</v>
      </c>
      <c r="AV8" s="36" t="s">
        <v>7</v>
      </c>
      <c r="AW8" s="36" t="s">
        <v>7</v>
      </c>
      <c r="AX8" s="36" t="s">
        <v>7</v>
      </c>
      <c r="AY8" s="36" t="s">
        <v>7</v>
      </c>
      <c r="AZ8" s="36" t="s">
        <v>7</v>
      </c>
      <c r="BA8" s="36" t="s">
        <v>7</v>
      </c>
      <c r="BB8" s="36" t="s">
        <v>7</v>
      </c>
      <c r="BC8" s="36" t="s">
        <v>7</v>
      </c>
      <c r="BD8" s="36" t="s">
        <v>7</v>
      </c>
      <c r="BE8" s="64" t="s">
        <v>42</v>
      </c>
      <c r="BF8" s="64" t="s">
        <v>42</v>
      </c>
      <c r="BG8" s="36" t="s">
        <v>7</v>
      </c>
      <c r="BH8" s="36" t="s">
        <v>7</v>
      </c>
      <c r="BI8" s="36" t="s">
        <v>7</v>
      </c>
      <c r="BJ8" s="36" t="s">
        <v>7</v>
      </c>
      <c r="BK8" s="36" t="s">
        <v>7</v>
      </c>
      <c r="BL8" s="36" t="s">
        <v>7</v>
      </c>
      <c r="BM8" s="57">
        <f>COUNTIF($C8:$BL8,"X")*1/2</f>
        <v>23</v>
      </c>
      <c r="BN8" s="57">
        <f>COUNTIF($C8:$BL8,"P")*1/2</f>
        <v>0</v>
      </c>
      <c r="BO8" s="57">
        <f>COUNTIF($C8:$BL8,"NL")*1/2</f>
        <v>2</v>
      </c>
      <c r="BP8" s="57">
        <f>COUNTIF($C8:$BL8,"O")*1/2</f>
        <v>0</v>
      </c>
      <c r="BQ8" s="57">
        <f>COUNTIF($C8:$BL8,"Pr")*1/2</f>
        <v>0</v>
      </c>
      <c r="BR8" s="57">
        <f>COUNTIF($C8:$BL8,"TS")*1/2</f>
        <v>0</v>
      </c>
      <c r="BS8" s="57">
        <f>COUNTIF($C8:$BL8,"T")*1/2</f>
        <v>0</v>
      </c>
      <c r="BT8" s="57">
        <f>COUNTIF($C8:$BL8,"NX")*1/2</f>
        <v>0</v>
      </c>
      <c r="BU8" s="57">
        <f>COUNTIF($C8:$BL8,"KL")*1/2</f>
        <v>0</v>
      </c>
      <c r="BV8" s="57">
        <f>SUM(BM8:BU8)-BP8-BR8-BS8-BU8-BT8</f>
        <v>25</v>
      </c>
      <c r="BW8" s="28">
        <v>4</v>
      </c>
      <c r="BX8" s="28">
        <f>BW8-BN8</f>
        <v>4</v>
      </c>
    </row>
    <row r="9" spans="1:107" ht="26.25" customHeight="1" x14ac:dyDescent="0.2">
      <c r="A9" s="62"/>
      <c r="B9" s="61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5"/>
      <c r="P9" s="65"/>
      <c r="Q9" s="65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5"/>
      <c r="BI9" s="65"/>
      <c r="BJ9" s="65"/>
      <c r="BK9" s="65"/>
      <c r="BL9" s="65"/>
      <c r="BM9" s="57">
        <f>COUNTIF($C9:$BL9,"X")*1/2</f>
        <v>0</v>
      </c>
      <c r="BN9" s="57">
        <f>COUNTIF($C9:$BL9,"P")*1/2</f>
        <v>0</v>
      </c>
      <c r="BO9" s="57">
        <f>COUNTIF($C9:$BL9,"NL")*1/2</f>
        <v>0</v>
      </c>
      <c r="BP9" s="57">
        <f>COUNTIF($C9:$BL9,"O")*1/2</f>
        <v>0</v>
      </c>
      <c r="BQ9" s="57">
        <f>COUNTIF($C9:$BL9,"Pr")*1/2</f>
        <v>0</v>
      </c>
      <c r="BR9" s="57">
        <f>COUNTIF($C9:$BL9,"TS")*1/2</f>
        <v>0</v>
      </c>
      <c r="BS9" s="57">
        <f>COUNTIF($C9:$BL9,"T")*1/2</f>
        <v>0</v>
      </c>
      <c r="BT9" s="57">
        <f>COUNTIF($C9:$BL9,"NX")*1/2</f>
        <v>0</v>
      </c>
      <c r="BU9" s="57">
        <f>COUNTIF($C9:$BL9,"KL")*1/2</f>
        <v>0</v>
      </c>
      <c r="BV9" s="57">
        <f>SUM(BM9:BU9)-BP9-BR9-BS9-BU9-BT9</f>
        <v>0</v>
      </c>
      <c r="BW9" s="28"/>
      <c r="BX9" s="28">
        <f>BW9-BN9</f>
        <v>0</v>
      </c>
    </row>
    <row r="10" spans="1:107" ht="26.25" customHeight="1" x14ac:dyDescent="0.2">
      <c r="A10" s="62"/>
      <c r="B10" s="61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5"/>
      <c r="P10" s="65"/>
      <c r="Q10" s="65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5"/>
      <c r="BI10" s="65"/>
      <c r="BJ10" s="65"/>
      <c r="BK10" s="65"/>
      <c r="BL10" s="65"/>
      <c r="BM10" s="57">
        <f>COUNTIF($C10:$BL10,"X")*1/2</f>
        <v>0</v>
      </c>
      <c r="BN10" s="57">
        <f>COUNTIF($C10:$BL10,"P")*1/2</f>
        <v>0</v>
      </c>
      <c r="BO10" s="57">
        <f>COUNTIF($C10:$BL10,"NL")*1/2</f>
        <v>0</v>
      </c>
      <c r="BP10" s="57">
        <f>COUNTIF($C10:$BL10,"O")*1/2</f>
        <v>0</v>
      </c>
      <c r="BQ10" s="57">
        <f>COUNTIF($C10:$BL10,"Pr")*1/2</f>
        <v>0</v>
      </c>
      <c r="BR10" s="57">
        <f>COUNTIF($C10:$BL10,"TS")*1/2</f>
        <v>0</v>
      </c>
      <c r="BS10" s="57">
        <f>COUNTIF($C10:$BL10,"T")*1/2</f>
        <v>0</v>
      </c>
      <c r="BT10" s="57">
        <f>COUNTIF($C10:$BL10,"NX")*1/2</f>
        <v>0</v>
      </c>
      <c r="BU10" s="57">
        <f>COUNTIF($C10:$BL10,"KL")*1/2</f>
        <v>0</v>
      </c>
      <c r="BV10" s="57">
        <f>SUM(BM10:BU10)-BP10-BR10-BS10-BU10-BT10</f>
        <v>0</v>
      </c>
      <c r="BW10" s="28"/>
      <c r="BX10" s="28">
        <f>BW10-BN10</f>
        <v>0</v>
      </c>
    </row>
    <row r="11" spans="1:107" ht="19.5" customHeight="1" x14ac:dyDescent="0.2">
      <c r="A11" s="7" t="s">
        <v>34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59">
        <f t="shared" ref="BM11:BX11" si="0">SUM(BM7:BM10)</f>
        <v>46</v>
      </c>
      <c r="BN11" s="59">
        <f t="shared" si="0"/>
        <v>0</v>
      </c>
      <c r="BO11" s="59">
        <f t="shared" si="0"/>
        <v>4</v>
      </c>
      <c r="BP11" s="59">
        <f t="shared" si="0"/>
        <v>0</v>
      </c>
      <c r="BQ11" s="59">
        <f t="shared" si="0"/>
        <v>0</v>
      </c>
      <c r="BR11" s="59">
        <f t="shared" si="0"/>
        <v>0</v>
      </c>
      <c r="BS11" s="59">
        <f t="shared" si="0"/>
        <v>0</v>
      </c>
      <c r="BT11" s="59">
        <f t="shared" si="0"/>
        <v>0</v>
      </c>
      <c r="BU11" s="59">
        <f t="shared" si="0"/>
        <v>0</v>
      </c>
      <c r="BV11" s="59">
        <f t="shared" si="0"/>
        <v>50</v>
      </c>
      <c r="BW11" s="59">
        <f t="shared" si="0"/>
        <v>4</v>
      </c>
      <c r="BX11" s="59">
        <f t="shared" si="0"/>
        <v>4</v>
      </c>
    </row>
    <row r="12" spans="1:107" s="31" customFormat="1" ht="30" customHeight="1" x14ac:dyDescent="0.2">
      <c r="A12" s="2" t="s">
        <v>32</v>
      </c>
      <c r="B12" s="2"/>
      <c r="C12" s="29"/>
      <c r="D12" s="29"/>
      <c r="E12" s="15"/>
      <c r="F12" s="15"/>
      <c r="G12" s="30"/>
      <c r="I12" s="32"/>
      <c r="AC12" s="33"/>
      <c r="BM12" s="3" t="s">
        <v>40</v>
      </c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3"/>
      <c r="BZ12" s="33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</row>
    <row r="13" spans="1:107" s="31" customFormat="1" ht="27.75" customHeight="1" x14ac:dyDescent="0.2">
      <c r="A13" s="10" t="s">
        <v>17</v>
      </c>
      <c r="B13" s="10"/>
      <c r="C13" s="35"/>
      <c r="D13" s="35"/>
      <c r="E13" s="36" t="s">
        <v>7</v>
      </c>
      <c r="F13" s="15"/>
      <c r="G13" s="15"/>
      <c r="H13" s="70" t="s">
        <v>18</v>
      </c>
      <c r="I13" s="70"/>
      <c r="J13" s="70"/>
      <c r="K13" s="37"/>
      <c r="L13" s="38" t="s">
        <v>28</v>
      </c>
      <c r="M13" s="37"/>
      <c r="N13" s="37"/>
      <c r="P13" s="1" t="s">
        <v>19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39"/>
      <c r="AB13" s="39"/>
      <c r="AC13" s="40"/>
      <c r="AD13" s="4" t="s">
        <v>35</v>
      </c>
      <c r="AE13" s="4"/>
      <c r="AF13" s="4"/>
      <c r="AG13" s="4"/>
      <c r="AH13" s="4"/>
      <c r="AI13" s="4"/>
      <c r="AJ13" s="4"/>
      <c r="AK13" s="4"/>
      <c r="AL13" s="60"/>
      <c r="AM13" s="60"/>
      <c r="AN13" s="60"/>
      <c r="AO13" s="4" t="s">
        <v>36</v>
      </c>
      <c r="AP13" s="4"/>
      <c r="AQ13" s="4"/>
      <c r="AR13" s="4"/>
      <c r="AS13" s="4"/>
      <c r="AT13" s="4"/>
      <c r="AU13" s="4"/>
      <c r="AV13" s="4"/>
      <c r="AW13" s="60"/>
      <c r="AX13" s="60"/>
      <c r="AY13" s="60"/>
      <c r="AZ13" s="60"/>
      <c r="BA13" s="60"/>
      <c r="BB13" s="60"/>
      <c r="BC13" s="60"/>
      <c r="BD13" s="4" t="s">
        <v>20</v>
      </c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Y13" s="41"/>
      <c r="BZ13" s="41"/>
      <c r="CB13" s="41"/>
      <c r="CC13" s="41"/>
      <c r="CD13" s="41"/>
      <c r="CE13" s="41"/>
      <c r="CF13" s="41"/>
      <c r="CG13" s="41"/>
      <c r="CH13" s="41"/>
      <c r="CI13" s="41"/>
      <c r="CJ13" s="42"/>
      <c r="CK13" s="42"/>
      <c r="CL13" s="41"/>
      <c r="CM13" s="41"/>
      <c r="CN13" s="41"/>
      <c r="DC13" s="43"/>
    </row>
    <row r="14" spans="1:107" s="31" customFormat="1" ht="27.75" customHeight="1" x14ac:dyDescent="0.2">
      <c r="A14" s="10" t="s">
        <v>21</v>
      </c>
      <c r="B14" s="10"/>
      <c r="C14" s="35"/>
      <c r="D14" s="35"/>
      <c r="E14" s="44" t="s">
        <v>8</v>
      </c>
      <c r="F14" s="15"/>
      <c r="G14" s="39"/>
      <c r="H14" s="83" t="s">
        <v>22</v>
      </c>
      <c r="I14" s="83"/>
      <c r="J14" s="83"/>
      <c r="K14" s="39"/>
      <c r="L14" s="38" t="s">
        <v>28</v>
      </c>
      <c r="M14" s="39"/>
      <c r="N14" s="39"/>
      <c r="Y14" s="39"/>
      <c r="Z14" s="39"/>
      <c r="AA14" s="39"/>
      <c r="AB14" s="39"/>
      <c r="AC14" s="39"/>
      <c r="AD14" s="39"/>
      <c r="AE14" s="39"/>
      <c r="AF14" s="39"/>
      <c r="AH14" s="45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39"/>
      <c r="BN14" s="39"/>
      <c r="BO14" s="40"/>
      <c r="BP14" s="40"/>
      <c r="BQ14" s="5"/>
      <c r="BR14" s="5"/>
      <c r="BS14" s="5"/>
      <c r="BT14" s="41"/>
      <c r="BU14" s="41"/>
      <c r="BV14" s="41"/>
      <c r="BW14" s="41"/>
      <c r="BX14" s="41"/>
      <c r="BY14" s="39"/>
      <c r="CI14" s="46"/>
      <c r="CJ14" s="45"/>
      <c r="CK14" s="45"/>
      <c r="CL14" s="45"/>
      <c r="CM14" s="45"/>
      <c r="CN14" s="45"/>
    </row>
    <row r="15" spans="1:107" s="31" customFormat="1" ht="27.75" customHeight="1" x14ac:dyDescent="0.2">
      <c r="A15" s="10" t="s">
        <v>23</v>
      </c>
      <c r="B15" s="10"/>
      <c r="C15" s="35"/>
      <c r="D15" s="35"/>
      <c r="E15" s="47" t="s">
        <v>13</v>
      </c>
      <c r="F15" s="15"/>
      <c r="G15" s="39"/>
      <c r="H15" s="83" t="s">
        <v>24</v>
      </c>
      <c r="I15" s="83"/>
      <c r="J15" s="83"/>
      <c r="K15" s="39"/>
      <c r="L15" s="38" t="s">
        <v>10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BM15" s="39"/>
      <c r="BN15" s="39"/>
      <c r="BO15" s="39"/>
      <c r="BP15" s="39"/>
      <c r="BQ15" s="39"/>
      <c r="BR15" s="39"/>
      <c r="BT15" s="45"/>
      <c r="BU15" s="45"/>
      <c r="BV15" s="45"/>
      <c r="BW15" s="45"/>
      <c r="BX15" s="45"/>
      <c r="BY15" s="39"/>
      <c r="CI15" s="46"/>
    </row>
    <row r="16" spans="1:107" s="31" customFormat="1" ht="27.75" customHeight="1" x14ac:dyDescent="0.25">
      <c r="A16" s="10" t="s">
        <v>25</v>
      </c>
      <c r="B16" s="10"/>
      <c r="C16" s="48"/>
      <c r="D16" s="48"/>
      <c r="E16" s="49" t="s">
        <v>9</v>
      </c>
      <c r="F16" s="15"/>
      <c r="G16" s="39"/>
      <c r="H16" s="70" t="s">
        <v>26</v>
      </c>
      <c r="I16" s="70"/>
      <c r="J16" s="70"/>
      <c r="K16" s="37"/>
      <c r="L16" s="50" t="s">
        <v>11</v>
      </c>
      <c r="M16" s="37"/>
      <c r="N16" s="37"/>
      <c r="O16" s="37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F16" s="39"/>
      <c r="BM16" s="39"/>
      <c r="BN16" s="39"/>
      <c r="BO16" s="39"/>
      <c r="BP16" s="39"/>
      <c r="BQ16" s="39"/>
      <c r="BR16" s="39"/>
      <c r="BY16" s="39"/>
      <c r="CI16" s="46"/>
    </row>
    <row r="17" spans="1:87" s="31" customFormat="1" ht="27.75" customHeight="1" x14ac:dyDescent="0.25">
      <c r="A17" s="10" t="s">
        <v>38</v>
      </c>
      <c r="B17" s="10"/>
      <c r="C17" s="48"/>
      <c r="D17" s="48"/>
      <c r="E17" s="64"/>
      <c r="F17" s="15"/>
      <c r="G17" s="83" t="s">
        <v>27</v>
      </c>
      <c r="H17" s="83"/>
      <c r="I17" s="83"/>
      <c r="J17" s="83"/>
      <c r="K17" s="39"/>
      <c r="L17" s="50" t="s">
        <v>12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R17" s="39"/>
      <c r="BY17" s="39"/>
      <c r="CI17" s="46"/>
    </row>
    <row r="18" spans="1:87" ht="33" customHeight="1" x14ac:dyDescent="0.2">
      <c r="E18" s="36"/>
      <c r="F18" s="83" t="s">
        <v>29</v>
      </c>
      <c r="G18" s="83"/>
      <c r="H18" s="83"/>
      <c r="I18" s="83"/>
      <c r="J18" s="83"/>
      <c r="K18" s="39"/>
      <c r="L18" s="50" t="s">
        <v>30</v>
      </c>
    </row>
  </sheetData>
  <mergeCells count="92">
    <mergeCell ref="B1:AV1"/>
    <mergeCell ref="M2:T2"/>
    <mergeCell ref="U2:Y2"/>
    <mergeCell ref="C3:H3"/>
    <mergeCell ref="J3:R4"/>
    <mergeCell ref="BO3:BV3"/>
    <mergeCell ref="A5:A6"/>
    <mergeCell ref="B5:B6"/>
    <mergeCell ref="C5:D5"/>
    <mergeCell ref="E5:F5"/>
    <mergeCell ref="G5:H5"/>
    <mergeCell ref="I5:J5"/>
    <mergeCell ref="K5:L5"/>
    <mergeCell ref="M5:N5"/>
    <mergeCell ref="O5:P5"/>
    <mergeCell ref="BM3:BN3"/>
    <mergeCell ref="Q5:R5"/>
    <mergeCell ref="S5:T5"/>
    <mergeCell ref="U5:V5"/>
    <mergeCell ref="W5:X5"/>
    <mergeCell ref="Y5:Z5"/>
    <mergeCell ref="M6:N6"/>
    <mergeCell ref="O6:P6"/>
    <mergeCell ref="Q6:R6"/>
    <mergeCell ref="BA5:BB5"/>
    <mergeCell ref="BC5:BD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C6:D6"/>
    <mergeCell ref="E6:F6"/>
    <mergeCell ref="G6:H6"/>
    <mergeCell ref="I6:J6"/>
    <mergeCell ref="K6:L6"/>
    <mergeCell ref="Y6:Z6"/>
    <mergeCell ref="AA6:AB6"/>
    <mergeCell ref="AC6:AD6"/>
    <mergeCell ref="BM5:BV5"/>
    <mergeCell ref="BW5:BX5"/>
    <mergeCell ref="BE5:BF5"/>
    <mergeCell ref="BG5:BH5"/>
    <mergeCell ref="BI5:BJ5"/>
    <mergeCell ref="BK5:BL5"/>
    <mergeCell ref="AM5:AN5"/>
    <mergeCell ref="AA5:AB5"/>
    <mergeCell ref="BC6:BD6"/>
    <mergeCell ref="BE6:BF6"/>
    <mergeCell ref="BG6:BH6"/>
    <mergeCell ref="BI6:BJ6"/>
    <mergeCell ref="BK6:BL6"/>
    <mergeCell ref="A11:BL11"/>
    <mergeCell ref="AQ6:AR6"/>
    <mergeCell ref="AS6:AT6"/>
    <mergeCell ref="AU6:AV6"/>
    <mergeCell ref="AW6:AX6"/>
    <mergeCell ref="AY6:AZ6"/>
    <mergeCell ref="BA6:BB6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A12:B12"/>
    <mergeCell ref="BM12:BX12"/>
    <mergeCell ref="A13:B13"/>
    <mergeCell ref="H13:J13"/>
    <mergeCell ref="P13:Z13"/>
    <mergeCell ref="AD13:AK13"/>
    <mergeCell ref="AO13:AV13"/>
    <mergeCell ref="BD13:BO13"/>
    <mergeCell ref="BQ14:BS14"/>
    <mergeCell ref="A15:B15"/>
    <mergeCell ref="H15:J15"/>
    <mergeCell ref="A16:B16"/>
    <mergeCell ref="H16:J16"/>
    <mergeCell ref="A17:B17"/>
    <mergeCell ref="G17:J17"/>
    <mergeCell ref="F18:J18"/>
    <mergeCell ref="A14:B14"/>
    <mergeCell ref="H14:J14"/>
  </mergeCells>
  <conditionalFormatting sqref="C5:AY5">
    <cfRule type="expression" dxfId="26" priority="4">
      <formula>$C$6="Sat"</formula>
    </cfRule>
  </conditionalFormatting>
  <conditionalFormatting sqref="E17 M7:P7 AC7:AD7 AO7:AR7 BE7:BF7 M8:P8 AC8:AD8 AO8:AR8 BE8:BF8">
    <cfRule type="expression" dxfId="25" priority="1">
      <formula>$C$6="Sat"</formula>
    </cfRule>
  </conditionalFormatting>
  <conditionalFormatting sqref="BI5">
    <cfRule type="expression" dxfId="24" priority="3">
      <formula>$C$6="Sat"</formula>
    </cfRule>
  </conditionalFormatting>
  <conditionalFormatting sqref="BK5">
    <cfRule type="expression" dxfId="23" priority="2">
      <formula>$C$6="Sat"</formula>
    </cfRule>
  </conditionalFormatting>
  <conditionalFormatting sqref="C6:BL6">
    <cfRule type="expression" dxfId="22" priority="7">
      <formula>$C$6="Sat"</formula>
    </cfRule>
  </conditionalFormatting>
  <conditionalFormatting sqref="BG5">
    <cfRule type="expression" dxfId="21" priority="8">
      <formula>$C$6="Sat"</formula>
    </cfRule>
  </conditionalFormatting>
  <conditionalFormatting sqref="BE5">
    <cfRule type="expression" dxfId="20" priority="9">
      <formula>$C$6="Sat"</formula>
    </cfRule>
  </conditionalFormatting>
  <conditionalFormatting sqref="BC5">
    <cfRule type="expression" dxfId="19" priority="10">
      <formula>$C$6="Sat"</formula>
    </cfRule>
  </conditionalFormatting>
  <conditionalFormatting sqref="BA5">
    <cfRule type="expression" dxfId="18" priority="11">
      <formula>$C$6="Sat"</formula>
    </cfRule>
  </conditionalFormatting>
  <pageMargins left="0.15748031496062992" right="0.15748031496062992" top="0.74803149606299213" bottom="0.74803149606299213" header="0.31496062992125984" footer="0.31496062992125984"/>
  <pageSetup paperSize="9" scale="53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2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3" sqref="AG3"/>
    </sheetView>
  </sheetViews>
  <sheetFormatPr defaultColWidth="8.85546875" defaultRowHeight="14.25" x14ac:dyDescent="0.2"/>
  <cols>
    <col min="1" max="1" width="4.85546875" style="15" customWidth="1"/>
    <col min="2" max="2" width="17.140625" style="15" customWidth="1"/>
    <col min="3" max="8" width="3" style="17" customWidth="1"/>
    <col min="9" max="64" width="3" style="15" customWidth="1"/>
    <col min="65" max="65" width="4.28515625" style="15" bestFit="1" customWidth="1"/>
    <col min="66" max="73" width="3.7109375" style="15" customWidth="1"/>
    <col min="74" max="74" width="4.5703125" style="15" customWidth="1"/>
    <col min="75" max="76" width="5.28515625" style="15" customWidth="1"/>
    <col min="77" max="77" width="8.85546875" style="15" customWidth="1"/>
    <col min="78" max="16384" width="8.85546875" style="15"/>
  </cols>
  <sheetData>
    <row r="1" spans="1:107" ht="27" x14ac:dyDescent="0.2">
      <c r="B1" s="76" t="s">
        <v>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</row>
    <row r="2" spans="1:107" ht="21" customHeight="1" x14ac:dyDescent="0.2">
      <c r="M2" s="9" t="s">
        <v>33</v>
      </c>
      <c r="N2" s="9"/>
      <c r="O2" s="9"/>
      <c r="P2" s="9"/>
      <c r="Q2" s="9"/>
      <c r="R2" s="9"/>
      <c r="S2" s="9"/>
      <c r="T2" s="9"/>
      <c r="U2" s="8">
        <v>45560</v>
      </c>
      <c r="V2" s="8"/>
      <c r="W2" s="8"/>
      <c r="X2" s="8"/>
      <c r="Y2" s="8"/>
    </row>
    <row r="3" spans="1:107" ht="25.5" customHeight="1" x14ac:dyDescent="0.2">
      <c r="B3" s="19" t="s">
        <v>0</v>
      </c>
      <c r="C3" s="77">
        <v>45530</v>
      </c>
      <c r="D3" s="77"/>
      <c r="E3" s="77"/>
      <c r="F3" s="77"/>
      <c r="G3" s="77"/>
      <c r="H3" s="78"/>
      <c r="J3" s="79" t="s">
        <v>31</v>
      </c>
      <c r="K3" s="79"/>
      <c r="L3" s="79"/>
      <c r="M3" s="79"/>
      <c r="N3" s="79"/>
      <c r="O3" s="79"/>
      <c r="P3" s="79"/>
      <c r="Q3" s="79"/>
      <c r="R3" s="79"/>
      <c r="T3" s="20"/>
      <c r="U3" s="18"/>
      <c r="V3" s="20"/>
      <c r="W3" s="20"/>
      <c r="BM3" s="82">
        <v>27</v>
      </c>
      <c r="BN3" s="82"/>
      <c r="BO3" s="81" t="s">
        <v>37</v>
      </c>
      <c r="BP3" s="81"/>
      <c r="BQ3" s="81"/>
      <c r="BR3" s="81"/>
      <c r="BS3" s="81"/>
      <c r="BT3" s="81"/>
      <c r="BU3" s="81"/>
      <c r="BV3" s="81"/>
    </row>
    <row r="4" spans="1:107" ht="27" x14ac:dyDescent="0.35">
      <c r="B4" s="58" t="s">
        <v>2</v>
      </c>
      <c r="C4" s="22"/>
      <c r="D4" s="22"/>
      <c r="E4" s="22"/>
      <c r="F4" s="22"/>
      <c r="G4" s="22"/>
      <c r="H4" s="23"/>
      <c r="I4" s="24"/>
      <c r="J4" s="80"/>
      <c r="K4" s="80"/>
      <c r="L4" s="80"/>
      <c r="M4" s="80"/>
      <c r="N4" s="80"/>
      <c r="O4" s="80"/>
      <c r="P4" s="80"/>
      <c r="Q4" s="80"/>
      <c r="R4" s="80"/>
      <c r="S4" s="24"/>
      <c r="T4" s="25"/>
      <c r="U4" s="21"/>
      <c r="W4" s="24"/>
    </row>
    <row r="5" spans="1:107" s="128" customFormat="1" ht="24.75" customHeight="1" x14ac:dyDescent="0.25">
      <c r="A5" s="119" t="s">
        <v>4</v>
      </c>
      <c r="B5" s="120" t="s">
        <v>1</v>
      </c>
      <c r="C5" s="121">
        <f>C3</f>
        <v>45530</v>
      </c>
      <c r="D5" s="122"/>
      <c r="E5" s="121">
        <f>C5+1</f>
        <v>45531</v>
      </c>
      <c r="F5" s="122"/>
      <c r="G5" s="121">
        <f>E5+1</f>
        <v>45532</v>
      </c>
      <c r="H5" s="122"/>
      <c r="I5" s="121">
        <f>G5+1</f>
        <v>45533</v>
      </c>
      <c r="J5" s="122"/>
      <c r="K5" s="121">
        <f>I5+1</f>
        <v>45534</v>
      </c>
      <c r="L5" s="122"/>
      <c r="M5" s="121">
        <f>K5+1</f>
        <v>45535</v>
      </c>
      <c r="N5" s="122"/>
      <c r="O5" s="121">
        <f>M5+1</f>
        <v>45536</v>
      </c>
      <c r="P5" s="122"/>
      <c r="Q5" s="121">
        <f>O5+1</f>
        <v>45537</v>
      </c>
      <c r="R5" s="122"/>
      <c r="S5" s="121">
        <f>Q5+1</f>
        <v>45538</v>
      </c>
      <c r="T5" s="122"/>
      <c r="U5" s="121">
        <f>S5+1</f>
        <v>45539</v>
      </c>
      <c r="V5" s="122"/>
      <c r="W5" s="121">
        <f>U5+1</f>
        <v>45540</v>
      </c>
      <c r="X5" s="122"/>
      <c r="Y5" s="121">
        <f>W5+1</f>
        <v>45541</v>
      </c>
      <c r="Z5" s="122"/>
      <c r="AA5" s="121">
        <f>Y5+1</f>
        <v>45542</v>
      </c>
      <c r="AB5" s="122"/>
      <c r="AC5" s="121">
        <f>AA5+1</f>
        <v>45543</v>
      </c>
      <c r="AD5" s="122"/>
      <c r="AE5" s="121">
        <f>AC5+1</f>
        <v>45544</v>
      </c>
      <c r="AF5" s="122"/>
      <c r="AG5" s="121">
        <f>AE5+1</f>
        <v>45545</v>
      </c>
      <c r="AH5" s="122"/>
      <c r="AI5" s="121">
        <f>AG5+1</f>
        <v>45546</v>
      </c>
      <c r="AJ5" s="122"/>
      <c r="AK5" s="121">
        <f>AI5+1</f>
        <v>45547</v>
      </c>
      <c r="AL5" s="122"/>
      <c r="AM5" s="121">
        <f>AK5+1</f>
        <v>45548</v>
      </c>
      <c r="AN5" s="122"/>
      <c r="AO5" s="121">
        <f>AM5+1</f>
        <v>45549</v>
      </c>
      <c r="AP5" s="122"/>
      <c r="AQ5" s="121">
        <f>AO5+1</f>
        <v>45550</v>
      </c>
      <c r="AR5" s="122"/>
      <c r="AS5" s="121">
        <f>AQ5+1</f>
        <v>45551</v>
      </c>
      <c r="AT5" s="122"/>
      <c r="AU5" s="121">
        <f>AS5+1</f>
        <v>45552</v>
      </c>
      <c r="AV5" s="122"/>
      <c r="AW5" s="121">
        <f>AU5+1</f>
        <v>45553</v>
      </c>
      <c r="AX5" s="122"/>
      <c r="AY5" s="121">
        <f>AW5+1</f>
        <v>45554</v>
      </c>
      <c r="AZ5" s="122"/>
      <c r="BA5" s="121">
        <f>AY5+1</f>
        <v>45555</v>
      </c>
      <c r="BB5" s="122"/>
      <c r="BC5" s="121">
        <f>BA5+1</f>
        <v>45556</v>
      </c>
      <c r="BD5" s="122"/>
      <c r="BE5" s="121">
        <f>BC5+1</f>
        <v>45557</v>
      </c>
      <c r="BF5" s="122"/>
      <c r="BG5" s="121">
        <f>BE5+1</f>
        <v>45558</v>
      </c>
      <c r="BH5" s="122"/>
      <c r="BI5" s="121">
        <f>BG5+1</f>
        <v>45559</v>
      </c>
      <c r="BJ5" s="122"/>
      <c r="BK5" s="121">
        <f>BI5+1</f>
        <v>45560</v>
      </c>
      <c r="BL5" s="122"/>
      <c r="BM5" s="123" t="s">
        <v>5</v>
      </c>
      <c r="BN5" s="124"/>
      <c r="BO5" s="124"/>
      <c r="BP5" s="124"/>
      <c r="BQ5" s="124"/>
      <c r="BR5" s="124"/>
      <c r="BS5" s="124"/>
      <c r="BT5" s="124"/>
      <c r="BU5" s="124"/>
      <c r="BV5" s="125"/>
      <c r="BW5" s="126" t="s">
        <v>6</v>
      </c>
      <c r="BX5" s="127"/>
    </row>
    <row r="6" spans="1:107" s="138" customFormat="1" ht="26.25" customHeight="1" x14ac:dyDescent="0.2">
      <c r="A6" s="129"/>
      <c r="B6" s="130"/>
      <c r="C6" s="131">
        <f>C3</f>
        <v>45530</v>
      </c>
      <c r="D6" s="132"/>
      <c r="E6" s="131">
        <f>C6+1</f>
        <v>45531</v>
      </c>
      <c r="F6" s="132"/>
      <c r="G6" s="131">
        <f>E6+1</f>
        <v>45532</v>
      </c>
      <c r="H6" s="132"/>
      <c r="I6" s="131">
        <f>G6+1</f>
        <v>45533</v>
      </c>
      <c r="J6" s="132"/>
      <c r="K6" s="131">
        <f>I6+1</f>
        <v>45534</v>
      </c>
      <c r="L6" s="132"/>
      <c r="M6" s="131">
        <f>K6+1</f>
        <v>45535</v>
      </c>
      <c r="N6" s="132"/>
      <c r="O6" s="131">
        <f>M6+1</f>
        <v>45536</v>
      </c>
      <c r="P6" s="132"/>
      <c r="Q6" s="131">
        <f>O6+1</f>
        <v>45537</v>
      </c>
      <c r="R6" s="132"/>
      <c r="S6" s="131">
        <f>Q6+1</f>
        <v>45538</v>
      </c>
      <c r="T6" s="132"/>
      <c r="U6" s="131">
        <f>S6+1</f>
        <v>45539</v>
      </c>
      <c r="V6" s="132"/>
      <c r="W6" s="131">
        <f>U6+1</f>
        <v>45540</v>
      </c>
      <c r="X6" s="132"/>
      <c r="Y6" s="131">
        <f>W6+1</f>
        <v>45541</v>
      </c>
      <c r="Z6" s="132"/>
      <c r="AA6" s="131">
        <f>Y6+1</f>
        <v>45542</v>
      </c>
      <c r="AB6" s="132"/>
      <c r="AC6" s="131">
        <f>AA6+1</f>
        <v>45543</v>
      </c>
      <c r="AD6" s="132"/>
      <c r="AE6" s="131">
        <f>AC6+1</f>
        <v>45544</v>
      </c>
      <c r="AF6" s="132"/>
      <c r="AG6" s="131">
        <f>AE6+1</f>
        <v>45545</v>
      </c>
      <c r="AH6" s="132"/>
      <c r="AI6" s="131">
        <f>AG6+1</f>
        <v>45546</v>
      </c>
      <c r="AJ6" s="132"/>
      <c r="AK6" s="131">
        <f>AI6+1</f>
        <v>45547</v>
      </c>
      <c r="AL6" s="132"/>
      <c r="AM6" s="131">
        <f>AK6+1</f>
        <v>45548</v>
      </c>
      <c r="AN6" s="132"/>
      <c r="AO6" s="131">
        <f>AM6+1</f>
        <v>45549</v>
      </c>
      <c r="AP6" s="132"/>
      <c r="AQ6" s="131">
        <f>AO6+1</f>
        <v>45550</v>
      </c>
      <c r="AR6" s="132"/>
      <c r="AS6" s="131">
        <f>AQ6+1</f>
        <v>45551</v>
      </c>
      <c r="AT6" s="132"/>
      <c r="AU6" s="131">
        <f>AS6+1</f>
        <v>45552</v>
      </c>
      <c r="AV6" s="132"/>
      <c r="AW6" s="131">
        <f>AU6+1</f>
        <v>45553</v>
      </c>
      <c r="AX6" s="132"/>
      <c r="AY6" s="131">
        <f>AW6+1</f>
        <v>45554</v>
      </c>
      <c r="AZ6" s="132"/>
      <c r="BA6" s="131">
        <f>AY6+1</f>
        <v>45555</v>
      </c>
      <c r="BB6" s="132"/>
      <c r="BC6" s="131">
        <f>BA6+1</f>
        <v>45556</v>
      </c>
      <c r="BD6" s="132"/>
      <c r="BE6" s="131">
        <f>BC6+1</f>
        <v>45557</v>
      </c>
      <c r="BF6" s="132"/>
      <c r="BG6" s="131">
        <f>BE6+1</f>
        <v>45558</v>
      </c>
      <c r="BH6" s="132"/>
      <c r="BI6" s="131">
        <f>BG6+1</f>
        <v>45559</v>
      </c>
      <c r="BJ6" s="132"/>
      <c r="BK6" s="131">
        <f>BI6+1</f>
        <v>45560</v>
      </c>
      <c r="BL6" s="132"/>
      <c r="BM6" s="51" t="s">
        <v>7</v>
      </c>
      <c r="BN6" s="133" t="s">
        <v>8</v>
      </c>
      <c r="BO6" s="134" t="s">
        <v>9</v>
      </c>
      <c r="BP6" s="135" t="s">
        <v>28</v>
      </c>
      <c r="BQ6" s="135" t="s">
        <v>30</v>
      </c>
      <c r="BR6" s="135" t="s">
        <v>10</v>
      </c>
      <c r="BS6" s="135" t="s">
        <v>11</v>
      </c>
      <c r="BT6" s="135" t="s">
        <v>12</v>
      </c>
      <c r="BU6" s="136" t="s">
        <v>13</v>
      </c>
      <c r="BV6" s="56" t="s">
        <v>14</v>
      </c>
      <c r="BW6" s="137" t="s">
        <v>15</v>
      </c>
      <c r="BX6" s="137" t="s">
        <v>16</v>
      </c>
    </row>
    <row r="7" spans="1:107" s="138" customFormat="1" ht="26.25" customHeight="1" x14ac:dyDescent="0.2">
      <c r="A7" s="139">
        <v>1</v>
      </c>
      <c r="B7" s="140" t="s">
        <v>54</v>
      </c>
      <c r="C7" s="141" t="s">
        <v>42</v>
      </c>
      <c r="D7" s="141" t="s">
        <v>42</v>
      </c>
      <c r="E7" s="141" t="s">
        <v>42</v>
      </c>
      <c r="F7" s="141" t="s">
        <v>42</v>
      </c>
      <c r="G7" s="141" t="s">
        <v>42</v>
      </c>
      <c r="H7" s="141" t="s">
        <v>42</v>
      </c>
      <c r="I7" s="141" t="s">
        <v>42</v>
      </c>
      <c r="J7" s="141" t="s">
        <v>42</v>
      </c>
      <c r="K7" s="141" t="s">
        <v>42</v>
      </c>
      <c r="L7" s="141" t="s">
        <v>42</v>
      </c>
      <c r="M7" s="141" t="s">
        <v>42</v>
      </c>
      <c r="N7" s="141" t="s">
        <v>42</v>
      </c>
      <c r="O7" s="141" t="s">
        <v>42</v>
      </c>
      <c r="P7" s="141" t="s">
        <v>42</v>
      </c>
      <c r="Q7" s="141" t="s">
        <v>42</v>
      </c>
      <c r="R7" s="141" t="s">
        <v>42</v>
      </c>
      <c r="S7" s="141" t="s">
        <v>42</v>
      </c>
      <c r="T7" s="141" t="s">
        <v>42</v>
      </c>
      <c r="U7" s="141" t="s">
        <v>42</v>
      </c>
      <c r="V7" s="141" t="s">
        <v>42</v>
      </c>
      <c r="W7" s="141" t="s">
        <v>42</v>
      </c>
      <c r="X7" s="141" t="s">
        <v>42</v>
      </c>
      <c r="Y7" s="142" t="s">
        <v>7</v>
      </c>
      <c r="Z7" s="142" t="s">
        <v>7</v>
      </c>
      <c r="AA7" s="142" t="s">
        <v>7</v>
      </c>
      <c r="AB7" s="143" t="s">
        <v>13</v>
      </c>
      <c r="AC7" s="141" t="s">
        <v>42</v>
      </c>
      <c r="AD7" s="141" t="s">
        <v>42</v>
      </c>
      <c r="AE7" s="142" t="s">
        <v>7</v>
      </c>
      <c r="AF7" s="142" t="s">
        <v>7</v>
      </c>
      <c r="AG7" s="142" t="s">
        <v>7</v>
      </c>
      <c r="AH7" s="142" t="s">
        <v>7</v>
      </c>
      <c r="AI7" s="142" t="s">
        <v>7</v>
      </c>
      <c r="AJ7" s="142" t="s">
        <v>7</v>
      </c>
      <c r="AK7" s="142" t="s">
        <v>7</v>
      </c>
      <c r="AL7" s="142" t="s">
        <v>7</v>
      </c>
      <c r="AM7" s="142" t="s">
        <v>7</v>
      </c>
      <c r="AN7" s="142" t="s">
        <v>7</v>
      </c>
      <c r="AO7" s="142" t="s">
        <v>7</v>
      </c>
      <c r="AP7" s="142" t="s">
        <v>7</v>
      </c>
      <c r="AQ7" s="141" t="s">
        <v>42</v>
      </c>
      <c r="AR7" s="141" t="s">
        <v>42</v>
      </c>
      <c r="AS7" s="142" t="s">
        <v>7</v>
      </c>
      <c r="AT7" s="142" t="s">
        <v>7</v>
      </c>
      <c r="AU7" s="142" t="s">
        <v>7</v>
      </c>
      <c r="AV7" s="142" t="s">
        <v>7</v>
      </c>
      <c r="AW7" s="142" t="s">
        <v>7</v>
      </c>
      <c r="AX7" s="142" t="s">
        <v>7</v>
      </c>
      <c r="AY7" s="143" t="s">
        <v>13</v>
      </c>
      <c r="AZ7" s="143" t="s">
        <v>13</v>
      </c>
      <c r="BA7" s="142" t="s">
        <v>7</v>
      </c>
      <c r="BB7" s="142" t="s">
        <v>7</v>
      </c>
      <c r="BC7" s="142" t="s">
        <v>7</v>
      </c>
      <c r="BD7" s="142" t="s">
        <v>7</v>
      </c>
      <c r="BE7" s="141" t="s">
        <v>42</v>
      </c>
      <c r="BF7" s="141" t="s">
        <v>42</v>
      </c>
      <c r="BG7" s="143" t="s">
        <v>13</v>
      </c>
      <c r="BH7" s="143" t="s">
        <v>13</v>
      </c>
      <c r="BI7" s="143" t="s">
        <v>13</v>
      </c>
      <c r="BJ7" s="143" t="s">
        <v>13</v>
      </c>
      <c r="BK7" s="143" t="s">
        <v>13</v>
      </c>
      <c r="BL7" s="143" t="s">
        <v>13</v>
      </c>
      <c r="BM7" s="144">
        <f t="shared" ref="BM7:BM12" si="0">COUNTIF($C7:$BL7,"X")*1/2</f>
        <v>12.5</v>
      </c>
      <c r="BN7" s="144">
        <f t="shared" ref="BN7:BN12" si="1">COUNTIF($C7:$BL7,"P")*1/2</f>
        <v>0</v>
      </c>
      <c r="BO7" s="144">
        <f t="shared" ref="BO7:BO12" si="2">COUNTIF($C7:$BL7,"NL")*1/2</f>
        <v>0</v>
      </c>
      <c r="BP7" s="144">
        <f t="shared" ref="BP7:BP12" si="3">COUNTIF($C7:$BL7,"O")*1/2</f>
        <v>0</v>
      </c>
      <c r="BQ7" s="144">
        <f t="shared" ref="BQ7:BQ12" si="4">COUNTIF($C7:$BL7,"Pr")*1/2</f>
        <v>0</v>
      </c>
      <c r="BR7" s="144">
        <f t="shared" ref="BR7:BR12" si="5">COUNTIF($C7:$BL7,"TS")*1/2</f>
        <v>0</v>
      </c>
      <c r="BS7" s="144">
        <f t="shared" ref="BS7:BS12" si="6">COUNTIF($C7:$BL7,"T")*1/2</f>
        <v>0</v>
      </c>
      <c r="BT7" s="144">
        <f t="shared" ref="BT7:BT12" si="7">COUNTIF($C7:$BL7,"NX")*1/2</f>
        <v>0</v>
      </c>
      <c r="BU7" s="144">
        <f t="shared" ref="BU7:BU12" si="8">COUNTIF($C7:$BL7,"KL")*1/2</f>
        <v>4.5</v>
      </c>
      <c r="BV7" s="144">
        <f t="shared" ref="BV7:BV12" si="9">SUM(BM7:BU7)-BP7-BR7-BS7-BU7-BT7</f>
        <v>12.5</v>
      </c>
      <c r="BW7" s="145"/>
      <c r="BX7" s="145">
        <f t="shared" ref="BX7:BX12" si="10">BW7-BN7</f>
        <v>0</v>
      </c>
    </row>
    <row r="8" spans="1:107" s="138" customFormat="1" ht="26.25" customHeight="1" x14ac:dyDescent="0.2">
      <c r="A8" s="139">
        <v>2</v>
      </c>
      <c r="B8" s="140" t="s">
        <v>55</v>
      </c>
      <c r="C8" s="142" t="s">
        <v>7</v>
      </c>
      <c r="D8" s="142" t="s">
        <v>7</v>
      </c>
      <c r="E8" s="142" t="s">
        <v>7</v>
      </c>
      <c r="F8" s="142" t="s">
        <v>7</v>
      </c>
      <c r="G8" s="142" t="s">
        <v>7</v>
      </c>
      <c r="H8" s="142" t="s">
        <v>7</v>
      </c>
      <c r="I8" s="142" t="s">
        <v>7</v>
      </c>
      <c r="J8" s="142" t="s">
        <v>7</v>
      </c>
      <c r="K8" s="142" t="s">
        <v>7</v>
      </c>
      <c r="L8" s="142" t="s">
        <v>7</v>
      </c>
      <c r="M8" s="142" t="s">
        <v>7</v>
      </c>
      <c r="N8" s="142" t="s">
        <v>7</v>
      </c>
      <c r="O8" s="141" t="s">
        <v>42</v>
      </c>
      <c r="P8" s="141" t="s">
        <v>42</v>
      </c>
      <c r="Q8" s="146" t="s">
        <v>9</v>
      </c>
      <c r="R8" s="146" t="s">
        <v>9</v>
      </c>
      <c r="S8" s="146" t="s">
        <v>9</v>
      </c>
      <c r="T8" s="146" t="s">
        <v>9</v>
      </c>
      <c r="U8" s="142" t="s">
        <v>7</v>
      </c>
      <c r="V8" s="142" t="s">
        <v>7</v>
      </c>
      <c r="W8" s="142" t="s">
        <v>7</v>
      </c>
      <c r="X8" s="142" t="s">
        <v>7</v>
      </c>
      <c r="Y8" s="142" t="s">
        <v>7</v>
      </c>
      <c r="Z8" s="142" t="s">
        <v>7</v>
      </c>
      <c r="AA8" s="142" t="s">
        <v>7</v>
      </c>
      <c r="AB8" s="142" t="s">
        <v>7</v>
      </c>
      <c r="AC8" s="141" t="s">
        <v>42</v>
      </c>
      <c r="AD8" s="141" t="s">
        <v>42</v>
      </c>
      <c r="AE8" s="142" t="s">
        <v>7</v>
      </c>
      <c r="AF8" s="142" t="s">
        <v>7</v>
      </c>
      <c r="AG8" s="142" t="s">
        <v>7</v>
      </c>
      <c r="AH8" s="142" t="s">
        <v>7</v>
      </c>
      <c r="AI8" s="142" t="s">
        <v>7</v>
      </c>
      <c r="AJ8" s="142" t="s">
        <v>7</v>
      </c>
      <c r="AK8" s="142" t="s">
        <v>7</v>
      </c>
      <c r="AL8" s="142" t="s">
        <v>7</v>
      </c>
      <c r="AM8" s="142" t="s">
        <v>7</v>
      </c>
      <c r="AN8" s="142" t="s">
        <v>7</v>
      </c>
      <c r="AO8" s="142" t="s">
        <v>7</v>
      </c>
      <c r="AP8" s="142" t="s">
        <v>7</v>
      </c>
      <c r="AQ8" s="141" t="s">
        <v>42</v>
      </c>
      <c r="AR8" s="141" t="s">
        <v>42</v>
      </c>
      <c r="AS8" s="142" t="s">
        <v>7</v>
      </c>
      <c r="AT8" s="142" t="s">
        <v>7</v>
      </c>
      <c r="AU8" s="142" t="s">
        <v>7</v>
      </c>
      <c r="AV8" s="142" t="s">
        <v>7</v>
      </c>
      <c r="AW8" s="142" t="s">
        <v>7</v>
      </c>
      <c r="AX8" s="142" t="s">
        <v>7</v>
      </c>
      <c r="AY8" s="142" t="s">
        <v>7</v>
      </c>
      <c r="AZ8" s="142" t="s">
        <v>7</v>
      </c>
      <c r="BA8" s="142" t="s">
        <v>7</v>
      </c>
      <c r="BB8" s="142" t="s">
        <v>7</v>
      </c>
      <c r="BC8" s="142" t="s">
        <v>7</v>
      </c>
      <c r="BD8" s="142" t="s">
        <v>7</v>
      </c>
      <c r="BE8" s="141" t="s">
        <v>42</v>
      </c>
      <c r="BF8" s="141" t="s">
        <v>42</v>
      </c>
      <c r="BG8" s="142" t="s">
        <v>7</v>
      </c>
      <c r="BH8" s="142" t="s">
        <v>7</v>
      </c>
      <c r="BI8" s="142" t="s">
        <v>7</v>
      </c>
      <c r="BJ8" s="142" t="s">
        <v>7</v>
      </c>
      <c r="BK8" s="142" t="s">
        <v>7</v>
      </c>
      <c r="BL8" s="142" t="s">
        <v>7</v>
      </c>
      <c r="BM8" s="144">
        <f t="shared" si="0"/>
        <v>25</v>
      </c>
      <c r="BN8" s="144">
        <f t="shared" si="1"/>
        <v>0</v>
      </c>
      <c r="BO8" s="144">
        <f t="shared" si="2"/>
        <v>2</v>
      </c>
      <c r="BP8" s="144">
        <f t="shared" si="3"/>
        <v>0</v>
      </c>
      <c r="BQ8" s="144">
        <f t="shared" si="4"/>
        <v>0</v>
      </c>
      <c r="BR8" s="144">
        <f t="shared" si="5"/>
        <v>0</v>
      </c>
      <c r="BS8" s="144">
        <f t="shared" si="6"/>
        <v>0</v>
      </c>
      <c r="BT8" s="144">
        <f t="shared" si="7"/>
        <v>0</v>
      </c>
      <c r="BU8" s="144">
        <f t="shared" si="8"/>
        <v>0</v>
      </c>
      <c r="BV8" s="144">
        <f t="shared" si="9"/>
        <v>27</v>
      </c>
      <c r="BW8" s="145"/>
      <c r="BX8" s="145">
        <f t="shared" si="10"/>
        <v>0</v>
      </c>
    </row>
    <row r="9" spans="1:107" s="138" customFormat="1" ht="26.25" customHeight="1" x14ac:dyDescent="0.2">
      <c r="A9" s="139">
        <v>3</v>
      </c>
      <c r="B9" s="140" t="s">
        <v>56</v>
      </c>
      <c r="C9" s="142" t="s">
        <v>7</v>
      </c>
      <c r="D9" s="142" t="s">
        <v>7</v>
      </c>
      <c r="E9" s="142" t="s">
        <v>7</v>
      </c>
      <c r="F9" s="142" t="s">
        <v>7</v>
      </c>
      <c r="G9" s="142" t="s">
        <v>7</v>
      </c>
      <c r="H9" s="142" t="s">
        <v>7</v>
      </c>
      <c r="I9" s="142" t="s">
        <v>7</v>
      </c>
      <c r="J9" s="142" t="s">
        <v>7</v>
      </c>
      <c r="K9" s="142" t="s">
        <v>7</v>
      </c>
      <c r="L9" s="142" t="s">
        <v>7</v>
      </c>
      <c r="M9" s="142" t="s">
        <v>7</v>
      </c>
      <c r="N9" s="142" t="s">
        <v>7</v>
      </c>
      <c r="O9" s="141" t="s">
        <v>42</v>
      </c>
      <c r="P9" s="141" t="s">
        <v>42</v>
      </c>
      <c r="Q9" s="146" t="s">
        <v>9</v>
      </c>
      <c r="R9" s="146" t="s">
        <v>9</v>
      </c>
      <c r="S9" s="146" t="s">
        <v>9</v>
      </c>
      <c r="T9" s="146" t="s">
        <v>9</v>
      </c>
      <c r="U9" s="142" t="s">
        <v>7</v>
      </c>
      <c r="V9" s="142" t="s">
        <v>7</v>
      </c>
      <c r="W9" s="142" t="s">
        <v>7</v>
      </c>
      <c r="X9" s="142" t="s">
        <v>7</v>
      </c>
      <c r="Y9" s="142" t="s">
        <v>7</v>
      </c>
      <c r="Z9" s="142" t="s">
        <v>7</v>
      </c>
      <c r="AA9" s="142" t="s">
        <v>7</v>
      </c>
      <c r="AB9" s="142" t="s">
        <v>7</v>
      </c>
      <c r="AC9" s="141" t="s">
        <v>42</v>
      </c>
      <c r="AD9" s="141" t="s">
        <v>42</v>
      </c>
      <c r="AE9" s="142" t="s">
        <v>7</v>
      </c>
      <c r="AF9" s="142" t="s">
        <v>7</v>
      </c>
      <c r="AG9" s="142" t="s">
        <v>7</v>
      </c>
      <c r="AH9" s="142" t="s">
        <v>7</v>
      </c>
      <c r="AI9" s="142" t="s">
        <v>7</v>
      </c>
      <c r="AJ9" s="142" t="s">
        <v>7</v>
      </c>
      <c r="AK9" s="142" t="s">
        <v>7</v>
      </c>
      <c r="AL9" s="142" t="s">
        <v>7</v>
      </c>
      <c r="AM9" s="142" t="s">
        <v>7</v>
      </c>
      <c r="AN9" s="142" t="s">
        <v>7</v>
      </c>
      <c r="AO9" s="142" t="s">
        <v>7</v>
      </c>
      <c r="AP9" s="142" t="s">
        <v>7</v>
      </c>
      <c r="AQ9" s="141" t="s">
        <v>42</v>
      </c>
      <c r="AR9" s="141" t="s">
        <v>42</v>
      </c>
      <c r="AS9" s="143" t="s">
        <v>13</v>
      </c>
      <c r="AT9" s="143" t="s">
        <v>13</v>
      </c>
      <c r="AU9" s="143" t="s">
        <v>13</v>
      </c>
      <c r="AV9" s="143" t="s">
        <v>13</v>
      </c>
      <c r="AW9" s="143" t="s">
        <v>13</v>
      </c>
      <c r="AX9" s="143" t="s">
        <v>13</v>
      </c>
      <c r="AY9" s="142" t="s">
        <v>7</v>
      </c>
      <c r="AZ9" s="142" t="s">
        <v>7</v>
      </c>
      <c r="BA9" s="142" t="s">
        <v>7</v>
      </c>
      <c r="BB9" s="143" t="s">
        <v>13</v>
      </c>
      <c r="BC9" s="143" t="s">
        <v>13</v>
      </c>
      <c r="BD9" s="143" t="s">
        <v>13</v>
      </c>
      <c r="BE9" s="141" t="s">
        <v>42</v>
      </c>
      <c r="BF9" s="141" t="s">
        <v>42</v>
      </c>
      <c r="BG9" s="142" t="s">
        <v>7</v>
      </c>
      <c r="BH9" s="142" t="s">
        <v>7</v>
      </c>
      <c r="BI9" s="142" t="s">
        <v>7</v>
      </c>
      <c r="BJ9" s="142" t="s">
        <v>7</v>
      </c>
      <c r="BK9" s="142" t="s">
        <v>7</v>
      </c>
      <c r="BL9" s="142" t="s">
        <v>7</v>
      </c>
      <c r="BM9" s="144">
        <f t="shared" si="0"/>
        <v>20.5</v>
      </c>
      <c r="BN9" s="144">
        <f t="shared" si="1"/>
        <v>0</v>
      </c>
      <c r="BO9" s="144">
        <f t="shared" si="2"/>
        <v>2</v>
      </c>
      <c r="BP9" s="144">
        <f t="shared" si="3"/>
        <v>0</v>
      </c>
      <c r="BQ9" s="144">
        <f t="shared" si="4"/>
        <v>0</v>
      </c>
      <c r="BR9" s="144">
        <f t="shared" si="5"/>
        <v>0</v>
      </c>
      <c r="BS9" s="144">
        <f t="shared" si="6"/>
        <v>0</v>
      </c>
      <c r="BT9" s="144">
        <f t="shared" si="7"/>
        <v>0</v>
      </c>
      <c r="BU9" s="144">
        <f t="shared" si="8"/>
        <v>4.5</v>
      </c>
      <c r="BV9" s="144">
        <f t="shared" si="9"/>
        <v>22.5</v>
      </c>
      <c r="BW9" s="145"/>
      <c r="BX9" s="145">
        <f t="shared" si="10"/>
        <v>0</v>
      </c>
    </row>
    <row r="10" spans="1:107" s="138" customFormat="1" ht="26.25" customHeight="1" x14ac:dyDescent="0.2">
      <c r="A10" s="139">
        <v>4</v>
      </c>
      <c r="B10" s="140" t="s">
        <v>57</v>
      </c>
      <c r="C10" s="142" t="s">
        <v>7</v>
      </c>
      <c r="D10" s="142" t="s">
        <v>7</v>
      </c>
      <c r="E10" s="142" t="s">
        <v>7</v>
      </c>
      <c r="F10" s="142" t="s">
        <v>7</v>
      </c>
      <c r="G10" s="142" t="s">
        <v>7</v>
      </c>
      <c r="H10" s="142" t="s">
        <v>7</v>
      </c>
      <c r="I10" s="142" t="s">
        <v>7</v>
      </c>
      <c r="J10" s="142" t="s">
        <v>7</v>
      </c>
      <c r="K10" s="142" t="s">
        <v>7</v>
      </c>
      <c r="L10" s="142" t="s">
        <v>7</v>
      </c>
      <c r="M10" s="142" t="s">
        <v>7</v>
      </c>
      <c r="N10" s="142" t="s">
        <v>7</v>
      </c>
      <c r="O10" s="141" t="s">
        <v>42</v>
      </c>
      <c r="P10" s="141" t="s">
        <v>42</v>
      </c>
      <c r="Q10" s="146" t="s">
        <v>9</v>
      </c>
      <c r="R10" s="146" t="s">
        <v>9</v>
      </c>
      <c r="S10" s="146" t="s">
        <v>9</v>
      </c>
      <c r="T10" s="146" t="s">
        <v>9</v>
      </c>
      <c r="U10" s="142" t="s">
        <v>7</v>
      </c>
      <c r="V10" s="142" t="s">
        <v>7</v>
      </c>
      <c r="W10" s="142" t="s">
        <v>7</v>
      </c>
      <c r="X10" s="142" t="s">
        <v>7</v>
      </c>
      <c r="Y10" s="142" t="s">
        <v>7</v>
      </c>
      <c r="Z10" s="142" t="s">
        <v>7</v>
      </c>
      <c r="AA10" s="142" t="s">
        <v>7</v>
      </c>
      <c r="AB10" s="142" t="s">
        <v>7</v>
      </c>
      <c r="AC10" s="141" t="s">
        <v>42</v>
      </c>
      <c r="AD10" s="141" t="s">
        <v>42</v>
      </c>
      <c r="AE10" s="142" t="s">
        <v>7</v>
      </c>
      <c r="AF10" s="142" t="s">
        <v>7</v>
      </c>
      <c r="AG10" s="142" t="s">
        <v>7</v>
      </c>
      <c r="AH10" s="142" t="s">
        <v>7</v>
      </c>
      <c r="AI10" s="142" t="s">
        <v>7</v>
      </c>
      <c r="AJ10" s="142" t="s">
        <v>7</v>
      </c>
      <c r="AK10" s="142" t="s">
        <v>7</v>
      </c>
      <c r="AL10" s="142" t="s">
        <v>7</v>
      </c>
      <c r="AM10" s="142" t="s">
        <v>7</v>
      </c>
      <c r="AN10" s="142" t="s">
        <v>7</v>
      </c>
      <c r="AO10" s="142" t="s">
        <v>7</v>
      </c>
      <c r="AP10" s="142" t="s">
        <v>7</v>
      </c>
      <c r="AQ10" s="141" t="s">
        <v>42</v>
      </c>
      <c r="AR10" s="141" t="s">
        <v>42</v>
      </c>
      <c r="AS10" s="142" t="s">
        <v>7</v>
      </c>
      <c r="AT10" s="142" t="s">
        <v>7</v>
      </c>
      <c r="AU10" s="142" t="s">
        <v>7</v>
      </c>
      <c r="AV10" s="142" t="s">
        <v>7</v>
      </c>
      <c r="AW10" s="142" t="s">
        <v>7</v>
      </c>
      <c r="AX10" s="142" t="s">
        <v>7</v>
      </c>
      <c r="AY10" s="142" t="s">
        <v>7</v>
      </c>
      <c r="AZ10" s="142" t="s">
        <v>7</v>
      </c>
      <c r="BA10" s="142" t="s">
        <v>7</v>
      </c>
      <c r="BB10" s="142" t="s">
        <v>7</v>
      </c>
      <c r="BC10" s="142" t="s">
        <v>7</v>
      </c>
      <c r="BD10" s="142" t="s">
        <v>7</v>
      </c>
      <c r="BE10" s="141" t="s">
        <v>42</v>
      </c>
      <c r="BF10" s="141" t="s">
        <v>42</v>
      </c>
      <c r="BG10" s="142" t="s">
        <v>7</v>
      </c>
      <c r="BH10" s="142" t="s">
        <v>7</v>
      </c>
      <c r="BI10" s="142" t="s">
        <v>7</v>
      </c>
      <c r="BJ10" s="142" t="s">
        <v>7</v>
      </c>
      <c r="BK10" s="142" t="s">
        <v>7</v>
      </c>
      <c r="BL10" s="142" t="s">
        <v>7</v>
      </c>
      <c r="BM10" s="144">
        <f t="shared" si="0"/>
        <v>25</v>
      </c>
      <c r="BN10" s="144">
        <f t="shared" si="1"/>
        <v>0</v>
      </c>
      <c r="BO10" s="144">
        <f t="shared" si="2"/>
        <v>2</v>
      </c>
      <c r="BP10" s="144">
        <f t="shared" si="3"/>
        <v>0</v>
      </c>
      <c r="BQ10" s="144">
        <f t="shared" si="4"/>
        <v>0</v>
      </c>
      <c r="BR10" s="144">
        <f t="shared" si="5"/>
        <v>0</v>
      </c>
      <c r="BS10" s="144">
        <f t="shared" si="6"/>
        <v>0</v>
      </c>
      <c r="BT10" s="144">
        <f t="shared" si="7"/>
        <v>0</v>
      </c>
      <c r="BU10" s="144">
        <f t="shared" si="8"/>
        <v>0</v>
      </c>
      <c r="BV10" s="144">
        <f t="shared" si="9"/>
        <v>27</v>
      </c>
      <c r="BW10" s="145"/>
      <c r="BX10" s="145">
        <f t="shared" si="10"/>
        <v>0</v>
      </c>
    </row>
    <row r="11" spans="1:107" s="138" customFormat="1" ht="26.25" customHeight="1" x14ac:dyDescent="0.2">
      <c r="A11" s="139"/>
      <c r="B11" s="140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8"/>
      <c r="P11" s="148"/>
      <c r="Q11" s="148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8"/>
      <c r="BI11" s="148"/>
      <c r="BJ11" s="148"/>
      <c r="BK11" s="148"/>
      <c r="BL11" s="148"/>
      <c r="BM11" s="144">
        <f t="shared" si="0"/>
        <v>0</v>
      </c>
      <c r="BN11" s="144">
        <f t="shared" si="1"/>
        <v>0</v>
      </c>
      <c r="BO11" s="144">
        <f t="shared" si="2"/>
        <v>0</v>
      </c>
      <c r="BP11" s="144">
        <f t="shared" si="3"/>
        <v>0</v>
      </c>
      <c r="BQ11" s="144">
        <f t="shared" si="4"/>
        <v>0</v>
      </c>
      <c r="BR11" s="144">
        <f t="shared" si="5"/>
        <v>0</v>
      </c>
      <c r="BS11" s="144">
        <f t="shared" si="6"/>
        <v>0</v>
      </c>
      <c r="BT11" s="144">
        <f t="shared" si="7"/>
        <v>0</v>
      </c>
      <c r="BU11" s="144">
        <f t="shared" si="8"/>
        <v>0</v>
      </c>
      <c r="BV11" s="144">
        <f t="shared" si="9"/>
        <v>0</v>
      </c>
      <c r="BW11" s="145"/>
      <c r="BX11" s="145">
        <f t="shared" si="10"/>
        <v>0</v>
      </c>
    </row>
    <row r="12" spans="1:107" s="138" customFormat="1" ht="26.25" customHeight="1" x14ac:dyDescent="0.2">
      <c r="A12" s="139"/>
      <c r="B12" s="140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8"/>
      <c r="P12" s="148"/>
      <c r="Q12" s="148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8"/>
      <c r="BI12" s="148"/>
      <c r="BJ12" s="148"/>
      <c r="BK12" s="148"/>
      <c r="BL12" s="148"/>
      <c r="BM12" s="144">
        <f t="shared" si="0"/>
        <v>0</v>
      </c>
      <c r="BN12" s="144">
        <f t="shared" si="1"/>
        <v>0</v>
      </c>
      <c r="BO12" s="144">
        <f t="shared" si="2"/>
        <v>0</v>
      </c>
      <c r="BP12" s="144">
        <f t="shared" si="3"/>
        <v>0</v>
      </c>
      <c r="BQ12" s="144">
        <f t="shared" si="4"/>
        <v>0</v>
      </c>
      <c r="BR12" s="144">
        <f t="shared" si="5"/>
        <v>0</v>
      </c>
      <c r="BS12" s="144">
        <f t="shared" si="6"/>
        <v>0</v>
      </c>
      <c r="BT12" s="144">
        <f t="shared" si="7"/>
        <v>0</v>
      </c>
      <c r="BU12" s="144">
        <f t="shared" si="8"/>
        <v>0</v>
      </c>
      <c r="BV12" s="144">
        <f t="shared" si="9"/>
        <v>0</v>
      </c>
      <c r="BW12" s="145"/>
      <c r="BX12" s="145">
        <f t="shared" si="10"/>
        <v>0</v>
      </c>
    </row>
    <row r="13" spans="1:107" s="138" customFormat="1" ht="19.5" customHeight="1" x14ac:dyDescent="0.2">
      <c r="A13" s="149" t="s">
        <v>34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  <c r="BM13" s="151">
        <f t="shared" ref="BM13:BX13" si="11">SUM(BM7:BM12)</f>
        <v>83</v>
      </c>
      <c r="BN13" s="151">
        <f t="shared" si="11"/>
        <v>0</v>
      </c>
      <c r="BO13" s="151">
        <f t="shared" si="11"/>
        <v>6</v>
      </c>
      <c r="BP13" s="151">
        <f t="shared" si="11"/>
        <v>0</v>
      </c>
      <c r="BQ13" s="151">
        <f t="shared" si="11"/>
        <v>0</v>
      </c>
      <c r="BR13" s="151">
        <f t="shared" si="11"/>
        <v>0</v>
      </c>
      <c r="BS13" s="151">
        <f t="shared" si="11"/>
        <v>0</v>
      </c>
      <c r="BT13" s="151">
        <f t="shared" si="11"/>
        <v>0</v>
      </c>
      <c r="BU13" s="151">
        <f t="shared" si="11"/>
        <v>9</v>
      </c>
      <c r="BV13" s="151">
        <f t="shared" si="11"/>
        <v>89</v>
      </c>
      <c r="BW13" s="151">
        <f t="shared" si="11"/>
        <v>0</v>
      </c>
      <c r="BX13" s="151">
        <f t="shared" si="11"/>
        <v>0</v>
      </c>
    </row>
    <row r="14" spans="1:107" s="155" customFormat="1" ht="30" customHeight="1" x14ac:dyDescent="0.2">
      <c r="A14" s="152" t="s">
        <v>60</v>
      </c>
      <c r="B14" s="152"/>
      <c r="C14" s="153"/>
      <c r="D14" s="153"/>
      <c r="E14" s="138"/>
      <c r="F14" s="138"/>
      <c r="G14" s="154"/>
      <c r="I14" s="156"/>
      <c r="AC14" s="157"/>
      <c r="BM14" s="158" t="s">
        <v>40</v>
      </c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</row>
    <row r="15" spans="1:107" s="31" customFormat="1" ht="27.75" customHeight="1" x14ac:dyDescent="0.2">
      <c r="A15" s="10" t="s">
        <v>17</v>
      </c>
      <c r="B15" s="10"/>
      <c r="C15" s="35"/>
      <c r="D15" s="35"/>
      <c r="E15" s="36" t="s">
        <v>7</v>
      </c>
      <c r="F15" s="15"/>
      <c r="G15" s="15"/>
      <c r="H15" s="70" t="s">
        <v>18</v>
      </c>
      <c r="I15" s="70"/>
      <c r="J15" s="70"/>
      <c r="K15" s="37"/>
      <c r="L15" s="38" t="s">
        <v>28</v>
      </c>
      <c r="M15" s="37"/>
      <c r="N15" s="37"/>
      <c r="P15" s="1" t="s">
        <v>19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39"/>
      <c r="AB15" s="39"/>
      <c r="AC15" s="40"/>
      <c r="AD15" s="4" t="s">
        <v>35</v>
      </c>
      <c r="AE15" s="4"/>
      <c r="AF15" s="4"/>
      <c r="AG15" s="4"/>
      <c r="AH15" s="4"/>
      <c r="AI15" s="4"/>
      <c r="AJ15" s="4"/>
      <c r="AK15" s="4"/>
      <c r="AL15" s="60"/>
      <c r="AM15" s="60"/>
      <c r="AN15" s="60"/>
      <c r="AO15" s="4" t="s">
        <v>36</v>
      </c>
      <c r="AP15" s="4"/>
      <c r="AQ15" s="4"/>
      <c r="AR15" s="4"/>
      <c r="AS15" s="4"/>
      <c r="AT15" s="4"/>
      <c r="AU15" s="4"/>
      <c r="AV15" s="4"/>
      <c r="AW15" s="60"/>
      <c r="AX15" s="60"/>
      <c r="AY15" s="60"/>
      <c r="AZ15" s="60"/>
      <c r="BA15" s="60"/>
      <c r="BB15" s="60"/>
      <c r="BC15" s="60"/>
      <c r="BD15" s="4" t="s">
        <v>20</v>
      </c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Y15" s="41"/>
      <c r="BZ15" s="41"/>
      <c r="CB15" s="41"/>
      <c r="CC15" s="41"/>
      <c r="CD15" s="41"/>
      <c r="CE15" s="41"/>
      <c r="CF15" s="41"/>
      <c r="CG15" s="41"/>
      <c r="CH15" s="41"/>
      <c r="CI15" s="41"/>
      <c r="CJ15" s="42"/>
      <c r="CK15" s="42"/>
      <c r="CL15" s="41"/>
      <c r="CM15" s="41"/>
      <c r="CN15" s="41"/>
      <c r="DC15" s="43"/>
    </row>
    <row r="16" spans="1:107" s="31" customFormat="1" ht="27.75" customHeight="1" x14ac:dyDescent="0.2">
      <c r="A16" s="10" t="s">
        <v>21</v>
      </c>
      <c r="B16" s="10"/>
      <c r="C16" s="35"/>
      <c r="D16" s="35"/>
      <c r="E16" s="44" t="s">
        <v>8</v>
      </c>
      <c r="F16" s="15"/>
      <c r="G16" s="39"/>
      <c r="H16" s="83" t="s">
        <v>22</v>
      </c>
      <c r="I16" s="83"/>
      <c r="J16" s="83"/>
      <c r="K16" s="39"/>
      <c r="L16" s="38" t="s">
        <v>28</v>
      </c>
      <c r="M16" s="39"/>
      <c r="N16" s="39"/>
      <c r="Y16" s="39"/>
      <c r="Z16" s="39"/>
      <c r="AA16" s="39"/>
      <c r="AB16" s="39"/>
      <c r="AC16" s="39"/>
      <c r="AD16" s="39"/>
      <c r="AE16" s="39"/>
      <c r="AF16" s="39"/>
      <c r="AH16" s="45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39"/>
      <c r="BN16" s="39"/>
      <c r="BO16" s="40"/>
      <c r="BP16" s="40"/>
      <c r="BQ16" s="5"/>
      <c r="BR16" s="5"/>
      <c r="BS16" s="5"/>
      <c r="BT16" s="41"/>
      <c r="BU16" s="41"/>
      <c r="BV16" s="41"/>
      <c r="BW16" s="41"/>
      <c r="BX16" s="41"/>
      <c r="BY16" s="39"/>
      <c r="CI16" s="46"/>
      <c r="CJ16" s="45"/>
      <c r="CK16" s="45"/>
      <c r="CL16" s="45"/>
      <c r="CM16" s="45"/>
      <c r="CN16" s="45"/>
    </row>
    <row r="17" spans="1:87" s="31" customFormat="1" ht="27.75" customHeight="1" x14ac:dyDescent="0.2">
      <c r="A17" s="10" t="s">
        <v>23</v>
      </c>
      <c r="B17" s="10"/>
      <c r="C17" s="35"/>
      <c r="D17" s="35"/>
      <c r="E17" s="47" t="s">
        <v>13</v>
      </c>
      <c r="F17" s="15"/>
      <c r="G17" s="39"/>
      <c r="H17" s="83" t="s">
        <v>24</v>
      </c>
      <c r="I17" s="83"/>
      <c r="J17" s="83"/>
      <c r="K17" s="39"/>
      <c r="L17" s="38" t="s">
        <v>10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BM17" s="39"/>
      <c r="BN17" s="39"/>
      <c r="BO17" s="39"/>
      <c r="BP17" s="39"/>
      <c r="BQ17" s="39"/>
      <c r="BR17" s="39"/>
      <c r="BT17" s="45"/>
      <c r="BU17" s="45"/>
      <c r="BV17" s="45"/>
      <c r="BW17" s="45"/>
      <c r="BX17" s="45"/>
      <c r="BY17" s="39"/>
      <c r="CI17" s="46"/>
    </row>
    <row r="18" spans="1:87" s="31" customFormat="1" ht="27.75" customHeight="1" x14ac:dyDescent="0.25">
      <c r="A18" s="10" t="s">
        <v>25</v>
      </c>
      <c r="B18" s="10"/>
      <c r="C18" s="48"/>
      <c r="D18" s="48"/>
      <c r="E18" s="49" t="s">
        <v>9</v>
      </c>
      <c r="F18" s="15"/>
      <c r="G18" s="39"/>
      <c r="H18" s="70" t="s">
        <v>26</v>
      </c>
      <c r="I18" s="70"/>
      <c r="J18" s="70"/>
      <c r="K18" s="37"/>
      <c r="L18" s="50" t="s">
        <v>11</v>
      </c>
      <c r="M18" s="37"/>
      <c r="N18" s="37"/>
      <c r="O18" s="37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F18" s="39"/>
      <c r="BM18" s="39"/>
      <c r="BN18" s="39"/>
      <c r="BO18" s="39"/>
      <c r="BP18" s="39"/>
      <c r="BQ18" s="39"/>
      <c r="BR18" s="39"/>
      <c r="BY18" s="39"/>
      <c r="CI18" s="46"/>
    </row>
    <row r="19" spans="1:87" s="31" customFormat="1" ht="27.75" customHeight="1" x14ac:dyDescent="0.25">
      <c r="A19" s="10" t="s">
        <v>38</v>
      </c>
      <c r="B19" s="10"/>
      <c r="C19" s="48"/>
      <c r="D19" s="48"/>
      <c r="E19" s="64"/>
      <c r="F19" s="15"/>
      <c r="G19" s="83" t="s">
        <v>27</v>
      </c>
      <c r="H19" s="83"/>
      <c r="I19" s="83"/>
      <c r="J19" s="83"/>
      <c r="K19" s="39"/>
      <c r="L19" s="50" t="s">
        <v>12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R19" s="39"/>
      <c r="BY19" s="39"/>
      <c r="CI19" s="46"/>
    </row>
    <row r="20" spans="1:87" ht="33" customHeight="1" x14ac:dyDescent="0.2">
      <c r="E20" s="36"/>
      <c r="F20" s="83" t="s">
        <v>29</v>
      </c>
      <c r="G20" s="83"/>
      <c r="H20" s="83"/>
      <c r="I20" s="83"/>
      <c r="J20" s="83"/>
      <c r="K20" s="39"/>
      <c r="L20" s="50" t="s">
        <v>30</v>
      </c>
    </row>
  </sheetData>
  <mergeCells count="92">
    <mergeCell ref="B1:AV1"/>
    <mergeCell ref="M2:T2"/>
    <mergeCell ref="U2:Y2"/>
    <mergeCell ref="C3:H3"/>
    <mergeCell ref="J3:R4"/>
    <mergeCell ref="BO3:BV3"/>
    <mergeCell ref="A5:A6"/>
    <mergeCell ref="B5:B6"/>
    <mergeCell ref="C5:D5"/>
    <mergeCell ref="E5:F5"/>
    <mergeCell ref="G5:H5"/>
    <mergeCell ref="I5:J5"/>
    <mergeCell ref="K5:L5"/>
    <mergeCell ref="M5:N5"/>
    <mergeCell ref="O5:P5"/>
    <mergeCell ref="BM3:BN3"/>
    <mergeCell ref="Q5:R5"/>
    <mergeCell ref="S5:T5"/>
    <mergeCell ref="U5:V5"/>
    <mergeCell ref="W5:X5"/>
    <mergeCell ref="Y5:Z5"/>
    <mergeCell ref="M6:N6"/>
    <mergeCell ref="O6:P6"/>
    <mergeCell ref="Q6:R6"/>
    <mergeCell ref="BA5:BB5"/>
    <mergeCell ref="BC5:BD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C6:D6"/>
    <mergeCell ref="E6:F6"/>
    <mergeCell ref="G6:H6"/>
    <mergeCell ref="I6:J6"/>
    <mergeCell ref="K6:L6"/>
    <mergeCell ref="Y6:Z6"/>
    <mergeCell ref="AA6:AB6"/>
    <mergeCell ref="AC6:AD6"/>
    <mergeCell ref="BM5:BV5"/>
    <mergeCell ref="BW5:BX5"/>
    <mergeCell ref="BE5:BF5"/>
    <mergeCell ref="BG5:BH5"/>
    <mergeCell ref="BI5:BJ5"/>
    <mergeCell ref="BK5:BL5"/>
    <mergeCell ref="AM5:AN5"/>
    <mergeCell ref="AA5:AB5"/>
    <mergeCell ref="BC6:BD6"/>
    <mergeCell ref="BE6:BF6"/>
    <mergeCell ref="BG6:BH6"/>
    <mergeCell ref="BI6:BJ6"/>
    <mergeCell ref="BK6:BL6"/>
    <mergeCell ref="A13:BL13"/>
    <mergeCell ref="AQ6:AR6"/>
    <mergeCell ref="AS6:AT6"/>
    <mergeCell ref="AU6:AV6"/>
    <mergeCell ref="AW6:AX6"/>
    <mergeCell ref="AY6:AZ6"/>
    <mergeCell ref="BA6:BB6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A14:B14"/>
    <mergeCell ref="BM14:BX14"/>
    <mergeCell ref="A15:B15"/>
    <mergeCell ref="H15:J15"/>
    <mergeCell ref="P15:Z15"/>
    <mergeCell ref="AD15:AK15"/>
    <mergeCell ref="AO15:AV15"/>
    <mergeCell ref="BD15:BO15"/>
    <mergeCell ref="BQ16:BS16"/>
    <mergeCell ref="A17:B17"/>
    <mergeCell ref="H17:J17"/>
    <mergeCell ref="A18:B18"/>
    <mergeCell ref="H18:J18"/>
    <mergeCell ref="A19:B19"/>
    <mergeCell ref="G19:J19"/>
    <mergeCell ref="F20:J20"/>
    <mergeCell ref="A16:B16"/>
    <mergeCell ref="H16:J16"/>
  </mergeCells>
  <conditionalFormatting sqref="C5:AY5">
    <cfRule type="expression" dxfId="17" priority="4">
      <formula>$C$6="Sat"</formula>
    </cfRule>
  </conditionalFormatting>
  <conditionalFormatting sqref="E19 C7:X7 AC7:AD7 AQ7:AR7 BE7:BF7 O8:P8 AC8:AD8 AQ8:AR8 BE8:BF8 O9:P9 AC9:AD9 AQ9:AR9 BE9:BF9 O10:P10 AC10:AD10 AQ10:AR10 BE10:BF10">
    <cfRule type="expression" dxfId="16" priority="1">
      <formula>$C$6="Sat"</formula>
    </cfRule>
  </conditionalFormatting>
  <conditionalFormatting sqref="BI5">
    <cfRule type="expression" dxfId="15" priority="3">
      <formula>$C$6="Sat"</formula>
    </cfRule>
  </conditionalFormatting>
  <conditionalFormatting sqref="BK5">
    <cfRule type="expression" dxfId="14" priority="2">
      <formula>$C$6="Sat"</formula>
    </cfRule>
  </conditionalFormatting>
  <conditionalFormatting sqref="C6:BL6">
    <cfRule type="expression" dxfId="13" priority="7">
      <formula>$C$6="Sat"</formula>
    </cfRule>
  </conditionalFormatting>
  <conditionalFormatting sqref="BG5">
    <cfRule type="expression" dxfId="12" priority="8">
      <formula>$C$6="Sat"</formula>
    </cfRule>
  </conditionalFormatting>
  <conditionalFormatting sqref="BE5">
    <cfRule type="expression" dxfId="11" priority="9">
      <formula>$C$6="Sat"</formula>
    </cfRule>
  </conditionalFormatting>
  <conditionalFormatting sqref="BC5">
    <cfRule type="expression" dxfId="10" priority="10">
      <formula>$C$6="Sat"</formula>
    </cfRule>
  </conditionalFormatting>
  <conditionalFormatting sqref="BA5">
    <cfRule type="expression" dxfId="9" priority="11">
      <formula>$C$6="Sat"</formula>
    </cfRule>
  </conditionalFormatting>
  <pageMargins left="0.15748031496062992" right="0.15748031496062992" top="0.74803149606299213" bottom="0.74803149606299213" header="0.31496062992125984" footer="0.31496062992125984"/>
  <pageSetup paperSize="9" scale="5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17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2" sqref="H2"/>
    </sheetView>
  </sheetViews>
  <sheetFormatPr defaultColWidth="8.85546875" defaultRowHeight="14.25" x14ac:dyDescent="0.2"/>
  <cols>
    <col min="1" max="1" width="4.85546875" style="15" customWidth="1"/>
    <col min="2" max="2" width="10.42578125" style="15" customWidth="1"/>
    <col min="3" max="8" width="2.7109375" style="17" customWidth="1"/>
    <col min="9" max="64" width="2.7109375" style="15" customWidth="1"/>
    <col min="65" max="65" width="3.7109375" style="15" customWidth="1"/>
    <col min="66" max="73" width="2.7109375" style="15" customWidth="1"/>
    <col min="74" max="74" width="3.7109375" style="15" customWidth="1"/>
    <col min="75" max="76" width="4.28515625" style="15" customWidth="1"/>
    <col min="77" max="77" width="8.85546875" style="15" customWidth="1"/>
    <col min="78" max="16384" width="8.85546875" style="15"/>
  </cols>
  <sheetData>
    <row r="1" spans="1:107" ht="27" x14ac:dyDescent="0.2">
      <c r="B1" s="76" t="s">
        <v>3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</row>
    <row r="2" spans="1:107" ht="21" customHeight="1" x14ac:dyDescent="0.2">
      <c r="M2" s="9" t="s">
        <v>33</v>
      </c>
      <c r="N2" s="9"/>
      <c r="O2" s="9"/>
      <c r="P2" s="9"/>
      <c r="Q2" s="9"/>
      <c r="R2" s="9"/>
      <c r="S2" s="9"/>
      <c r="T2" s="9"/>
      <c r="U2" s="8">
        <v>45560</v>
      </c>
      <c r="V2" s="8"/>
      <c r="W2" s="8"/>
      <c r="X2" s="8"/>
      <c r="Y2" s="8"/>
    </row>
    <row r="3" spans="1:107" ht="25.5" customHeight="1" x14ac:dyDescent="0.2">
      <c r="B3" s="19" t="s">
        <v>0</v>
      </c>
      <c r="C3" s="77">
        <v>45530</v>
      </c>
      <c r="D3" s="77"/>
      <c r="E3" s="77"/>
      <c r="F3" s="77"/>
      <c r="G3" s="77"/>
      <c r="H3" s="78"/>
      <c r="J3" s="79" t="s">
        <v>31</v>
      </c>
      <c r="K3" s="79"/>
      <c r="L3" s="79"/>
      <c r="M3" s="79"/>
      <c r="N3" s="79"/>
      <c r="O3" s="79"/>
      <c r="P3" s="79"/>
      <c r="Q3" s="79"/>
      <c r="R3" s="79"/>
      <c r="T3" s="20"/>
      <c r="U3" s="18"/>
      <c r="V3" s="20"/>
      <c r="W3" s="20"/>
      <c r="BM3" s="82">
        <v>31</v>
      </c>
      <c r="BN3" s="82"/>
      <c r="BO3" s="81" t="s">
        <v>37</v>
      </c>
      <c r="BP3" s="81"/>
      <c r="BQ3" s="81"/>
      <c r="BR3" s="81"/>
      <c r="BS3" s="81"/>
      <c r="BT3" s="81"/>
      <c r="BU3" s="81"/>
      <c r="BV3" s="81"/>
    </row>
    <row r="4" spans="1:107" ht="27" x14ac:dyDescent="0.35">
      <c r="B4" s="58" t="s">
        <v>2</v>
      </c>
      <c r="C4" s="22"/>
      <c r="D4" s="22"/>
      <c r="E4" s="22"/>
      <c r="F4" s="22"/>
      <c r="G4" s="22"/>
      <c r="H4" s="23"/>
      <c r="I4" s="24"/>
      <c r="J4" s="80"/>
      <c r="K4" s="80"/>
      <c r="L4" s="80"/>
      <c r="M4" s="80"/>
      <c r="N4" s="80"/>
      <c r="O4" s="80"/>
      <c r="P4" s="80"/>
      <c r="Q4" s="80"/>
      <c r="R4" s="80"/>
      <c r="S4" s="24"/>
      <c r="T4" s="25"/>
      <c r="U4" s="21"/>
      <c r="W4" s="24"/>
    </row>
    <row r="5" spans="1:107" s="93" customFormat="1" ht="24.75" customHeight="1" x14ac:dyDescent="0.25">
      <c r="A5" s="84" t="s">
        <v>4</v>
      </c>
      <c r="B5" s="85" t="s">
        <v>1</v>
      </c>
      <c r="C5" s="86">
        <f>C3</f>
        <v>45530</v>
      </c>
      <c r="D5" s="87"/>
      <c r="E5" s="86">
        <f>C5+1</f>
        <v>45531</v>
      </c>
      <c r="F5" s="87"/>
      <c r="G5" s="86">
        <f>E5+1</f>
        <v>45532</v>
      </c>
      <c r="H5" s="87"/>
      <c r="I5" s="86">
        <f>G5+1</f>
        <v>45533</v>
      </c>
      <c r="J5" s="87"/>
      <c r="K5" s="86">
        <f>I5+1</f>
        <v>45534</v>
      </c>
      <c r="L5" s="87"/>
      <c r="M5" s="86">
        <f>K5+1</f>
        <v>45535</v>
      </c>
      <c r="N5" s="87"/>
      <c r="O5" s="86">
        <f>M5+1</f>
        <v>45536</v>
      </c>
      <c r="P5" s="87"/>
      <c r="Q5" s="86">
        <f>O5+1</f>
        <v>45537</v>
      </c>
      <c r="R5" s="87"/>
      <c r="S5" s="86">
        <f>Q5+1</f>
        <v>45538</v>
      </c>
      <c r="T5" s="87"/>
      <c r="U5" s="86">
        <f>S5+1</f>
        <v>45539</v>
      </c>
      <c r="V5" s="87"/>
      <c r="W5" s="86">
        <f>U5+1</f>
        <v>45540</v>
      </c>
      <c r="X5" s="87"/>
      <c r="Y5" s="86">
        <f>W5+1</f>
        <v>45541</v>
      </c>
      <c r="Z5" s="87"/>
      <c r="AA5" s="86">
        <f>Y5+1</f>
        <v>45542</v>
      </c>
      <c r="AB5" s="87"/>
      <c r="AC5" s="86">
        <f>AA5+1</f>
        <v>45543</v>
      </c>
      <c r="AD5" s="87"/>
      <c r="AE5" s="86">
        <f>AC5+1</f>
        <v>45544</v>
      </c>
      <c r="AF5" s="87"/>
      <c r="AG5" s="86">
        <f>AE5+1</f>
        <v>45545</v>
      </c>
      <c r="AH5" s="87"/>
      <c r="AI5" s="86">
        <f>AG5+1</f>
        <v>45546</v>
      </c>
      <c r="AJ5" s="87"/>
      <c r="AK5" s="86">
        <f>AI5+1</f>
        <v>45547</v>
      </c>
      <c r="AL5" s="87"/>
      <c r="AM5" s="86">
        <f>AK5+1</f>
        <v>45548</v>
      </c>
      <c r="AN5" s="87"/>
      <c r="AO5" s="86">
        <f>AM5+1</f>
        <v>45549</v>
      </c>
      <c r="AP5" s="87"/>
      <c r="AQ5" s="86">
        <f>AO5+1</f>
        <v>45550</v>
      </c>
      <c r="AR5" s="87"/>
      <c r="AS5" s="86">
        <f>AQ5+1</f>
        <v>45551</v>
      </c>
      <c r="AT5" s="87"/>
      <c r="AU5" s="86">
        <f>AS5+1</f>
        <v>45552</v>
      </c>
      <c r="AV5" s="87"/>
      <c r="AW5" s="86">
        <f>AU5+1</f>
        <v>45553</v>
      </c>
      <c r="AX5" s="87"/>
      <c r="AY5" s="86">
        <f>AW5+1</f>
        <v>45554</v>
      </c>
      <c r="AZ5" s="87"/>
      <c r="BA5" s="86">
        <f>AY5+1</f>
        <v>45555</v>
      </c>
      <c r="BB5" s="87"/>
      <c r="BC5" s="86">
        <f>BA5+1</f>
        <v>45556</v>
      </c>
      <c r="BD5" s="87"/>
      <c r="BE5" s="86">
        <f>BC5+1</f>
        <v>45557</v>
      </c>
      <c r="BF5" s="87"/>
      <c r="BG5" s="86">
        <f>BE5+1</f>
        <v>45558</v>
      </c>
      <c r="BH5" s="87"/>
      <c r="BI5" s="86">
        <f>BG5+1</f>
        <v>45559</v>
      </c>
      <c r="BJ5" s="87"/>
      <c r="BK5" s="86">
        <f>BI5+1</f>
        <v>45560</v>
      </c>
      <c r="BL5" s="87"/>
      <c r="BM5" s="88" t="s">
        <v>5</v>
      </c>
      <c r="BN5" s="89"/>
      <c r="BO5" s="89"/>
      <c r="BP5" s="89"/>
      <c r="BQ5" s="89"/>
      <c r="BR5" s="89"/>
      <c r="BS5" s="89"/>
      <c r="BT5" s="89"/>
      <c r="BU5" s="89"/>
      <c r="BV5" s="90"/>
      <c r="BW5" s="91" t="s">
        <v>6</v>
      </c>
      <c r="BX5" s="92"/>
    </row>
    <row r="6" spans="1:107" s="100" customFormat="1" ht="39" customHeight="1" x14ac:dyDescent="0.15">
      <c r="A6" s="94"/>
      <c r="B6" s="95"/>
      <c r="C6" s="96">
        <f>C3</f>
        <v>45530</v>
      </c>
      <c r="D6" s="97"/>
      <c r="E6" s="96">
        <f>C6+1</f>
        <v>45531</v>
      </c>
      <c r="F6" s="97"/>
      <c r="G6" s="96">
        <f>E6+1</f>
        <v>45532</v>
      </c>
      <c r="H6" s="97"/>
      <c r="I6" s="96">
        <f>G6+1</f>
        <v>45533</v>
      </c>
      <c r="J6" s="97"/>
      <c r="K6" s="96">
        <f>I6+1</f>
        <v>45534</v>
      </c>
      <c r="L6" s="97"/>
      <c r="M6" s="96">
        <f>K6+1</f>
        <v>45535</v>
      </c>
      <c r="N6" s="97"/>
      <c r="O6" s="96">
        <f>M6+1</f>
        <v>45536</v>
      </c>
      <c r="P6" s="97"/>
      <c r="Q6" s="96">
        <f>O6+1</f>
        <v>45537</v>
      </c>
      <c r="R6" s="97"/>
      <c r="S6" s="96">
        <f>Q6+1</f>
        <v>45538</v>
      </c>
      <c r="T6" s="97"/>
      <c r="U6" s="96">
        <f>S6+1</f>
        <v>45539</v>
      </c>
      <c r="V6" s="97"/>
      <c r="W6" s="96">
        <f>U6+1</f>
        <v>45540</v>
      </c>
      <c r="X6" s="97"/>
      <c r="Y6" s="96">
        <f>W6+1</f>
        <v>45541</v>
      </c>
      <c r="Z6" s="97"/>
      <c r="AA6" s="96">
        <f>Y6+1</f>
        <v>45542</v>
      </c>
      <c r="AB6" s="97"/>
      <c r="AC6" s="96">
        <f>AA6+1</f>
        <v>45543</v>
      </c>
      <c r="AD6" s="97"/>
      <c r="AE6" s="96">
        <f>AC6+1</f>
        <v>45544</v>
      </c>
      <c r="AF6" s="97"/>
      <c r="AG6" s="96">
        <f>AE6+1</f>
        <v>45545</v>
      </c>
      <c r="AH6" s="97"/>
      <c r="AI6" s="96">
        <f>AG6+1</f>
        <v>45546</v>
      </c>
      <c r="AJ6" s="97"/>
      <c r="AK6" s="96">
        <f>AI6+1</f>
        <v>45547</v>
      </c>
      <c r="AL6" s="97"/>
      <c r="AM6" s="96">
        <f>AK6+1</f>
        <v>45548</v>
      </c>
      <c r="AN6" s="97"/>
      <c r="AO6" s="96">
        <f>AM6+1</f>
        <v>45549</v>
      </c>
      <c r="AP6" s="97"/>
      <c r="AQ6" s="96">
        <f>AO6+1</f>
        <v>45550</v>
      </c>
      <c r="AR6" s="97"/>
      <c r="AS6" s="96">
        <f>AQ6+1</f>
        <v>45551</v>
      </c>
      <c r="AT6" s="97"/>
      <c r="AU6" s="96">
        <f>AS6+1</f>
        <v>45552</v>
      </c>
      <c r="AV6" s="97"/>
      <c r="AW6" s="96">
        <f>AU6+1</f>
        <v>45553</v>
      </c>
      <c r="AX6" s="97"/>
      <c r="AY6" s="96">
        <f>AW6+1</f>
        <v>45554</v>
      </c>
      <c r="AZ6" s="97"/>
      <c r="BA6" s="96">
        <f>AY6+1</f>
        <v>45555</v>
      </c>
      <c r="BB6" s="97"/>
      <c r="BC6" s="96">
        <f>BA6+1</f>
        <v>45556</v>
      </c>
      <c r="BD6" s="97"/>
      <c r="BE6" s="96">
        <f>BC6+1</f>
        <v>45557</v>
      </c>
      <c r="BF6" s="97"/>
      <c r="BG6" s="96">
        <f>BE6+1</f>
        <v>45558</v>
      </c>
      <c r="BH6" s="97"/>
      <c r="BI6" s="96">
        <f>BG6+1</f>
        <v>45559</v>
      </c>
      <c r="BJ6" s="97"/>
      <c r="BK6" s="96">
        <f>BI6+1</f>
        <v>45560</v>
      </c>
      <c r="BL6" s="97"/>
      <c r="BM6" s="98" t="s">
        <v>7</v>
      </c>
      <c r="BN6" s="52" t="s">
        <v>8</v>
      </c>
      <c r="BO6" s="53" t="s">
        <v>9</v>
      </c>
      <c r="BP6" s="54" t="s">
        <v>28</v>
      </c>
      <c r="BQ6" s="54" t="s">
        <v>30</v>
      </c>
      <c r="BR6" s="54" t="s">
        <v>10</v>
      </c>
      <c r="BS6" s="54" t="s">
        <v>11</v>
      </c>
      <c r="BT6" s="54" t="s">
        <v>12</v>
      </c>
      <c r="BU6" s="55" t="s">
        <v>13</v>
      </c>
      <c r="BV6" s="99" t="s">
        <v>14</v>
      </c>
      <c r="BW6" s="27" t="s">
        <v>15</v>
      </c>
      <c r="BX6" s="27" t="s">
        <v>16</v>
      </c>
    </row>
    <row r="7" spans="1:107" s="100" customFormat="1" ht="26.25" customHeight="1" x14ac:dyDescent="0.15">
      <c r="A7" s="101">
        <v>1</v>
      </c>
      <c r="B7" s="102" t="s">
        <v>39</v>
      </c>
      <c r="C7" s="103" t="s">
        <v>7</v>
      </c>
      <c r="D7" s="103" t="s">
        <v>7</v>
      </c>
      <c r="E7" s="103" t="s">
        <v>7</v>
      </c>
      <c r="F7" s="103" t="s">
        <v>7</v>
      </c>
      <c r="G7" s="103" t="s">
        <v>7</v>
      </c>
      <c r="H7" s="103" t="s">
        <v>7</v>
      </c>
      <c r="I7" s="103" t="s">
        <v>7</v>
      </c>
      <c r="J7" s="103" t="s">
        <v>7</v>
      </c>
      <c r="K7" s="103" t="s">
        <v>7</v>
      </c>
      <c r="L7" s="103" t="s">
        <v>7</v>
      </c>
      <c r="M7" s="103" t="s">
        <v>7</v>
      </c>
      <c r="N7" s="103" t="s">
        <v>7</v>
      </c>
      <c r="O7" s="103" t="s">
        <v>7</v>
      </c>
      <c r="P7" s="103" t="s">
        <v>7</v>
      </c>
      <c r="Q7" s="104" t="s">
        <v>9</v>
      </c>
      <c r="R7" s="104" t="s">
        <v>9</v>
      </c>
      <c r="S7" s="104" t="s">
        <v>9</v>
      </c>
      <c r="T7" s="104" t="s">
        <v>9</v>
      </c>
      <c r="U7" s="103" t="s">
        <v>7</v>
      </c>
      <c r="V7" s="103" t="s">
        <v>7</v>
      </c>
      <c r="W7" s="103" t="s">
        <v>7</v>
      </c>
      <c r="X7" s="103" t="s">
        <v>7</v>
      </c>
      <c r="Y7" s="103" t="s">
        <v>7</v>
      </c>
      <c r="Z7" s="103" t="s">
        <v>7</v>
      </c>
      <c r="AA7" s="103" t="s">
        <v>7</v>
      </c>
      <c r="AB7" s="103" t="s">
        <v>7</v>
      </c>
      <c r="AC7" s="103" t="s">
        <v>7</v>
      </c>
      <c r="AD7" s="103" t="s">
        <v>7</v>
      </c>
      <c r="AE7" s="103" t="s">
        <v>7</v>
      </c>
      <c r="AF7" s="103" t="s">
        <v>7</v>
      </c>
      <c r="AG7" s="103" t="s">
        <v>7</v>
      </c>
      <c r="AH7" s="103" t="s">
        <v>7</v>
      </c>
      <c r="AI7" s="103" t="s">
        <v>7</v>
      </c>
      <c r="AJ7" s="103" t="s">
        <v>7</v>
      </c>
      <c r="AK7" s="103" t="s">
        <v>7</v>
      </c>
      <c r="AL7" s="103" t="s">
        <v>7</v>
      </c>
      <c r="AM7" s="103" t="s">
        <v>7</v>
      </c>
      <c r="AN7" s="103" t="s">
        <v>7</v>
      </c>
      <c r="AO7" s="103" t="s">
        <v>7</v>
      </c>
      <c r="AP7" s="103" t="s">
        <v>7</v>
      </c>
      <c r="AQ7" s="103" t="s">
        <v>7</v>
      </c>
      <c r="AR7" s="103" t="s">
        <v>7</v>
      </c>
      <c r="AS7" s="103" t="s">
        <v>7</v>
      </c>
      <c r="AT7" s="103" t="s">
        <v>7</v>
      </c>
      <c r="AU7" s="103" t="s">
        <v>7</v>
      </c>
      <c r="AV7" s="103" t="s">
        <v>7</v>
      </c>
      <c r="AW7" s="103" t="s">
        <v>7</v>
      </c>
      <c r="AX7" s="103" t="s">
        <v>7</v>
      </c>
      <c r="AY7" s="103" t="s">
        <v>7</v>
      </c>
      <c r="AZ7" s="103" t="s">
        <v>7</v>
      </c>
      <c r="BA7" s="103" t="s">
        <v>7</v>
      </c>
      <c r="BB7" s="103" t="s">
        <v>7</v>
      </c>
      <c r="BC7" s="103" t="s">
        <v>7</v>
      </c>
      <c r="BD7" s="103" t="s">
        <v>7</v>
      </c>
      <c r="BE7" s="103" t="s">
        <v>7</v>
      </c>
      <c r="BF7" s="103" t="s">
        <v>7</v>
      </c>
      <c r="BG7" s="103" t="s">
        <v>7</v>
      </c>
      <c r="BH7" s="103" t="s">
        <v>7</v>
      </c>
      <c r="BI7" s="103" t="s">
        <v>7</v>
      </c>
      <c r="BJ7" s="103" t="s">
        <v>7</v>
      </c>
      <c r="BK7" s="103" t="s">
        <v>7</v>
      </c>
      <c r="BL7" s="103" t="s">
        <v>7</v>
      </c>
      <c r="BM7" s="105">
        <f>COUNTIF($C7:$BL7,"X")*1/2</f>
        <v>29</v>
      </c>
      <c r="BN7" s="105">
        <f>COUNTIF($C7:$BL7,"P")*1/2</f>
        <v>0</v>
      </c>
      <c r="BO7" s="105">
        <f>COUNTIF($C7:$BL7,"NL")*1/2</f>
        <v>2</v>
      </c>
      <c r="BP7" s="105">
        <f>COUNTIF($C7:$BL7,"O")*1/2</f>
        <v>0</v>
      </c>
      <c r="BQ7" s="105">
        <f>COUNTIF($C7:$BL7,"Pr")*1/2</f>
        <v>0</v>
      </c>
      <c r="BR7" s="105">
        <f>COUNTIF($C7:$BL7,"TS")*1/2</f>
        <v>0</v>
      </c>
      <c r="BS7" s="105">
        <f>COUNTIF($C7:$BL7,"T")*1/2</f>
        <v>0</v>
      </c>
      <c r="BT7" s="105">
        <f>COUNTIF($C7:$BL7,"NX")*1/2</f>
        <v>0</v>
      </c>
      <c r="BU7" s="105">
        <f>COUNTIF($C7:$BL7,"KL")*1/2</f>
        <v>0</v>
      </c>
      <c r="BV7" s="105">
        <f>SUM(BM7:BU7)-BP7-BR7-BS7-BU7-BT7</f>
        <v>31</v>
      </c>
      <c r="BW7" s="106">
        <v>0</v>
      </c>
      <c r="BX7" s="106">
        <f>BW7-BN7</f>
        <v>0</v>
      </c>
    </row>
    <row r="8" spans="1:107" s="100" customFormat="1" ht="26.25" customHeight="1" x14ac:dyDescent="0.15">
      <c r="A8" s="101"/>
      <c r="B8" s="102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8"/>
      <c r="P8" s="108"/>
      <c r="Q8" s="108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8"/>
      <c r="BI8" s="108"/>
      <c r="BJ8" s="108"/>
      <c r="BK8" s="108"/>
      <c r="BL8" s="108"/>
      <c r="BM8" s="105">
        <f>COUNTIF($C8:$BL8,"X")*1/2</f>
        <v>0</v>
      </c>
      <c r="BN8" s="105">
        <f>COUNTIF($C8:$BL8,"P")*1/2</f>
        <v>0</v>
      </c>
      <c r="BO8" s="105">
        <f>COUNTIF($C8:$BL8,"NL")*1/2</f>
        <v>0</v>
      </c>
      <c r="BP8" s="105">
        <f>COUNTIF($C8:$BL8,"O")*1/2</f>
        <v>0</v>
      </c>
      <c r="BQ8" s="105">
        <f>COUNTIF($C8:$BL8,"Pr")*1/2</f>
        <v>0</v>
      </c>
      <c r="BR8" s="105">
        <f>COUNTIF($C8:$BL8,"TS")*1/2</f>
        <v>0</v>
      </c>
      <c r="BS8" s="105">
        <f>COUNTIF($C8:$BL8,"T")*1/2</f>
        <v>0</v>
      </c>
      <c r="BT8" s="105">
        <f>COUNTIF($C8:$BL8,"NX")*1/2</f>
        <v>0</v>
      </c>
      <c r="BU8" s="105">
        <f>COUNTIF($C8:$BL8,"KL")*1/2</f>
        <v>0</v>
      </c>
      <c r="BV8" s="105">
        <f>SUM(BM8:BU8)-BP8-BR8-BS8-BU8-BT8</f>
        <v>0</v>
      </c>
      <c r="BW8" s="106"/>
      <c r="BX8" s="106">
        <f>BW8-BN8</f>
        <v>0</v>
      </c>
    </row>
    <row r="9" spans="1:107" s="100" customFormat="1" ht="26.25" customHeight="1" x14ac:dyDescent="0.15">
      <c r="A9" s="101"/>
      <c r="B9" s="102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8"/>
      <c r="P9" s="108"/>
      <c r="Q9" s="108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8"/>
      <c r="BI9" s="108"/>
      <c r="BJ9" s="108"/>
      <c r="BK9" s="108"/>
      <c r="BL9" s="108"/>
      <c r="BM9" s="105">
        <f>COUNTIF($C9:$BL9,"X")*1/2</f>
        <v>0</v>
      </c>
      <c r="BN9" s="105">
        <f>COUNTIF($C9:$BL9,"P")*1/2</f>
        <v>0</v>
      </c>
      <c r="BO9" s="105">
        <f>COUNTIF($C9:$BL9,"NL")*1/2</f>
        <v>0</v>
      </c>
      <c r="BP9" s="105">
        <f>COUNTIF($C9:$BL9,"O")*1/2</f>
        <v>0</v>
      </c>
      <c r="BQ9" s="105">
        <f>COUNTIF($C9:$BL9,"Pr")*1/2</f>
        <v>0</v>
      </c>
      <c r="BR9" s="105">
        <f>COUNTIF($C9:$BL9,"TS")*1/2</f>
        <v>0</v>
      </c>
      <c r="BS9" s="105">
        <f>COUNTIF($C9:$BL9,"T")*1/2</f>
        <v>0</v>
      </c>
      <c r="BT9" s="105">
        <f>COUNTIF($C9:$BL9,"NX")*1/2</f>
        <v>0</v>
      </c>
      <c r="BU9" s="105">
        <f>COUNTIF($C9:$BL9,"KL")*1/2</f>
        <v>0</v>
      </c>
      <c r="BV9" s="105">
        <f>SUM(BM9:BU9)-BP9-BR9-BS9-BU9-BT9</f>
        <v>0</v>
      </c>
      <c r="BW9" s="106"/>
      <c r="BX9" s="106">
        <f>BW9-BN9</f>
        <v>0</v>
      </c>
    </row>
    <row r="10" spans="1:107" s="100" customFormat="1" ht="19.5" customHeight="1" x14ac:dyDescent="0.15">
      <c r="A10" s="109" t="s">
        <v>34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1">
        <f t="shared" ref="BM10:BX10" si="0">SUM(BM7:BM9)</f>
        <v>29</v>
      </c>
      <c r="BN10" s="111">
        <f t="shared" si="0"/>
        <v>0</v>
      </c>
      <c r="BO10" s="111">
        <f t="shared" si="0"/>
        <v>2</v>
      </c>
      <c r="BP10" s="111">
        <f t="shared" si="0"/>
        <v>0</v>
      </c>
      <c r="BQ10" s="111">
        <f t="shared" si="0"/>
        <v>0</v>
      </c>
      <c r="BR10" s="111">
        <f t="shared" si="0"/>
        <v>0</v>
      </c>
      <c r="BS10" s="111">
        <f t="shared" si="0"/>
        <v>0</v>
      </c>
      <c r="BT10" s="111">
        <f t="shared" si="0"/>
        <v>0</v>
      </c>
      <c r="BU10" s="111">
        <f t="shared" si="0"/>
        <v>0</v>
      </c>
      <c r="BV10" s="111">
        <f t="shared" si="0"/>
        <v>31</v>
      </c>
      <c r="BW10" s="111">
        <f t="shared" si="0"/>
        <v>0</v>
      </c>
      <c r="BX10" s="111">
        <f t="shared" si="0"/>
        <v>0</v>
      </c>
    </row>
    <row r="11" spans="1:107" s="115" customFormat="1" ht="30" customHeight="1" x14ac:dyDescent="0.15">
      <c r="A11" s="112" t="s">
        <v>59</v>
      </c>
      <c r="B11" s="112"/>
      <c r="C11" s="113"/>
      <c r="D11" s="113"/>
      <c r="E11" s="100"/>
      <c r="F11" s="100"/>
      <c r="G11" s="114"/>
      <c r="I11" s="116"/>
      <c r="AC11" s="117"/>
      <c r="BM11" s="118" t="s">
        <v>58</v>
      </c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</row>
    <row r="12" spans="1:107" s="31" customFormat="1" ht="27.75" customHeight="1" x14ac:dyDescent="0.2">
      <c r="A12" s="10" t="s">
        <v>17</v>
      </c>
      <c r="B12" s="10"/>
      <c r="C12" s="35"/>
      <c r="D12" s="35"/>
      <c r="E12" s="36" t="s">
        <v>7</v>
      </c>
      <c r="F12" s="15"/>
      <c r="G12" s="15"/>
      <c r="H12" s="70" t="s">
        <v>18</v>
      </c>
      <c r="I12" s="70"/>
      <c r="J12" s="70"/>
      <c r="K12" s="37"/>
      <c r="L12" s="38" t="s">
        <v>28</v>
      </c>
      <c r="M12" s="37"/>
      <c r="N12" s="37"/>
      <c r="P12" s="1" t="s">
        <v>19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39"/>
      <c r="AB12" s="39"/>
      <c r="AC12" s="40"/>
      <c r="AD12" s="4" t="s">
        <v>35</v>
      </c>
      <c r="AE12" s="4"/>
      <c r="AF12" s="4"/>
      <c r="AG12" s="4"/>
      <c r="AH12" s="4"/>
      <c r="AI12" s="4"/>
      <c r="AJ12" s="4"/>
      <c r="AK12" s="4"/>
      <c r="AL12" s="60"/>
      <c r="AM12" s="60"/>
      <c r="AN12" s="60"/>
      <c r="AO12" s="4" t="s">
        <v>36</v>
      </c>
      <c r="AP12" s="4"/>
      <c r="AQ12" s="4"/>
      <c r="AR12" s="4"/>
      <c r="AS12" s="4"/>
      <c r="AT12" s="4"/>
      <c r="AU12" s="4"/>
      <c r="AV12" s="4"/>
      <c r="AW12" s="60"/>
      <c r="AX12" s="60"/>
      <c r="AY12" s="60"/>
      <c r="AZ12" s="60"/>
      <c r="BA12" s="60"/>
      <c r="BB12" s="60"/>
      <c r="BC12" s="60"/>
      <c r="BD12" s="4" t="s">
        <v>20</v>
      </c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Y12" s="41"/>
      <c r="BZ12" s="41"/>
      <c r="CB12" s="41"/>
      <c r="CC12" s="41"/>
      <c r="CD12" s="41"/>
      <c r="CE12" s="41"/>
      <c r="CF12" s="41"/>
      <c r="CG12" s="41"/>
      <c r="CH12" s="41"/>
      <c r="CI12" s="41"/>
      <c r="CJ12" s="42"/>
      <c r="CK12" s="42"/>
      <c r="CL12" s="41"/>
      <c r="CM12" s="41"/>
      <c r="CN12" s="41"/>
      <c r="DC12" s="43"/>
    </row>
    <row r="13" spans="1:107" s="31" customFormat="1" ht="27.75" customHeight="1" x14ac:dyDescent="0.2">
      <c r="A13" s="10" t="s">
        <v>21</v>
      </c>
      <c r="B13" s="10"/>
      <c r="C13" s="35"/>
      <c r="D13" s="35"/>
      <c r="E13" s="44" t="s">
        <v>8</v>
      </c>
      <c r="F13" s="15"/>
      <c r="G13" s="39"/>
      <c r="H13" s="83" t="s">
        <v>22</v>
      </c>
      <c r="I13" s="83"/>
      <c r="J13" s="83"/>
      <c r="K13" s="39"/>
      <c r="L13" s="38" t="s">
        <v>28</v>
      </c>
      <c r="M13" s="39"/>
      <c r="N13" s="39"/>
      <c r="Y13" s="39"/>
      <c r="Z13" s="39"/>
      <c r="AA13" s="39"/>
      <c r="AB13" s="39"/>
      <c r="AC13" s="39"/>
      <c r="AD13" s="39"/>
      <c r="AE13" s="39"/>
      <c r="AF13" s="39"/>
      <c r="AH13" s="45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39"/>
      <c r="BN13" s="39"/>
      <c r="BO13" s="40"/>
      <c r="BP13" s="40"/>
      <c r="BQ13" s="5"/>
      <c r="BR13" s="5"/>
      <c r="BS13" s="5"/>
      <c r="BT13" s="41"/>
      <c r="BU13" s="41"/>
      <c r="BV13" s="41"/>
      <c r="BW13" s="41"/>
      <c r="BX13" s="41"/>
      <c r="BY13" s="39"/>
      <c r="CI13" s="46"/>
      <c r="CJ13" s="45"/>
      <c r="CK13" s="45"/>
      <c r="CL13" s="45"/>
      <c r="CM13" s="45"/>
      <c r="CN13" s="45"/>
    </row>
    <row r="14" spans="1:107" s="31" customFormat="1" ht="27.75" customHeight="1" x14ac:dyDescent="0.2">
      <c r="A14" s="10" t="s">
        <v>23</v>
      </c>
      <c r="B14" s="10"/>
      <c r="C14" s="35"/>
      <c r="D14" s="35"/>
      <c r="E14" s="47" t="s">
        <v>13</v>
      </c>
      <c r="F14" s="15"/>
      <c r="G14" s="39"/>
      <c r="H14" s="83" t="s">
        <v>24</v>
      </c>
      <c r="I14" s="83"/>
      <c r="J14" s="83"/>
      <c r="K14" s="39"/>
      <c r="L14" s="38" t="s">
        <v>10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BM14" s="39"/>
      <c r="BN14" s="39"/>
      <c r="BO14" s="39"/>
      <c r="BP14" s="39"/>
      <c r="BQ14" s="39"/>
      <c r="BR14" s="39"/>
      <c r="BT14" s="45"/>
      <c r="BU14" s="45"/>
      <c r="BV14" s="45"/>
      <c r="BW14" s="45"/>
      <c r="BX14" s="45"/>
      <c r="BY14" s="39"/>
      <c r="CI14" s="46"/>
    </row>
    <row r="15" spans="1:107" s="31" customFormat="1" ht="27.75" customHeight="1" x14ac:dyDescent="0.25">
      <c r="A15" s="10" t="s">
        <v>25</v>
      </c>
      <c r="B15" s="10"/>
      <c r="C15" s="48"/>
      <c r="D15" s="48"/>
      <c r="E15" s="49" t="s">
        <v>9</v>
      </c>
      <c r="F15" s="15"/>
      <c r="G15" s="39"/>
      <c r="H15" s="70" t="s">
        <v>26</v>
      </c>
      <c r="I15" s="70"/>
      <c r="J15" s="70"/>
      <c r="K15" s="37"/>
      <c r="L15" s="50" t="s">
        <v>11</v>
      </c>
      <c r="M15" s="37"/>
      <c r="N15" s="37"/>
      <c r="O15" s="37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F15" s="39"/>
      <c r="BM15" s="39"/>
      <c r="BN15" s="39"/>
      <c r="BO15" s="39"/>
      <c r="BP15" s="39"/>
      <c r="BQ15" s="39"/>
      <c r="BR15" s="39"/>
      <c r="BY15" s="39"/>
      <c r="CI15" s="46"/>
    </row>
    <row r="16" spans="1:107" s="31" customFormat="1" ht="27.75" customHeight="1" x14ac:dyDescent="0.25">
      <c r="A16" s="10" t="s">
        <v>38</v>
      </c>
      <c r="B16" s="10"/>
      <c r="C16" s="48"/>
      <c r="D16" s="48"/>
      <c r="E16" s="64"/>
      <c r="F16" s="15"/>
      <c r="G16" s="83" t="s">
        <v>27</v>
      </c>
      <c r="H16" s="83"/>
      <c r="I16" s="83"/>
      <c r="J16" s="83"/>
      <c r="K16" s="39"/>
      <c r="L16" s="50" t="s">
        <v>12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R16" s="39"/>
      <c r="BY16" s="39"/>
      <c r="CI16" s="46"/>
    </row>
    <row r="17" spans="5:12" ht="33" customHeight="1" x14ac:dyDescent="0.2">
      <c r="E17" s="36"/>
      <c r="F17" s="83" t="s">
        <v>29</v>
      </c>
      <c r="G17" s="83"/>
      <c r="H17" s="83"/>
      <c r="I17" s="83"/>
      <c r="J17" s="83"/>
      <c r="K17" s="39"/>
      <c r="L17" s="50" t="s">
        <v>30</v>
      </c>
    </row>
  </sheetData>
  <mergeCells count="92">
    <mergeCell ref="B1:AV1"/>
    <mergeCell ref="M2:T2"/>
    <mergeCell ref="U2:Y2"/>
    <mergeCell ref="C3:H3"/>
    <mergeCell ref="J3:R4"/>
    <mergeCell ref="BO3:BV3"/>
    <mergeCell ref="A5:A6"/>
    <mergeCell ref="B5:B6"/>
    <mergeCell ref="C5:D5"/>
    <mergeCell ref="E5:F5"/>
    <mergeCell ref="G5:H5"/>
    <mergeCell ref="I5:J5"/>
    <mergeCell ref="K5:L5"/>
    <mergeCell ref="M5:N5"/>
    <mergeCell ref="O5:P5"/>
    <mergeCell ref="BM3:BN3"/>
    <mergeCell ref="Q5:R5"/>
    <mergeCell ref="S5:T5"/>
    <mergeCell ref="U5:V5"/>
    <mergeCell ref="W5:X5"/>
    <mergeCell ref="Y5:Z5"/>
    <mergeCell ref="M6:N6"/>
    <mergeCell ref="O6:P6"/>
    <mergeCell ref="Q6:R6"/>
    <mergeCell ref="BA5:BB5"/>
    <mergeCell ref="BC5:BD5"/>
    <mergeCell ref="AO5:AP5"/>
    <mergeCell ref="AQ5:AR5"/>
    <mergeCell ref="AS5:AT5"/>
    <mergeCell ref="AU5:AV5"/>
    <mergeCell ref="AW5:AX5"/>
    <mergeCell ref="AY5:AZ5"/>
    <mergeCell ref="AC5:AD5"/>
    <mergeCell ref="AE5:AF5"/>
    <mergeCell ref="AG5:AH5"/>
    <mergeCell ref="AI5:AJ5"/>
    <mergeCell ref="AK5:AL5"/>
    <mergeCell ref="C6:D6"/>
    <mergeCell ref="E6:F6"/>
    <mergeCell ref="G6:H6"/>
    <mergeCell ref="I6:J6"/>
    <mergeCell ref="K6:L6"/>
    <mergeCell ref="Y6:Z6"/>
    <mergeCell ref="AA6:AB6"/>
    <mergeCell ref="AC6:AD6"/>
    <mergeCell ref="BM5:BV5"/>
    <mergeCell ref="BW5:BX5"/>
    <mergeCell ref="BE5:BF5"/>
    <mergeCell ref="BG5:BH5"/>
    <mergeCell ref="BI5:BJ5"/>
    <mergeCell ref="BK5:BL5"/>
    <mergeCell ref="AM5:AN5"/>
    <mergeCell ref="AA5:AB5"/>
    <mergeCell ref="BC6:BD6"/>
    <mergeCell ref="BE6:BF6"/>
    <mergeCell ref="BG6:BH6"/>
    <mergeCell ref="BI6:BJ6"/>
    <mergeCell ref="BK6:BL6"/>
    <mergeCell ref="A10:BL10"/>
    <mergeCell ref="AQ6:AR6"/>
    <mergeCell ref="AS6:AT6"/>
    <mergeCell ref="AU6:AV6"/>
    <mergeCell ref="AW6:AX6"/>
    <mergeCell ref="AY6:AZ6"/>
    <mergeCell ref="BA6:BB6"/>
    <mergeCell ref="AE6:AF6"/>
    <mergeCell ref="AG6:AH6"/>
    <mergeCell ref="AI6:AJ6"/>
    <mergeCell ref="AK6:AL6"/>
    <mergeCell ref="AM6:AN6"/>
    <mergeCell ref="AO6:AP6"/>
    <mergeCell ref="S6:T6"/>
    <mergeCell ref="U6:V6"/>
    <mergeCell ref="W6:X6"/>
    <mergeCell ref="A11:B11"/>
    <mergeCell ref="BM11:BX11"/>
    <mergeCell ref="A12:B12"/>
    <mergeCell ref="H12:J12"/>
    <mergeCell ref="P12:Z12"/>
    <mergeCell ref="AD12:AK12"/>
    <mergeCell ref="AO12:AV12"/>
    <mergeCell ref="BD12:BO12"/>
    <mergeCell ref="BQ13:BS13"/>
    <mergeCell ref="A14:B14"/>
    <mergeCell ref="H14:J14"/>
    <mergeCell ref="A15:B15"/>
    <mergeCell ref="H15:J15"/>
    <mergeCell ref="A16:B16"/>
    <mergeCell ref="G16:J16"/>
    <mergeCell ref="F17:J17"/>
    <mergeCell ref="A13:B13"/>
    <mergeCell ref="H13:J13"/>
  </mergeCells>
  <conditionalFormatting sqref="C5:AY5">
    <cfRule type="expression" dxfId="8" priority="4">
      <formula>$C$6="Sat"</formula>
    </cfRule>
  </conditionalFormatting>
  <conditionalFormatting sqref="E16">
    <cfRule type="expression" dxfId="7" priority="1">
      <formula>$C$6="Sat"</formula>
    </cfRule>
  </conditionalFormatting>
  <conditionalFormatting sqref="BI5">
    <cfRule type="expression" dxfId="6" priority="3">
      <formula>$C$6="Sat"</formula>
    </cfRule>
  </conditionalFormatting>
  <conditionalFormatting sqref="BK5">
    <cfRule type="expression" dxfId="5" priority="2">
      <formula>$C$6="Sat"</formula>
    </cfRule>
  </conditionalFormatting>
  <conditionalFormatting sqref="C6:BL6">
    <cfRule type="expression" dxfId="4" priority="7">
      <formula>$C$6="Sat"</formula>
    </cfRule>
  </conditionalFormatting>
  <conditionalFormatting sqref="BG5">
    <cfRule type="expression" dxfId="3" priority="8">
      <formula>$C$6="Sat"</formula>
    </cfRule>
  </conditionalFormatting>
  <conditionalFormatting sqref="BE5">
    <cfRule type="expression" dxfId="2" priority="9">
      <formula>$C$6="Sat"</formula>
    </cfRule>
  </conditionalFormatting>
  <conditionalFormatting sqref="BC5">
    <cfRule type="expression" dxfId="1" priority="10">
      <formula>$C$6="Sat"</formula>
    </cfRule>
  </conditionalFormatting>
  <conditionalFormatting sqref="BA5">
    <cfRule type="expression" dxfId="0" priority="11">
      <formula>$C$6="Sat"</formula>
    </cfRule>
  </conditionalFormatting>
  <pageMargins left="0.17" right="0.17" top="0.74803149606299213" bottom="0.74803149606299213" header="0.31496062992125984" footer="0.31496062992125984"/>
  <pageSetup paperSize="9" scale="6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Nhân viên</vt:lpstr>
      <vt:lpstr>Dịch vụ</vt:lpstr>
      <vt:lpstr>Vệ sinh-Bảo vệ-T7</vt:lpstr>
      <vt:lpstr>Full công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</dc:creator>
  <cp:keywords/>
  <dc:description/>
  <cp:lastModifiedBy>NGUYEN THI KIEU</cp:lastModifiedBy>
  <cp:lastPrinted>2024-10-02T06:49:54Z</cp:lastPrinted>
  <dcterms:created xsi:type="dcterms:W3CDTF">2015-01-11T13:26:01Z</dcterms:created>
  <dcterms:modified xsi:type="dcterms:W3CDTF">2024-10-02T07:01:05Z</dcterms:modified>
  <cp:category/>
  <cp:contentStatus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