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data\info\phep\"/>
    </mc:Choice>
  </mc:AlternateContent>
  <xr:revisionPtr revIDLastSave="0" documentId="13_ncr:1_{8D102BE3-E9C8-42A6-B476-DDC7D2D7D5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ân viên" sheetId="9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8" i="9" l="1"/>
  <c r="BX8" i="9"/>
  <c r="BN9" i="9"/>
  <c r="BX9" i="9"/>
  <c r="BN10" i="9"/>
  <c r="BX10" i="9"/>
  <c r="BN11" i="9"/>
  <c r="BX11" i="9"/>
  <c r="BN12" i="9"/>
  <c r="BX12" i="9"/>
  <c r="BN13" i="9"/>
  <c r="BX13" i="9"/>
  <c r="BN14" i="9"/>
  <c r="BX14" i="9"/>
  <c r="BN15" i="9"/>
  <c r="BX15" i="9"/>
  <c r="BN16" i="9"/>
  <c r="BX16" i="9"/>
  <c r="BN17" i="9"/>
  <c r="BX17" i="9"/>
  <c r="BN18" i="9"/>
  <c r="BX18" i="9"/>
  <c r="BN19" i="9"/>
  <c r="BX19" i="9"/>
  <c r="BN20" i="9"/>
  <c r="BX20" i="9"/>
  <c r="BN21" i="9"/>
  <c r="BX21" i="9"/>
  <c r="BN22" i="9"/>
  <c r="BX22" i="9"/>
  <c r="BN23" i="9"/>
  <c r="BX23" i="9"/>
  <c r="BN24" i="9"/>
  <c r="BX24" i="9"/>
  <c r="BN25" i="9"/>
  <c r="BX25" i="9"/>
  <c r="BN26" i="9"/>
  <c r="BX26" i="9"/>
  <c r="BN27" i="9"/>
  <c r="BX27" i="9"/>
  <c r="BN28" i="9"/>
  <c r="BX28" i="9"/>
  <c r="BN29" i="9"/>
  <c r="BX29" i="9"/>
  <c r="BN30" i="9"/>
  <c r="BX30" i="9"/>
  <c r="BN31" i="9"/>
  <c r="BX31" i="9"/>
  <c r="BN32" i="9"/>
  <c r="BX32" i="9"/>
  <c r="BN33" i="9"/>
  <c r="BX33" i="9"/>
  <c r="BN34" i="9"/>
  <c r="BX34" i="9"/>
  <c r="BN35" i="9"/>
  <c r="BX35" i="9"/>
  <c r="BN36" i="9"/>
  <c r="BX36" i="9"/>
  <c r="BN37" i="9"/>
  <c r="BX37" i="9"/>
  <c r="BN38" i="9"/>
  <c r="BX38" i="9"/>
  <c r="BN39" i="9"/>
  <c r="BX39" i="9"/>
  <c r="BN7" i="9"/>
  <c r="BX7" i="9"/>
  <c r="BX42" i="9"/>
  <c r="BW42" i="9"/>
  <c r="BM7" i="9"/>
  <c r="BO7" i="9"/>
  <c r="BP7" i="9"/>
  <c r="BQ7" i="9"/>
  <c r="BR7" i="9"/>
  <c r="BS7" i="9"/>
  <c r="BT7" i="9"/>
  <c r="BU7" i="9"/>
  <c r="BV7" i="9"/>
  <c r="BM8" i="9"/>
  <c r="BO8" i="9"/>
  <c r="BP8" i="9"/>
  <c r="BQ8" i="9"/>
  <c r="BR8" i="9"/>
  <c r="BS8" i="9"/>
  <c r="BT8" i="9"/>
  <c r="BU8" i="9"/>
  <c r="BV8" i="9"/>
  <c r="BM9" i="9"/>
  <c r="BO9" i="9"/>
  <c r="BP9" i="9"/>
  <c r="BQ9" i="9"/>
  <c r="BR9" i="9"/>
  <c r="BS9" i="9"/>
  <c r="BT9" i="9"/>
  <c r="BU9" i="9"/>
  <c r="BV9" i="9"/>
  <c r="BM10" i="9"/>
  <c r="BO10" i="9"/>
  <c r="BP10" i="9"/>
  <c r="BQ10" i="9"/>
  <c r="BR10" i="9"/>
  <c r="BS10" i="9"/>
  <c r="BT10" i="9"/>
  <c r="BU10" i="9"/>
  <c r="BV10" i="9"/>
  <c r="BM11" i="9"/>
  <c r="BO11" i="9"/>
  <c r="BP11" i="9"/>
  <c r="BQ11" i="9"/>
  <c r="BR11" i="9"/>
  <c r="BS11" i="9"/>
  <c r="BT11" i="9"/>
  <c r="BU11" i="9"/>
  <c r="BV11" i="9"/>
  <c r="BM12" i="9"/>
  <c r="BO12" i="9"/>
  <c r="BP12" i="9"/>
  <c r="BQ12" i="9"/>
  <c r="BR12" i="9"/>
  <c r="BS12" i="9"/>
  <c r="BT12" i="9"/>
  <c r="BU12" i="9"/>
  <c r="BV12" i="9"/>
  <c r="BM13" i="9"/>
  <c r="BO13" i="9"/>
  <c r="BP13" i="9"/>
  <c r="BQ13" i="9"/>
  <c r="BR13" i="9"/>
  <c r="BS13" i="9"/>
  <c r="BT13" i="9"/>
  <c r="BU13" i="9"/>
  <c r="BV13" i="9"/>
  <c r="BM14" i="9"/>
  <c r="BO14" i="9"/>
  <c r="BP14" i="9"/>
  <c r="BQ14" i="9"/>
  <c r="BR14" i="9"/>
  <c r="BS14" i="9"/>
  <c r="BT14" i="9"/>
  <c r="BU14" i="9"/>
  <c r="BV14" i="9"/>
  <c r="BM15" i="9"/>
  <c r="BO15" i="9"/>
  <c r="BP15" i="9"/>
  <c r="BQ15" i="9"/>
  <c r="BR15" i="9"/>
  <c r="BS15" i="9"/>
  <c r="BT15" i="9"/>
  <c r="BU15" i="9"/>
  <c r="BV15" i="9"/>
  <c r="BM16" i="9"/>
  <c r="BO16" i="9"/>
  <c r="BP16" i="9"/>
  <c r="BQ16" i="9"/>
  <c r="BR16" i="9"/>
  <c r="BS16" i="9"/>
  <c r="BT16" i="9"/>
  <c r="BU16" i="9"/>
  <c r="BV16" i="9"/>
  <c r="BM17" i="9"/>
  <c r="BO17" i="9"/>
  <c r="BP17" i="9"/>
  <c r="BQ17" i="9"/>
  <c r="BR17" i="9"/>
  <c r="BS17" i="9"/>
  <c r="BT17" i="9"/>
  <c r="BU17" i="9"/>
  <c r="BV17" i="9"/>
  <c r="BM18" i="9"/>
  <c r="BO18" i="9"/>
  <c r="BP18" i="9"/>
  <c r="BQ18" i="9"/>
  <c r="BR18" i="9"/>
  <c r="BS18" i="9"/>
  <c r="BT18" i="9"/>
  <c r="BU18" i="9"/>
  <c r="BV18" i="9"/>
  <c r="BM19" i="9"/>
  <c r="BO19" i="9"/>
  <c r="BP19" i="9"/>
  <c r="BQ19" i="9"/>
  <c r="BR19" i="9"/>
  <c r="BS19" i="9"/>
  <c r="BT19" i="9"/>
  <c r="BU19" i="9"/>
  <c r="BV19" i="9"/>
  <c r="BM20" i="9"/>
  <c r="BO20" i="9"/>
  <c r="BP20" i="9"/>
  <c r="BQ20" i="9"/>
  <c r="BR20" i="9"/>
  <c r="BS20" i="9"/>
  <c r="BT20" i="9"/>
  <c r="BU20" i="9"/>
  <c r="BV20" i="9"/>
  <c r="BM21" i="9"/>
  <c r="BO21" i="9"/>
  <c r="BP21" i="9"/>
  <c r="BQ21" i="9"/>
  <c r="BR21" i="9"/>
  <c r="BS21" i="9"/>
  <c r="BT21" i="9"/>
  <c r="BU21" i="9"/>
  <c r="BV21" i="9"/>
  <c r="BM22" i="9"/>
  <c r="BO22" i="9"/>
  <c r="BP22" i="9"/>
  <c r="BQ22" i="9"/>
  <c r="BR22" i="9"/>
  <c r="BS22" i="9"/>
  <c r="BT22" i="9"/>
  <c r="BU22" i="9"/>
  <c r="BV22" i="9"/>
  <c r="BM23" i="9"/>
  <c r="BO23" i="9"/>
  <c r="BP23" i="9"/>
  <c r="BQ23" i="9"/>
  <c r="BR23" i="9"/>
  <c r="BS23" i="9"/>
  <c r="BT23" i="9"/>
  <c r="BU23" i="9"/>
  <c r="BV23" i="9"/>
  <c r="BM24" i="9"/>
  <c r="BO24" i="9"/>
  <c r="BP24" i="9"/>
  <c r="BQ24" i="9"/>
  <c r="BR24" i="9"/>
  <c r="BS24" i="9"/>
  <c r="BT24" i="9"/>
  <c r="BU24" i="9"/>
  <c r="BV24" i="9"/>
  <c r="BM25" i="9"/>
  <c r="BO25" i="9"/>
  <c r="BP25" i="9"/>
  <c r="BQ25" i="9"/>
  <c r="BR25" i="9"/>
  <c r="BS25" i="9"/>
  <c r="BT25" i="9"/>
  <c r="BU25" i="9"/>
  <c r="BV25" i="9"/>
  <c r="BM26" i="9"/>
  <c r="BO26" i="9"/>
  <c r="BP26" i="9"/>
  <c r="BQ26" i="9"/>
  <c r="BR26" i="9"/>
  <c r="BS26" i="9"/>
  <c r="BT26" i="9"/>
  <c r="BU26" i="9"/>
  <c r="BV26" i="9"/>
  <c r="BM27" i="9"/>
  <c r="BO27" i="9"/>
  <c r="BP27" i="9"/>
  <c r="BQ27" i="9"/>
  <c r="BR27" i="9"/>
  <c r="BS27" i="9"/>
  <c r="BT27" i="9"/>
  <c r="BU27" i="9"/>
  <c r="BV27" i="9"/>
  <c r="BM28" i="9"/>
  <c r="BO28" i="9"/>
  <c r="BP28" i="9"/>
  <c r="BQ28" i="9"/>
  <c r="BR28" i="9"/>
  <c r="BS28" i="9"/>
  <c r="BT28" i="9"/>
  <c r="BU28" i="9"/>
  <c r="BV28" i="9"/>
  <c r="BM29" i="9"/>
  <c r="BO29" i="9"/>
  <c r="BP29" i="9"/>
  <c r="BQ29" i="9"/>
  <c r="BR29" i="9"/>
  <c r="BS29" i="9"/>
  <c r="BT29" i="9"/>
  <c r="BU29" i="9"/>
  <c r="BV29" i="9"/>
  <c r="BM30" i="9"/>
  <c r="BO30" i="9"/>
  <c r="BP30" i="9"/>
  <c r="BQ30" i="9"/>
  <c r="BR30" i="9"/>
  <c r="BS30" i="9"/>
  <c r="BT30" i="9"/>
  <c r="BU30" i="9"/>
  <c r="BV30" i="9"/>
  <c r="BM31" i="9"/>
  <c r="BO31" i="9"/>
  <c r="BP31" i="9"/>
  <c r="BQ31" i="9"/>
  <c r="BR31" i="9"/>
  <c r="BS31" i="9"/>
  <c r="BT31" i="9"/>
  <c r="BU31" i="9"/>
  <c r="BV31" i="9"/>
  <c r="BM32" i="9"/>
  <c r="BO32" i="9"/>
  <c r="BP32" i="9"/>
  <c r="BQ32" i="9"/>
  <c r="BR32" i="9"/>
  <c r="BS32" i="9"/>
  <c r="BT32" i="9"/>
  <c r="BU32" i="9"/>
  <c r="BV32" i="9"/>
  <c r="BM33" i="9"/>
  <c r="BO33" i="9"/>
  <c r="BP33" i="9"/>
  <c r="BQ33" i="9"/>
  <c r="BR33" i="9"/>
  <c r="BS33" i="9"/>
  <c r="BT33" i="9"/>
  <c r="BU33" i="9"/>
  <c r="BV33" i="9"/>
  <c r="BM34" i="9"/>
  <c r="BO34" i="9"/>
  <c r="BP34" i="9"/>
  <c r="BQ34" i="9"/>
  <c r="BR34" i="9"/>
  <c r="BS34" i="9"/>
  <c r="BT34" i="9"/>
  <c r="BU34" i="9"/>
  <c r="BV34" i="9"/>
  <c r="BM35" i="9"/>
  <c r="BO35" i="9"/>
  <c r="BP35" i="9"/>
  <c r="BQ35" i="9"/>
  <c r="BR35" i="9"/>
  <c r="BS35" i="9"/>
  <c r="BT35" i="9"/>
  <c r="BU35" i="9"/>
  <c r="BV35" i="9"/>
  <c r="BM36" i="9"/>
  <c r="BO36" i="9"/>
  <c r="BP36" i="9"/>
  <c r="BQ36" i="9"/>
  <c r="BR36" i="9"/>
  <c r="BS36" i="9"/>
  <c r="BT36" i="9"/>
  <c r="BU36" i="9"/>
  <c r="BV36" i="9"/>
  <c r="BM37" i="9"/>
  <c r="BO37" i="9"/>
  <c r="BP37" i="9"/>
  <c r="BQ37" i="9"/>
  <c r="BR37" i="9"/>
  <c r="BS37" i="9"/>
  <c r="BT37" i="9"/>
  <c r="BU37" i="9"/>
  <c r="BV37" i="9"/>
  <c r="BM38" i="9"/>
  <c r="BO38" i="9"/>
  <c r="BP38" i="9"/>
  <c r="BQ38" i="9"/>
  <c r="BR38" i="9"/>
  <c r="BS38" i="9"/>
  <c r="BT38" i="9"/>
  <c r="BU38" i="9"/>
  <c r="BV38" i="9"/>
  <c r="BM39" i="9"/>
  <c r="BO39" i="9"/>
  <c r="BP39" i="9"/>
  <c r="BQ39" i="9"/>
  <c r="BR39" i="9"/>
  <c r="BS39" i="9"/>
  <c r="BT39" i="9"/>
  <c r="BU39" i="9"/>
  <c r="BV39" i="9"/>
  <c r="BM40" i="9"/>
  <c r="BN40" i="9"/>
  <c r="BO40" i="9"/>
  <c r="BP40" i="9"/>
  <c r="BQ40" i="9"/>
  <c r="BR40" i="9"/>
  <c r="BS40" i="9"/>
  <c r="BT40" i="9"/>
  <c r="BU40" i="9"/>
  <c r="BV40" i="9"/>
  <c r="BM41" i="9"/>
  <c r="BN41" i="9"/>
  <c r="BO41" i="9"/>
  <c r="BP41" i="9"/>
  <c r="BQ41" i="9"/>
  <c r="BR41" i="9"/>
  <c r="BS41" i="9"/>
  <c r="BT41" i="9"/>
  <c r="BU41" i="9"/>
  <c r="BV41" i="9"/>
  <c r="BV42" i="9"/>
  <c r="BU42" i="9"/>
  <c r="BT42" i="9"/>
  <c r="BS42" i="9"/>
  <c r="BR42" i="9"/>
  <c r="BQ42" i="9"/>
  <c r="BP42" i="9"/>
  <c r="BO42" i="9"/>
  <c r="BN42" i="9"/>
  <c r="BM42" i="9"/>
  <c r="C6" i="9"/>
  <c r="E6" i="9"/>
  <c r="G6" i="9"/>
  <c r="I6" i="9"/>
  <c r="K6" i="9"/>
  <c r="M6" i="9"/>
  <c r="O6" i="9"/>
  <c r="Q6" i="9"/>
  <c r="S6" i="9"/>
  <c r="U6" i="9"/>
  <c r="W6" i="9"/>
  <c r="Y6" i="9"/>
  <c r="AA6" i="9"/>
  <c r="AC6" i="9"/>
  <c r="AE6" i="9"/>
  <c r="AG6" i="9"/>
  <c r="AI6" i="9"/>
  <c r="AK6" i="9"/>
  <c r="AM6" i="9"/>
  <c r="AO6" i="9"/>
  <c r="AQ6" i="9"/>
  <c r="AS6" i="9"/>
  <c r="AU6" i="9"/>
  <c r="AW6" i="9"/>
  <c r="AY6" i="9"/>
  <c r="BA6" i="9"/>
  <c r="BC6" i="9"/>
  <c r="BE6" i="9"/>
  <c r="BG6" i="9"/>
  <c r="BI6" i="9"/>
  <c r="BK6" i="9"/>
  <c r="C5" i="9"/>
  <c r="E5" i="9"/>
  <c r="G5" i="9"/>
  <c r="I5" i="9"/>
  <c r="K5" i="9"/>
  <c r="M5" i="9"/>
  <c r="O5" i="9"/>
  <c r="Q5" i="9"/>
  <c r="S5" i="9"/>
  <c r="U5" i="9"/>
  <c r="W5" i="9"/>
  <c r="Y5" i="9"/>
  <c r="AA5" i="9"/>
  <c r="AC5" i="9"/>
  <c r="AE5" i="9"/>
  <c r="AG5" i="9"/>
  <c r="AI5" i="9"/>
  <c r="AK5" i="9"/>
  <c r="AM5" i="9"/>
  <c r="AO5" i="9"/>
  <c r="AQ5" i="9"/>
  <c r="AS5" i="9"/>
  <c r="AU5" i="9"/>
  <c r="AW5" i="9"/>
  <c r="AY5" i="9"/>
  <c r="BA5" i="9"/>
  <c r="BC5" i="9"/>
  <c r="BE5" i="9"/>
  <c r="BG5" i="9"/>
  <c r="BI5" i="9"/>
  <c r="BK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00000000-0006-0000-0000-000001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công đi làm</t>
        </r>
      </text>
    </comment>
    <comment ref="BN6" authorId="0" shapeId="0" xr:uid="{00000000-0006-0000-0000-000002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phép năm </t>
        </r>
      </text>
    </comment>
    <comment ref="BO6" authorId="1" shapeId="0" xr:uid="{00000000-0006-0000-0000-000003000000}">
      <text>
        <r>
          <rPr>
            <b/>
            <sz val="9"/>
            <rFont val="Tahoma"/>
            <family val="2"/>
          </rPr>
          <t xml:space="preserve">AH:
</t>
        </r>
        <r>
          <rPr>
            <sz val="10"/>
            <rFont val="Tahoma"/>
            <family val="2"/>
          </rPr>
          <t>Ngày nghỉ lễ</t>
        </r>
        <r>
          <rPr>
            <sz val="9"/>
            <rFont val="Tahoma"/>
            <family val="2"/>
          </rPr>
          <t xml:space="preserve">
</t>
        </r>
      </text>
    </comment>
    <comment ref="BP6" authorId="1" shapeId="0" xr:uid="{00000000-0006-0000-0000-000004000000}">
      <text>
        <r>
          <rPr>
            <b/>
            <sz val="9"/>
            <rFont val="Tahoma"/>
            <family val="2"/>
          </rPr>
          <t xml:space="preserve">HA:
</t>
        </r>
        <r>
          <rPr>
            <sz val="9"/>
            <rFont val="Tahoma"/>
            <family val="2"/>
          </rPr>
          <t xml:space="preserve">Nghỉ do ốm
</t>
        </r>
      </text>
    </comment>
    <comment ref="BQ6" authorId="1" shapeId="0" xr:uid="{00000000-0006-0000-0000-000005000000}">
      <text>
        <r>
          <rPr>
            <b/>
            <sz val="9"/>
            <rFont val="Tahoma"/>
            <family val="2"/>
          </rPr>
          <t>Nghỉ chế độ việc riêng hưởng lương (cưới,..)</t>
        </r>
      </text>
    </comment>
    <comment ref="BR6" authorId="1" shapeId="0" xr:uid="{00000000-0006-0000-0000-000006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thai sản</t>
        </r>
      </text>
    </comment>
    <comment ref="BS6" authorId="1" shapeId="0" xr:uid="{00000000-0006-0000-0000-000007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do tai nạn</t>
        </r>
      </text>
    </comment>
    <comment ref="BT6" authorId="1" shapeId="0" xr:uid="{00000000-0006-0000-0000-000008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xưởng</t>
        </r>
      </text>
    </comment>
    <comment ref="BU6" authorId="0" shapeId="0" xr:uid="{00000000-0006-0000-0000-000009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không lương</t>
        </r>
      </text>
    </comment>
  </commentList>
</comments>
</file>

<file path=xl/sharedStrings.xml><?xml version="1.0" encoding="utf-8"?>
<sst xmlns="http://schemas.openxmlformats.org/spreadsheetml/2006/main" count="2129" uniqueCount="74">
  <si>
    <t>Hiệu lực từ ngày</t>
  </si>
  <si>
    <t>Tên nhân viên</t>
  </si>
  <si>
    <t>Bộ phận:</t>
  </si>
  <si>
    <t>BẢNG CHẤM CÔNG KIÊM GIẤY ĐỀ NGHỊ THANH TOÁN</t>
  </si>
  <si>
    <t>STT</t>
  </si>
  <si>
    <t>Ngày công tính lương</t>
  </si>
  <si>
    <t>Phép năm</t>
  </si>
  <si>
    <t>X</t>
  </si>
  <si>
    <t>P</t>
  </si>
  <si>
    <t>NL</t>
  </si>
  <si>
    <t>TS</t>
  </si>
  <si>
    <t>T</t>
  </si>
  <si>
    <t>NX</t>
  </si>
  <si>
    <t>KL</t>
  </si>
  <si>
    <t>Tổng</t>
  </si>
  <si>
    <t>Đầu tháng</t>
  </si>
  <si>
    <t>Cuối kỳ còn dư</t>
  </si>
  <si>
    <t>Ngày đi làm:</t>
  </si>
  <si>
    <t>Ốm:</t>
  </si>
  <si>
    <t xml:space="preserve">Ban Tổng Giám đốc </t>
  </si>
  <si>
    <t>Người lập</t>
  </si>
  <si>
    <t>Nghỉ phép năm:</t>
  </si>
  <si>
    <t>Con ốm:</t>
  </si>
  <si>
    <t>Nghỉ không lương:</t>
  </si>
  <si>
    <t xml:space="preserve">Thai sản: </t>
  </si>
  <si>
    <t>Nghỉ lễ:</t>
  </si>
  <si>
    <t>Tai nạn:</t>
  </si>
  <si>
    <t>Nghỉ xưởng:</t>
  </si>
  <si>
    <t>O</t>
  </si>
  <si>
    <t>Nghỉ việc riêng có hưởng lương</t>
  </si>
  <si>
    <t>Pr</t>
  </si>
  <si>
    <r>
      <rPr>
        <b/>
        <sz val="10"/>
        <color theme="1"/>
        <rFont val="Cambria"/>
        <family val="1"/>
        <scheme val="major"/>
      </rPr>
      <t>Hướng sử dung:</t>
    </r>
    <r>
      <rPr>
        <sz val="10"/>
        <color theme="1"/>
        <rFont val="Cambria"/>
        <family val="1"/>
        <scheme val="major"/>
      </rPr>
      <t xml:space="preserve">
- Nhập ngày bắt đầu tính công vào ô </t>
    </r>
    <r>
      <rPr>
        <sz val="10"/>
        <color rgb="FFFF0000"/>
        <rFont val="Cambria"/>
        <family val="1"/>
        <scheme val="major"/>
      </rPr>
      <t xml:space="preserve">Hiệu lực từ ngày </t>
    </r>
  </si>
  <si>
    <r>
      <t>Ký hiệu</t>
    </r>
    <r>
      <rPr>
        <b/>
        <sz val="13"/>
        <color theme="1"/>
        <rFont val="Cambria"/>
        <family val="1"/>
        <scheme val="major"/>
      </rPr>
      <t>:</t>
    </r>
  </si>
  <si>
    <t>Tháng/năm</t>
  </si>
  <si>
    <t xml:space="preserve">Tổng cộng </t>
  </si>
  <si>
    <t>P. HR&amp;GA</t>
  </si>
  <si>
    <t>Trưởng bộ phận</t>
  </si>
  <si>
    <t>Ngày công chuẩn</t>
  </si>
  <si>
    <t>Ngày nghỉ</t>
  </si>
  <si>
    <t xml:space="preserve">Bùi Thị Mỹ Linh </t>
  </si>
  <si>
    <t/>
  </si>
  <si>
    <t xml:space="preserve">Đỗ Hoàng Đức Tiến </t>
  </si>
  <si>
    <t>Đặng Thị Hiền Diệu</t>
  </si>
  <si>
    <t xml:space="preserve">Đinh Hoàng Vũ </t>
  </si>
  <si>
    <t xml:space="preserve">Đặng Thị Duyên </t>
  </si>
  <si>
    <t xml:space="preserve">Đỗ Văn Tiếp </t>
  </si>
  <si>
    <t xml:space="preserve">Huỳnh Thị Việt Hà </t>
  </si>
  <si>
    <t>Lê Võ Cẩm Hoa</t>
  </si>
  <si>
    <t xml:space="preserve">Lê Thị Phấn </t>
  </si>
  <si>
    <t xml:space="preserve">Lương Văn Thạch </t>
  </si>
  <si>
    <t xml:space="preserve">Nguyễn Thị Cẩm Tú </t>
  </si>
  <si>
    <t xml:space="preserve">Nguyễn Thị Kim Lượng </t>
  </si>
  <si>
    <t xml:space="preserve">Ngô Trương Minh Hải </t>
  </si>
  <si>
    <t xml:space="preserve">Nguyễn Thị Mỹ Linh </t>
  </si>
  <si>
    <t xml:space="preserve">Nguyễn Ngọc Hưng </t>
  </si>
  <si>
    <t xml:space="preserve">Nguyễn Thị Ngọc Lam </t>
  </si>
  <si>
    <t xml:space="preserve">Nguyễn Thị Nhật Lệ </t>
  </si>
  <si>
    <t xml:space="preserve">Nguyễn Thị Thùy Duyên </t>
  </si>
  <si>
    <t xml:space="preserve">Nguyễn Thành Huy </t>
  </si>
  <si>
    <t xml:space="preserve">Nguyễn Thị Thanh Nhật </t>
  </si>
  <si>
    <t>Ngô Thị Phượng</t>
  </si>
  <si>
    <t>Nguyễn Thị Thanh</t>
  </si>
  <si>
    <t>Phạm Ngọc Linh</t>
  </si>
  <si>
    <t xml:space="preserve">Phan Thanh Duy </t>
  </si>
  <si>
    <t xml:space="preserve">Phạm Nguyễn Thu Trang </t>
  </si>
  <si>
    <t>Phan Nguyễn Tú Vân</t>
  </si>
  <si>
    <t xml:space="preserve">Trần Đình Bảo </t>
  </si>
  <si>
    <t xml:space="preserve">Tạ Thị Hồng Diễm </t>
  </si>
  <si>
    <t>Trần Nguyễn Hoa Thư</t>
  </si>
  <si>
    <t>Trần Minh Thiện</t>
  </si>
  <si>
    <t xml:space="preserve">Trần Thị Ngọc Tuyết </t>
  </si>
  <si>
    <t>Trần Thị Quỳnh Như</t>
  </si>
  <si>
    <t xml:space="preserve">Trần Văn Thiện </t>
  </si>
  <si>
    <t>Đông Hòa, ngày 25 tháng 9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</si>
</sst>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mmm\ dd\,\ yyyy"/>
    <numFmt numFmtId="169" formatCode="[$-101042A]dddd\,\ dd/mm;@"/>
    <numFmt numFmtId="170" formatCode="ddd"/>
    <numFmt numFmtId="171" formatCode="dd/mm"/>
    <numFmt numFmtId="172" formatCode="0.0"/>
    <numFmt numFmtId="173" formatCode="mm/yyyy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sz val="11"/>
      <color theme="1"/>
      <name val="Cambria"/>
      <family val="1"/>
      <scheme val="major"/>
    </font>
    <font>
      <b/>
      <sz val="22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u/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mbria"/>
      <family val="1"/>
      <scheme val="maj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B2B2B2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0" fillId="4" borderId="0" applyNumberFormat="0" applyBorder="0" applyAlignment="0" applyProtection="0"/>
  </cellStyleXfs>
  <cellXfs count="84">
    <xf numFmtId="0" fontId="0" fillId="0" borderId="0" xfId="0"/>
    <xf numFmtId="0" fontId="6" fillId="0" borderId="0" xfId="0" applyFont="1"/>
    <xf numFmtId="0" fontId="7" fillId="5" borderId="0" xfId="8" applyFont="1" applyFill="1" applyAlignment="1">
      <alignment vertical="center"/>
    </xf>
    <xf numFmtId="0" fontId="6" fillId="0" borderId="0" xfId="0" applyFont="1" applyAlignment="1">
      <alignment horizontal="left"/>
    </xf>
    <xf numFmtId="170" fontId="6" fillId="0" borderId="0" xfId="0" applyNumberFormat="1" applyFont="1" applyAlignment="1">
      <alignment horizontal="left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7" applyFont="1" applyFill="1" applyAlignment="1" applyProtection="1">
      <alignment horizontal="left"/>
    </xf>
    <xf numFmtId="0" fontId="13" fillId="0" borderId="0" xfId="7" applyFont="1" applyFill="1" applyAlignment="1" applyProtection="1">
      <alignment horizontal="center"/>
    </xf>
    <xf numFmtId="0" fontId="12" fillId="0" borderId="0" xfId="7" applyFont="1" applyFill="1" applyProtection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172" fontId="6" fillId="0" borderId="1" xfId="0" applyNumberFormat="1" applyFont="1" applyBorder="1"/>
    <xf numFmtId="0" fontId="20" fillId="0" borderId="0" xfId="0" applyFont="1" applyAlignment="1">
      <alignment horizontal="center" vertical="center"/>
    </xf>
    <xf numFmtId="0" fontId="21" fillId="0" borderId="0" xfId="8" applyFont="1" applyAlignment="1">
      <alignment vertical="center"/>
    </xf>
    <xf numFmtId="0" fontId="22" fillId="0" borderId="0" xfId="8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8" applyFont="1" applyAlignment="1">
      <alignment vertical="center"/>
    </xf>
    <xf numFmtId="0" fontId="24" fillId="0" borderId="0" xfId="8" applyFont="1" applyAlignment="1">
      <alignment vertical="center"/>
    </xf>
    <xf numFmtId="0" fontId="2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25" fillId="0" borderId="0" xfId="8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8" quotePrefix="1" applyFont="1" applyAlignment="1">
      <alignment vertical="center" wrapText="1"/>
    </xf>
    <xf numFmtId="0" fontId="26" fillId="0" borderId="0" xfId="8" quotePrefix="1" applyFont="1" applyAlignment="1">
      <alignment vertical="center" wrapText="1"/>
    </xf>
    <xf numFmtId="0" fontId="26" fillId="0" borderId="0" xfId="8" applyFont="1" applyAlignment="1">
      <alignment vertical="center" wrapText="1"/>
    </xf>
    <xf numFmtId="0" fontId="26" fillId="0" borderId="0" xfId="8" applyFont="1" applyAlignment="1">
      <alignment vertical="center"/>
    </xf>
    <xf numFmtId="9" fontId="22" fillId="0" borderId="0" xfId="9" applyFont="1" applyAlignment="1" applyProtection="1">
      <alignment vertical="center"/>
    </xf>
    <xf numFmtId="0" fontId="10" fillId="8" borderId="1" xfId="0" applyFont="1" applyFill="1" applyBorder="1" applyAlignment="1">
      <alignment horizontal="center" vertical="center"/>
    </xf>
    <xf numFmtId="0" fontId="22" fillId="0" borderId="0" xfId="8" applyFont="1" applyAlignment="1">
      <alignment vertical="center" wrapText="1"/>
    </xf>
    <xf numFmtId="0" fontId="27" fillId="0" borderId="0" xfId="8" applyFont="1" applyAlignment="1">
      <alignment vertical="center"/>
    </xf>
    <xf numFmtId="0" fontId="10" fillId="9" borderId="1" xfId="8" applyFont="1" applyFill="1" applyBorder="1" applyAlignment="1">
      <alignment horizontal="center" vertical="center" wrapText="1"/>
    </xf>
    <xf numFmtId="0" fontId="22" fillId="0" borderId="0" xfId="0" applyFont="1"/>
    <xf numFmtId="0" fontId="10" fillId="10" borderId="1" xfId="0" applyFont="1" applyFill="1" applyBorder="1" applyAlignment="1">
      <alignment horizontal="center" vertical="center" wrapText="1"/>
    </xf>
    <xf numFmtId="0" fontId="10" fillId="0" borderId="1" xfId="8" quotePrefix="1" applyFont="1" applyBorder="1" applyAlignment="1">
      <alignment horizontal="center" vertical="center" wrapText="1"/>
    </xf>
    <xf numFmtId="0" fontId="15" fillId="0" borderId="1" xfId="8" applyFont="1" applyBorder="1" applyAlignment="1" applyProtection="1">
      <alignment horizontal="center" vertical="center" wrapText="1"/>
      <protection locked="0" hidden="1"/>
    </xf>
    <xf numFmtId="0" fontId="16" fillId="8" borderId="1" xfId="8" applyFont="1" applyFill="1" applyBorder="1" applyAlignment="1" applyProtection="1">
      <alignment horizontal="center" vertical="center"/>
      <protection locked="0" hidden="1"/>
    </xf>
    <xf numFmtId="0" fontId="16" fillId="10" borderId="1" xfId="8" applyFont="1" applyFill="1" applyBorder="1" applyAlignment="1" applyProtection="1">
      <alignment horizontal="center" vertical="center"/>
      <protection locked="0" hidden="1"/>
    </xf>
    <xf numFmtId="0" fontId="16" fillId="0" borderId="1" xfId="8" applyFont="1" applyBorder="1" applyAlignment="1" applyProtection="1">
      <alignment horizontal="center" vertical="center"/>
      <protection locked="0" hidden="1"/>
    </xf>
    <xf numFmtId="0" fontId="16" fillId="9" borderId="1" xfId="8" applyFont="1" applyFill="1" applyBorder="1" applyAlignment="1" applyProtection="1">
      <alignment horizontal="center" vertical="center" wrapText="1"/>
      <protection locked="0" hidden="1"/>
    </xf>
    <xf numFmtId="0" fontId="17" fillId="5" borderId="1" xfId="8" applyFont="1" applyFill="1" applyBorder="1" applyAlignment="1" applyProtection="1">
      <alignment horizontal="center" vertical="center" wrapText="1"/>
      <protection locked="0" hidden="1"/>
    </xf>
    <xf numFmtId="172" fontId="6" fillId="0" borderId="1" xfId="0" applyNumberFormat="1" applyFont="1" applyBorder="1" applyProtection="1">
      <protection hidden="1"/>
    </xf>
    <xf numFmtId="0" fontId="8" fillId="0" borderId="0" xfId="0" applyFont="1" applyAlignment="1">
      <alignment horizontal="left" vertical="center"/>
    </xf>
    <xf numFmtId="172" fontId="6" fillId="11" borderId="1" xfId="0" applyNumberFormat="1" applyFont="1" applyFill="1" applyBorder="1"/>
    <xf numFmtId="0" fontId="29" fillId="0" borderId="0" xfId="8" applyFont="1" applyAlignment="1">
      <alignment vertical="center" wrapText="1"/>
    </xf>
    <xf numFmtId="16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12" borderId="1" xfId="0" applyFont="1" applyFill="1" applyBorder="1" applyAlignment="1" applyProtection="1">
      <alignment horizontal="left"/>
      <protection locked="0" hidden="1"/>
    </xf>
    <xf numFmtId="0" fontId="33" fillId="5" borderId="1" xfId="0" applyFont="1" applyFill="1" applyBorder="1" applyAlignment="1">
      <alignment horizontal="center" vertical="center"/>
    </xf>
    <xf numFmtId="0" fontId="31" fillId="13" borderId="0" xfId="10" applyFont="1" applyFill="1" applyAlignment="1">
      <alignment horizontal="center" vertical="center"/>
    </xf>
    <xf numFmtId="172" fontId="32" fillId="13" borderId="0" xfId="0" applyNumberFormat="1" applyFont="1" applyFill="1" applyAlignment="1">
      <alignment horizontal="center" vertical="center"/>
    </xf>
    <xf numFmtId="0" fontId="25" fillId="0" borderId="0" xfId="8" quotePrefix="1" applyFont="1" applyAlignment="1">
      <alignment horizontal="center" vertical="center" wrapText="1"/>
    </xf>
    <xf numFmtId="171" fontId="6" fillId="14" borderId="2" xfId="0" applyNumberFormat="1" applyFont="1" applyFill="1" applyBorder="1" applyAlignment="1" applyProtection="1">
      <alignment horizontal="center" vertical="center"/>
      <protection locked="0" hidden="1"/>
    </xf>
    <xf numFmtId="171" fontId="6" fillId="14" borderId="3" xfId="0" applyNumberFormat="1" applyFont="1" applyFill="1" applyBorder="1" applyAlignment="1" applyProtection="1">
      <alignment horizontal="center" vertical="center"/>
      <protection locked="0" hidden="1"/>
    </xf>
    <xf numFmtId="0" fontId="25" fillId="0" borderId="0" xfId="8" applyFont="1" applyAlignment="1">
      <alignment horizontal="center" vertical="center"/>
    </xf>
    <xf numFmtId="170" fontId="6" fillId="14" borderId="2" xfId="0" applyNumberFormat="1" applyFont="1" applyFill="1" applyBorder="1" applyAlignment="1" applyProtection="1">
      <alignment horizontal="center" vertical="center"/>
      <protection locked="0" hidden="1"/>
    </xf>
    <xf numFmtId="170" fontId="6" fillId="14" borderId="3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0" xfId="8" applyFont="1" applyAlignment="1">
      <alignment horizontal="center" vertical="center" wrapText="1"/>
    </xf>
    <xf numFmtId="0" fontId="7" fillId="5" borderId="0" xfId="8" applyFont="1" applyFill="1" applyAlignment="1">
      <alignment horizontal="center" vertical="center"/>
    </xf>
    <xf numFmtId="168" fontId="8" fillId="6" borderId="0" xfId="0" applyNumberFormat="1" applyFont="1" applyFill="1" applyAlignment="1">
      <alignment horizontal="center" vertical="center"/>
    </xf>
    <xf numFmtId="168" fontId="8" fillId="6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8" fillId="15" borderId="2" xfId="8" applyFont="1" applyFill="1" applyBorder="1" applyAlignment="1" applyProtection="1">
      <alignment horizontal="center" vertical="center" wrapText="1"/>
      <protection locked="0" hidden="1"/>
    </xf>
    <xf numFmtId="0" fontId="8" fillId="15" borderId="6" xfId="8" applyFont="1" applyFill="1" applyBorder="1" applyAlignment="1" applyProtection="1">
      <alignment horizontal="center" vertical="center" wrapText="1"/>
      <protection locked="0" hidden="1"/>
    </xf>
    <xf numFmtId="0" fontId="8" fillId="15" borderId="3" xfId="8" applyFont="1" applyFill="1" applyBorder="1" applyAlignment="1" applyProtection="1">
      <alignment horizontal="center" vertical="center" wrapText="1"/>
      <protection locked="0" hidden="1"/>
    </xf>
    <xf numFmtId="0" fontId="18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6" fillId="0" borderId="0" xfId="8" quotePrefix="1" applyFont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20" fontId="14" fillId="14" borderId="8" xfId="6" applyNumberFormat="1" applyFont="1" applyFill="1" applyBorder="1" applyAlignment="1" applyProtection="1">
      <alignment horizontal="center" vertical="center"/>
    </xf>
    <xf numFmtId="20" fontId="14" fillId="14" borderId="9" xfId="6" applyNumberFormat="1" applyFont="1" applyFill="1" applyBorder="1" applyAlignment="1" applyProtection="1">
      <alignment horizontal="center" vertical="center"/>
    </xf>
    <xf numFmtId="0" fontId="26" fillId="0" borderId="0" xfId="8" applyFont="1" applyAlignment="1">
      <alignment horizontal="center" vertical="center" wrapText="1"/>
    </xf>
    <xf numFmtId="0" fontId="36" fillId="0" borderId="0" xfId="8" applyFont="1" applyAlignment="1">
      <alignment horizontal="left" vertical="center"/>
    </xf>
    <xf numFmtId="173" fontId="28" fillId="5" borderId="0" xfId="8" applyNumberFormat="1" applyFont="1" applyFill="1" applyAlignment="1">
      <alignment horizontal="center" vertical="center" wrapText="1"/>
    </xf>
    <xf numFmtId="173" fontId="28" fillId="5" borderId="0" xfId="8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1">
    <cellStyle name="20% - Accent1" xfId="6" xr:uid="{00000000-0005-0000-0000-000000000000}"/>
    <cellStyle name="40% - Accent1" xfId="7" xr:uid="{00000000-0005-0000-0000-000001000000}"/>
    <cellStyle name="Accent3" xfId="10" xr:uid="{00000000-0005-0000-0000-000002000000}"/>
    <cellStyle name="Comma" xfId="4" xr:uid="{00000000-0005-0000-0000-000003000000}"/>
    <cellStyle name="Comma [0]" xfId="5" xr:uid="{00000000-0005-0000-0000-000004000000}"/>
    <cellStyle name="Currency" xfId="2" xr:uid="{00000000-0005-0000-0000-000005000000}"/>
    <cellStyle name="Currency [0]" xfId="3" xr:uid="{00000000-0005-0000-0000-000006000000}"/>
    <cellStyle name="Normal" xfId="0" builtinId="0"/>
    <cellStyle name="Normal 2" xfId="8" xr:uid="{00000000-0005-0000-0000-000008000000}"/>
    <cellStyle name="Percent" xfId="1" xr:uid="{00000000-0005-0000-0000-000009000000}"/>
    <cellStyle name="Percent 2" xfId="9" xr:uid="{00000000-0005-0000-0000-00000A000000}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85725</xdr:rowOff>
    </xdr:from>
    <xdr:to>
      <xdr:col>1</xdr:col>
      <xdr:colOff>1333500</xdr:colOff>
      <xdr:row>1</xdr:row>
      <xdr:rowOff>180975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0550" y="85725"/>
          <a:ext cx="1066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"/>
  <sheetViews>
    <sheetView showGridLines="0" tabSelected="1" zoomScaleNormal="100" zoomScaleSheetLayoutView="100" workbookViewId="0">
      <pane xSplit="2" ySplit="6" topLeftCell="AC26" activePane="bottomRight" state="frozen"/>
      <selection pane="topRight" activeCell="C1" sqref="C1"/>
      <selection pane="bottomLeft" activeCell="A7" sqref="A7"/>
      <selection pane="bottomRight" activeCell="BW36" sqref="BW36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85546875" style="3" customWidth="1"/>
    <col min="9" max="64" width="3.855468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77" width="8.85546875" style="1" customWidth="1"/>
    <col min="78" max="16384" width="8.85546875" style="1"/>
  </cols>
  <sheetData>
    <row r="1" spans="1:76" ht="27" x14ac:dyDescent="0.2">
      <c r="B1" s="61" t="s">
        <v>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ht="21" customHeight="1" x14ac:dyDescent="0.2">
      <c r="M2" s="80" t="s">
        <v>33</v>
      </c>
      <c r="N2" s="80"/>
      <c r="O2" s="80"/>
      <c r="P2" s="80"/>
      <c r="Q2" s="80"/>
      <c r="R2" s="80"/>
      <c r="S2" s="80"/>
      <c r="T2" s="80"/>
      <c r="U2" s="81">
        <v>45560</v>
      </c>
      <c r="V2" s="81"/>
      <c r="W2" s="81"/>
      <c r="X2" s="81"/>
      <c r="Y2" s="81"/>
    </row>
    <row r="3" spans="1:76" ht="25.5" customHeight="1" x14ac:dyDescent="0.2">
      <c r="B3" s="5" t="s">
        <v>0</v>
      </c>
      <c r="C3" s="62">
        <v>45530</v>
      </c>
      <c r="D3" s="62"/>
      <c r="E3" s="62"/>
      <c r="F3" s="62"/>
      <c r="G3" s="62"/>
      <c r="H3" s="63"/>
      <c r="J3" s="64" t="s">
        <v>31</v>
      </c>
      <c r="K3" s="64"/>
      <c r="L3" s="64"/>
      <c r="M3" s="64"/>
      <c r="N3" s="64"/>
      <c r="O3" s="64"/>
      <c r="P3" s="64"/>
      <c r="Q3" s="64"/>
      <c r="R3" s="64"/>
      <c r="T3" s="6"/>
      <c r="U3" s="4"/>
      <c r="V3" s="6"/>
      <c r="W3" s="6"/>
      <c r="BM3" s="53">
        <v>24</v>
      </c>
      <c r="BN3" s="53"/>
      <c r="BO3" s="52" t="s">
        <v>37</v>
      </c>
      <c r="BP3" s="52"/>
      <c r="BQ3" s="52"/>
      <c r="BR3" s="52"/>
      <c r="BS3" s="52"/>
      <c r="BT3" s="52"/>
      <c r="BU3" s="52"/>
      <c r="BV3" s="52"/>
    </row>
    <row r="4" spans="1:76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65"/>
      <c r="K4" s="65"/>
      <c r="L4" s="65"/>
      <c r="M4" s="65"/>
      <c r="N4" s="65"/>
      <c r="O4" s="65"/>
      <c r="P4" s="65"/>
      <c r="Q4" s="65"/>
      <c r="R4" s="65"/>
      <c r="S4" s="10"/>
      <c r="T4" s="11"/>
      <c r="U4" s="7"/>
      <c r="W4" s="10"/>
    </row>
    <row r="5" spans="1:76" s="12" customFormat="1" ht="24.75" customHeight="1" x14ac:dyDescent="0.25">
      <c r="A5" s="74" t="s">
        <v>4</v>
      </c>
      <c r="B5" s="76" t="s">
        <v>1</v>
      </c>
      <c r="C5" s="55">
        <f>C3</f>
        <v>45530</v>
      </c>
      <c r="D5" s="56"/>
      <c r="E5" s="55">
        <f>C5+1</f>
        <v>45531</v>
      </c>
      <c r="F5" s="56"/>
      <c r="G5" s="55">
        <f>E5+1</f>
        <v>45532</v>
      </c>
      <c r="H5" s="56"/>
      <c r="I5" s="55">
        <f>G5+1</f>
        <v>45533</v>
      </c>
      <c r="J5" s="56"/>
      <c r="K5" s="55">
        <f>I5+1</f>
        <v>45534</v>
      </c>
      <c r="L5" s="56"/>
      <c r="M5" s="55">
        <f>K5+1</f>
        <v>45535</v>
      </c>
      <c r="N5" s="56"/>
      <c r="O5" s="55">
        <f>M5+1</f>
        <v>45536</v>
      </c>
      <c r="P5" s="56"/>
      <c r="Q5" s="55">
        <f>O5+1</f>
        <v>45537</v>
      </c>
      <c r="R5" s="56"/>
      <c r="S5" s="55">
        <f>Q5+1</f>
        <v>45538</v>
      </c>
      <c r="T5" s="56"/>
      <c r="U5" s="55">
        <f>S5+1</f>
        <v>45539</v>
      </c>
      <c r="V5" s="56"/>
      <c r="W5" s="55">
        <f>U5+1</f>
        <v>45540</v>
      </c>
      <c r="X5" s="56"/>
      <c r="Y5" s="55">
        <f>W5+1</f>
        <v>45541</v>
      </c>
      <c r="Z5" s="56"/>
      <c r="AA5" s="55">
        <f>Y5+1</f>
        <v>45542</v>
      </c>
      <c r="AB5" s="56"/>
      <c r="AC5" s="55">
        <f>AA5+1</f>
        <v>45543</v>
      </c>
      <c r="AD5" s="56"/>
      <c r="AE5" s="55">
        <f>AC5+1</f>
        <v>45544</v>
      </c>
      <c r="AF5" s="56"/>
      <c r="AG5" s="55">
        <f>AE5+1</f>
        <v>45545</v>
      </c>
      <c r="AH5" s="56"/>
      <c r="AI5" s="55">
        <f>AG5+1</f>
        <v>45546</v>
      </c>
      <c r="AJ5" s="56"/>
      <c r="AK5" s="55">
        <f>AI5+1</f>
        <v>45547</v>
      </c>
      <c r="AL5" s="56"/>
      <c r="AM5" s="55">
        <f>AK5+1</f>
        <v>45548</v>
      </c>
      <c r="AN5" s="56"/>
      <c r="AO5" s="55">
        <f>AM5+1</f>
        <v>45549</v>
      </c>
      <c r="AP5" s="56"/>
      <c r="AQ5" s="55">
        <f>AO5+1</f>
        <v>45550</v>
      </c>
      <c r="AR5" s="56"/>
      <c r="AS5" s="55">
        <f>AQ5+1</f>
        <v>45551</v>
      </c>
      <c r="AT5" s="56"/>
      <c r="AU5" s="55">
        <f>AS5+1</f>
        <v>45552</v>
      </c>
      <c r="AV5" s="56"/>
      <c r="AW5" s="55">
        <f>AU5+1</f>
        <v>45553</v>
      </c>
      <c r="AX5" s="56"/>
      <c r="AY5" s="55">
        <f>AW5+1</f>
        <v>45554</v>
      </c>
      <c r="AZ5" s="56"/>
      <c r="BA5" s="55">
        <f>AY5+1</f>
        <v>45555</v>
      </c>
      <c r="BB5" s="56"/>
      <c r="BC5" s="55">
        <f>BA5+1</f>
        <v>45556</v>
      </c>
      <c r="BD5" s="56"/>
      <c r="BE5" s="55">
        <f>BC5+1</f>
        <v>45557</v>
      </c>
      <c r="BF5" s="56"/>
      <c r="BG5" s="55">
        <f>BE5+1</f>
        <v>45558</v>
      </c>
      <c r="BH5" s="56"/>
      <c r="BI5" s="55">
        <f>BG5+1</f>
        <v>45559</v>
      </c>
      <c r="BJ5" s="56"/>
      <c r="BK5" s="55">
        <f>BI5+1</f>
        <v>45560</v>
      </c>
      <c r="BL5" s="56"/>
      <c r="BM5" s="68" t="s">
        <v>5</v>
      </c>
      <c r="BN5" s="69"/>
      <c r="BO5" s="69"/>
      <c r="BP5" s="69"/>
      <c r="BQ5" s="69"/>
      <c r="BR5" s="69"/>
      <c r="BS5" s="69"/>
      <c r="BT5" s="69"/>
      <c r="BU5" s="69"/>
      <c r="BV5" s="70"/>
      <c r="BW5" s="66" t="s">
        <v>6</v>
      </c>
      <c r="BX5" s="67"/>
    </row>
    <row r="6" spans="1:76" ht="26.25" customHeight="1" x14ac:dyDescent="0.2">
      <c r="A6" s="75"/>
      <c r="B6" s="77"/>
      <c r="C6" s="58">
        <f>C3</f>
        <v>45530</v>
      </c>
      <c r="D6" s="59"/>
      <c r="E6" s="58">
        <f>C6+1</f>
        <v>45531</v>
      </c>
      <c r="F6" s="59"/>
      <c r="G6" s="58">
        <f>E6+1</f>
        <v>45532</v>
      </c>
      <c r="H6" s="59"/>
      <c r="I6" s="58">
        <f>G6+1</f>
        <v>45533</v>
      </c>
      <c r="J6" s="59"/>
      <c r="K6" s="58">
        <f>I6+1</f>
        <v>45534</v>
      </c>
      <c r="L6" s="59"/>
      <c r="M6" s="58">
        <f>K6+1</f>
        <v>45535</v>
      </c>
      <c r="N6" s="59"/>
      <c r="O6" s="58">
        <f>M6+1</f>
        <v>45536</v>
      </c>
      <c r="P6" s="59"/>
      <c r="Q6" s="58">
        <f>O6+1</f>
        <v>45537</v>
      </c>
      <c r="R6" s="59"/>
      <c r="S6" s="58">
        <f>Q6+1</f>
        <v>45538</v>
      </c>
      <c r="T6" s="59"/>
      <c r="U6" s="58">
        <f>S6+1</f>
        <v>45539</v>
      </c>
      <c r="V6" s="59"/>
      <c r="W6" s="58">
        <f>U6+1</f>
        <v>45540</v>
      </c>
      <c r="X6" s="59"/>
      <c r="Y6" s="58">
        <f>W6+1</f>
        <v>45541</v>
      </c>
      <c r="Z6" s="59"/>
      <c r="AA6" s="58">
        <f>Y6+1</f>
        <v>45542</v>
      </c>
      <c r="AB6" s="59"/>
      <c r="AC6" s="58">
        <f>AA6+1</f>
        <v>45543</v>
      </c>
      <c r="AD6" s="59"/>
      <c r="AE6" s="58">
        <f>AC6+1</f>
        <v>45544</v>
      </c>
      <c r="AF6" s="59"/>
      <c r="AG6" s="58">
        <f>AE6+1</f>
        <v>45545</v>
      </c>
      <c r="AH6" s="59"/>
      <c r="AI6" s="58">
        <f>AG6+1</f>
        <v>45546</v>
      </c>
      <c r="AJ6" s="59"/>
      <c r="AK6" s="58">
        <f>AI6+1</f>
        <v>45547</v>
      </c>
      <c r="AL6" s="59"/>
      <c r="AM6" s="58">
        <f>AK6+1</f>
        <v>45548</v>
      </c>
      <c r="AN6" s="59"/>
      <c r="AO6" s="58">
        <f>AM6+1</f>
        <v>45549</v>
      </c>
      <c r="AP6" s="59"/>
      <c r="AQ6" s="58">
        <f>AO6+1</f>
        <v>45550</v>
      </c>
      <c r="AR6" s="59"/>
      <c r="AS6" s="58">
        <f>AQ6+1</f>
        <v>45551</v>
      </c>
      <c r="AT6" s="59"/>
      <c r="AU6" s="58">
        <f>AS6+1</f>
        <v>45552</v>
      </c>
      <c r="AV6" s="59"/>
      <c r="AW6" s="58">
        <f>AU6+1</f>
        <v>45553</v>
      </c>
      <c r="AX6" s="59"/>
      <c r="AY6" s="58">
        <f>AW6+1</f>
        <v>45554</v>
      </c>
      <c r="AZ6" s="59"/>
      <c r="BA6" s="58">
        <f>AY6+1</f>
        <v>45555</v>
      </c>
      <c r="BB6" s="59"/>
      <c r="BC6" s="58">
        <f>BA6+1</f>
        <v>45556</v>
      </c>
      <c r="BD6" s="59"/>
      <c r="BE6" s="58">
        <f>BC6+1</f>
        <v>45557</v>
      </c>
      <c r="BF6" s="59"/>
      <c r="BG6" s="58">
        <f>BE6+1</f>
        <v>45558</v>
      </c>
      <c r="BH6" s="59"/>
      <c r="BI6" s="58">
        <f>BG6+1</f>
        <v>45559</v>
      </c>
      <c r="BJ6" s="59"/>
      <c r="BK6" s="58">
        <f>BI6+1</f>
        <v>45560</v>
      </c>
      <c r="BL6" s="59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76" ht="26.25" customHeight="1" x14ac:dyDescent="0.25">
      <c r="A7" s="48">
        <v>1</v>
      </c>
      <c r="B7" s="47" t="s">
        <v>39</v>
      </c>
      <c r="C7" s="22" t="s">
        <v>7</v>
      </c>
      <c r="D7" s="22" t="s">
        <v>7</v>
      </c>
      <c r="E7" s="22" t="s">
        <v>7</v>
      </c>
      <c r="F7" s="22" t="s">
        <v>7</v>
      </c>
      <c r="G7" s="22" t="s">
        <v>7</v>
      </c>
      <c r="H7" s="22" t="s">
        <v>7</v>
      </c>
      <c r="I7" s="22" t="s">
        <v>7</v>
      </c>
      <c r="J7" s="22" t="s">
        <v>7</v>
      </c>
      <c r="K7" s="22" t="s">
        <v>7</v>
      </c>
      <c r="L7" s="22" t="s">
        <v>7</v>
      </c>
      <c r="M7" s="50" t="s">
        <v>40</v>
      </c>
      <c r="N7" s="50" t="s">
        <v>40</v>
      </c>
      <c r="O7" s="50" t="s">
        <v>40</v>
      </c>
      <c r="P7" s="50" t="s">
        <v>40</v>
      </c>
      <c r="Q7" s="35" t="s">
        <v>9</v>
      </c>
      <c r="R7" s="35" t="s">
        <v>9</v>
      </c>
      <c r="S7" s="35" t="s">
        <v>9</v>
      </c>
      <c r="T7" s="35" t="s">
        <v>9</v>
      </c>
      <c r="U7" s="22" t="s">
        <v>7</v>
      </c>
      <c r="V7" s="22" t="s">
        <v>7</v>
      </c>
      <c r="W7" s="22" t="s">
        <v>7</v>
      </c>
      <c r="X7" s="22" t="s">
        <v>7</v>
      </c>
      <c r="Y7" s="22" t="s">
        <v>7</v>
      </c>
      <c r="Z7" s="22" t="s">
        <v>7</v>
      </c>
      <c r="AA7" s="22" t="s">
        <v>7</v>
      </c>
      <c r="AB7" s="22" t="s">
        <v>7</v>
      </c>
      <c r="AC7" s="50" t="s">
        <v>40</v>
      </c>
      <c r="AD7" s="50" t="s">
        <v>40</v>
      </c>
      <c r="AE7" s="22" t="s">
        <v>7</v>
      </c>
      <c r="AF7" s="22" t="s">
        <v>7</v>
      </c>
      <c r="AG7" s="22" t="s">
        <v>7</v>
      </c>
      <c r="AH7" s="22" t="s">
        <v>7</v>
      </c>
      <c r="AI7" s="30" t="s">
        <v>8</v>
      </c>
      <c r="AJ7" s="30" t="s">
        <v>8</v>
      </c>
      <c r="AK7" s="22" t="s">
        <v>7</v>
      </c>
      <c r="AL7" s="22" t="s">
        <v>7</v>
      </c>
      <c r="AM7" s="22" t="s">
        <v>7</v>
      </c>
      <c r="AN7" s="22" t="s">
        <v>7</v>
      </c>
      <c r="AO7" s="50" t="s">
        <v>40</v>
      </c>
      <c r="AP7" s="50" t="s">
        <v>40</v>
      </c>
      <c r="AQ7" s="50" t="s">
        <v>40</v>
      </c>
      <c r="AR7" s="50" t="s">
        <v>40</v>
      </c>
      <c r="AS7" s="22" t="s">
        <v>7</v>
      </c>
      <c r="AT7" s="22" t="s">
        <v>7</v>
      </c>
      <c r="AU7" s="22" t="s">
        <v>7</v>
      </c>
      <c r="AV7" s="22" t="s">
        <v>7</v>
      </c>
      <c r="AW7" s="22" t="s">
        <v>7</v>
      </c>
      <c r="AX7" s="22" t="s">
        <v>7</v>
      </c>
      <c r="AY7" s="22" t="s">
        <v>7</v>
      </c>
      <c r="AZ7" s="22" t="s">
        <v>7</v>
      </c>
      <c r="BA7" s="22" t="s">
        <v>7</v>
      </c>
      <c r="BB7" s="22" t="s">
        <v>7</v>
      </c>
      <c r="BC7" s="22" t="s">
        <v>7</v>
      </c>
      <c r="BD7" s="22" t="s">
        <v>7</v>
      </c>
      <c r="BE7" s="50" t="s">
        <v>40</v>
      </c>
      <c r="BF7" s="50" t="s">
        <v>40</v>
      </c>
      <c r="BG7" s="22" t="s">
        <v>7</v>
      </c>
      <c r="BH7" s="22" t="s">
        <v>7</v>
      </c>
      <c r="BI7" s="22" t="s">
        <v>7</v>
      </c>
      <c r="BJ7" s="22" t="s">
        <v>7</v>
      </c>
      <c r="BK7" s="22" t="s">
        <v>7</v>
      </c>
      <c r="BL7" s="22" t="s">
        <v>7</v>
      </c>
      <c r="BM7" s="43">
        <f t="shared" ref="BM7:BM41" si="0">COUNTIF($C7:$BL7,"X")*1/2</f>
        <v>22</v>
      </c>
      <c r="BN7" s="43">
        <f t="shared" ref="BN7:BN41" si="1">COUNTIF($C7:$BL7,"P")*1/2</f>
        <v>1</v>
      </c>
      <c r="BO7" s="43">
        <f t="shared" ref="BO7:BO41" si="2">COUNTIF($C7:$BL7,"NL")*1/2</f>
        <v>2</v>
      </c>
      <c r="BP7" s="43">
        <f t="shared" ref="BP7:BP41" si="3">COUNTIF($C7:$BL7,"O")*1/2</f>
        <v>0</v>
      </c>
      <c r="BQ7" s="43">
        <f t="shared" ref="BQ7:BQ41" si="4">COUNTIF($C7:$BL7,"Pr")*1/2</f>
        <v>0</v>
      </c>
      <c r="BR7" s="43">
        <f t="shared" ref="BR7:BR41" si="5">COUNTIF($C7:$BL7,"TS")*1/2</f>
        <v>0</v>
      </c>
      <c r="BS7" s="43">
        <f t="shared" ref="BS7:BS41" si="6">COUNTIF($C7:$BL7,"T")*1/2</f>
        <v>0</v>
      </c>
      <c r="BT7" s="43">
        <f t="shared" ref="BT7:BT41" si="7">COUNTIF($C7:$BL7,"NX")*1/2</f>
        <v>0</v>
      </c>
      <c r="BU7" s="43">
        <f t="shared" ref="BU7:BU41" si="8">COUNTIF($C7:$BL7,"KL")*1/2</f>
        <v>0</v>
      </c>
      <c r="BV7" s="43">
        <f t="shared" ref="BV7:BV41" si="9">SUM(BM7:BU7)-BP7-BR7-BS7-BU7-BT7</f>
        <v>25</v>
      </c>
      <c r="BW7" s="14">
        <v>6</v>
      </c>
      <c r="BX7" s="14">
        <f>BW7-BN7</f>
        <v>5</v>
      </c>
    </row>
    <row r="8" spans="1:76" ht="26.25" customHeight="1" x14ac:dyDescent="0.25">
      <c r="A8" s="48">
        <v>2</v>
      </c>
      <c r="B8" s="47" t="s">
        <v>41</v>
      </c>
      <c r="C8" s="22" t="s">
        <v>7</v>
      </c>
      <c r="D8" s="22" t="s">
        <v>7</v>
      </c>
      <c r="E8" s="22" t="s">
        <v>7</v>
      </c>
      <c r="F8" s="22" t="s">
        <v>7</v>
      </c>
      <c r="G8" s="22" t="s">
        <v>7</v>
      </c>
      <c r="H8" s="22" t="s">
        <v>7</v>
      </c>
      <c r="I8" s="22" t="s">
        <v>7</v>
      </c>
      <c r="J8" s="22" t="s">
        <v>7</v>
      </c>
      <c r="K8" s="22" t="s">
        <v>7</v>
      </c>
      <c r="L8" s="22" t="s">
        <v>7</v>
      </c>
      <c r="M8" s="50" t="s">
        <v>40</v>
      </c>
      <c r="N8" s="50" t="s">
        <v>40</v>
      </c>
      <c r="O8" s="50" t="s">
        <v>40</v>
      </c>
      <c r="P8" s="50" t="s">
        <v>40</v>
      </c>
      <c r="Q8" s="35" t="s">
        <v>9</v>
      </c>
      <c r="R8" s="35" t="s">
        <v>9</v>
      </c>
      <c r="S8" s="35" t="s">
        <v>9</v>
      </c>
      <c r="T8" s="35" t="s">
        <v>9</v>
      </c>
      <c r="U8" s="22" t="s">
        <v>7</v>
      </c>
      <c r="V8" s="22" t="s">
        <v>7</v>
      </c>
      <c r="W8" s="30" t="s">
        <v>8</v>
      </c>
      <c r="X8" s="30" t="s">
        <v>8</v>
      </c>
      <c r="Y8" s="22" t="s">
        <v>7</v>
      </c>
      <c r="Z8" s="22" t="s">
        <v>7</v>
      </c>
      <c r="AA8" s="22" t="s">
        <v>7</v>
      </c>
      <c r="AB8" s="22" t="s">
        <v>7</v>
      </c>
      <c r="AC8" s="50" t="s">
        <v>40</v>
      </c>
      <c r="AD8" s="50" t="s">
        <v>40</v>
      </c>
      <c r="AE8" s="22" t="s">
        <v>7</v>
      </c>
      <c r="AF8" s="22" t="s">
        <v>7</v>
      </c>
      <c r="AG8" s="22" t="s">
        <v>7</v>
      </c>
      <c r="AH8" s="22" t="s">
        <v>7</v>
      </c>
      <c r="AI8" s="22" t="s">
        <v>7</v>
      </c>
      <c r="AJ8" s="22" t="s">
        <v>7</v>
      </c>
      <c r="AK8" s="22" t="s">
        <v>7</v>
      </c>
      <c r="AL8" s="22" t="s">
        <v>7</v>
      </c>
      <c r="AM8" s="22" t="s">
        <v>7</v>
      </c>
      <c r="AN8" s="22" t="s">
        <v>7</v>
      </c>
      <c r="AO8" s="50" t="s">
        <v>40</v>
      </c>
      <c r="AP8" s="50" t="s">
        <v>40</v>
      </c>
      <c r="AQ8" s="50" t="s">
        <v>40</v>
      </c>
      <c r="AR8" s="50" t="s">
        <v>40</v>
      </c>
      <c r="AS8" s="22" t="s">
        <v>7</v>
      </c>
      <c r="AT8" s="22" t="s">
        <v>7</v>
      </c>
      <c r="AU8" s="22" t="s">
        <v>7</v>
      </c>
      <c r="AV8" s="22" t="s">
        <v>7</v>
      </c>
      <c r="AW8" s="22" t="s">
        <v>7</v>
      </c>
      <c r="AX8" s="22" t="s">
        <v>7</v>
      </c>
      <c r="AY8" s="22" t="s">
        <v>7</v>
      </c>
      <c r="AZ8" s="22" t="s">
        <v>7</v>
      </c>
      <c r="BA8" s="22" t="s">
        <v>7</v>
      </c>
      <c r="BB8" s="22" t="s">
        <v>7</v>
      </c>
      <c r="BC8" s="22" t="s">
        <v>7</v>
      </c>
      <c r="BD8" s="22" t="s">
        <v>7</v>
      </c>
      <c r="BE8" s="50" t="s">
        <v>40</v>
      </c>
      <c r="BF8" s="50" t="s">
        <v>40</v>
      </c>
      <c r="BG8" s="22" t="s">
        <v>7</v>
      </c>
      <c r="BH8" s="22" t="s">
        <v>7</v>
      </c>
      <c r="BI8" s="22" t="s">
        <v>7</v>
      </c>
      <c r="BJ8" s="22" t="s">
        <v>7</v>
      </c>
      <c r="BK8" s="22" t="s">
        <v>7</v>
      </c>
      <c r="BL8" s="22" t="s">
        <v>7</v>
      </c>
      <c r="BM8" s="43">
        <f t="shared" si="0"/>
        <v>22</v>
      </c>
      <c r="BN8" s="43">
        <f t="shared" si="1"/>
        <v>1</v>
      </c>
      <c r="BO8" s="43">
        <f t="shared" si="2"/>
        <v>2</v>
      </c>
      <c r="BP8" s="43">
        <f t="shared" si="3"/>
        <v>0</v>
      </c>
      <c r="BQ8" s="43">
        <f t="shared" si="4"/>
        <v>0</v>
      </c>
      <c r="BR8" s="43">
        <f t="shared" si="5"/>
        <v>0</v>
      </c>
      <c r="BS8" s="43">
        <f t="shared" si="6"/>
        <v>0</v>
      </c>
      <c r="BT8" s="43">
        <f t="shared" si="7"/>
        <v>0</v>
      </c>
      <c r="BU8" s="43">
        <f t="shared" si="8"/>
        <v>0</v>
      </c>
      <c r="BV8" s="43">
        <f t="shared" si="9"/>
        <v>25</v>
      </c>
      <c r="BW8" s="14">
        <v>5</v>
      </c>
      <c r="BX8" s="14">
        <f t="shared" ref="BX8:BX39" si="10">BW8-BN8</f>
        <v>4</v>
      </c>
    </row>
    <row r="9" spans="1:76" ht="26.25" customHeight="1" x14ac:dyDescent="0.25">
      <c r="A9" s="48">
        <v>3</v>
      </c>
      <c r="B9" s="47" t="s">
        <v>42</v>
      </c>
      <c r="C9" s="22" t="s">
        <v>7</v>
      </c>
      <c r="D9" s="22" t="s">
        <v>7</v>
      </c>
      <c r="E9" s="22" t="s">
        <v>7</v>
      </c>
      <c r="F9" s="22" t="s">
        <v>7</v>
      </c>
      <c r="G9" s="22" t="s">
        <v>7</v>
      </c>
      <c r="H9" s="22" t="s">
        <v>7</v>
      </c>
      <c r="I9" s="22" t="s">
        <v>7</v>
      </c>
      <c r="J9" s="22" t="s">
        <v>7</v>
      </c>
      <c r="K9" s="22" t="s">
        <v>7</v>
      </c>
      <c r="L9" s="22" t="s">
        <v>7</v>
      </c>
      <c r="M9" s="50" t="s">
        <v>40</v>
      </c>
      <c r="N9" s="50" t="s">
        <v>40</v>
      </c>
      <c r="O9" s="50" t="s">
        <v>40</v>
      </c>
      <c r="P9" s="50" t="s">
        <v>40</v>
      </c>
      <c r="Q9" s="35" t="s">
        <v>9</v>
      </c>
      <c r="R9" s="35" t="s">
        <v>9</v>
      </c>
      <c r="S9" s="35" t="s">
        <v>9</v>
      </c>
      <c r="T9" s="35" t="s">
        <v>9</v>
      </c>
      <c r="U9" s="22" t="s">
        <v>7</v>
      </c>
      <c r="V9" s="22" t="s">
        <v>7</v>
      </c>
      <c r="W9" s="22" t="s">
        <v>7</v>
      </c>
      <c r="X9" s="22" t="s">
        <v>7</v>
      </c>
      <c r="Y9" s="22" t="s">
        <v>7</v>
      </c>
      <c r="Z9" s="22" t="s">
        <v>7</v>
      </c>
      <c r="AA9" s="22" t="s">
        <v>7</v>
      </c>
      <c r="AB9" s="22" t="s">
        <v>7</v>
      </c>
      <c r="AC9" s="50" t="s">
        <v>40</v>
      </c>
      <c r="AD9" s="50" t="s">
        <v>40</v>
      </c>
      <c r="AE9" s="22" t="s">
        <v>7</v>
      </c>
      <c r="AF9" s="22" t="s">
        <v>7</v>
      </c>
      <c r="AG9" s="22" t="s">
        <v>7</v>
      </c>
      <c r="AH9" s="22" t="s">
        <v>7</v>
      </c>
      <c r="AI9" s="22" t="s">
        <v>7</v>
      </c>
      <c r="AJ9" s="22" t="s">
        <v>7</v>
      </c>
      <c r="AK9" s="22" t="s">
        <v>7</v>
      </c>
      <c r="AL9" s="22" t="s">
        <v>7</v>
      </c>
      <c r="AM9" s="22" t="s">
        <v>7</v>
      </c>
      <c r="AN9" s="22" t="s">
        <v>7</v>
      </c>
      <c r="AO9" s="50" t="s">
        <v>40</v>
      </c>
      <c r="AP9" s="50" t="s">
        <v>40</v>
      </c>
      <c r="AQ9" s="50" t="s">
        <v>40</v>
      </c>
      <c r="AR9" s="50" t="s">
        <v>40</v>
      </c>
      <c r="AS9" s="22" t="s">
        <v>7</v>
      </c>
      <c r="AT9" s="22" t="s">
        <v>7</v>
      </c>
      <c r="AU9" s="22" t="s">
        <v>7</v>
      </c>
      <c r="AV9" s="22" t="s">
        <v>7</v>
      </c>
      <c r="AW9" s="22" t="s">
        <v>7</v>
      </c>
      <c r="AX9" s="22" t="s">
        <v>7</v>
      </c>
      <c r="AY9" s="22" t="s">
        <v>7</v>
      </c>
      <c r="AZ9" s="22" t="s">
        <v>7</v>
      </c>
      <c r="BA9" s="22" t="s">
        <v>7</v>
      </c>
      <c r="BB9" s="22" t="s">
        <v>7</v>
      </c>
      <c r="BC9" s="22" t="s">
        <v>7</v>
      </c>
      <c r="BD9" s="22" t="s">
        <v>7</v>
      </c>
      <c r="BE9" s="50" t="s">
        <v>40</v>
      </c>
      <c r="BF9" s="50" t="s">
        <v>40</v>
      </c>
      <c r="BG9" s="22" t="s">
        <v>7</v>
      </c>
      <c r="BH9" s="22" t="s">
        <v>7</v>
      </c>
      <c r="BI9" s="22" t="s">
        <v>7</v>
      </c>
      <c r="BJ9" s="22" t="s">
        <v>7</v>
      </c>
      <c r="BK9" s="22" t="s">
        <v>7</v>
      </c>
      <c r="BL9" s="22" t="s">
        <v>7</v>
      </c>
      <c r="BM9" s="43">
        <f t="shared" si="0"/>
        <v>23</v>
      </c>
      <c r="BN9" s="43">
        <f t="shared" si="1"/>
        <v>0</v>
      </c>
      <c r="BO9" s="43">
        <f t="shared" si="2"/>
        <v>2</v>
      </c>
      <c r="BP9" s="43">
        <f t="shared" si="3"/>
        <v>0</v>
      </c>
      <c r="BQ9" s="43">
        <f t="shared" si="4"/>
        <v>0</v>
      </c>
      <c r="BR9" s="43">
        <f t="shared" si="5"/>
        <v>0</v>
      </c>
      <c r="BS9" s="43">
        <f t="shared" si="6"/>
        <v>0</v>
      </c>
      <c r="BT9" s="43">
        <f t="shared" si="7"/>
        <v>0</v>
      </c>
      <c r="BU9" s="43">
        <f t="shared" si="8"/>
        <v>0</v>
      </c>
      <c r="BV9" s="43">
        <f t="shared" si="9"/>
        <v>25</v>
      </c>
      <c r="BW9" s="14">
        <v>0</v>
      </c>
      <c r="BX9" s="14">
        <f t="shared" si="10"/>
        <v>0</v>
      </c>
    </row>
    <row r="10" spans="1:76" ht="26.25" customHeight="1" x14ac:dyDescent="0.25">
      <c r="A10" s="48">
        <v>4</v>
      </c>
      <c r="B10" s="47" t="s">
        <v>43</v>
      </c>
      <c r="C10" s="22" t="s">
        <v>7</v>
      </c>
      <c r="D10" s="22" t="s">
        <v>7</v>
      </c>
      <c r="E10" s="22" t="s">
        <v>7</v>
      </c>
      <c r="F10" s="22" t="s">
        <v>7</v>
      </c>
      <c r="G10" s="22" t="s">
        <v>7</v>
      </c>
      <c r="H10" s="22" t="s">
        <v>7</v>
      </c>
      <c r="I10" s="22" t="s">
        <v>7</v>
      </c>
      <c r="J10" s="22" t="s">
        <v>7</v>
      </c>
      <c r="K10" s="22" t="s">
        <v>7</v>
      </c>
      <c r="L10" s="22" t="s">
        <v>7</v>
      </c>
      <c r="M10" s="50" t="s">
        <v>40</v>
      </c>
      <c r="N10" s="50" t="s">
        <v>40</v>
      </c>
      <c r="O10" s="50" t="s">
        <v>40</v>
      </c>
      <c r="P10" s="50" t="s">
        <v>40</v>
      </c>
      <c r="Q10" s="35" t="s">
        <v>9</v>
      </c>
      <c r="R10" s="35" t="s">
        <v>9</v>
      </c>
      <c r="S10" s="35" t="s">
        <v>9</v>
      </c>
      <c r="T10" s="35" t="s">
        <v>9</v>
      </c>
      <c r="U10" s="22" t="s">
        <v>7</v>
      </c>
      <c r="V10" s="22" t="s">
        <v>7</v>
      </c>
      <c r="W10" s="22" t="s">
        <v>7</v>
      </c>
      <c r="X10" s="22" t="s">
        <v>7</v>
      </c>
      <c r="Y10" s="22" t="s">
        <v>7</v>
      </c>
      <c r="Z10" s="22" t="s">
        <v>7</v>
      </c>
      <c r="AA10" s="22" t="s">
        <v>7</v>
      </c>
      <c r="AB10" s="22" t="s">
        <v>7</v>
      </c>
      <c r="AC10" s="50" t="s">
        <v>40</v>
      </c>
      <c r="AD10" s="50" t="s">
        <v>40</v>
      </c>
      <c r="AE10" s="22" t="s">
        <v>7</v>
      </c>
      <c r="AF10" s="22" t="s">
        <v>7</v>
      </c>
      <c r="AG10" s="22" t="s">
        <v>7</v>
      </c>
      <c r="AH10" s="22" t="s">
        <v>7</v>
      </c>
      <c r="AI10" s="22" t="s">
        <v>7</v>
      </c>
      <c r="AJ10" s="22" t="s">
        <v>7</v>
      </c>
      <c r="AK10" s="22" t="s">
        <v>7</v>
      </c>
      <c r="AL10" s="22" t="s">
        <v>7</v>
      </c>
      <c r="AM10" s="22" t="s">
        <v>7</v>
      </c>
      <c r="AN10" s="22" t="s">
        <v>7</v>
      </c>
      <c r="AO10" s="50" t="s">
        <v>40</v>
      </c>
      <c r="AP10" s="50" t="s">
        <v>40</v>
      </c>
      <c r="AQ10" s="50" t="s">
        <v>40</v>
      </c>
      <c r="AR10" s="50" t="s">
        <v>40</v>
      </c>
      <c r="AS10" s="22" t="s">
        <v>7</v>
      </c>
      <c r="AT10" s="22" t="s">
        <v>7</v>
      </c>
      <c r="AU10" s="22" t="s">
        <v>7</v>
      </c>
      <c r="AV10" s="22" t="s">
        <v>7</v>
      </c>
      <c r="AW10" s="22" t="s">
        <v>7</v>
      </c>
      <c r="AX10" s="22" t="s">
        <v>7</v>
      </c>
      <c r="AY10" s="22" t="s">
        <v>7</v>
      </c>
      <c r="AZ10" s="22" t="s">
        <v>7</v>
      </c>
      <c r="BA10" s="22" t="s">
        <v>7</v>
      </c>
      <c r="BB10" s="22" t="s">
        <v>7</v>
      </c>
      <c r="BC10" s="22" t="s">
        <v>7</v>
      </c>
      <c r="BD10" s="22" t="s">
        <v>7</v>
      </c>
      <c r="BE10" s="50" t="s">
        <v>40</v>
      </c>
      <c r="BF10" s="50" t="s">
        <v>40</v>
      </c>
      <c r="BG10" s="22" t="s">
        <v>7</v>
      </c>
      <c r="BH10" s="22" t="s">
        <v>7</v>
      </c>
      <c r="BI10" s="22" t="s">
        <v>7</v>
      </c>
      <c r="BJ10" s="22" t="s">
        <v>7</v>
      </c>
      <c r="BK10" s="22" t="s">
        <v>7</v>
      </c>
      <c r="BL10" s="22" t="s">
        <v>7</v>
      </c>
      <c r="BM10" s="43">
        <f t="shared" si="0"/>
        <v>23</v>
      </c>
      <c r="BN10" s="43">
        <f t="shared" si="1"/>
        <v>0</v>
      </c>
      <c r="BO10" s="43">
        <f t="shared" si="2"/>
        <v>2</v>
      </c>
      <c r="BP10" s="43">
        <f t="shared" si="3"/>
        <v>0</v>
      </c>
      <c r="BQ10" s="43">
        <f t="shared" si="4"/>
        <v>0</v>
      </c>
      <c r="BR10" s="43">
        <f t="shared" si="5"/>
        <v>0</v>
      </c>
      <c r="BS10" s="43">
        <f t="shared" si="6"/>
        <v>0</v>
      </c>
      <c r="BT10" s="43">
        <f t="shared" si="7"/>
        <v>0</v>
      </c>
      <c r="BU10" s="43">
        <f t="shared" si="8"/>
        <v>0</v>
      </c>
      <c r="BV10" s="43">
        <f t="shared" si="9"/>
        <v>25</v>
      </c>
      <c r="BW10" s="14">
        <v>1.5</v>
      </c>
      <c r="BX10" s="14">
        <f t="shared" si="10"/>
        <v>1.5</v>
      </c>
    </row>
    <row r="11" spans="1:76" ht="26.25" customHeight="1" x14ac:dyDescent="0.25">
      <c r="A11" s="48">
        <v>5</v>
      </c>
      <c r="B11" s="47" t="s">
        <v>44</v>
      </c>
      <c r="C11" s="22" t="s">
        <v>7</v>
      </c>
      <c r="D11" s="22" t="s">
        <v>7</v>
      </c>
      <c r="E11" s="22" t="s">
        <v>7</v>
      </c>
      <c r="F11" s="22" t="s">
        <v>7</v>
      </c>
      <c r="G11" s="22" t="s">
        <v>7</v>
      </c>
      <c r="H11" s="22" t="s">
        <v>7</v>
      </c>
      <c r="I11" s="30" t="s">
        <v>8</v>
      </c>
      <c r="J11" s="30" t="s">
        <v>8</v>
      </c>
      <c r="K11" s="22" t="s">
        <v>7</v>
      </c>
      <c r="L11" s="22" t="s">
        <v>7</v>
      </c>
      <c r="M11" s="50" t="s">
        <v>40</v>
      </c>
      <c r="N11" s="50" t="s">
        <v>40</v>
      </c>
      <c r="O11" s="50" t="s">
        <v>40</v>
      </c>
      <c r="P11" s="50" t="s">
        <v>40</v>
      </c>
      <c r="Q11" s="35" t="s">
        <v>9</v>
      </c>
      <c r="R11" s="35" t="s">
        <v>9</v>
      </c>
      <c r="S11" s="35" t="s">
        <v>9</v>
      </c>
      <c r="T11" s="35" t="s">
        <v>9</v>
      </c>
      <c r="U11" s="22" t="s">
        <v>7</v>
      </c>
      <c r="V11" s="22" t="s">
        <v>7</v>
      </c>
      <c r="W11" s="22" t="s">
        <v>7</v>
      </c>
      <c r="X11" s="22" t="s">
        <v>7</v>
      </c>
      <c r="Y11" s="22" t="s">
        <v>7</v>
      </c>
      <c r="Z11" s="22" t="s">
        <v>7</v>
      </c>
      <c r="AA11" s="22" t="s">
        <v>7</v>
      </c>
      <c r="AB11" s="22" t="s">
        <v>7</v>
      </c>
      <c r="AC11" s="50" t="s">
        <v>40</v>
      </c>
      <c r="AD11" s="50" t="s">
        <v>40</v>
      </c>
      <c r="AE11" s="22" t="s">
        <v>7</v>
      </c>
      <c r="AF11" s="22" t="s">
        <v>7</v>
      </c>
      <c r="AG11" s="22" t="s">
        <v>7</v>
      </c>
      <c r="AH11" s="22" t="s">
        <v>7</v>
      </c>
      <c r="AI11" s="22" t="s">
        <v>7</v>
      </c>
      <c r="AJ11" s="22" t="s">
        <v>7</v>
      </c>
      <c r="AK11" s="22" t="s">
        <v>7</v>
      </c>
      <c r="AL11" s="22" t="s">
        <v>7</v>
      </c>
      <c r="AM11" s="22" t="s">
        <v>7</v>
      </c>
      <c r="AN11" s="22" t="s">
        <v>7</v>
      </c>
      <c r="AO11" s="50" t="s">
        <v>40</v>
      </c>
      <c r="AP11" s="50" t="s">
        <v>40</v>
      </c>
      <c r="AQ11" s="50" t="s">
        <v>40</v>
      </c>
      <c r="AR11" s="50" t="s">
        <v>40</v>
      </c>
      <c r="AS11" s="22" t="s">
        <v>7</v>
      </c>
      <c r="AT11" s="22" t="s">
        <v>7</v>
      </c>
      <c r="AU11" s="22" t="s">
        <v>7</v>
      </c>
      <c r="AV11" s="22" t="s">
        <v>7</v>
      </c>
      <c r="AW11" s="22" t="s">
        <v>7</v>
      </c>
      <c r="AX11" s="22" t="s">
        <v>7</v>
      </c>
      <c r="AY11" s="30" t="s">
        <v>8</v>
      </c>
      <c r="AZ11" s="30" t="s">
        <v>8</v>
      </c>
      <c r="BA11" s="22" t="s">
        <v>7</v>
      </c>
      <c r="BB11" s="22" t="s">
        <v>7</v>
      </c>
      <c r="BC11" s="22" t="s">
        <v>7</v>
      </c>
      <c r="BD11" s="22" t="s">
        <v>7</v>
      </c>
      <c r="BE11" s="50" t="s">
        <v>40</v>
      </c>
      <c r="BF11" s="50" t="s">
        <v>40</v>
      </c>
      <c r="BG11" s="22" t="s">
        <v>7</v>
      </c>
      <c r="BH11" s="22" t="s">
        <v>7</v>
      </c>
      <c r="BI11" s="22" t="s">
        <v>7</v>
      </c>
      <c r="BJ11" s="22" t="s">
        <v>7</v>
      </c>
      <c r="BK11" s="22" t="s">
        <v>7</v>
      </c>
      <c r="BL11" s="22" t="s">
        <v>7</v>
      </c>
      <c r="BM11" s="43">
        <f t="shared" si="0"/>
        <v>21</v>
      </c>
      <c r="BN11" s="43">
        <f t="shared" si="1"/>
        <v>2</v>
      </c>
      <c r="BO11" s="43">
        <f t="shared" si="2"/>
        <v>2</v>
      </c>
      <c r="BP11" s="43">
        <f t="shared" si="3"/>
        <v>0</v>
      </c>
      <c r="BQ11" s="43">
        <f t="shared" si="4"/>
        <v>0</v>
      </c>
      <c r="BR11" s="43">
        <f t="shared" si="5"/>
        <v>0</v>
      </c>
      <c r="BS11" s="43">
        <f t="shared" si="6"/>
        <v>0</v>
      </c>
      <c r="BT11" s="43">
        <f t="shared" si="7"/>
        <v>0</v>
      </c>
      <c r="BU11" s="43">
        <f t="shared" si="8"/>
        <v>0</v>
      </c>
      <c r="BV11" s="43">
        <f t="shared" si="9"/>
        <v>25</v>
      </c>
      <c r="BW11" s="14">
        <v>3.5</v>
      </c>
      <c r="BX11" s="14">
        <f t="shared" si="10"/>
        <v>1.5</v>
      </c>
    </row>
    <row r="12" spans="1:76" ht="26.25" customHeight="1" x14ac:dyDescent="0.25">
      <c r="A12" s="48">
        <v>6</v>
      </c>
      <c r="B12" s="47" t="s">
        <v>45</v>
      </c>
      <c r="C12" s="22" t="s">
        <v>7</v>
      </c>
      <c r="D12" s="22" t="s">
        <v>7</v>
      </c>
      <c r="E12" s="22" t="s">
        <v>7</v>
      </c>
      <c r="F12" s="22" t="s">
        <v>7</v>
      </c>
      <c r="G12" s="22" t="s">
        <v>7</v>
      </c>
      <c r="H12" s="22" t="s">
        <v>7</v>
      </c>
      <c r="I12" s="22" t="s">
        <v>7</v>
      </c>
      <c r="J12" s="22" t="s">
        <v>7</v>
      </c>
      <c r="K12" s="22" t="s">
        <v>7</v>
      </c>
      <c r="L12" s="22" t="s">
        <v>7</v>
      </c>
      <c r="M12" s="50" t="s">
        <v>40</v>
      </c>
      <c r="N12" s="50" t="s">
        <v>40</v>
      </c>
      <c r="O12" s="50" t="s">
        <v>40</v>
      </c>
      <c r="P12" s="50" t="s">
        <v>40</v>
      </c>
      <c r="Q12" s="35" t="s">
        <v>9</v>
      </c>
      <c r="R12" s="35" t="s">
        <v>9</v>
      </c>
      <c r="S12" s="35" t="s">
        <v>9</v>
      </c>
      <c r="T12" s="35" t="s">
        <v>9</v>
      </c>
      <c r="U12" s="30" t="s">
        <v>8</v>
      </c>
      <c r="V12" s="30" t="s">
        <v>8</v>
      </c>
      <c r="W12" s="22" t="s">
        <v>7</v>
      </c>
      <c r="X12" s="22" t="s">
        <v>7</v>
      </c>
      <c r="Y12" s="22" t="s">
        <v>7</v>
      </c>
      <c r="Z12" s="22" t="s">
        <v>7</v>
      </c>
      <c r="AA12" s="22" t="s">
        <v>7</v>
      </c>
      <c r="AB12" s="22" t="s">
        <v>7</v>
      </c>
      <c r="AC12" s="50" t="s">
        <v>40</v>
      </c>
      <c r="AD12" s="50" t="s">
        <v>40</v>
      </c>
      <c r="AE12" s="22" t="s">
        <v>7</v>
      </c>
      <c r="AF12" s="22" t="s">
        <v>7</v>
      </c>
      <c r="AG12" s="22" t="s">
        <v>7</v>
      </c>
      <c r="AH12" s="22" t="s">
        <v>7</v>
      </c>
      <c r="AI12" s="22" t="s">
        <v>7</v>
      </c>
      <c r="AJ12" s="22" t="s">
        <v>7</v>
      </c>
      <c r="AK12" s="22" t="s">
        <v>7</v>
      </c>
      <c r="AL12" s="22" t="s">
        <v>7</v>
      </c>
      <c r="AM12" s="22" t="s">
        <v>7</v>
      </c>
      <c r="AN12" s="22" t="s">
        <v>7</v>
      </c>
      <c r="AO12" s="50" t="s">
        <v>40</v>
      </c>
      <c r="AP12" s="50" t="s">
        <v>40</v>
      </c>
      <c r="AQ12" s="50" t="s">
        <v>40</v>
      </c>
      <c r="AR12" s="50" t="s">
        <v>40</v>
      </c>
      <c r="AS12" s="22" t="s">
        <v>7</v>
      </c>
      <c r="AT12" s="22" t="s">
        <v>7</v>
      </c>
      <c r="AU12" s="22" t="s">
        <v>7</v>
      </c>
      <c r="AV12" s="22" t="s">
        <v>7</v>
      </c>
      <c r="AW12" s="22" t="s">
        <v>7</v>
      </c>
      <c r="AX12" s="22" t="s">
        <v>7</v>
      </c>
      <c r="AY12" s="22" t="s">
        <v>7</v>
      </c>
      <c r="AZ12" s="22" t="s">
        <v>7</v>
      </c>
      <c r="BA12" s="22" t="s">
        <v>7</v>
      </c>
      <c r="BB12" s="22" t="s">
        <v>7</v>
      </c>
      <c r="BC12" s="30" t="s">
        <v>8</v>
      </c>
      <c r="BD12" s="30" t="s">
        <v>8</v>
      </c>
      <c r="BE12" s="50" t="s">
        <v>40</v>
      </c>
      <c r="BF12" s="50" t="s">
        <v>40</v>
      </c>
      <c r="BG12" s="22" t="s">
        <v>7</v>
      </c>
      <c r="BH12" s="22" t="s">
        <v>7</v>
      </c>
      <c r="BI12" s="22" t="s">
        <v>7</v>
      </c>
      <c r="BJ12" s="22" t="s">
        <v>7</v>
      </c>
      <c r="BK12" s="22" t="s">
        <v>7</v>
      </c>
      <c r="BL12" s="22" t="s">
        <v>7</v>
      </c>
      <c r="BM12" s="43">
        <f t="shared" si="0"/>
        <v>21</v>
      </c>
      <c r="BN12" s="43">
        <f t="shared" si="1"/>
        <v>2</v>
      </c>
      <c r="BO12" s="43">
        <f t="shared" si="2"/>
        <v>2</v>
      </c>
      <c r="BP12" s="43">
        <f t="shared" si="3"/>
        <v>0</v>
      </c>
      <c r="BQ12" s="43">
        <f t="shared" si="4"/>
        <v>0</v>
      </c>
      <c r="BR12" s="43">
        <f t="shared" si="5"/>
        <v>0</v>
      </c>
      <c r="BS12" s="43">
        <f t="shared" si="6"/>
        <v>0</v>
      </c>
      <c r="BT12" s="43">
        <f t="shared" si="7"/>
        <v>0</v>
      </c>
      <c r="BU12" s="43">
        <f t="shared" si="8"/>
        <v>0</v>
      </c>
      <c r="BV12" s="43">
        <f t="shared" si="9"/>
        <v>25</v>
      </c>
      <c r="BW12" s="14">
        <v>7.5</v>
      </c>
      <c r="BX12" s="14">
        <f t="shared" si="10"/>
        <v>5.5</v>
      </c>
    </row>
    <row r="13" spans="1:76" ht="26.25" customHeight="1" x14ac:dyDescent="0.25">
      <c r="A13" s="48">
        <v>7</v>
      </c>
      <c r="B13" s="47" t="s">
        <v>46</v>
      </c>
      <c r="C13" s="22" t="s">
        <v>7</v>
      </c>
      <c r="D13" s="22" t="s">
        <v>7</v>
      </c>
      <c r="E13" s="22" t="s">
        <v>7</v>
      </c>
      <c r="F13" s="22" t="s">
        <v>7</v>
      </c>
      <c r="G13" s="22" t="s">
        <v>7</v>
      </c>
      <c r="H13" s="22" t="s">
        <v>7</v>
      </c>
      <c r="I13" s="22" t="s">
        <v>7</v>
      </c>
      <c r="J13" s="22" t="s">
        <v>7</v>
      </c>
      <c r="K13" s="22" t="s">
        <v>7</v>
      </c>
      <c r="L13" s="22" t="s">
        <v>7</v>
      </c>
      <c r="M13" s="50" t="s">
        <v>40</v>
      </c>
      <c r="N13" s="50" t="s">
        <v>40</v>
      </c>
      <c r="O13" s="50" t="s">
        <v>40</v>
      </c>
      <c r="P13" s="50" t="s">
        <v>40</v>
      </c>
      <c r="Q13" s="35" t="s">
        <v>9</v>
      </c>
      <c r="R13" s="35" t="s">
        <v>9</v>
      </c>
      <c r="S13" s="35" t="s">
        <v>9</v>
      </c>
      <c r="T13" s="35" t="s">
        <v>9</v>
      </c>
      <c r="U13" s="22" t="s">
        <v>7</v>
      </c>
      <c r="V13" s="22" t="s">
        <v>7</v>
      </c>
      <c r="W13" s="22" t="s">
        <v>7</v>
      </c>
      <c r="X13" s="22" t="s">
        <v>7</v>
      </c>
      <c r="Y13" s="22" t="s">
        <v>7</v>
      </c>
      <c r="Z13" s="22" t="s">
        <v>7</v>
      </c>
      <c r="AA13" s="22" t="s">
        <v>7</v>
      </c>
      <c r="AB13" s="22" t="s">
        <v>7</v>
      </c>
      <c r="AC13" s="50" t="s">
        <v>40</v>
      </c>
      <c r="AD13" s="50" t="s">
        <v>40</v>
      </c>
      <c r="AE13" s="22" t="s">
        <v>7</v>
      </c>
      <c r="AF13" s="22" t="s">
        <v>7</v>
      </c>
      <c r="AG13" s="22" t="s">
        <v>7</v>
      </c>
      <c r="AH13" s="22" t="s">
        <v>7</v>
      </c>
      <c r="AI13" s="22" t="s">
        <v>7</v>
      </c>
      <c r="AJ13" s="22" t="s">
        <v>7</v>
      </c>
      <c r="AK13" s="22" t="s">
        <v>7</v>
      </c>
      <c r="AL13" s="22" t="s">
        <v>7</v>
      </c>
      <c r="AM13" s="22" t="s">
        <v>7</v>
      </c>
      <c r="AN13" s="22" t="s">
        <v>7</v>
      </c>
      <c r="AO13" s="50" t="s">
        <v>40</v>
      </c>
      <c r="AP13" s="50" t="s">
        <v>40</v>
      </c>
      <c r="AQ13" s="50" t="s">
        <v>40</v>
      </c>
      <c r="AR13" s="50" t="s">
        <v>40</v>
      </c>
      <c r="AS13" s="22" t="s">
        <v>7</v>
      </c>
      <c r="AT13" s="22" t="s">
        <v>7</v>
      </c>
      <c r="AU13" s="22" t="s">
        <v>7</v>
      </c>
      <c r="AV13" s="22" t="s">
        <v>7</v>
      </c>
      <c r="AW13" s="22" t="s">
        <v>7</v>
      </c>
      <c r="AX13" s="22" t="s">
        <v>7</v>
      </c>
      <c r="AY13" s="22" t="s">
        <v>7</v>
      </c>
      <c r="AZ13" s="22" t="s">
        <v>7</v>
      </c>
      <c r="BA13" s="22" t="s">
        <v>7</v>
      </c>
      <c r="BB13" s="22" t="s">
        <v>7</v>
      </c>
      <c r="BC13" s="22" t="s">
        <v>7</v>
      </c>
      <c r="BD13" s="22" t="s">
        <v>7</v>
      </c>
      <c r="BE13" s="50" t="s">
        <v>40</v>
      </c>
      <c r="BF13" s="50" t="s">
        <v>40</v>
      </c>
      <c r="BG13" s="22" t="s">
        <v>7</v>
      </c>
      <c r="BH13" s="22" t="s">
        <v>7</v>
      </c>
      <c r="BI13" s="22" t="s">
        <v>7</v>
      </c>
      <c r="BJ13" s="22" t="s">
        <v>7</v>
      </c>
      <c r="BK13" s="22" t="s">
        <v>7</v>
      </c>
      <c r="BL13" s="22" t="s">
        <v>7</v>
      </c>
      <c r="BM13" s="43">
        <f t="shared" si="0"/>
        <v>23</v>
      </c>
      <c r="BN13" s="43">
        <f t="shared" si="1"/>
        <v>0</v>
      </c>
      <c r="BO13" s="43">
        <f t="shared" si="2"/>
        <v>2</v>
      </c>
      <c r="BP13" s="43">
        <f t="shared" si="3"/>
        <v>0</v>
      </c>
      <c r="BQ13" s="43">
        <f t="shared" si="4"/>
        <v>0</v>
      </c>
      <c r="BR13" s="43">
        <f t="shared" si="5"/>
        <v>0</v>
      </c>
      <c r="BS13" s="43">
        <f t="shared" si="6"/>
        <v>0</v>
      </c>
      <c r="BT13" s="43">
        <f t="shared" si="7"/>
        <v>0</v>
      </c>
      <c r="BU13" s="43">
        <f t="shared" si="8"/>
        <v>0</v>
      </c>
      <c r="BV13" s="43">
        <f t="shared" si="9"/>
        <v>25</v>
      </c>
      <c r="BW13" s="14">
        <v>5</v>
      </c>
      <c r="BX13" s="14">
        <f t="shared" si="10"/>
        <v>5</v>
      </c>
    </row>
    <row r="14" spans="1:76" ht="26.25" customHeight="1" x14ac:dyDescent="0.25">
      <c r="A14" s="48">
        <v>8</v>
      </c>
      <c r="B14" s="47" t="s">
        <v>47</v>
      </c>
      <c r="C14" s="22" t="s">
        <v>7</v>
      </c>
      <c r="D14" s="22" t="s">
        <v>7</v>
      </c>
      <c r="E14" s="22" t="s">
        <v>7</v>
      </c>
      <c r="F14" s="22" t="s">
        <v>7</v>
      </c>
      <c r="G14" s="22" t="s">
        <v>7</v>
      </c>
      <c r="H14" s="22" t="s">
        <v>7</v>
      </c>
      <c r="I14" s="22" t="s">
        <v>7</v>
      </c>
      <c r="J14" s="22" t="s">
        <v>7</v>
      </c>
      <c r="K14" s="22" t="s">
        <v>7</v>
      </c>
      <c r="L14" s="22" t="s">
        <v>7</v>
      </c>
      <c r="M14" s="50" t="s">
        <v>40</v>
      </c>
      <c r="N14" s="50" t="s">
        <v>40</v>
      </c>
      <c r="O14" s="50" t="s">
        <v>40</v>
      </c>
      <c r="P14" s="50" t="s">
        <v>40</v>
      </c>
      <c r="Q14" s="35" t="s">
        <v>9</v>
      </c>
      <c r="R14" s="35" t="s">
        <v>9</v>
      </c>
      <c r="S14" s="35" t="s">
        <v>9</v>
      </c>
      <c r="T14" s="35" t="s">
        <v>9</v>
      </c>
      <c r="U14" s="22" t="s">
        <v>7</v>
      </c>
      <c r="V14" s="22" t="s">
        <v>7</v>
      </c>
      <c r="W14" s="22" t="s">
        <v>7</v>
      </c>
      <c r="X14" s="22" t="s">
        <v>7</v>
      </c>
      <c r="Y14" s="22" t="s">
        <v>7</v>
      </c>
      <c r="Z14" s="22" t="s">
        <v>7</v>
      </c>
      <c r="AA14" s="22" t="s">
        <v>7</v>
      </c>
      <c r="AB14" s="22" t="s">
        <v>7</v>
      </c>
      <c r="AC14" s="50" t="s">
        <v>40</v>
      </c>
      <c r="AD14" s="50" t="s">
        <v>40</v>
      </c>
      <c r="AE14" s="22" t="s">
        <v>7</v>
      </c>
      <c r="AF14" s="22" t="s">
        <v>7</v>
      </c>
      <c r="AG14" s="22" t="s">
        <v>7</v>
      </c>
      <c r="AH14" s="22" t="s">
        <v>7</v>
      </c>
      <c r="AI14" s="22" t="s">
        <v>7</v>
      </c>
      <c r="AJ14" s="22" t="s">
        <v>7</v>
      </c>
      <c r="AK14" s="22" t="s">
        <v>7</v>
      </c>
      <c r="AL14" s="22" t="s">
        <v>7</v>
      </c>
      <c r="AM14" s="22" t="s">
        <v>7</v>
      </c>
      <c r="AN14" s="22" t="s">
        <v>7</v>
      </c>
      <c r="AO14" s="50" t="s">
        <v>40</v>
      </c>
      <c r="AP14" s="50" t="s">
        <v>40</v>
      </c>
      <c r="AQ14" s="50" t="s">
        <v>40</v>
      </c>
      <c r="AR14" s="50" t="s">
        <v>40</v>
      </c>
      <c r="AS14" s="22" t="s">
        <v>7</v>
      </c>
      <c r="AT14" s="22" t="s">
        <v>7</v>
      </c>
      <c r="AU14" s="22" t="s">
        <v>7</v>
      </c>
      <c r="AV14" s="22" t="s">
        <v>7</v>
      </c>
      <c r="AW14" s="22" t="s">
        <v>7</v>
      </c>
      <c r="AX14" s="22" t="s">
        <v>7</v>
      </c>
      <c r="AY14" s="22" t="s">
        <v>7</v>
      </c>
      <c r="AZ14" s="22" t="s">
        <v>7</v>
      </c>
      <c r="BA14" s="22" t="s">
        <v>7</v>
      </c>
      <c r="BB14" s="22" t="s">
        <v>7</v>
      </c>
      <c r="BC14" s="22" t="s">
        <v>7</v>
      </c>
      <c r="BD14" s="22" t="s">
        <v>7</v>
      </c>
      <c r="BE14" s="50" t="s">
        <v>40</v>
      </c>
      <c r="BF14" s="50" t="s">
        <v>40</v>
      </c>
      <c r="BG14" s="22" t="s">
        <v>7</v>
      </c>
      <c r="BH14" s="22" t="s">
        <v>7</v>
      </c>
      <c r="BI14" s="22" t="s">
        <v>7</v>
      </c>
      <c r="BJ14" s="22" t="s">
        <v>7</v>
      </c>
      <c r="BK14" s="22" t="s">
        <v>7</v>
      </c>
      <c r="BL14" s="22" t="s">
        <v>7</v>
      </c>
      <c r="BM14" s="43">
        <f t="shared" si="0"/>
        <v>23</v>
      </c>
      <c r="BN14" s="43">
        <f t="shared" si="1"/>
        <v>0</v>
      </c>
      <c r="BO14" s="43">
        <f t="shared" si="2"/>
        <v>2</v>
      </c>
      <c r="BP14" s="43">
        <f t="shared" si="3"/>
        <v>0</v>
      </c>
      <c r="BQ14" s="43">
        <f t="shared" si="4"/>
        <v>0</v>
      </c>
      <c r="BR14" s="43">
        <f t="shared" si="5"/>
        <v>0</v>
      </c>
      <c r="BS14" s="43">
        <f t="shared" si="6"/>
        <v>0</v>
      </c>
      <c r="BT14" s="43">
        <f t="shared" si="7"/>
        <v>0</v>
      </c>
      <c r="BU14" s="43">
        <f t="shared" si="8"/>
        <v>0</v>
      </c>
      <c r="BV14" s="43">
        <f t="shared" si="9"/>
        <v>25</v>
      </c>
      <c r="BW14" s="14">
        <v>0</v>
      </c>
      <c r="BX14" s="14">
        <f t="shared" si="10"/>
        <v>0</v>
      </c>
    </row>
    <row r="15" spans="1:76" ht="26.25" customHeight="1" x14ac:dyDescent="0.25">
      <c r="A15" s="48">
        <v>9</v>
      </c>
      <c r="B15" s="47" t="s">
        <v>48</v>
      </c>
      <c r="C15" s="22" t="s">
        <v>7</v>
      </c>
      <c r="D15" s="22" t="s">
        <v>7</v>
      </c>
      <c r="E15" s="22" t="s">
        <v>7</v>
      </c>
      <c r="F15" s="22" t="s">
        <v>7</v>
      </c>
      <c r="G15" s="22" t="s">
        <v>7</v>
      </c>
      <c r="H15" s="22" t="s">
        <v>7</v>
      </c>
      <c r="I15" s="22" t="s">
        <v>7</v>
      </c>
      <c r="J15" s="22" t="s">
        <v>7</v>
      </c>
      <c r="K15" s="22" t="s">
        <v>7</v>
      </c>
      <c r="L15" s="22" t="s">
        <v>7</v>
      </c>
      <c r="M15" s="50" t="s">
        <v>40</v>
      </c>
      <c r="N15" s="50" t="s">
        <v>40</v>
      </c>
      <c r="O15" s="50" t="s">
        <v>40</v>
      </c>
      <c r="P15" s="50" t="s">
        <v>40</v>
      </c>
      <c r="Q15" s="35" t="s">
        <v>9</v>
      </c>
      <c r="R15" s="35" t="s">
        <v>9</v>
      </c>
      <c r="S15" s="35" t="s">
        <v>9</v>
      </c>
      <c r="T15" s="35" t="s">
        <v>9</v>
      </c>
      <c r="U15" s="22" t="s">
        <v>7</v>
      </c>
      <c r="V15" s="22" t="s">
        <v>7</v>
      </c>
      <c r="W15" s="22" t="s">
        <v>7</v>
      </c>
      <c r="X15" s="22" t="s">
        <v>7</v>
      </c>
      <c r="Y15" s="22" t="s">
        <v>7</v>
      </c>
      <c r="Z15" s="22" t="s">
        <v>7</v>
      </c>
      <c r="AA15" s="22" t="s">
        <v>7</v>
      </c>
      <c r="AB15" s="22" t="s">
        <v>7</v>
      </c>
      <c r="AC15" s="50" t="s">
        <v>40</v>
      </c>
      <c r="AD15" s="50" t="s">
        <v>40</v>
      </c>
      <c r="AE15" s="22" t="s">
        <v>7</v>
      </c>
      <c r="AF15" s="22" t="s">
        <v>7</v>
      </c>
      <c r="AG15" s="22" t="s">
        <v>7</v>
      </c>
      <c r="AH15" s="22" t="s">
        <v>7</v>
      </c>
      <c r="AI15" s="22" t="s">
        <v>7</v>
      </c>
      <c r="AJ15" s="22" t="s">
        <v>7</v>
      </c>
      <c r="AK15" s="22" t="s">
        <v>7</v>
      </c>
      <c r="AL15" s="22" t="s">
        <v>7</v>
      </c>
      <c r="AM15" s="22" t="s">
        <v>7</v>
      </c>
      <c r="AN15" s="22" t="s">
        <v>7</v>
      </c>
      <c r="AO15" s="50" t="s">
        <v>40</v>
      </c>
      <c r="AP15" s="50" t="s">
        <v>40</v>
      </c>
      <c r="AQ15" s="50" t="s">
        <v>40</v>
      </c>
      <c r="AR15" s="50" t="s">
        <v>40</v>
      </c>
      <c r="AS15" s="22" t="s">
        <v>7</v>
      </c>
      <c r="AT15" s="22" t="s">
        <v>7</v>
      </c>
      <c r="AU15" s="22" t="s">
        <v>7</v>
      </c>
      <c r="AV15" s="22" t="s">
        <v>7</v>
      </c>
      <c r="AW15" s="22" t="s">
        <v>7</v>
      </c>
      <c r="AX15" s="22" t="s">
        <v>7</v>
      </c>
      <c r="AY15" s="22" t="s">
        <v>7</v>
      </c>
      <c r="AZ15" s="22" t="s">
        <v>7</v>
      </c>
      <c r="BA15" s="22" t="s">
        <v>7</v>
      </c>
      <c r="BB15" s="22" t="s">
        <v>7</v>
      </c>
      <c r="BC15" s="22" t="s">
        <v>7</v>
      </c>
      <c r="BD15" s="30" t="s">
        <v>8</v>
      </c>
      <c r="BE15" s="50" t="s">
        <v>40</v>
      </c>
      <c r="BF15" s="50" t="s">
        <v>40</v>
      </c>
      <c r="BG15" s="22" t="s">
        <v>7</v>
      </c>
      <c r="BH15" s="22" t="s">
        <v>7</v>
      </c>
      <c r="BI15" s="22" t="s">
        <v>7</v>
      </c>
      <c r="BJ15" s="22" t="s">
        <v>7</v>
      </c>
      <c r="BK15" s="22" t="s">
        <v>7</v>
      </c>
      <c r="BL15" s="22" t="s">
        <v>7</v>
      </c>
      <c r="BM15" s="43">
        <f t="shared" si="0"/>
        <v>22.5</v>
      </c>
      <c r="BN15" s="43">
        <f t="shared" si="1"/>
        <v>0.5</v>
      </c>
      <c r="BO15" s="43">
        <f t="shared" si="2"/>
        <v>2</v>
      </c>
      <c r="BP15" s="43">
        <f t="shared" si="3"/>
        <v>0</v>
      </c>
      <c r="BQ15" s="43">
        <f t="shared" si="4"/>
        <v>0</v>
      </c>
      <c r="BR15" s="43">
        <f t="shared" si="5"/>
        <v>0</v>
      </c>
      <c r="BS15" s="43">
        <f t="shared" si="6"/>
        <v>0</v>
      </c>
      <c r="BT15" s="43">
        <f t="shared" si="7"/>
        <v>0</v>
      </c>
      <c r="BU15" s="43">
        <f t="shared" si="8"/>
        <v>0</v>
      </c>
      <c r="BV15" s="43">
        <f t="shared" si="9"/>
        <v>25</v>
      </c>
      <c r="BW15" s="14">
        <v>1.5</v>
      </c>
      <c r="BX15" s="14">
        <f t="shared" si="10"/>
        <v>1</v>
      </c>
    </row>
    <row r="16" spans="1:76" ht="26.25" customHeight="1" x14ac:dyDescent="0.25">
      <c r="A16" s="48">
        <v>10</v>
      </c>
      <c r="B16" s="47" t="s">
        <v>49</v>
      </c>
      <c r="C16" s="22" t="s">
        <v>7</v>
      </c>
      <c r="D16" s="22" t="s">
        <v>7</v>
      </c>
      <c r="E16" s="22" t="s">
        <v>7</v>
      </c>
      <c r="F16" s="22" t="s">
        <v>7</v>
      </c>
      <c r="G16" s="22" t="s">
        <v>7</v>
      </c>
      <c r="H16" s="22" t="s">
        <v>7</v>
      </c>
      <c r="I16" s="22" t="s">
        <v>7</v>
      </c>
      <c r="J16" s="22" t="s">
        <v>7</v>
      </c>
      <c r="K16" s="22" t="s">
        <v>7</v>
      </c>
      <c r="L16" s="22" t="s">
        <v>7</v>
      </c>
      <c r="M16" s="50" t="s">
        <v>40</v>
      </c>
      <c r="N16" s="50" t="s">
        <v>40</v>
      </c>
      <c r="O16" s="50" t="s">
        <v>40</v>
      </c>
      <c r="P16" s="50" t="s">
        <v>40</v>
      </c>
      <c r="Q16" s="35" t="s">
        <v>9</v>
      </c>
      <c r="R16" s="35" t="s">
        <v>9</v>
      </c>
      <c r="S16" s="35" t="s">
        <v>9</v>
      </c>
      <c r="T16" s="35" t="s">
        <v>9</v>
      </c>
      <c r="U16" s="22" t="s">
        <v>7</v>
      </c>
      <c r="V16" s="22" t="s">
        <v>7</v>
      </c>
      <c r="W16" s="22" t="s">
        <v>7</v>
      </c>
      <c r="X16" s="22" t="s">
        <v>7</v>
      </c>
      <c r="Y16" s="22" t="s">
        <v>7</v>
      </c>
      <c r="Z16" s="22" t="s">
        <v>7</v>
      </c>
      <c r="AA16" s="22" t="s">
        <v>7</v>
      </c>
      <c r="AB16" s="22" t="s">
        <v>7</v>
      </c>
      <c r="AC16" s="50" t="s">
        <v>40</v>
      </c>
      <c r="AD16" s="50" t="s">
        <v>40</v>
      </c>
      <c r="AE16" s="22" t="s">
        <v>7</v>
      </c>
      <c r="AF16" s="22" t="s">
        <v>7</v>
      </c>
      <c r="AG16" s="22" t="s">
        <v>7</v>
      </c>
      <c r="AH16" s="22" t="s">
        <v>7</v>
      </c>
      <c r="AI16" s="22" t="s">
        <v>7</v>
      </c>
      <c r="AJ16" s="22" t="s">
        <v>7</v>
      </c>
      <c r="AK16" s="22" t="s">
        <v>7</v>
      </c>
      <c r="AL16" s="22" t="s">
        <v>7</v>
      </c>
      <c r="AM16" s="22" t="s">
        <v>7</v>
      </c>
      <c r="AN16" s="22" t="s">
        <v>7</v>
      </c>
      <c r="AO16" s="50" t="s">
        <v>40</v>
      </c>
      <c r="AP16" s="50" t="s">
        <v>40</v>
      </c>
      <c r="AQ16" s="50" t="s">
        <v>40</v>
      </c>
      <c r="AR16" s="50" t="s">
        <v>40</v>
      </c>
      <c r="AS16" s="22" t="s">
        <v>7</v>
      </c>
      <c r="AT16" s="22" t="s">
        <v>7</v>
      </c>
      <c r="AU16" s="22" t="s">
        <v>7</v>
      </c>
      <c r="AV16" s="22" t="s">
        <v>7</v>
      </c>
      <c r="AW16" s="22" t="s">
        <v>7</v>
      </c>
      <c r="AX16" s="22" t="s">
        <v>7</v>
      </c>
      <c r="AY16" s="22" t="s">
        <v>7</v>
      </c>
      <c r="AZ16" s="22" t="s">
        <v>7</v>
      </c>
      <c r="BA16" s="30" t="s">
        <v>8</v>
      </c>
      <c r="BB16" s="30" t="s">
        <v>8</v>
      </c>
      <c r="BC16" s="22" t="s">
        <v>7</v>
      </c>
      <c r="BD16" s="22" t="s">
        <v>7</v>
      </c>
      <c r="BE16" s="50" t="s">
        <v>40</v>
      </c>
      <c r="BF16" s="50" t="s">
        <v>40</v>
      </c>
      <c r="BG16" s="22" t="s">
        <v>7</v>
      </c>
      <c r="BH16" s="22" t="s">
        <v>7</v>
      </c>
      <c r="BI16" s="22" t="s">
        <v>7</v>
      </c>
      <c r="BJ16" s="22" t="s">
        <v>7</v>
      </c>
      <c r="BK16" s="22" t="s">
        <v>7</v>
      </c>
      <c r="BL16" s="22" t="s">
        <v>7</v>
      </c>
      <c r="BM16" s="43">
        <f t="shared" si="0"/>
        <v>22</v>
      </c>
      <c r="BN16" s="43">
        <f t="shared" si="1"/>
        <v>1</v>
      </c>
      <c r="BO16" s="43">
        <f t="shared" si="2"/>
        <v>2</v>
      </c>
      <c r="BP16" s="43">
        <f t="shared" si="3"/>
        <v>0</v>
      </c>
      <c r="BQ16" s="43">
        <f t="shared" si="4"/>
        <v>0</v>
      </c>
      <c r="BR16" s="43">
        <f t="shared" si="5"/>
        <v>0</v>
      </c>
      <c r="BS16" s="43">
        <f t="shared" si="6"/>
        <v>0</v>
      </c>
      <c r="BT16" s="43">
        <f t="shared" si="7"/>
        <v>0</v>
      </c>
      <c r="BU16" s="43">
        <f t="shared" si="8"/>
        <v>0</v>
      </c>
      <c r="BV16" s="43">
        <f t="shared" si="9"/>
        <v>25</v>
      </c>
      <c r="BW16" s="14">
        <v>1</v>
      </c>
      <c r="BX16" s="14">
        <f t="shared" si="10"/>
        <v>0</v>
      </c>
    </row>
    <row r="17" spans="1:76" ht="26.25" customHeight="1" x14ac:dyDescent="0.25">
      <c r="A17" s="48">
        <v>11</v>
      </c>
      <c r="B17" s="47" t="s">
        <v>50</v>
      </c>
      <c r="C17" s="22" t="s">
        <v>7</v>
      </c>
      <c r="D17" s="22" t="s">
        <v>7</v>
      </c>
      <c r="E17" s="22" t="s">
        <v>7</v>
      </c>
      <c r="F17" s="22" t="s">
        <v>7</v>
      </c>
      <c r="G17" s="22" t="s">
        <v>7</v>
      </c>
      <c r="H17" s="22" t="s">
        <v>7</v>
      </c>
      <c r="I17" s="22" t="s">
        <v>7</v>
      </c>
      <c r="J17" s="22" t="s">
        <v>7</v>
      </c>
      <c r="K17" s="22" t="s">
        <v>7</v>
      </c>
      <c r="L17" s="22" t="s">
        <v>7</v>
      </c>
      <c r="M17" s="50" t="s">
        <v>40</v>
      </c>
      <c r="N17" s="50" t="s">
        <v>40</v>
      </c>
      <c r="O17" s="50" t="s">
        <v>40</v>
      </c>
      <c r="P17" s="50" t="s">
        <v>40</v>
      </c>
      <c r="Q17" s="35" t="s">
        <v>9</v>
      </c>
      <c r="R17" s="35" t="s">
        <v>9</v>
      </c>
      <c r="S17" s="35" t="s">
        <v>9</v>
      </c>
      <c r="T17" s="35" t="s">
        <v>9</v>
      </c>
      <c r="U17" s="22" t="s">
        <v>7</v>
      </c>
      <c r="V17" s="22" t="s">
        <v>7</v>
      </c>
      <c r="W17" s="22" t="s">
        <v>7</v>
      </c>
      <c r="X17" s="22" t="s">
        <v>7</v>
      </c>
      <c r="Y17" s="22" t="s">
        <v>7</v>
      </c>
      <c r="Z17" s="22" t="s">
        <v>7</v>
      </c>
      <c r="AA17" s="22" t="s">
        <v>7</v>
      </c>
      <c r="AB17" s="22" t="s">
        <v>7</v>
      </c>
      <c r="AC17" s="50" t="s">
        <v>40</v>
      </c>
      <c r="AD17" s="50" t="s">
        <v>40</v>
      </c>
      <c r="AE17" s="22" t="s">
        <v>7</v>
      </c>
      <c r="AF17" s="22" t="s">
        <v>7</v>
      </c>
      <c r="AG17" s="22" t="s">
        <v>7</v>
      </c>
      <c r="AH17" s="30" t="s">
        <v>8</v>
      </c>
      <c r="AI17" s="22" t="s">
        <v>7</v>
      </c>
      <c r="AJ17" s="22" t="s">
        <v>7</v>
      </c>
      <c r="AK17" s="22" t="s">
        <v>7</v>
      </c>
      <c r="AL17" s="22" t="s">
        <v>7</v>
      </c>
      <c r="AM17" s="22" t="s">
        <v>7</v>
      </c>
      <c r="AN17" s="22" t="s">
        <v>7</v>
      </c>
      <c r="AO17" s="50" t="s">
        <v>40</v>
      </c>
      <c r="AP17" s="50" t="s">
        <v>40</v>
      </c>
      <c r="AQ17" s="50" t="s">
        <v>40</v>
      </c>
      <c r="AR17" s="50" t="s">
        <v>40</v>
      </c>
      <c r="AS17" s="22" t="s">
        <v>7</v>
      </c>
      <c r="AT17" s="22" t="s">
        <v>7</v>
      </c>
      <c r="AU17" s="22" t="s">
        <v>7</v>
      </c>
      <c r="AV17" s="22" t="s">
        <v>7</v>
      </c>
      <c r="AW17" s="22" t="s">
        <v>7</v>
      </c>
      <c r="AX17" s="22" t="s">
        <v>7</v>
      </c>
      <c r="AY17" s="22" t="s">
        <v>7</v>
      </c>
      <c r="AZ17" s="30" t="s">
        <v>8</v>
      </c>
      <c r="BA17" s="22" t="s">
        <v>7</v>
      </c>
      <c r="BB17" s="22" t="s">
        <v>7</v>
      </c>
      <c r="BC17" s="22" t="s">
        <v>7</v>
      </c>
      <c r="BD17" s="22" t="s">
        <v>7</v>
      </c>
      <c r="BE17" s="50" t="s">
        <v>40</v>
      </c>
      <c r="BF17" s="50" t="s">
        <v>40</v>
      </c>
      <c r="BG17" s="22" t="s">
        <v>7</v>
      </c>
      <c r="BH17" s="22" t="s">
        <v>7</v>
      </c>
      <c r="BI17" s="22" t="s">
        <v>7</v>
      </c>
      <c r="BJ17" s="22" t="s">
        <v>7</v>
      </c>
      <c r="BK17" s="22" t="s">
        <v>7</v>
      </c>
      <c r="BL17" s="22" t="s">
        <v>7</v>
      </c>
      <c r="BM17" s="43">
        <f t="shared" si="0"/>
        <v>22</v>
      </c>
      <c r="BN17" s="43">
        <f t="shared" si="1"/>
        <v>1</v>
      </c>
      <c r="BO17" s="43">
        <f t="shared" si="2"/>
        <v>2</v>
      </c>
      <c r="BP17" s="43">
        <f t="shared" si="3"/>
        <v>0</v>
      </c>
      <c r="BQ17" s="43">
        <f t="shared" si="4"/>
        <v>0</v>
      </c>
      <c r="BR17" s="43">
        <f t="shared" si="5"/>
        <v>0</v>
      </c>
      <c r="BS17" s="43">
        <f t="shared" si="6"/>
        <v>0</v>
      </c>
      <c r="BT17" s="43">
        <f t="shared" si="7"/>
        <v>0</v>
      </c>
      <c r="BU17" s="43">
        <f t="shared" si="8"/>
        <v>0</v>
      </c>
      <c r="BV17" s="43">
        <f t="shared" si="9"/>
        <v>25</v>
      </c>
      <c r="BW17" s="14">
        <v>2</v>
      </c>
      <c r="BX17" s="14">
        <f t="shared" si="10"/>
        <v>1</v>
      </c>
    </row>
    <row r="18" spans="1:76" ht="26.25" customHeight="1" x14ac:dyDescent="0.25">
      <c r="A18" s="48">
        <v>12</v>
      </c>
      <c r="B18" s="47" t="s">
        <v>51</v>
      </c>
      <c r="C18" s="22" t="s">
        <v>7</v>
      </c>
      <c r="D18" s="22" t="s">
        <v>7</v>
      </c>
      <c r="E18" s="22" t="s">
        <v>7</v>
      </c>
      <c r="F18" s="22" t="s">
        <v>7</v>
      </c>
      <c r="G18" s="22" t="s">
        <v>7</v>
      </c>
      <c r="H18" s="22" t="s">
        <v>7</v>
      </c>
      <c r="I18" s="22" t="s">
        <v>7</v>
      </c>
      <c r="J18" s="22" t="s">
        <v>7</v>
      </c>
      <c r="K18" s="22" t="s">
        <v>7</v>
      </c>
      <c r="L18" s="22" t="s">
        <v>7</v>
      </c>
      <c r="M18" s="50" t="s">
        <v>40</v>
      </c>
      <c r="N18" s="50" t="s">
        <v>40</v>
      </c>
      <c r="O18" s="50" t="s">
        <v>40</v>
      </c>
      <c r="P18" s="50" t="s">
        <v>40</v>
      </c>
      <c r="Q18" s="35" t="s">
        <v>9</v>
      </c>
      <c r="R18" s="35" t="s">
        <v>9</v>
      </c>
      <c r="S18" s="35" t="s">
        <v>9</v>
      </c>
      <c r="T18" s="35" t="s">
        <v>9</v>
      </c>
      <c r="U18" s="22" t="s">
        <v>7</v>
      </c>
      <c r="V18" s="22" t="s">
        <v>7</v>
      </c>
      <c r="W18" s="22" t="s">
        <v>7</v>
      </c>
      <c r="X18" s="22" t="s">
        <v>7</v>
      </c>
      <c r="Y18" s="22" t="s">
        <v>7</v>
      </c>
      <c r="Z18" s="22" t="s">
        <v>7</v>
      </c>
      <c r="AA18" s="22" t="s">
        <v>7</v>
      </c>
      <c r="AB18" s="22" t="s">
        <v>7</v>
      </c>
      <c r="AC18" s="50" t="s">
        <v>40</v>
      </c>
      <c r="AD18" s="50" t="s">
        <v>40</v>
      </c>
      <c r="AE18" s="30" t="s">
        <v>8</v>
      </c>
      <c r="AF18" s="30" t="s">
        <v>8</v>
      </c>
      <c r="AG18" s="22" t="s">
        <v>7</v>
      </c>
      <c r="AH18" s="22" t="s">
        <v>7</v>
      </c>
      <c r="AI18" s="22" t="s">
        <v>7</v>
      </c>
      <c r="AJ18" s="22" t="s">
        <v>7</v>
      </c>
      <c r="AK18" s="22" t="s">
        <v>7</v>
      </c>
      <c r="AL18" s="22" t="s">
        <v>7</v>
      </c>
      <c r="AM18" s="22" t="s">
        <v>7</v>
      </c>
      <c r="AN18" s="22" t="s">
        <v>7</v>
      </c>
      <c r="AO18" s="50" t="s">
        <v>40</v>
      </c>
      <c r="AP18" s="50" t="s">
        <v>40</v>
      </c>
      <c r="AQ18" s="50" t="s">
        <v>40</v>
      </c>
      <c r="AR18" s="50" t="s">
        <v>40</v>
      </c>
      <c r="AS18" s="22" t="s">
        <v>7</v>
      </c>
      <c r="AT18" s="22" t="s">
        <v>7</v>
      </c>
      <c r="AU18" s="22" t="s">
        <v>7</v>
      </c>
      <c r="AV18" s="22" t="s">
        <v>7</v>
      </c>
      <c r="AW18" s="22" t="s">
        <v>7</v>
      </c>
      <c r="AX18" s="22" t="s">
        <v>7</v>
      </c>
      <c r="AY18" s="22" t="s">
        <v>7</v>
      </c>
      <c r="AZ18" s="22" t="s">
        <v>7</v>
      </c>
      <c r="BA18" s="22" t="s">
        <v>7</v>
      </c>
      <c r="BB18" s="22" t="s">
        <v>7</v>
      </c>
      <c r="BC18" s="22" t="s">
        <v>7</v>
      </c>
      <c r="BD18" s="22" t="s">
        <v>7</v>
      </c>
      <c r="BE18" s="50" t="s">
        <v>40</v>
      </c>
      <c r="BF18" s="50" t="s">
        <v>40</v>
      </c>
      <c r="BG18" s="22" t="s">
        <v>7</v>
      </c>
      <c r="BH18" s="22" t="s">
        <v>7</v>
      </c>
      <c r="BI18" s="22" t="s">
        <v>7</v>
      </c>
      <c r="BJ18" s="22" t="s">
        <v>7</v>
      </c>
      <c r="BK18" s="22" t="s">
        <v>7</v>
      </c>
      <c r="BL18" s="22" t="s">
        <v>7</v>
      </c>
      <c r="BM18" s="43">
        <f t="shared" si="0"/>
        <v>22</v>
      </c>
      <c r="BN18" s="43">
        <f t="shared" si="1"/>
        <v>1</v>
      </c>
      <c r="BO18" s="43">
        <f t="shared" si="2"/>
        <v>2</v>
      </c>
      <c r="BP18" s="43">
        <f t="shared" si="3"/>
        <v>0</v>
      </c>
      <c r="BQ18" s="43">
        <f t="shared" si="4"/>
        <v>0</v>
      </c>
      <c r="BR18" s="43">
        <f t="shared" si="5"/>
        <v>0</v>
      </c>
      <c r="BS18" s="43">
        <f t="shared" si="6"/>
        <v>0</v>
      </c>
      <c r="BT18" s="43">
        <f t="shared" si="7"/>
        <v>0</v>
      </c>
      <c r="BU18" s="43">
        <f t="shared" si="8"/>
        <v>0</v>
      </c>
      <c r="BV18" s="43">
        <f t="shared" si="9"/>
        <v>25</v>
      </c>
      <c r="BW18" s="14">
        <v>4</v>
      </c>
      <c r="BX18" s="14">
        <f t="shared" si="10"/>
        <v>3</v>
      </c>
    </row>
    <row r="19" spans="1:76" ht="26.25" customHeight="1" x14ac:dyDescent="0.25">
      <c r="A19" s="48">
        <v>13</v>
      </c>
      <c r="B19" s="47" t="s">
        <v>52</v>
      </c>
      <c r="C19" s="22" t="s">
        <v>7</v>
      </c>
      <c r="D19" s="22" t="s">
        <v>7</v>
      </c>
      <c r="E19" s="22" t="s">
        <v>7</v>
      </c>
      <c r="F19" s="22" t="s">
        <v>7</v>
      </c>
      <c r="G19" s="22" t="s">
        <v>7</v>
      </c>
      <c r="H19" s="22" t="s">
        <v>7</v>
      </c>
      <c r="I19" s="22" t="s">
        <v>7</v>
      </c>
      <c r="J19" s="22" t="s">
        <v>7</v>
      </c>
      <c r="K19" s="22" t="s">
        <v>7</v>
      </c>
      <c r="L19" s="22" t="s">
        <v>7</v>
      </c>
      <c r="M19" s="50" t="s">
        <v>40</v>
      </c>
      <c r="N19" s="50" t="s">
        <v>40</v>
      </c>
      <c r="O19" s="50" t="s">
        <v>40</v>
      </c>
      <c r="P19" s="50" t="s">
        <v>40</v>
      </c>
      <c r="Q19" s="35" t="s">
        <v>9</v>
      </c>
      <c r="R19" s="35" t="s">
        <v>9</v>
      </c>
      <c r="S19" s="35" t="s">
        <v>9</v>
      </c>
      <c r="T19" s="35" t="s">
        <v>9</v>
      </c>
      <c r="U19" s="22" t="s">
        <v>7</v>
      </c>
      <c r="V19" s="22" t="s">
        <v>7</v>
      </c>
      <c r="W19" s="22" t="s">
        <v>7</v>
      </c>
      <c r="X19" s="22" t="s">
        <v>7</v>
      </c>
      <c r="Y19" s="22" t="s">
        <v>7</v>
      </c>
      <c r="Z19" s="22" t="s">
        <v>7</v>
      </c>
      <c r="AA19" s="22" t="s">
        <v>7</v>
      </c>
      <c r="AB19" s="22" t="s">
        <v>7</v>
      </c>
      <c r="AC19" s="50" t="s">
        <v>40</v>
      </c>
      <c r="AD19" s="50" t="s">
        <v>40</v>
      </c>
      <c r="AE19" s="22" t="s">
        <v>7</v>
      </c>
      <c r="AF19" s="22" t="s">
        <v>7</v>
      </c>
      <c r="AG19" s="22" t="s">
        <v>7</v>
      </c>
      <c r="AH19" s="22" t="s">
        <v>7</v>
      </c>
      <c r="AI19" s="22" t="s">
        <v>7</v>
      </c>
      <c r="AJ19" s="22" t="s">
        <v>7</v>
      </c>
      <c r="AK19" s="22" t="s">
        <v>7</v>
      </c>
      <c r="AL19" s="22" t="s">
        <v>7</v>
      </c>
      <c r="AM19" s="22" t="s">
        <v>7</v>
      </c>
      <c r="AN19" s="22" t="s">
        <v>7</v>
      </c>
      <c r="AO19" s="50" t="s">
        <v>40</v>
      </c>
      <c r="AP19" s="50" t="s">
        <v>40</v>
      </c>
      <c r="AQ19" s="50" t="s">
        <v>40</v>
      </c>
      <c r="AR19" s="50" t="s">
        <v>40</v>
      </c>
      <c r="AS19" s="22" t="s">
        <v>7</v>
      </c>
      <c r="AT19" s="22" t="s">
        <v>7</v>
      </c>
      <c r="AU19" s="22" t="s">
        <v>7</v>
      </c>
      <c r="AV19" s="22" t="s">
        <v>7</v>
      </c>
      <c r="AW19" s="22" t="s">
        <v>7</v>
      </c>
      <c r="AX19" s="22" t="s">
        <v>7</v>
      </c>
      <c r="AY19" s="22" t="s">
        <v>7</v>
      </c>
      <c r="AZ19" s="22" t="s">
        <v>7</v>
      </c>
      <c r="BA19" s="22" t="s">
        <v>7</v>
      </c>
      <c r="BB19" s="22" t="s">
        <v>7</v>
      </c>
      <c r="BC19" s="22" t="s">
        <v>7</v>
      </c>
      <c r="BD19" s="22" t="s">
        <v>7</v>
      </c>
      <c r="BE19" s="50" t="s">
        <v>40</v>
      </c>
      <c r="BF19" s="50" t="s">
        <v>40</v>
      </c>
      <c r="BG19" s="22" t="s">
        <v>7</v>
      </c>
      <c r="BH19" s="22" t="s">
        <v>7</v>
      </c>
      <c r="BI19" s="22" t="s">
        <v>7</v>
      </c>
      <c r="BJ19" s="22" t="s">
        <v>7</v>
      </c>
      <c r="BK19" s="22" t="s">
        <v>7</v>
      </c>
      <c r="BL19" s="22" t="s">
        <v>7</v>
      </c>
      <c r="BM19" s="43">
        <f t="shared" si="0"/>
        <v>23</v>
      </c>
      <c r="BN19" s="43">
        <f t="shared" si="1"/>
        <v>0</v>
      </c>
      <c r="BO19" s="43">
        <f t="shared" si="2"/>
        <v>2</v>
      </c>
      <c r="BP19" s="43">
        <f t="shared" si="3"/>
        <v>0</v>
      </c>
      <c r="BQ19" s="43">
        <f t="shared" si="4"/>
        <v>0</v>
      </c>
      <c r="BR19" s="43">
        <f t="shared" si="5"/>
        <v>0</v>
      </c>
      <c r="BS19" s="43">
        <f t="shared" si="6"/>
        <v>0</v>
      </c>
      <c r="BT19" s="43">
        <f t="shared" si="7"/>
        <v>0</v>
      </c>
      <c r="BU19" s="43">
        <f t="shared" si="8"/>
        <v>0</v>
      </c>
      <c r="BV19" s="43">
        <f t="shared" si="9"/>
        <v>25</v>
      </c>
      <c r="BW19" s="14">
        <v>2</v>
      </c>
      <c r="BX19" s="14">
        <f t="shared" si="10"/>
        <v>2</v>
      </c>
    </row>
    <row r="20" spans="1:76" ht="26.25" customHeight="1" x14ac:dyDescent="0.25">
      <c r="A20" s="48">
        <v>14</v>
      </c>
      <c r="B20" s="47" t="s">
        <v>53</v>
      </c>
      <c r="C20" s="22" t="s">
        <v>7</v>
      </c>
      <c r="D20" s="22" t="s">
        <v>7</v>
      </c>
      <c r="E20" s="22" t="s">
        <v>7</v>
      </c>
      <c r="F20" s="22" t="s">
        <v>7</v>
      </c>
      <c r="G20" s="22" t="s">
        <v>7</v>
      </c>
      <c r="H20" s="22" t="s">
        <v>7</v>
      </c>
      <c r="I20" s="22" t="s">
        <v>7</v>
      </c>
      <c r="J20" s="22" t="s">
        <v>7</v>
      </c>
      <c r="K20" s="22" t="s">
        <v>7</v>
      </c>
      <c r="L20" s="22" t="s">
        <v>7</v>
      </c>
      <c r="M20" s="50" t="s">
        <v>40</v>
      </c>
      <c r="N20" s="50" t="s">
        <v>40</v>
      </c>
      <c r="O20" s="50" t="s">
        <v>40</v>
      </c>
      <c r="P20" s="50" t="s">
        <v>40</v>
      </c>
      <c r="Q20" s="35" t="s">
        <v>9</v>
      </c>
      <c r="R20" s="35" t="s">
        <v>9</v>
      </c>
      <c r="S20" s="35" t="s">
        <v>9</v>
      </c>
      <c r="T20" s="35" t="s">
        <v>9</v>
      </c>
      <c r="U20" s="22" t="s">
        <v>7</v>
      </c>
      <c r="V20" s="22" t="s">
        <v>7</v>
      </c>
      <c r="W20" s="22" t="s">
        <v>7</v>
      </c>
      <c r="X20" s="22" t="s">
        <v>7</v>
      </c>
      <c r="Y20" s="22" t="s">
        <v>7</v>
      </c>
      <c r="Z20" s="22" t="s">
        <v>7</v>
      </c>
      <c r="AA20" s="22" t="s">
        <v>7</v>
      </c>
      <c r="AB20" s="22" t="s">
        <v>7</v>
      </c>
      <c r="AC20" s="50" t="s">
        <v>40</v>
      </c>
      <c r="AD20" s="50" t="s">
        <v>40</v>
      </c>
      <c r="AE20" s="22" t="s">
        <v>7</v>
      </c>
      <c r="AF20" s="22" t="s">
        <v>7</v>
      </c>
      <c r="AG20" s="22" t="s">
        <v>7</v>
      </c>
      <c r="AH20" s="22" t="s">
        <v>7</v>
      </c>
      <c r="AI20" s="22" t="s">
        <v>7</v>
      </c>
      <c r="AJ20" s="22" t="s">
        <v>7</v>
      </c>
      <c r="AK20" s="22" t="s">
        <v>7</v>
      </c>
      <c r="AL20" s="30" t="s">
        <v>8</v>
      </c>
      <c r="AM20" s="22" t="s">
        <v>7</v>
      </c>
      <c r="AN20" s="22" t="s">
        <v>7</v>
      </c>
      <c r="AO20" s="50" t="s">
        <v>40</v>
      </c>
      <c r="AP20" s="50" t="s">
        <v>40</v>
      </c>
      <c r="AQ20" s="50" t="s">
        <v>40</v>
      </c>
      <c r="AR20" s="50" t="s">
        <v>40</v>
      </c>
      <c r="AS20" s="22" t="s">
        <v>7</v>
      </c>
      <c r="AT20" s="22" t="s">
        <v>7</v>
      </c>
      <c r="AU20" s="22" t="s">
        <v>7</v>
      </c>
      <c r="AV20" s="22" t="s">
        <v>7</v>
      </c>
      <c r="AW20" s="22" t="s">
        <v>7</v>
      </c>
      <c r="AX20" s="22" t="s">
        <v>7</v>
      </c>
      <c r="AY20" s="22" t="s">
        <v>7</v>
      </c>
      <c r="AZ20" s="22" t="s">
        <v>7</v>
      </c>
      <c r="BA20" s="22" t="s">
        <v>7</v>
      </c>
      <c r="BB20" s="22" t="s">
        <v>7</v>
      </c>
      <c r="BC20" s="30" t="s">
        <v>8</v>
      </c>
      <c r="BD20" s="30" t="s">
        <v>8</v>
      </c>
      <c r="BE20" s="50" t="s">
        <v>40</v>
      </c>
      <c r="BF20" s="50" t="s">
        <v>40</v>
      </c>
      <c r="BG20" s="22" t="s">
        <v>7</v>
      </c>
      <c r="BH20" s="22" t="s">
        <v>7</v>
      </c>
      <c r="BI20" s="22" t="s">
        <v>7</v>
      </c>
      <c r="BJ20" s="22" t="s">
        <v>7</v>
      </c>
      <c r="BK20" s="22" t="s">
        <v>7</v>
      </c>
      <c r="BL20" s="22" t="s">
        <v>7</v>
      </c>
      <c r="BM20" s="43">
        <f t="shared" si="0"/>
        <v>21.5</v>
      </c>
      <c r="BN20" s="43">
        <f t="shared" si="1"/>
        <v>1.5</v>
      </c>
      <c r="BO20" s="43">
        <f t="shared" si="2"/>
        <v>2</v>
      </c>
      <c r="BP20" s="43">
        <f t="shared" si="3"/>
        <v>0</v>
      </c>
      <c r="BQ20" s="43">
        <f t="shared" si="4"/>
        <v>0</v>
      </c>
      <c r="BR20" s="43">
        <f t="shared" si="5"/>
        <v>0</v>
      </c>
      <c r="BS20" s="43">
        <f t="shared" si="6"/>
        <v>0</v>
      </c>
      <c r="BT20" s="43">
        <f t="shared" si="7"/>
        <v>0</v>
      </c>
      <c r="BU20" s="43">
        <f t="shared" si="8"/>
        <v>0</v>
      </c>
      <c r="BV20" s="43">
        <f t="shared" si="9"/>
        <v>25</v>
      </c>
      <c r="BW20" s="14">
        <v>5</v>
      </c>
      <c r="BX20" s="14">
        <f t="shared" si="10"/>
        <v>3.5</v>
      </c>
    </row>
    <row r="21" spans="1:76" ht="26.25" customHeight="1" x14ac:dyDescent="0.25">
      <c r="A21" s="48">
        <v>15</v>
      </c>
      <c r="B21" s="47" t="s">
        <v>54</v>
      </c>
      <c r="C21" s="22" t="s">
        <v>7</v>
      </c>
      <c r="D21" s="22" t="s">
        <v>7</v>
      </c>
      <c r="E21" s="22" t="s">
        <v>7</v>
      </c>
      <c r="F21" s="22" t="s">
        <v>7</v>
      </c>
      <c r="G21" s="22" t="s">
        <v>7</v>
      </c>
      <c r="H21" s="22" t="s">
        <v>7</v>
      </c>
      <c r="I21" s="22" t="s">
        <v>7</v>
      </c>
      <c r="J21" s="22" t="s">
        <v>7</v>
      </c>
      <c r="K21" s="30" t="s">
        <v>8</v>
      </c>
      <c r="L21" s="30" t="s">
        <v>8</v>
      </c>
      <c r="M21" s="50" t="s">
        <v>40</v>
      </c>
      <c r="N21" s="50" t="s">
        <v>40</v>
      </c>
      <c r="O21" s="50" t="s">
        <v>40</v>
      </c>
      <c r="P21" s="50" t="s">
        <v>40</v>
      </c>
      <c r="Q21" s="35" t="s">
        <v>9</v>
      </c>
      <c r="R21" s="35" t="s">
        <v>9</v>
      </c>
      <c r="S21" s="35" t="s">
        <v>9</v>
      </c>
      <c r="T21" s="35" t="s">
        <v>9</v>
      </c>
      <c r="U21" s="22" t="s">
        <v>7</v>
      </c>
      <c r="V21" s="22" t="s">
        <v>7</v>
      </c>
      <c r="W21" s="22" t="s">
        <v>7</v>
      </c>
      <c r="X21" s="22" t="s">
        <v>7</v>
      </c>
      <c r="Y21" s="22" t="s">
        <v>7</v>
      </c>
      <c r="Z21" s="22" t="s">
        <v>7</v>
      </c>
      <c r="AA21" s="22" t="s">
        <v>7</v>
      </c>
      <c r="AB21" s="22" t="s">
        <v>7</v>
      </c>
      <c r="AC21" s="50" t="s">
        <v>40</v>
      </c>
      <c r="AD21" s="50" t="s">
        <v>40</v>
      </c>
      <c r="AE21" s="22" t="s">
        <v>7</v>
      </c>
      <c r="AF21" s="22" t="s">
        <v>7</v>
      </c>
      <c r="AG21" s="22" t="s">
        <v>7</v>
      </c>
      <c r="AH21" s="22" t="s">
        <v>7</v>
      </c>
      <c r="AI21" s="22" t="s">
        <v>7</v>
      </c>
      <c r="AJ21" s="22" t="s">
        <v>7</v>
      </c>
      <c r="AK21" s="22" t="s">
        <v>7</v>
      </c>
      <c r="AL21" s="22" t="s">
        <v>7</v>
      </c>
      <c r="AM21" s="22" t="s">
        <v>7</v>
      </c>
      <c r="AN21" s="22" t="s">
        <v>7</v>
      </c>
      <c r="AO21" s="50" t="s">
        <v>40</v>
      </c>
      <c r="AP21" s="50" t="s">
        <v>40</v>
      </c>
      <c r="AQ21" s="50" t="s">
        <v>40</v>
      </c>
      <c r="AR21" s="50" t="s">
        <v>40</v>
      </c>
      <c r="AS21" s="22" t="s">
        <v>7</v>
      </c>
      <c r="AT21" s="22" t="s">
        <v>7</v>
      </c>
      <c r="AU21" s="22" t="s">
        <v>7</v>
      </c>
      <c r="AV21" s="22" t="s">
        <v>7</v>
      </c>
      <c r="AW21" s="22" t="s">
        <v>7</v>
      </c>
      <c r="AX21" s="22" t="s">
        <v>7</v>
      </c>
      <c r="AY21" s="22" t="s">
        <v>7</v>
      </c>
      <c r="AZ21" s="22" t="s">
        <v>7</v>
      </c>
      <c r="BA21" s="22" t="s">
        <v>7</v>
      </c>
      <c r="BB21" s="22" t="s">
        <v>7</v>
      </c>
      <c r="BC21" s="22" t="s">
        <v>7</v>
      </c>
      <c r="BD21" s="22" t="s">
        <v>7</v>
      </c>
      <c r="BE21" s="50" t="s">
        <v>40</v>
      </c>
      <c r="BF21" s="50" t="s">
        <v>40</v>
      </c>
      <c r="BG21" s="22" t="s">
        <v>7</v>
      </c>
      <c r="BH21" s="22" t="s">
        <v>7</v>
      </c>
      <c r="BI21" s="22" t="s">
        <v>7</v>
      </c>
      <c r="BJ21" s="22" t="s">
        <v>7</v>
      </c>
      <c r="BK21" s="22" t="s">
        <v>7</v>
      </c>
      <c r="BL21" s="22" t="s">
        <v>7</v>
      </c>
      <c r="BM21" s="43">
        <f t="shared" si="0"/>
        <v>22</v>
      </c>
      <c r="BN21" s="43">
        <f t="shared" si="1"/>
        <v>1</v>
      </c>
      <c r="BO21" s="43">
        <f t="shared" si="2"/>
        <v>2</v>
      </c>
      <c r="BP21" s="43">
        <f t="shared" si="3"/>
        <v>0</v>
      </c>
      <c r="BQ21" s="43">
        <f t="shared" si="4"/>
        <v>0</v>
      </c>
      <c r="BR21" s="43">
        <f t="shared" si="5"/>
        <v>0</v>
      </c>
      <c r="BS21" s="43">
        <f t="shared" si="6"/>
        <v>0</v>
      </c>
      <c r="BT21" s="43">
        <f t="shared" si="7"/>
        <v>0</v>
      </c>
      <c r="BU21" s="43">
        <f t="shared" si="8"/>
        <v>0</v>
      </c>
      <c r="BV21" s="43">
        <f t="shared" si="9"/>
        <v>25</v>
      </c>
      <c r="BW21" s="14">
        <v>9</v>
      </c>
      <c r="BX21" s="14">
        <f t="shared" si="10"/>
        <v>8</v>
      </c>
    </row>
    <row r="22" spans="1:76" ht="26.25" customHeight="1" x14ac:dyDescent="0.25">
      <c r="A22" s="48">
        <v>16</v>
      </c>
      <c r="B22" s="47" t="s">
        <v>55</v>
      </c>
      <c r="C22" s="22" t="s">
        <v>7</v>
      </c>
      <c r="D22" s="22" t="s">
        <v>7</v>
      </c>
      <c r="E22" s="22" t="s">
        <v>7</v>
      </c>
      <c r="F22" s="22" t="s">
        <v>7</v>
      </c>
      <c r="G22" s="22" t="s">
        <v>7</v>
      </c>
      <c r="H22" s="22" t="s">
        <v>7</v>
      </c>
      <c r="I22" s="22" t="s">
        <v>7</v>
      </c>
      <c r="J22" s="22" t="s">
        <v>7</v>
      </c>
      <c r="K22" s="22" t="s">
        <v>7</v>
      </c>
      <c r="L22" s="22" t="s">
        <v>7</v>
      </c>
      <c r="M22" s="50" t="s">
        <v>40</v>
      </c>
      <c r="N22" s="50" t="s">
        <v>40</v>
      </c>
      <c r="O22" s="50" t="s">
        <v>40</v>
      </c>
      <c r="P22" s="50" t="s">
        <v>40</v>
      </c>
      <c r="Q22" s="35" t="s">
        <v>9</v>
      </c>
      <c r="R22" s="35" t="s">
        <v>9</v>
      </c>
      <c r="S22" s="35" t="s">
        <v>9</v>
      </c>
      <c r="T22" s="35" t="s">
        <v>9</v>
      </c>
      <c r="U22" s="22" t="s">
        <v>7</v>
      </c>
      <c r="V22" s="22" t="s">
        <v>7</v>
      </c>
      <c r="W22" s="30" t="s">
        <v>8</v>
      </c>
      <c r="X22" s="22" t="s">
        <v>7</v>
      </c>
      <c r="Y22" s="22" t="s">
        <v>7</v>
      </c>
      <c r="Z22" s="22" t="s">
        <v>7</v>
      </c>
      <c r="AA22" s="22" t="s">
        <v>7</v>
      </c>
      <c r="AB22" s="22" t="s">
        <v>7</v>
      </c>
      <c r="AC22" s="50" t="s">
        <v>40</v>
      </c>
      <c r="AD22" s="50" t="s">
        <v>40</v>
      </c>
      <c r="AE22" s="22" t="s">
        <v>7</v>
      </c>
      <c r="AF22" s="22" t="s">
        <v>7</v>
      </c>
      <c r="AG22" s="22" t="s">
        <v>7</v>
      </c>
      <c r="AH22" s="22" t="s">
        <v>7</v>
      </c>
      <c r="AI22" s="22" t="s">
        <v>7</v>
      </c>
      <c r="AJ22" s="22" t="s">
        <v>7</v>
      </c>
      <c r="AK22" s="22" t="s">
        <v>7</v>
      </c>
      <c r="AL22" s="22" t="s">
        <v>7</v>
      </c>
      <c r="AM22" s="22" t="s">
        <v>7</v>
      </c>
      <c r="AN22" s="22" t="s">
        <v>7</v>
      </c>
      <c r="AO22" s="50" t="s">
        <v>40</v>
      </c>
      <c r="AP22" s="50" t="s">
        <v>40</v>
      </c>
      <c r="AQ22" s="50" t="s">
        <v>40</v>
      </c>
      <c r="AR22" s="50" t="s">
        <v>40</v>
      </c>
      <c r="AS22" s="22" t="s">
        <v>7</v>
      </c>
      <c r="AT22" s="22" t="s">
        <v>7</v>
      </c>
      <c r="AU22" s="22" t="s">
        <v>7</v>
      </c>
      <c r="AV22" s="22" t="s">
        <v>7</v>
      </c>
      <c r="AW22" s="22" t="s">
        <v>7</v>
      </c>
      <c r="AX22" s="22" t="s">
        <v>7</v>
      </c>
      <c r="AY22" s="22" t="s">
        <v>7</v>
      </c>
      <c r="AZ22" s="22" t="s">
        <v>7</v>
      </c>
      <c r="BA22" s="22" t="s">
        <v>7</v>
      </c>
      <c r="BB22" s="22" t="s">
        <v>7</v>
      </c>
      <c r="BC22" s="22" t="s">
        <v>7</v>
      </c>
      <c r="BD22" s="30" t="s">
        <v>8</v>
      </c>
      <c r="BE22" s="50" t="s">
        <v>40</v>
      </c>
      <c r="BF22" s="50" t="s">
        <v>40</v>
      </c>
      <c r="BG22" s="22" t="s">
        <v>7</v>
      </c>
      <c r="BH22" s="22" t="s">
        <v>7</v>
      </c>
      <c r="BI22" s="22" t="s">
        <v>7</v>
      </c>
      <c r="BJ22" s="22" t="s">
        <v>7</v>
      </c>
      <c r="BK22" s="22" t="s">
        <v>7</v>
      </c>
      <c r="BL22" s="22" t="s">
        <v>7</v>
      </c>
      <c r="BM22" s="43">
        <f t="shared" si="0"/>
        <v>22</v>
      </c>
      <c r="BN22" s="43">
        <f t="shared" si="1"/>
        <v>1</v>
      </c>
      <c r="BO22" s="43">
        <f t="shared" si="2"/>
        <v>2</v>
      </c>
      <c r="BP22" s="43">
        <f t="shared" si="3"/>
        <v>0</v>
      </c>
      <c r="BQ22" s="43">
        <f t="shared" si="4"/>
        <v>0</v>
      </c>
      <c r="BR22" s="43">
        <f t="shared" si="5"/>
        <v>0</v>
      </c>
      <c r="BS22" s="43">
        <f t="shared" si="6"/>
        <v>0</v>
      </c>
      <c r="BT22" s="43">
        <f t="shared" si="7"/>
        <v>0</v>
      </c>
      <c r="BU22" s="43">
        <f t="shared" si="8"/>
        <v>0</v>
      </c>
      <c r="BV22" s="43">
        <f t="shared" si="9"/>
        <v>25</v>
      </c>
      <c r="BW22" s="14">
        <v>6</v>
      </c>
      <c r="BX22" s="14">
        <f t="shared" si="10"/>
        <v>5</v>
      </c>
    </row>
    <row r="23" spans="1:76" ht="26.25" customHeight="1" x14ac:dyDescent="0.25">
      <c r="A23" s="48">
        <v>17</v>
      </c>
      <c r="B23" s="47" t="s">
        <v>56</v>
      </c>
      <c r="C23" s="22" t="s">
        <v>7</v>
      </c>
      <c r="D23" s="22" t="s">
        <v>7</v>
      </c>
      <c r="E23" s="22" t="s">
        <v>7</v>
      </c>
      <c r="F23" s="22" t="s">
        <v>7</v>
      </c>
      <c r="G23" s="22" t="s">
        <v>7</v>
      </c>
      <c r="H23" s="22" t="s">
        <v>7</v>
      </c>
      <c r="I23" s="22" t="s">
        <v>7</v>
      </c>
      <c r="J23" s="22" t="s">
        <v>7</v>
      </c>
      <c r="K23" s="22" t="s">
        <v>7</v>
      </c>
      <c r="L23" s="22" t="s">
        <v>7</v>
      </c>
      <c r="M23" s="50" t="s">
        <v>40</v>
      </c>
      <c r="N23" s="50" t="s">
        <v>40</v>
      </c>
      <c r="O23" s="50" t="s">
        <v>40</v>
      </c>
      <c r="P23" s="50" t="s">
        <v>40</v>
      </c>
      <c r="Q23" s="35" t="s">
        <v>9</v>
      </c>
      <c r="R23" s="35" t="s">
        <v>9</v>
      </c>
      <c r="S23" s="35" t="s">
        <v>9</v>
      </c>
      <c r="T23" s="35" t="s">
        <v>9</v>
      </c>
      <c r="U23" s="22" t="s">
        <v>7</v>
      </c>
      <c r="V23" s="22" t="s">
        <v>7</v>
      </c>
      <c r="W23" s="22" t="s">
        <v>7</v>
      </c>
      <c r="X23" s="22" t="s">
        <v>7</v>
      </c>
      <c r="Y23" s="22" t="s">
        <v>7</v>
      </c>
      <c r="Z23" s="22" t="s">
        <v>7</v>
      </c>
      <c r="AA23" s="22" t="s">
        <v>7</v>
      </c>
      <c r="AB23" s="22" t="s">
        <v>7</v>
      </c>
      <c r="AC23" s="50" t="s">
        <v>40</v>
      </c>
      <c r="AD23" s="50" t="s">
        <v>40</v>
      </c>
      <c r="AE23" s="22" t="s">
        <v>7</v>
      </c>
      <c r="AF23" s="22" t="s">
        <v>7</v>
      </c>
      <c r="AG23" s="22" t="s">
        <v>7</v>
      </c>
      <c r="AH23" s="22" t="s">
        <v>7</v>
      </c>
      <c r="AI23" s="22" t="s">
        <v>7</v>
      </c>
      <c r="AJ23" s="22" t="s">
        <v>7</v>
      </c>
      <c r="AK23" s="22" t="s">
        <v>7</v>
      </c>
      <c r="AL23" s="22" t="s">
        <v>7</v>
      </c>
      <c r="AM23" s="22" t="s">
        <v>7</v>
      </c>
      <c r="AN23" s="22" t="s">
        <v>7</v>
      </c>
      <c r="AO23" s="50" t="s">
        <v>40</v>
      </c>
      <c r="AP23" s="50" t="s">
        <v>40</v>
      </c>
      <c r="AQ23" s="50" t="s">
        <v>40</v>
      </c>
      <c r="AR23" s="50" t="s">
        <v>40</v>
      </c>
      <c r="AS23" s="22" t="s">
        <v>7</v>
      </c>
      <c r="AT23" s="22" t="s">
        <v>7</v>
      </c>
      <c r="AU23" s="22" t="s">
        <v>7</v>
      </c>
      <c r="AV23" s="22" t="s">
        <v>7</v>
      </c>
      <c r="AW23" s="22" t="s">
        <v>7</v>
      </c>
      <c r="AX23" s="22" t="s">
        <v>7</v>
      </c>
      <c r="AY23" s="22" t="s">
        <v>7</v>
      </c>
      <c r="AZ23" s="22" t="s">
        <v>7</v>
      </c>
      <c r="BA23" s="22" t="s">
        <v>7</v>
      </c>
      <c r="BB23" s="22" t="s">
        <v>7</v>
      </c>
      <c r="BC23" s="22" t="s">
        <v>7</v>
      </c>
      <c r="BD23" s="22" t="s">
        <v>7</v>
      </c>
      <c r="BE23" s="50" t="s">
        <v>40</v>
      </c>
      <c r="BF23" s="50" t="s">
        <v>40</v>
      </c>
      <c r="BG23" s="22" t="s">
        <v>7</v>
      </c>
      <c r="BH23" s="22" t="s">
        <v>7</v>
      </c>
      <c r="BI23" s="22" t="s">
        <v>7</v>
      </c>
      <c r="BJ23" s="22" t="s">
        <v>7</v>
      </c>
      <c r="BK23" s="22" t="s">
        <v>7</v>
      </c>
      <c r="BL23" s="22" t="s">
        <v>7</v>
      </c>
      <c r="BM23" s="43">
        <f t="shared" si="0"/>
        <v>23</v>
      </c>
      <c r="BN23" s="43">
        <f t="shared" si="1"/>
        <v>0</v>
      </c>
      <c r="BO23" s="43">
        <f t="shared" si="2"/>
        <v>2</v>
      </c>
      <c r="BP23" s="43">
        <f t="shared" si="3"/>
        <v>0</v>
      </c>
      <c r="BQ23" s="43">
        <f t="shared" si="4"/>
        <v>0</v>
      </c>
      <c r="BR23" s="43">
        <f t="shared" si="5"/>
        <v>0</v>
      </c>
      <c r="BS23" s="43">
        <f t="shared" si="6"/>
        <v>0</v>
      </c>
      <c r="BT23" s="43">
        <f t="shared" si="7"/>
        <v>0</v>
      </c>
      <c r="BU23" s="43">
        <f t="shared" si="8"/>
        <v>0</v>
      </c>
      <c r="BV23" s="43">
        <f t="shared" si="9"/>
        <v>25</v>
      </c>
      <c r="BW23" s="14">
        <v>1</v>
      </c>
      <c r="BX23" s="14">
        <f t="shared" si="10"/>
        <v>1</v>
      </c>
    </row>
    <row r="24" spans="1:76" ht="26.25" customHeight="1" x14ac:dyDescent="0.25">
      <c r="A24" s="48">
        <v>18</v>
      </c>
      <c r="B24" s="47" t="s">
        <v>57</v>
      </c>
      <c r="C24" s="22" t="s">
        <v>7</v>
      </c>
      <c r="D24" s="22" t="s">
        <v>7</v>
      </c>
      <c r="E24" s="22" t="s">
        <v>7</v>
      </c>
      <c r="F24" s="22" t="s">
        <v>7</v>
      </c>
      <c r="G24" s="22" t="s">
        <v>7</v>
      </c>
      <c r="H24" s="22" t="s">
        <v>7</v>
      </c>
      <c r="I24" s="22" t="s">
        <v>7</v>
      </c>
      <c r="J24" s="22" t="s">
        <v>7</v>
      </c>
      <c r="K24" s="30" t="s">
        <v>8</v>
      </c>
      <c r="L24" s="30" t="s">
        <v>8</v>
      </c>
      <c r="M24" s="50" t="s">
        <v>40</v>
      </c>
      <c r="N24" s="50" t="s">
        <v>40</v>
      </c>
      <c r="O24" s="50" t="s">
        <v>40</v>
      </c>
      <c r="P24" s="50" t="s">
        <v>40</v>
      </c>
      <c r="Q24" s="35" t="s">
        <v>9</v>
      </c>
      <c r="R24" s="35" t="s">
        <v>9</v>
      </c>
      <c r="S24" s="35" t="s">
        <v>9</v>
      </c>
      <c r="T24" s="35" t="s">
        <v>9</v>
      </c>
      <c r="U24" s="22" t="s">
        <v>7</v>
      </c>
      <c r="V24" s="22" t="s">
        <v>7</v>
      </c>
      <c r="W24" s="22" t="s">
        <v>7</v>
      </c>
      <c r="X24" s="22" t="s">
        <v>7</v>
      </c>
      <c r="Y24" s="22" t="s">
        <v>7</v>
      </c>
      <c r="Z24" s="22" t="s">
        <v>7</v>
      </c>
      <c r="AA24" s="22" t="s">
        <v>7</v>
      </c>
      <c r="AB24" s="22" t="s">
        <v>7</v>
      </c>
      <c r="AC24" s="50" t="s">
        <v>40</v>
      </c>
      <c r="AD24" s="50" t="s">
        <v>40</v>
      </c>
      <c r="AE24" s="22" t="s">
        <v>7</v>
      </c>
      <c r="AF24" s="22" t="s">
        <v>7</v>
      </c>
      <c r="AG24" s="22" t="s">
        <v>7</v>
      </c>
      <c r="AH24" s="22" t="s">
        <v>7</v>
      </c>
      <c r="AI24" s="22" t="s">
        <v>7</v>
      </c>
      <c r="AJ24" s="22" t="s">
        <v>7</v>
      </c>
      <c r="AK24" s="22" t="s">
        <v>7</v>
      </c>
      <c r="AL24" s="22" t="s">
        <v>7</v>
      </c>
      <c r="AM24" s="22" t="s">
        <v>7</v>
      </c>
      <c r="AN24" s="22" t="s">
        <v>7</v>
      </c>
      <c r="AO24" s="50" t="s">
        <v>40</v>
      </c>
      <c r="AP24" s="50" t="s">
        <v>40</v>
      </c>
      <c r="AQ24" s="50" t="s">
        <v>40</v>
      </c>
      <c r="AR24" s="50" t="s">
        <v>40</v>
      </c>
      <c r="AS24" s="22" t="s">
        <v>7</v>
      </c>
      <c r="AT24" s="22" t="s">
        <v>7</v>
      </c>
      <c r="AU24" s="22" t="s">
        <v>7</v>
      </c>
      <c r="AV24" s="22" t="s">
        <v>7</v>
      </c>
      <c r="AW24" s="22" t="s">
        <v>7</v>
      </c>
      <c r="AX24" s="22" t="s">
        <v>7</v>
      </c>
      <c r="AY24" s="22" t="s">
        <v>7</v>
      </c>
      <c r="AZ24" s="22" t="s">
        <v>7</v>
      </c>
      <c r="BA24" s="22" t="s">
        <v>7</v>
      </c>
      <c r="BB24" s="22" t="s">
        <v>7</v>
      </c>
      <c r="BC24" s="22" t="s">
        <v>7</v>
      </c>
      <c r="BD24" s="22" t="s">
        <v>7</v>
      </c>
      <c r="BE24" s="50" t="s">
        <v>40</v>
      </c>
      <c r="BF24" s="50" t="s">
        <v>40</v>
      </c>
      <c r="BG24" s="22" t="s">
        <v>7</v>
      </c>
      <c r="BH24" s="22" t="s">
        <v>7</v>
      </c>
      <c r="BI24" s="30" t="s">
        <v>8</v>
      </c>
      <c r="BJ24" s="30" t="s">
        <v>8</v>
      </c>
      <c r="BK24" s="22" t="s">
        <v>7</v>
      </c>
      <c r="BL24" s="22" t="s">
        <v>7</v>
      </c>
      <c r="BM24" s="43">
        <f t="shared" si="0"/>
        <v>21</v>
      </c>
      <c r="BN24" s="43">
        <f t="shared" si="1"/>
        <v>2</v>
      </c>
      <c r="BO24" s="43">
        <f t="shared" si="2"/>
        <v>2</v>
      </c>
      <c r="BP24" s="43">
        <f t="shared" si="3"/>
        <v>0</v>
      </c>
      <c r="BQ24" s="43">
        <f t="shared" si="4"/>
        <v>0</v>
      </c>
      <c r="BR24" s="43">
        <f t="shared" si="5"/>
        <v>0</v>
      </c>
      <c r="BS24" s="43">
        <f t="shared" si="6"/>
        <v>0</v>
      </c>
      <c r="BT24" s="43">
        <f t="shared" si="7"/>
        <v>0</v>
      </c>
      <c r="BU24" s="43">
        <f t="shared" si="8"/>
        <v>0</v>
      </c>
      <c r="BV24" s="43">
        <f t="shared" si="9"/>
        <v>25</v>
      </c>
      <c r="BW24" s="14">
        <v>5</v>
      </c>
      <c r="BX24" s="14">
        <f t="shared" si="10"/>
        <v>3</v>
      </c>
    </row>
    <row r="25" spans="1:76" ht="26.25" customHeight="1" x14ac:dyDescent="0.25">
      <c r="A25" s="48">
        <v>19</v>
      </c>
      <c r="B25" s="47" t="s">
        <v>58</v>
      </c>
      <c r="C25" s="22" t="s">
        <v>7</v>
      </c>
      <c r="D25" s="22" t="s">
        <v>7</v>
      </c>
      <c r="E25" s="22" t="s">
        <v>7</v>
      </c>
      <c r="F25" s="22" t="s">
        <v>7</v>
      </c>
      <c r="G25" s="22" t="s">
        <v>7</v>
      </c>
      <c r="H25" s="22" t="s">
        <v>7</v>
      </c>
      <c r="I25" s="22" t="s">
        <v>7</v>
      </c>
      <c r="J25" s="22" t="s">
        <v>7</v>
      </c>
      <c r="K25" s="22" t="s">
        <v>7</v>
      </c>
      <c r="L25" s="22" t="s">
        <v>7</v>
      </c>
      <c r="M25" s="50" t="s">
        <v>40</v>
      </c>
      <c r="N25" s="50" t="s">
        <v>40</v>
      </c>
      <c r="O25" s="50" t="s">
        <v>40</v>
      </c>
      <c r="P25" s="50" t="s">
        <v>40</v>
      </c>
      <c r="Q25" s="35" t="s">
        <v>9</v>
      </c>
      <c r="R25" s="35" t="s">
        <v>9</v>
      </c>
      <c r="S25" s="35" t="s">
        <v>9</v>
      </c>
      <c r="T25" s="35" t="s">
        <v>9</v>
      </c>
      <c r="U25" s="22" t="s">
        <v>7</v>
      </c>
      <c r="V25" s="22" t="s">
        <v>7</v>
      </c>
      <c r="W25" s="22" t="s">
        <v>7</v>
      </c>
      <c r="X25" s="22" t="s">
        <v>7</v>
      </c>
      <c r="Y25" s="22" t="s">
        <v>7</v>
      </c>
      <c r="Z25" s="22" t="s">
        <v>7</v>
      </c>
      <c r="AA25" s="22" t="s">
        <v>7</v>
      </c>
      <c r="AB25" s="22" t="s">
        <v>7</v>
      </c>
      <c r="AC25" s="50" t="s">
        <v>40</v>
      </c>
      <c r="AD25" s="50" t="s">
        <v>40</v>
      </c>
      <c r="AE25" s="30" t="s">
        <v>8</v>
      </c>
      <c r="AF25" s="30" t="s">
        <v>8</v>
      </c>
      <c r="AG25" s="22" t="s">
        <v>7</v>
      </c>
      <c r="AH25" s="22" t="s">
        <v>7</v>
      </c>
      <c r="AI25" s="22" t="s">
        <v>7</v>
      </c>
      <c r="AJ25" s="22" t="s">
        <v>7</v>
      </c>
      <c r="AK25" s="22" t="s">
        <v>7</v>
      </c>
      <c r="AL25" s="22" t="s">
        <v>7</v>
      </c>
      <c r="AM25" s="22" t="s">
        <v>7</v>
      </c>
      <c r="AN25" s="22" t="s">
        <v>7</v>
      </c>
      <c r="AO25" s="50" t="s">
        <v>40</v>
      </c>
      <c r="AP25" s="50" t="s">
        <v>40</v>
      </c>
      <c r="AQ25" s="50" t="s">
        <v>40</v>
      </c>
      <c r="AR25" s="50" t="s">
        <v>40</v>
      </c>
      <c r="AS25" s="22" t="s">
        <v>7</v>
      </c>
      <c r="AT25" s="22" t="s">
        <v>7</v>
      </c>
      <c r="AU25" s="22" t="s">
        <v>7</v>
      </c>
      <c r="AV25" s="22" t="s">
        <v>7</v>
      </c>
      <c r="AW25" s="22" t="s">
        <v>7</v>
      </c>
      <c r="AX25" s="22" t="s">
        <v>7</v>
      </c>
      <c r="AY25" s="22" t="s">
        <v>7</v>
      </c>
      <c r="AZ25" s="22" t="s">
        <v>7</v>
      </c>
      <c r="BA25" s="22" t="s">
        <v>7</v>
      </c>
      <c r="BB25" s="22" t="s">
        <v>7</v>
      </c>
      <c r="BC25" s="22" t="s">
        <v>7</v>
      </c>
      <c r="BD25" s="22" t="s">
        <v>7</v>
      </c>
      <c r="BE25" s="50" t="s">
        <v>40</v>
      </c>
      <c r="BF25" s="50" t="s">
        <v>40</v>
      </c>
      <c r="BG25" s="22" t="s">
        <v>7</v>
      </c>
      <c r="BH25" s="22" t="s">
        <v>7</v>
      </c>
      <c r="BI25" s="22" t="s">
        <v>7</v>
      </c>
      <c r="BJ25" s="30" t="s">
        <v>8</v>
      </c>
      <c r="BK25" s="22" t="s">
        <v>7</v>
      </c>
      <c r="BL25" s="30" t="s">
        <v>8</v>
      </c>
      <c r="BM25" s="43">
        <f t="shared" si="0"/>
        <v>21</v>
      </c>
      <c r="BN25" s="43">
        <f t="shared" si="1"/>
        <v>2</v>
      </c>
      <c r="BO25" s="43">
        <f t="shared" si="2"/>
        <v>2</v>
      </c>
      <c r="BP25" s="43">
        <f t="shared" si="3"/>
        <v>0</v>
      </c>
      <c r="BQ25" s="43">
        <f t="shared" si="4"/>
        <v>0</v>
      </c>
      <c r="BR25" s="43">
        <f t="shared" si="5"/>
        <v>0</v>
      </c>
      <c r="BS25" s="43">
        <f t="shared" si="6"/>
        <v>0</v>
      </c>
      <c r="BT25" s="43">
        <f t="shared" si="7"/>
        <v>0</v>
      </c>
      <c r="BU25" s="43">
        <f t="shared" si="8"/>
        <v>0</v>
      </c>
      <c r="BV25" s="43">
        <f t="shared" si="9"/>
        <v>25</v>
      </c>
      <c r="BW25" s="14">
        <v>5.5</v>
      </c>
      <c r="BX25" s="14">
        <f t="shared" si="10"/>
        <v>3.5</v>
      </c>
    </row>
    <row r="26" spans="1:76" ht="26.25" customHeight="1" x14ac:dyDescent="0.25">
      <c r="A26" s="48">
        <v>20</v>
      </c>
      <c r="B26" s="47" t="s">
        <v>59</v>
      </c>
      <c r="C26" s="22" t="s">
        <v>7</v>
      </c>
      <c r="D26" s="22" t="s">
        <v>7</v>
      </c>
      <c r="E26" s="22" t="s">
        <v>7</v>
      </c>
      <c r="F26" s="22" t="s">
        <v>7</v>
      </c>
      <c r="G26" s="22" t="s">
        <v>7</v>
      </c>
      <c r="H26" s="22" t="s">
        <v>7</v>
      </c>
      <c r="I26" s="22" t="s">
        <v>7</v>
      </c>
      <c r="J26" s="22" t="s">
        <v>7</v>
      </c>
      <c r="K26" s="30" t="s">
        <v>8</v>
      </c>
      <c r="L26" s="30" t="s">
        <v>8</v>
      </c>
      <c r="M26" s="50" t="s">
        <v>40</v>
      </c>
      <c r="N26" s="50" t="s">
        <v>40</v>
      </c>
      <c r="O26" s="50" t="s">
        <v>40</v>
      </c>
      <c r="P26" s="50" t="s">
        <v>40</v>
      </c>
      <c r="Q26" s="35" t="s">
        <v>9</v>
      </c>
      <c r="R26" s="35" t="s">
        <v>9</v>
      </c>
      <c r="S26" s="35" t="s">
        <v>9</v>
      </c>
      <c r="T26" s="35" t="s">
        <v>9</v>
      </c>
      <c r="U26" s="22" t="s">
        <v>7</v>
      </c>
      <c r="V26" s="22" t="s">
        <v>7</v>
      </c>
      <c r="W26" s="22" t="s">
        <v>7</v>
      </c>
      <c r="X26" s="22" t="s">
        <v>7</v>
      </c>
      <c r="Y26" s="22" t="s">
        <v>7</v>
      </c>
      <c r="Z26" s="22" t="s">
        <v>7</v>
      </c>
      <c r="AA26" s="22" t="s">
        <v>7</v>
      </c>
      <c r="AB26" s="22" t="s">
        <v>7</v>
      </c>
      <c r="AC26" s="50" t="s">
        <v>40</v>
      </c>
      <c r="AD26" s="50" t="s">
        <v>40</v>
      </c>
      <c r="AE26" s="22" t="s">
        <v>7</v>
      </c>
      <c r="AF26" s="30" t="s">
        <v>8</v>
      </c>
      <c r="AG26" s="22" t="s">
        <v>7</v>
      </c>
      <c r="AH26" s="22" t="s">
        <v>7</v>
      </c>
      <c r="AI26" s="22" t="s">
        <v>7</v>
      </c>
      <c r="AJ26" s="22" t="s">
        <v>7</v>
      </c>
      <c r="AK26" s="22" t="s">
        <v>7</v>
      </c>
      <c r="AL26" s="22" t="s">
        <v>7</v>
      </c>
      <c r="AM26" s="22" t="s">
        <v>7</v>
      </c>
      <c r="AN26" s="22" t="s">
        <v>7</v>
      </c>
      <c r="AO26" s="50" t="s">
        <v>40</v>
      </c>
      <c r="AP26" s="50" t="s">
        <v>40</v>
      </c>
      <c r="AQ26" s="50" t="s">
        <v>40</v>
      </c>
      <c r="AR26" s="50" t="s">
        <v>40</v>
      </c>
      <c r="AS26" s="22" t="s">
        <v>7</v>
      </c>
      <c r="AT26" s="22" t="s">
        <v>7</v>
      </c>
      <c r="AU26" s="22" t="s">
        <v>7</v>
      </c>
      <c r="AV26" s="22" t="s">
        <v>7</v>
      </c>
      <c r="AW26" s="22" t="s">
        <v>7</v>
      </c>
      <c r="AX26" s="22" t="s">
        <v>7</v>
      </c>
      <c r="AY26" s="22" t="s">
        <v>7</v>
      </c>
      <c r="AZ26" s="22" t="s">
        <v>7</v>
      </c>
      <c r="BA26" s="22" t="s">
        <v>7</v>
      </c>
      <c r="BB26" s="22" t="s">
        <v>7</v>
      </c>
      <c r="BC26" s="22" t="s">
        <v>7</v>
      </c>
      <c r="BD26" s="22" t="s">
        <v>7</v>
      </c>
      <c r="BE26" s="50" t="s">
        <v>40</v>
      </c>
      <c r="BF26" s="50" t="s">
        <v>40</v>
      </c>
      <c r="BG26" s="22" t="s">
        <v>7</v>
      </c>
      <c r="BH26" s="22" t="s">
        <v>7</v>
      </c>
      <c r="BI26" s="22" t="s">
        <v>7</v>
      </c>
      <c r="BJ26" s="22" t="s">
        <v>7</v>
      </c>
      <c r="BK26" s="22" t="s">
        <v>7</v>
      </c>
      <c r="BL26" s="22" t="s">
        <v>7</v>
      </c>
      <c r="BM26" s="43">
        <f t="shared" si="0"/>
        <v>21.5</v>
      </c>
      <c r="BN26" s="43">
        <f t="shared" si="1"/>
        <v>1.5</v>
      </c>
      <c r="BO26" s="43">
        <f t="shared" si="2"/>
        <v>2</v>
      </c>
      <c r="BP26" s="43">
        <f t="shared" si="3"/>
        <v>0</v>
      </c>
      <c r="BQ26" s="43">
        <f t="shared" si="4"/>
        <v>0</v>
      </c>
      <c r="BR26" s="43">
        <f t="shared" si="5"/>
        <v>0</v>
      </c>
      <c r="BS26" s="43">
        <f t="shared" si="6"/>
        <v>0</v>
      </c>
      <c r="BT26" s="43">
        <f t="shared" si="7"/>
        <v>0</v>
      </c>
      <c r="BU26" s="43">
        <f t="shared" si="8"/>
        <v>0</v>
      </c>
      <c r="BV26" s="43">
        <f t="shared" si="9"/>
        <v>25</v>
      </c>
      <c r="BW26" s="14">
        <v>8.5</v>
      </c>
      <c r="BX26" s="14">
        <f t="shared" si="10"/>
        <v>7</v>
      </c>
    </row>
    <row r="27" spans="1:76" ht="26.25" customHeight="1" x14ac:dyDescent="0.25">
      <c r="A27" s="48">
        <v>21</v>
      </c>
      <c r="B27" s="47" t="s">
        <v>60</v>
      </c>
      <c r="C27" s="22" t="s">
        <v>7</v>
      </c>
      <c r="D27" s="22" t="s">
        <v>7</v>
      </c>
      <c r="E27" s="22" t="s">
        <v>7</v>
      </c>
      <c r="F27" s="22" t="s">
        <v>7</v>
      </c>
      <c r="G27" s="22" t="s">
        <v>7</v>
      </c>
      <c r="H27" s="22" t="s">
        <v>7</v>
      </c>
      <c r="I27" s="22" t="s">
        <v>7</v>
      </c>
      <c r="J27" s="22" t="s">
        <v>7</v>
      </c>
      <c r="K27" s="22" t="s">
        <v>7</v>
      </c>
      <c r="L27" s="22" t="s">
        <v>7</v>
      </c>
      <c r="M27" s="50" t="s">
        <v>40</v>
      </c>
      <c r="N27" s="50" t="s">
        <v>40</v>
      </c>
      <c r="O27" s="50" t="s">
        <v>40</v>
      </c>
      <c r="P27" s="50" t="s">
        <v>40</v>
      </c>
      <c r="Q27" s="35" t="s">
        <v>9</v>
      </c>
      <c r="R27" s="35" t="s">
        <v>9</v>
      </c>
      <c r="S27" s="35" t="s">
        <v>9</v>
      </c>
      <c r="T27" s="35" t="s">
        <v>9</v>
      </c>
      <c r="U27" s="22" t="s">
        <v>7</v>
      </c>
      <c r="V27" s="22" t="s">
        <v>7</v>
      </c>
      <c r="W27" s="22" t="s">
        <v>7</v>
      </c>
      <c r="X27" s="22" t="s">
        <v>7</v>
      </c>
      <c r="Y27" s="22" t="s">
        <v>7</v>
      </c>
      <c r="Z27" s="22" t="s">
        <v>7</v>
      </c>
      <c r="AA27" s="22" t="s">
        <v>7</v>
      </c>
      <c r="AB27" s="22" t="s">
        <v>7</v>
      </c>
      <c r="AC27" s="50" t="s">
        <v>40</v>
      </c>
      <c r="AD27" s="50" t="s">
        <v>40</v>
      </c>
      <c r="AE27" s="22" t="s">
        <v>7</v>
      </c>
      <c r="AF27" s="22" t="s">
        <v>7</v>
      </c>
      <c r="AG27" s="22" t="s">
        <v>7</v>
      </c>
      <c r="AH27" s="22" t="s">
        <v>7</v>
      </c>
      <c r="AI27" s="22" t="s">
        <v>7</v>
      </c>
      <c r="AJ27" s="22" t="s">
        <v>7</v>
      </c>
      <c r="AK27" s="22" t="s">
        <v>7</v>
      </c>
      <c r="AL27" s="22" t="s">
        <v>7</v>
      </c>
      <c r="AM27" s="22" t="s">
        <v>7</v>
      </c>
      <c r="AN27" s="22" t="s">
        <v>7</v>
      </c>
      <c r="AO27" s="50" t="s">
        <v>40</v>
      </c>
      <c r="AP27" s="50" t="s">
        <v>40</v>
      </c>
      <c r="AQ27" s="50" t="s">
        <v>40</v>
      </c>
      <c r="AR27" s="50" t="s">
        <v>40</v>
      </c>
      <c r="AS27" s="22" t="s">
        <v>7</v>
      </c>
      <c r="AT27" s="22" t="s">
        <v>7</v>
      </c>
      <c r="AU27" s="22" t="s">
        <v>7</v>
      </c>
      <c r="AV27" s="22" t="s">
        <v>7</v>
      </c>
      <c r="AW27" s="22" t="s">
        <v>7</v>
      </c>
      <c r="AX27" s="22" t="s">
        <v>7</v>
      </c>
      <c r="AY27" s="22" t="s">
        <v>7</v>
      </c>
      <c r="AZ27" s="22" t="s">
        <v>7</v>
      </c>
      <c r="BA27" s="22" t="s">
        <v>7</v>
      </c>
      <c r="BB27" s="22" t="s">
        <v>7</v>
      </c>
      <c r="BC27" s="22" t="s">
        <v>7</v>
      </c>
      <c r="BD27" s="22" t="s">
        <v>7</v>
      </c>
      <c r="BE27" s="50" t="s">
        <v>40</v>
      </c>
      <c r="BF27" s="50" t="s">
        <v>40</v>
      </c>
      <c r="BG27" s="22" t="s">
        <v>7</v>
      </c>
      <c r="BH27" s="22" t="s">
        <v>7</v>
      </c>
      <c r="BI27" s="22" t="s">
        <v>7</v>
      </c>
      <c r="BJ27" s="22" t="s">
        <v>7</v>
      </c>
      <c r="BK27" s="22" t="s">
        <v>7</v>
      </c>
      <c r="BL27" s="22" t="s">
        <v>7</v>
      </c>
      <c r="BM27" s="43">
        <f t="shared" si="0"/>
        <v>23</v>
      </c>
      <c r="BN27" s="43">
        <f t="shared" si="1"/>
        <v>0</v>
      </c>
      <c r="BO27" s="43">
        <f t="shared" si="2"/>
        <v>2</v>
      </c>
      <c r="BP27" s="43">
        <f t="shared" si="3"/>
        <v>0</v>
      </c>
      <c r="BQ27" s="43">
        <f t="shared" si="4"/>
        <v>0</v>
      </c>
      <c r="BR27" s="43">
        <f t="shared" si="5"/>
        <v>0</v>
      </c>
      <c r="BS27" s="43">
        <f t="shared" si="6"/>
        <v>0</v>
      </c>
      <c r="BT27" s="43">
        <f t="shared" si="7"/>
        <v>0</v>
      </c>
      <c r="BU27" s="43">
        <f t="shared" si="8"/>
        <v>0</v>
      </c>
      <c r="BV27" s="43">
        <f t="shared" si="9"/>
        <v>25</v>
      </c>
      <c r="BW27" s="14">
        <v>0</v>
      </c>
      <c r="BX27" s="14">
        <f t="shared" si="10"/>
        <v>0</v>
      </c>
    </row>
    <row r="28" spans="1:76" ht="26.25" customHeight="1" x14ac:dyDescent="0.25">
      <c r="A28" s="48">
        <v>22</v>
      </c>
      <c r="B28" s="47" t="s">
        <v>61</v>
      </c>
      <c r="C28" s="22" t="s">
        <v>7</v>
      </c>
      <c r="D28" s="22" t="s">
        <v>7</v>
      </c>
      <c r="E28" s="22" t="s">
        <v>7</v>
      </c>
      <c r="F28" s="22" t="s">
        <v>7</v>
      </c>
      <c r="G28" s="22" t="s">
        <v>7</v>
      </c>
      <c r="H28" s="22" t="s">
        <v>7</v>
      </c>
      <c r="I28" s="22" t="s">
        <v>7</v>
      </c>
      <c r="J28" s="22" t="s">
        <v>7</v>
      </c>
      <c r="K28" s="22" t="s">
        <v>7</v>
      </c>
      <c r="L28" s="22" t="s">
        <v>7</v>
      </c>
      <c r="M28" s="50" t="s">
        <v>40</v>
      </c>
      <c r="N28" s="50" t="s">
        <v>40</v>
      </c>
      <c r="O28" s="50" t="s">
        <v>40</v>
      </c>
      <c r="P28" s="50" t="s">
        <v>40</v>
      </c>
      <c r="Q28" s="35" t="s">
        <v>9</v>
      </c>
      <c r="R28" s="35" t="s">
        <v>9</v>
      </c>
      <c r="S28" s="35" t="s">
        <v>9</v>
      </c>
      <c r="T28" s="35" t="s">
        <v>9</v>
      </c>
      <c r="U28" s="22" t="s">
        <v>7</v>
      </c>
      <c r="V28" s="22" t="s">
        <v>7</v>
      </c>
      <c r="W28" s="22" t="s">
        <v>7</v>
      </c>
      <c r="X28" s="22" t="s">
        <v>7</v>
      </c>
      <c r="Y28" s="22" t="s">
        <v>7</v>
      </c>
      <c r="Z28" s="22" t="s">
        <v>7</v>
      </c>
      <c r="AA28" s="22" t="s">
        <v>7</v>
      </c>
      <c r="AB28" s="22" t="s">
        <v>7</v>
      </c>
      <c r="AC28" s="50" t="s">
        <v>40</v>
      </c>
      <c r="AD28" s="50" t="s">
        <v>40</v>
      </c>
      <c r="AE28" s="22" t="s">
        <v>7</v>
      </c>
      <c r="AF28" s="22" t="s">
        <v>7</v>
      </c>
      <c r="AG28" s="22" t="s">
        <v>7</v>
      </c>
      <c r="AH28" s="22" t="s">
        <v>7</v>
      </c>
      <c r="AI28" s="22" t="s">
        <v>7</v>
      </c>
      <c r="AJ28" s="22" t="s">
        <v>7</v>
      </c>
      <c r="AK28" s="22" t="s">
        <v>7</v>
      </c>
      <c r="AL28" s="22" t="s">
        <v>7</v>
      </c>
      <c r="AM28" s="22" t="s">
        <v>7</v>
      </c>
      <c r="AN28" s="22" t="s">
        <v>7</v>
      </c>
      <c r="AO28" s="50" t="s">
        <v>40</v>
      </c>
      <c r="AP28" s="50" t="s">
        <v>40</v>
      </c>
      <c r="AQ28" s="50" t="s">
        <v>40</v>
      </c>
      <c r="AR28" s="50" t="s">
        <v>40</v>
      </c>
      <c r="AS28" s="22" t="s">
        <v>7</v>
      </c>
      <c r="AT28" s="22" t="s">
        <v>7</v>
      </c>
      <c r="AU28" s="22" t="s">
        <v>7</v>
      </c>
      <c r="AV28" s="22" t="s">
        <v>7</v>
      </c>
      <c r="AW28" s="22" t="s">
        <v>7</v>
      </c>
      <c r="AX28" s="22" t="s">
        <v>7</v>
      </c>
      <c r="AY28" s="22" t="s">
        <v>7</v>
      </c>
      <c r="AZ28" s="22" t="s">
        <v>7</v>
      </c>
      <c r="BA28" s="22" t="s">
        <v>7</v>
      </c>
      <c r="BB28" s="33" t="s">
        <v>13</v>
      </c>
      <c r="BC28" s="22" t="s">
        <v>7</v>
      </c>
      <c r="BD28" s="22" t="s">
        <v>7</v>
      </c>
      <c r="BE28" s="50" t="s">
        <v>40</v>
      </c>
      <c r="BF28" s="50" t="s">
        <v>40</v>
      </c>
      <c r="BG28" s="22" t="s">
        <v>7</v>
      </c>
      <c r="BH28" s="22" t="s">
        <v>7</v>
      </c>
      <c r="BI28" s="22" t="s">
        <v>7</v>
      </c>
      <c r="BJ28" s="22" t="s">
        <v>7</v>
      </c>
      <c r="BK28" s="22" t="s">
        <v>7</v>
      </c>
      <c r="BL28" s="22" t="s">
        <v>7</v>
      </c>
      <c r="BM28" s="43">
        <f t="shared" si="0"/>
        <v>22.5</v>
      </c>
      <c r="BN28" s="43">
        <f t="shared" si="1"/>
        <v>0</v>
      </c>
      <c r="BO28" s="43">
        <f t="shared" si="2"/>
        <v>2</v>
      </c>
      <c r="BP28" s="43">
        <f t="shared" si="3"/>
        <v>0</v>
      </c>
      <c r="BQ28" s="43">
        <f t="shared" si="4"/>
        <v>0</v>
      </c>
      <c r="BR28" s="43">
        <f t="shared" si="5"/>
        <v>0</v>
      </c>
      <c r="BS28" s="43">
        <f t="shared" si="6"/>
        <v>0</v>
      </c>
      <c r="BT28" s="43">
        <f t="shared" si="7"/>
        <v>0</v>
      </c>
      <c r="BU28" s="43">
        <f t="shared" si="8"/>
        <v>0.5</v>
      </c>
      <c r="BV28" s="43">
        <f t="shared" si="9"/>
        <v>24.5</v>
      </c>
      <c r="BW28" s="14">
        <v>0</v>
      </c>
      <c r="BX28" s="14">
        <f t="shared" si="10"/>
        <v>0</v>
      </c>
    </row>
    <row r="29" spans="1:76" ht="26.25" customHeight="1" x14ac:dyDescent="0.25">
      <c r="A29" s="48">
        <v>23</v>
      </c>
      <c r="B29" s="47" t="s">
        <v>62</v>
      </c>
      <c r="C29" s="22" t="s">
        <v>7</v>
      </c>
      <c r="D29" s="22" t="s">
        <v>7</v>
      </c>
      <c r="E29" s="22" t="s">
        <v>7</v>
      </c>
      <c r="F29" s="22" t="s">
        <v>7</v>
      </c>
      <c r="G29" s="22" t="s">
        <v>7</v>
      </c>
      <c r="H29" s="22" t="s">
        <v>7</v>
      </c>
      <c r="I29" s="22" t="s">
        <v>7</v>
      </c>
      <c r="J29" s="22" t="s">
        <v>7</v>
      </c>
      <c r="K29" s="22" t="s">
        <v>7</v>
      </c>
      <c r="L29" s="22" t="s">
        <v>7</v>
      </c>
      <c r="M29" s="50" t="s">
        <v>40</v>
      </c>
      <c r="N29" s="50" t="s">
        <v>40</v>
      </c>
      <c r="O29" s="50" t="s">
        <v>40</v>
      </c>
      <c r="P29" s="50" t="s">
        <v>40</v>
      </c>
      <c r="Q29" s="35" t="s">
        <v>9</v>
      </c>
      <c r="R29" s="35" t="s">
        <v>9</v>
      </c>
      <c r="S29" s="35" t="s">
        <v>9</v>
      </c>
      <c r="T29" s="35" t="s">
        <v>9</v>
      </c>
      <c r="U29" s="22" t="s">
        <v>7</v>
      </c>
      <c r="V29" s="22" t="s">
        <v>7</v>
      </c>
      <c r="W29" s="22" t="s">
        <v>7</v>
      </c>
      <c r="X29" s="22" t="s">
        <v>7</v>
      </c>
      <c r="Y29" s="22" t="s">
        <v>7</v>
      </c>
      <c r="Z29" s="22" t="s">
        <v>7</v>
      </c>
      <c r="AA29" s="22" t="s">
        <v>7</v>
      </c>
      <c r="AB29" s="22" t="s">
        <v>7</v>
      </c>
      <c r="AC29" s="50" t="s">
        <v>40</v>
      </c>
      <c r="AD29" s="50" t="s">
        <v>40</v>
      </c>
      <c r="AE29" s="22" t="s">
        <v>7</v>
      </c>
      <c r="AF29" s="22" t="s">
        <v>7</v>
      </c>
      <c r="AG29" s="22" t="s">
        <v>7</v>
      </c>
      <c r="AH29" s="22" t="s">
        <v>7</v>
      </c>
      <c r="AI29" s="22" t="s">
        <v>7</v>
      </c>
      <c r="AJ29" s="22" t="s">
        <v>7</v>
      </c>
      <c r="AK29" s="22" t="s">
        <v>7</v>
      </c>
      <c r="AL29" s="22" t="s">
        <v>7</v>
      </c>
      <c r="AM29" s="22" t="s">
        <v>7</v>
      </c>
      <c r="AN29" s="22" t="s">
        <v>7</v>
      </c>
      <c r="AO29" s="50" t="s">
        <v>40</v>
      </c>
      <c r="AP29" s="50" t="s">
        <v>40</v>
      </c>
      <c r="AQ29" s="50" t="s">
        <v>40</v>
      </c>
      <c r="AR29" s="50" t="s">
        <v>40</v>
      </c>
      <c r="AS29" s="22" t="s">
        <v>7</v>
      </c>
      <c r="AT29" s="22" t="s">
        <v>7</v>
      </c>
      <c r="AU29" s="22" t="s">
        <v>7</v>
      </c>
      <c r="AV29" s="22" t="s">
        <v>7</v>
      </c>
      <c r="AW29" s="22" t="s">
        <v>7</v>
      </c>
      <c r="AX29" s="22" t="s">
        <v>7</v>
      </c>
      <c r="AY29" s="22" t="s">
        <v>7</v>
      </c>
      <c r="AZ29" s="22" t="s">
        <v>7</v>
      </c>
      <c r="BA29" s="22" t="s">
        <v>7</v>
      </c>
      <c r="BB29" s="22" t="s">
        <v>7</v>
      </c>
      <c r="BC29" s="22" t="s">
        <v>7</v>
      </c>
      <c r="BD29" s="22" t="s">
        <v>7</v>
      </c>
      <c r="BE29" s="50" t="s">
        <v>40</v>
      </c>
      <c r="BF29" s="50" t="s">
        <v>40</v>
      </c>
      <c r="BG29" s="22" t="s">
        <v>7</v>
      </c>
      <c r="BH29" s="22" t="s">
        <v>7</v>
      </c>
      <c r="BI29" s="22" t="s">
        <v>7</v>
      </c>
      <c r="BJ29" s="22" t="s">
        <v>7</v>
      </c>
      <c r="BK29" s="22" t="s">
        <v>7</v>
      </c>
      <c r="BL29" s="22" t="s">
        <v>7</v>
      </c>
      <c r="BM29" s="43">
        <f t="shared" si="0"/>
        <v>23</v>
      </c>
      <c r="BN29" s="43">
        <f t="shared" si="1"/>
        <v>0</v>
      </c>
      <c r="BO29" s="43">
        <f t="shared" si="2"/>
        <v>2</v>
      </c>
      <c r="BP29" s="43">
        <f t="shared" si="3"/>
        <v>0</v>
      </c>
      <c r="BQ29" s="43">
        <f t="shared" si="4"/>
        <v>0</v>
      </c>
      <c r="BR29" s="43">
        <f t="shared" si="5"/>
        <v>0</v>
      </c>
      <c r="BS29" s="43">
        <f t="shared" si="6"/>
        <v>0</v>
      </c>
      <c r="BT29" s="43">
        <f t="shared" si="7"/>
        <v>0</v>
      </c>
      <c r="BU29" s="43">
        <f t="shared" si="8"/>
        <v>0</v>
      </c>
      <c r="BV29" s="43">
        <f t="shared" si="9"/>
        <v>25</v>
      </c>
      <c r="BW29" s="14">
        <v>6</v>
      </c>
      <c r="BX29" s="14">
        <f t="shared" si="10"/>
        <v>6</v>
      </c>
    </row>
    <row r="30" spans="1:76" ht="26.25" customHeight="1" x14ac:dyDescent="0.25">
      <c r="A30" s="48">
        <v>24</v>
      </c>
      <c r="B30" s="47" t="s">
        <v>63</v>
      </c>
      <c r="C30" s="22" t="s">
        <v>7</v>
      </c>
      <c r="D30" s="22" t="s">
        <v>7</v>
      </c>
      <c r="E30" s="33" t="s">
        <v>13</v>
      </c>
      <c r="F30" s="33" t="s">
        <v>13</v>
      </c>
      <c r="G30" s="22" t="s">
        <v>7</v>
      </c>
      <c r="H30" s="22" t="s">
        <v>7</v>
      </c>
      <c r="I30" s="22" t="s">
        <v>7</v>
      </c>
      <c r="J30" s="22" t="s">
        <v>7</v>
      </c>
      <c r="K30" s="22" t="s">
        <v>7</v>
      </c>
      <c r="L30" s="22" t="s">
        <v>7</v>
      </c>
      <c r="M30" s="50" t="s">
        <v>40</v>
      </c>
      <c r="N30" s="50" t="s">
        <v>40</v>
      </c>
      <c r="O30" s="50" t="s">
        <v>40</v>
      </c>
      <c r="P30" s="50" t="s">
        <v>40</v>
      </c>
      <c r="Q30" s="35" t="s">
        <v>9</v>
      </c>
      <c r="R30" s="35" t="s">
        <v>9</v>
      </c>
      <c r="S30" s="35" t="s">
        <v>9</v>
      </c>
      <c r="T30" s="35" t="s">
        <v>9</v>
      </c>
      <c r="U30" s="22" t="s">
        <v>7</v>
      </c>
      <c r="V30" s="22" t="s">
        <v>7</v>
      </c>
      <c r="W30" s="22" t="s">
        <v>7</v>
      </c>
      <c r="X30" s="22" t="s">
        <v>7</v>
      </c>
      <c r="Y30" s="22" t="s">
        <v>7</v>
      </c>
      <c r="Z30" s="22" t="s">
        <v>7</v>
      </c>
      <c r="AA30" s="22" t="s">
        <v>7</v>
      </c>
      <c r="AB30" s="22" t="s">
        <v>7</v>
      </c>
      <c r="AC30" s="50" t="s">
        <v>40</v>
      </c>
      <c r="AD30" s="50" t="s">
        <v>40</v>
      </c>
      <c r="AE30" s="22" t="s">
        <v>7</v>
      </c>
      <c r="AF30" s="22" t="s">
        <v>7</v>
      </c>
      <c r="AG30" s="22" t="s">
        <v>7</v>
      </c>
      <c r="AH30" s="22" t="s">
        <v>7</v>
      </c>
      <c r="AI30" s="33" t="s">
        <v>13</v>
      </c>
      <c r="AJ30" s="33" t="s">
        <v>13</v>
      </c>
      <c r="AK30" s="22" t="s">
        <v>7</v>
      </c>
      <c r="AL30" s="22" t="s">
        <v>7</v>
      </c>
      <c r="AM30" s="22" t="s">
        <v>7</v>
      </c>
      <c r="AN30" s="22" t="s">
        <v>7</v>
      </c>
      <c r="AO30" s="50" t="s">
        <v>40</v>
      </c>
      <c r="AP30" s="50" t="s">
        <v>40</v>
      </c>
      <c r="AQ30" s="50" t="s">
        <v>40</v>
      </c>
      <c r="AR30" s="50" t="s">
        <v>40</v>
      </c>
      <c r="AS30" s="22" t="s">
        <v>7</v>
      </c>
      <c r="AT30" s="22" t="s">
        <v>7</v>
      </c>
      <c r="AU30" s="22" t="s">
        <v>7</v>
      </c>
      <c r="AV30" s="22" t="s">
        <v>7</v>
      </c>
      <c r="AW30" s="22" t="s">
        <v>7</v>
      </c>
      <c r="AX30" s="22" t="s">
        <v>7</v>
      </c>
      <c r="AY30" s="22" t="s">
        <v>7</v>
      </c>
      <c r="AZ30" s="22" t="s">
        <v>7</v>
      </c>
      <c r="BA30" s="22" t="s">
        <v>7</v>
      </c>
      <c r="BB30" s="22" t="s">
        <v>7</v>
      </c>
      <c r="BC30" s="22" t="s">
        <v>7</v>
      </c>
      <c r="BD30" s="22" t="s">
        <v>7</v>
      </c>
      <c r="BE30" s="50" t="s">
        <v>40</v>
      </c>
      <c r="BF30" s="50" t="s">
        <v>40</v>
      </c>
      <c r="BG30" s="22" t="s">
        <v>7</v>
      </c>
      <c r="BH30" s="22" t="s">
        <v>7</v>
      </c>
      <c r="BI30" s="22" t="s">
        <v>7</v>
      </c>
      <c r="BJ30" s="22" t="s">
        <v>7</v>
      </c>
      <c r="BK30" s="22" t="s">
        <v>7</v>
      </c>
      <c r="BL30" s="22" t="s">
        <v>7</v>
      </c>
      <c r="BM30" s="43">
        <f t="shared" si="0"/>
        <v>21</v>
      </c>
      <c r="BN30" s="43">
        <f t="shared" si="1"/>
        <v>0</v>
      </c>
      <c r="BO30" s="43">
        <f t="shared" si="2"/>
        <v>2</v>
      </c>
      <c r="BP30" s="43">
        <f t="shared" si="3"/>
        <v>0</v>
      </c>
      <c r="BQ30" s="43">
        <f t="shared" si="4"/>
        <v>0</v>
      </c>
      <c r="BR30" s="43">
        <f t="shared" si="5"/>
        <v>0</v>
      </c>
      <c r="BS30" s="43">
        <f t="shared" si="6"/>
        <v>0</v>
      </c>
      <c r="BT30" s="43">
        <f t="shared" si="7"/>
        <v>0</v>
      </c>
      <c r="BU30" s="43">
        <f t="shared" si="8"/>
        <v>2</v>
      </c>
      <c r="BV30" s="43">
        <f t="shared" si="9"/>
        <v>23</v>
      </c>
      <c r="BW30" s="14">
        <v>0</v>
      </c>
      <c r="BX30" s="14">
        <f t="shared" si="10"/>
        <v>0</v>
      </c>
    </row>
    <row r="31" spans="1:76" ht="26.25" customHeight="1" x14ac:dyDescent="0.25">
      <c r="A31" s="48">
        <v>25</v>
      </c>
      <c r="B31" s="47" t="s">
        <v>64</v>
      </c>
      <c r="C31" s="22" t="s">
        <v>7</v>
      </c>
      <c r="D31" s="22" t="s">
        <v>7</v>
      </c>
      <c r="E31" s="22" t="s">
        <v>7</v>
      </c>
      <c r="F31" s="22" t="s">
        <v>7</v>
      </c>
      <c r="G31" s="22" t="s">
        <v>7</v>
      </c>
      <c r="H31" s="22" t="s">
        <v>7</v>
      </c>
      <c r="I31" s="22" t="s">
        <v>7</v>
      </c>
      <c r="J31" s="22" t="s">
        <v>7</v>
      </c>
      <c r="K31" s="30" t="s">
        <v>8</v>
      </c>
      <c r="L31" s="30" t="s">
        <v>8</v>
      </c>
      <c r="M31" s="50" t="s">
        <v>40</v>
      </c>
      <c r="N31" s="50" t="s">
        <v>40</v>
      </c>
      <c r="O31" s="50" t="s">
        <v>40</v>
      </c>
      <c r="P31" s="50" t="s">
        <v>40</v>
      </c>
      <c r="Q31" s="35" t="s">
        <v>9</v>
      </c>
      <c r="R31" s="35" t="s">
        <v>9</v>
      </c>
      <c r="S31" s="35" t="s">
        <v>9</v>
      </c>
      <c r="T31" s="35" t="s">
        <v>9</v>
      </c>
      <c r="U31" s="22" t="s">
        <v>7</v>
      </c>
      <c r="V31" s="22" t="s">
        <v>7</v>
      </c>
      <c r="W31" s="22" t="s">
        <v>7</v>
      </c>
      <c r="X31" s="22" t="s">
        <v>7</v>
      </c>
      <c r="Y31" s="22" t="s">
        <v>7</v>
      </c>
      <c r="Z31" s="22" t="s">
        <v>7</v>
      </c>
      <c r="AA31" s="22" t="s">
        <v>7</v>
      </c>
      <c r="AB31" s="22" t="s">
        <v>7</v>
      </c>
      <c r="AC31" s="50" t="s">
        <v>40</v>
      </c>
      <c r="AD31" s="50" t="s">
        <v>40</v>
      </c>
      <c r="AE31" s="22" t="s">
        <v>7</v>
      </c>
      <c r="AF31" s="22" t="s">
        <v>7</v>
      </c>
      <c r="AG31" s="22" t="s">
        <v>7</v>
      </c>
      <c r="AH31" s="22" t="s">
        <v>7</v>
      </c>
      <c r="AI31" s="22" t="s">
        <v>7</v>
      </c>
      <c r="AJ31" s="22" t="s">
        <v>7</v>
      </c>
      <c r="AK31" s="22" t="s">
        <v>7</v>
      </c>
      <c r="AL31" s="22" t="s">
        <v>7</v>
      </c>
      <c r="AM31" s="22" t="s">
        <v>7</v>
      </c>
      <c r="AN31" s="22" t="s">
        <v>7</v>
      </c>
      <c r="AO31" s="50" t="s">
        <v>40</v>
      </c>
      <c r="AP31" s="50" t="s">
        <v>40</v>
      </c>
      <c r="AQ31" s="50" t="s">
        <v>40</v>
      </c>
      <c r="AR31" s="50" t="s">
        <v>40</v>
      </c>
      <c r="AS31" s="22" t="s">
        <v>7</v>
      </c>
      <c r="AT31" s="22" t="s">
        <v>7</v>
      </c>
      <c r="AU31" s="22" t="s">
        <v>7</v>
      </c>
      <c r="AV31" s="22" t="s">
        <v>7</v>
      </c>
      <c r="AW31" s="22" t="s">
        <v>7</v>
      </c>
      <c r="AX31" s="22" t="s">
        <v>7</v>
      </c>
      <c r="AY31" s="22" t="s">
        <v>7</v>
      </c>
      <c r="AZ31" s="22" t="s">
        <v>7</v>
      </c>
      <c r="BA31" s="22" t="s">
        <v>7</v>
      </c>
      <c r="BB31" s="22" t="s">
        <v>7</v>
      </c>
      <c r="BC31" s="22" t="s">
        <v>7</v>
      </c>
      <c r="BD31" s="22" t="s">
        <v>7</v>
      </c>
      <c r="BE31" s="50" t="s">
        <v>40</v>
      </c>
      <c r="BF31" s="50" t="s">
        <v>40</v>
      </c>
      <c r="BG31" s="22" t="s">
        <v>7</v>
      </c>
      <c r="BH31" s="22" t="s">
        <v>7</v>
      </c>
      <c r="BI31" s="22" t="s">
        <v>7</v>
      </c>
      <c r="BJ31" s="22" t="s">
        <v>7</v>
      </c>
      <c r="BK31" s="22" t="s">
        <v>7</v>
      </c>
      <c r="BL31" s="22" t="s">
        <v>7</v>
      </c>
      <c r="BM31" s="43">
        <f t="shared" si="0"/>
        <v>22</v>
      </c>
      <c r="BN31" s="43">
        <f t="shared" si="1"/>
        <v>1</v>
      </c>
      <c r="BO31" s="43">
        <f t="shared" si="2"/>
        <v>2</v>
      </c>
      <c r="BP31" s="43">
        <f t="shared" si="3"/>
        <v>0</v>
      </c>
      <c r="BQ31" s="43">
        <f t="shared" si="4"/>
        <v>0</v>
      </c>
      <c r="BR31" s="43">
        <f t="shared" si="5"/>
        <v>0</v>
      </c>
      <c r="BS31" s="43">
        <f t="shared" si="6"/>
        <v>0</v>
      </c>
      <c r="BT31" s="43">
        <f t="shared" si="7"/>
        <v>0</v>
      </c>
      <c r="BU31" s="43">
        <f t="shared" si="8"/>
        <v>0</v>
      </c>
      <c r="BV31" s="43">
        <f t="shared" si="9"/>
        <v>25</v>
      </c>
      <c r="BW31" s="14">
        <v>7</v>
      </c>
      <c r="BX31" s="14">
        <f t="shared" si="10"/>
        <v>6</v>
      </c>
    </row>
    <row r="32" spans="1:76" ht="26.25" customHeight="1" x14ac:dyDescent="0.25">
      <c r="A32" s="48">
        <v>26</v>
      </c>
      <c r="B32" s="47" t="s">
        <v>65</v>
      </c>
      <c r="C32" s="22" t="s">
        <v>7</v>
      </c>
      <c r="D32" s="22" t="s">
        <v>7</v>
      </c>
      <c r="E32" s="22" t="s">
        <v>7</v>
      </c>
      <c r="F32" s="22" t="s">
        <v>7</v>
      </c>
      <c r="G32" s="22" t="s">
        <v>7</v>
      </c>
      <c r="H32" s="22" t="s">
        <v>7</v>
      </c>
      <c r="I32" s="22" t="s">
        <v>7</v>
      </c>
      <c r="J32" s="22" t="s">
        <v>7</v>
      </c>
      <c r="K32" s="22" t="s">
        <v>7</v>
      </c>
      <c r="L32" s="22" t="s">
        <v>7</v>
      </c>
      <c r="M32" s="50" t="s">
        <v>40</v>
      </c>
      <c r="N32" s="50" t="s">
        <v>40</v>
      </c>
      <c r="O32" s="50" t="s">
        <v>40</v>
      </c>
      <c r="P32" s="50" t="s">
        <v>40</v>
      </c>
      <c r="Q32" s="35" t="s">
        <v>9</v>
      </c>
      <c r="R32" s="35" t="s">
        <v>9</v>
      </c>
      <c r="S32" s="35" t="s">
        <v>9</v>
      </c>
      <c r="T32" s="35" t="s">
        <v>9</v>
      </c>
      <c r="U32" s="22" t="s">
        <v>7</v>
      </c>
      <c r="V32" s="22" t="s">
        <v>7</v>
      </c>
      <c r="W32" s="22" t="s">
        <v>7</v>
      </c>
      <c r="X32" s="22" t="s">
        <v>7</v>
      </c>
      <c r="Y32" s="22" t="s">
        <v>7</v>
      </c>
      <c r="Z32" s="22" t="s">
        <v>7</v>
      </c>
      <c r="AA32" s="22" t="s">
        <v>7</v>
      </c>
      <c r="AB32" s="22" t="s">
        <v>7</v>
      </c>
      <c r="AC32" s="50" t="s">
        <v>40</v>
      </c>
      <c r="AD32" s="50" t="s">
        <v>40</v>
      </c>
      <c r="AE32" s="22" t="s">
        <v>7</v>
      </c>
      <c r="AF32" s="22" t="s">
        <v>7</v>
      </c>
      <c r="AG32" s="22" t="s">
        <v>7</v>
      </c>
      <c r="AH32" s="22" t="s">
        <v>7</v>
      </c>
      <c r="AI32" s="22" t="s">
        <v>7</v>
      </c>
      <c r="AJ32" s="22" t="s">
        <v>7</v>
      </c>
      <c r="AK32" s="22" t="s">
        <v>7</v>
      </c>
      <c r="AL32" s="22" t="s">
        <v>7</v>
      </c>
      <c r="AM32" s="22" t="s">
        <v>7</v>
      </c>
      <c r="AN32" s="22" t="s">
        <v>7</v>
      </c>
      <c r="AO32" s="50" t="s">
        <v>40</v>
      </c>
      <c r="AP32" s="50" t="s">
        <v>40</v>
      </c>
      <c r="AQ32" s="50" t="s">
        <v>40</v>
      </c>
      <c r="AR32" s="50" t="s">
        <v>40</v>
      </c>
      <c r="AS32" s="22" t="s">
        <v>7</v>
      </c>
      <c r="AT32" s="22" t="s">
        <v>7</v>
      </c>
      <c r="AU32" s="33" t="s">
        <v>13</v>
      </c>
      <c r="AV32" s="33" t="s">
        <v>13</v>
      </c>
      <c r="AW32" s="22" t="s">
        <v>7</v>
      </c>
      <c r="AX32" s="22" t="s">
        <v>7</v>
      </c>
      <c r="AY32" s="22" t="s">
        <v>7</v>
      </c>
      <c r="AZ32" s="22" t="s">
        <v>7</v>
      </c>
      <c r="BA32" s="22" t="s">
        <v>7</v>
      </c>
      <c r="BB32" s="22" t="s">
        <v>7</v>
      </c>
      <c r="BC32" s="22" t="s">
        <v>7</v>
      </c>
      <c r="BD32" s="22" t="s">
        <v>7</v>
      </c>
      <c r="BE32" s="50" t="s">
        <v>40</v>
      </c>
      <c r="BF32" s="50" t="s">
        <v>40</v>
      </c>
      <c r="BG32" s="22" t="s">
        <v>7</v>
      </c>
      <c r="BH32" s="22" t="s">
        <v>7</v>
      </c>
      <c r="BI32" s="22" t="s">
        <v>7</v>
      </c>
      <c r="BJ32" s="22" t="s">
        <v>7</v>
      </c>
      <c r="BK32" s="22" t="s">
        <v>7</v>
      </c>
      <c r="BL32" s="22" t="s">
        <v>7</v>
      </c>
      <c r="BM32" s="43">
        <f t="shared" si="0"/>
        <v>22</v>
      </c>
      <c r="BN32" s="43">
        <f t="shared" si="1"/>
        <v>0</v>
      </c>
      <c r="BO32" s="43">
        <f t="shared" si="2"/>
        <v>2</v>
      </c>
      <c r="BP32" s="43">
        <f t="shared" si="3"/>
        <v>0</v>
      </c>
      <c r="BQ32" s="43">
        <f t="shared" si="4"/>
        <v>0</v>
      </c>
      <c r="BR32" s="43">
        <f t="shared" si="5"/>
        <v>0</v>
      </c>
      <c r="BS32" s="43">
        <f t="shared" si="6"/>
        <v>0</v>
      </c>
      <c r="BT32" s="43">
        <f t="shared" si="7"/>
        <v>0</v>
      </c>
      <c r="BU32" s="43">
        <f t="shared" si="8"/>
        <v>1</v>
      </c>
      <c r="BV32" s="43">
        <f t="shared" si="9"/>
        <v>24</v>
      </c>
      <c r="BW32" s="14">
        <v>0</v>
      </c>
      <c r="BX32" s="14">
        <f t="shared" si="10"/>
        <v>0</v>
      </c>
    </row>
    <row r="33" spans="1:107" ht="26.25" customHeight="1" x14ac:dyDescent="0.25">
      <c r="A33" s="48">
        <v>27</v>
      </c>
      <c r="B33" s="47" t="s">
        <v>66</v>
      </c>
      <c r="C33" s="22" t="s">
        <v>7</v>
      </c>
      <c r="D33" s="22" t="s">
        <v>7</v>
      </c>
      <c r="E33" s="22" t="s">
        <v>7</v>
      </c>
      <c r="F33" s="22" t="s">
        <v>7</v>
      </c>
      <c r="G33" s="22" t="s">
        <v>7</v>
      </c>
      <c r="H33" s="22" t="s">
        <v>7</v>
      </c>
      <c r="I33" s="22" t="s">
        <v>7</v>
      </c>
      <c r="J33" s="22" t="s">
        <v>7</v>
      </c>
      <c r="K33" s="22" t="s">
        <v>7</v>
      </c>
      <c r="L33" s="22" t="s">
        <v>7</v>
      </c>
      <c r="M33" s="50" t="s">
        <v>40</v>
      </c>
      <c r="N33" s="50" t="s">
        <v>40</v>
      </c>
      <c r="O33" s="50" t="s">
        <v>40</v>
      </c>
      <c r="P33" s="50" t="s">
        <v>40</v>
      </c>
      <c r="Q33" s="35" t="s">
        <v>9</v>
      </c>
      <c r="R33" s="35" t="s">
        <v>9</v>
      </c>
      <c r="S33" s="35" t="s">
        <v>9</v>
      </c>
      <c r="T33" s="35" t="s">
        <v>9</v>
      </c>
      <c r="U33" s="22" t="s">
        <v>7</v>
      </c>
      <c r="V33" s="22" t="s">
        <v>7</v>
      </c>
      <c r="W33" s="22" t="s">
        <v>7</v>
      </c>
      <c r="X33" s="22" t="s">
        <v>7</v>
      </c>
      <c r="Y33" s="22" t="s">
        <v>7</v>
      </c>
      <c r="Z33" s="22" t="s">
        <v>7</v>
      </c>
      <c r="AA33" s="22" t="s">
        <v>7</v>
      </c>
      <c r="AB33" s="22" t="s">
        <v>7</v>
      </c>
      <c r="AC33" s="50" t="s">
        <v>40</v>
      </c>
      <c r="AD33" s="50" t="s">
        <v>40</v>
      </c>
      <c r="AE33" s="22" t="s">
        <v>7</v>
      </c>
      <c r="AF33" s="22" t="s">
        <v>7</v>
      </c>
      <c r="AG33" s="22" t="s">
        <v>7</v>
      </c>
      <c r="AH33" s="22" t="s">
        <v>7</v>
      </c>
      <c r="AI33" s="22" t="s">
        <v>7</v>
      </c>
      <c r="AJ33" s="22" t="s">
        <v>7</v>
      </c>
      <c r="AK33" s="22" t="s">
        <v>7</v>
      </c>
      <c r="AL33" s="22" t="s">
        <v>7</v>
      </c>
      <c r="AM33" s="22" t="s">
        <v>7</v>
      </c>
      <c r="AN33" s="22" t="s">
        <v>7</v>
      </c>
      <c r="AO33" s="50" t="s">
        <v>40</v>
      </c>
      <c r="AP33" s="50" t="s">
        <v>40</v>
      </c>
      <c r="AQ33" s="50" t="s">
        <v>40</v>
      </c>
      <c r="AR33" s="50" t="s">
        <v>40</v>
      </c>
      <c r="AS33" s="22" t="s">
        <v>7</v>
      </c>
      <c r="AT33" s="22" t="s">
        <v>7</v>
      </c>
      <c r="AU33" s="22" t="s">
        <v>7</v>
      </c>
      <c r="AV33" s="22" t="s">
        <v>7</v>
      </c>
      <c r="AW33" s="22" t="s">
        <v>7</v>
      </c>
      <c r="AX33" s="22" t="s">
        <v>7</v>
      </c>
      <c r="AY33" s="22" t="s">
        <v>7</v>
      </c>
      <c r="AZ33" s="22" t="s">
        <v>7</v>
      </c>
      <c r="BA33" s="22" t="s">
        <v>7</v>
      </c>
      <c r="BB33" s="22" t="s">
        <v>7</v>
      </c>
      <c r="BC33" s="22" t="s">
        <v>7</v>
      </c>
      <c r="BD33" s="22" t="s">
        <v>7</v>
      </c>
      <c r="BE33" s="50" t="s">
        <v>40</v>
      </c>
      <c r="BF33" s="50" t="s">
        <v>40</v>
      </c>
      <c r="BG33" s="22" t="s">
        <v>7</v>
      </c>
      <c r="BH33" s="22" t="s">
        <v>7</v>
      </c>
      <c r="BI33" s="22" t="s">
        <v>7</v>
      </c>
      <c r="BJ33" s="22" t="s">
        <v>7</v>
      </c>
      <c r="BK33" s="22" t="s">
        <v>7</v>
      </c>
      <c r="BL33" s="22" t="s">
        <v>7</v>
      </c>
      <c r="BM33" s="43">
        <f t="shared" si="0"/>
        <v>23</v>
      </c>
      <c r="BN33" s="43">
        <f t="shared" si="1"/>
        <v>0</v>
      </c>
      <c r="BO33" s="43">
        <f t="shared" si="2"/>
        <v>2</v>
      </c>
      <c r="BP33" s="43">
        <f t="shared" si="3"/>
        <v>0</v>
      </c>
      <c r="BQ33" s="43">
        <f t="shared" si="4"/>
        <v>0</v>
      </c>
      <c r="BR33" s="43">
        <f t="shared" si="5"/>
        <v>0</v>
      </c>
      <c r="BS33" s="43">
        <f t="shared" si="6"/>
        <v>0</v>
      </c>
      <c r="BT33" s="43">
        <f t="shared" si="7"/>
        <v>0</v>
      </c>
      <c r="BU33" s="43">
        <f t="shared" si="8"/>
        <v>0</v>
      </c>
      <c r="BV33" s="43">
        <f t="shared" si="9"/>
        <v>25</v>
      </c>
      <c r="BW33" s="14">
        <v>6</v>
      </c>
      <c r="BX33" s="14">
        <f t="shared" si="10"/>
        <v>6</v>
      </c>
    </row>
    <row r="34" spans="1:107" ht="26.25" customHeight="1" x14ac:dyDescent="0.25">
      <c r="A34" s="48">
        <v>28</v>
      </c>
      <c r="B34" s="47" t="s">
        <v>67</v>
      </c>
      <c r="C34" s="22" t="s">
        <v>7</v>
      </c>
      <c r="D34" s="22" t="s">
        <v>7</v>
      </c>
      <c r="E34" s="22" t="s">
        <v>7</v>
      </c>
      <c r="F34" s="22" t="s">
        <v>7</v>
      </c>
      <c r="G34" s="22" t="s">
        <v>7</v>
      </c>
      <c r="H34" s="22" t="s">
        <v>7</v>
      </c>
      <c r="I34" s="22" t="s">
        <v>7</v>
      </c>
      <c r="J34" s="22" t="s">
        <v>7</v>
      </c>
      <c r="K34" s="22" t="s">
        <v>7</v>
      </c>
      <c r="L34" s="22" t="s">
        <v>7</v>
      </c>
      <c r="M34" s="50" t="s">
        <v>40</v>
      </c>
      <c r="N34" s="50" t="s">
        <v>40</v>
      </c>
      <c r="O34" s="50" t="s">
        <v>40</v>
      </c>
      <c r="P34" s="50" t="s">
        <v>40</v>
      </c>
      <c r="Q34" s="35" t="s">
        <v>9</v>
      </c>
      <c r="R34" s="35" t="s">
        <v>9</v>
      </c>
      <c r="S34" s="35" t="s">
        <v>9</v>
      </c>
      <c r="T34" s="35" t="s">
        <v>9</v>
      </c>
      <c r="U34" s="22" t="s">
        <v>7</v>
      </c>
      <c r="V34" s="22" t="s">
        <v>7</v>
      </c>
      <c r="W34" s="22" t="s">
        <v>7</v>
      </c>
      <c r="X34" s="22" t="s">
        <v>7</v>
      </c>
      <c r="Y34" s="22" t="s">
        <v>7</v>
      </c>
      <c r="Z34" s="22" t="s">
        <v>7</v>
      </c>
      <c r="AA34" s="22" t="s">
        <v>7</v>
      </c>
      <c r="AB34" s="22" t="s">
        <v>7</v>
      </c>
      <c r="AC34" s="50" t="s">
        <v>40</v>
      </c>
      <c r="AD34" s="50" t="s">
        <v>40</v>
      </c>
      <c r="AE34" s="22" t="s">
        <v>7</v>
      </c>
      <c r="AF34" s="22" t="s">
        <v>7</v>
      </c>
      <c r="AG34" s="22" t="s">
        <v>7</v>
      </c>
      <c r="AH34" s="22" t="s">
        <v>7</v>
      </c>
      <c r="AI34" s="22" t="s">
        <v>7</v>
      </c>
      <c r="AJ34" s="22" t="s">
        <v>7</v>
      </c>
      <c r="AK34" s="22" t="s">
        <v>7</v>
      </c>
      <c r="AL34" s="22" t="s">
        <v>7</v>
      </c>
      <c r="AM34" s="22" t="s">
        <v>7</v>
      </c>
      <c r="AN34" s="30" t="s">
        <v>8</v>
      </c>
      <c r="AO34" s="50" t="s">
        <v>40</v>
      </c>
      <c r="AP34" s="50" t="s">
        <v>40</v>
      </c>
      <c r="AQ34" s="50" t="s">
        <v>40</v>
      </c>
      <c r="AR34" s="50" t="s">
        <v>40</v>
      </c>
      <c r="AS34" s="22" t="s">
        <v>7</v>
      </c>
      <c r="AT34" s="22" t="s">
        <v>7</v>
      </c>
      <c r="AU34" s="22" t="s">
        <v>7</v>
      </c>
      <c r="AV34" s="22" t="s">
        <v>7</v>
      </c>
      <c r="AW34" s="22" t="s">
        <v>7</v>
      </c>
      <c r="AX34" s="22" t="s">
        <v>7</v>
      </c>
      <c r="AY34" s="22" t="s">
        <v>7</v>
      </c>
      <c r="AZ34" s="22" t="s">
        <v>7</v>
      </c>
      <c r="BA34" s="30" t="s">
        <v>8</v>
      </c>
      <c r="BB34" s="30" t="s">
        <v>8</v>
      </c>
      <c r="BC34" s="22" t="s">
        <v>7</v>
      </c>
      <c r="BD34" s="22" t="s">
        <v>7</v>
      </c>
      <c r="BE34" s="50" t="s">
        <v>40</v>
      </c>
      <c r="BF34" s="50" t="s">
        <v>40</v>
      </c>
      <c r="BG34" s="22" t="s">
        <v>7</v>
      </c>
      <c r="BH34" s="22" t="s">
        <v>7</v>
      </c>
      <c r="BI34" s="22" t="s">
        <v>7</v>
      </c>
      <c r="BJ34" s="22" t="s">
        <v>7</v>
      </c>
      <c r="BK34" s="22" t="s">
        <v>7</v>
      </c>
      <c r="BL34" s="22" t="s">
        <v>7</v>
      </c>
      <c r="BM34" s="43">
        <f t="shared" si="0"/>
        <v>21.5</v>
      </c>
      <c r="BN34" s="43">
        <f t="shared" si="1"/>
        <v>1.5</v>
      </c>
      <c r="BO34" s="43">
        <f t="shared" si="2"/>
        <v>2</v>
      </c>
      <c r="BP34" s="43">
        <f t="shared" si="3"/>
        <v>0</v>
      </c>
      <c r="BQ34" s="43">
        <f t="shared" si="4"/>
        <v>0</v>
      </c>
      <c r="BR34" s="43">
        <f t="shared" si="5"/>
        <v>0</v>
      </c>
      <c r="BS34" s="43">
        <f t="shared" si="6"/>
        <v>0</v>
      </c>
      <c r="BT34" s="43">
        <f t="shared" si="7"/>
        <v>0</v>
      </c>
      <c r="BU34" s="43">
        <f t="shared" si="8"/>
        <v>0</v>
      </c>
      <c r="BV34" s="43">
        <f t="shared" si="9"/>
        <v>25</v>
      </c>
      <c r="BW34" s="14">
        <v>6.5</v>
      </c>
      <c r="BX34" s="14">
        <f t="shared" si="10"/>
        <v>5</v>
      </c>
    </row>
    <row r="35" spans="1:107" ht="26.25" customHeight="1" x14ac:dyDescent="0.25">
      <c r="A35" s="48">
        <v>29</v>
      </c>
      <c r="B35" s="47" t="s">
        <v>68</v>
      </c>
      <c r="C35" s="22" t="s">
        <v>7</v>
      </c>
      <c r="D35" s="22" t="s">
        <v>7</v>
      </c>
      <c r="E35" s="22" t="s">
        <v>7</v>
      </c>
      <c r="F35" s="22" t="s">
        <v>7</v>
      </c>
      <c r="G35" s="22" t="s">
        <v>7</v>
      </c>
      <c r="H35" s="22" t="s">
        <v>7</v>
      </c>
      <c r="I35" s="22" t="s">
        <v>7</v>
      </c>
      <c r="J35" s="22" t="s">
        <v>7</v>
      </c>
      <c r="K35" s="22" t="s">
        <v>7</v>
      </c>
      <c r="L35" s="22" t="s">
        <v>7</v>
      </c>
      <c r="M35" s="50" t="s">
        <v>40</v>
      </c>
      <c r="N35" s="50" t="s">
        <v>40</v>
      </c>
      <c r="O35" s="50" t="s">
        <v>40</v>
      </c>
      <c r="P35" s="50" t="s">
        <v>40</v>
      </c>
      <c r="Q35" s="35" t="s">
        <v>9</v>
      </c>
      <c r="R35" s="35" t="s">
        <v>9</v>
      </c>
      <c r="S35" s="35" t="s">
        <v>9</v>
      </c>
      <c r="T35" s="35" t="s">
        <v>9</v>
      </c>
      <c r="U35" s="22" t="s">
        <v>7</v>
      </c>
      <c r="V35" s="22" t="s">
        <v>7</v>
      </c>
      <c r="W35" s="22" t="s">
        <v>7</v>
      </c>
      <c r="X35" s="22" t="s">
        <v>7</v>
      </c>
      <c r="Y35" s="22" t="s">
        <v>7</v>
      </c>
      <c r="Z35" s="22" t="s">
        <v>7</v>
      </c>
      <c r="AA35" s="22" t="s">
        <v>7</v>
      </c>
      <c r="AB35" s="22" t="s">
        <v>7</v>
      </c>
      <c r="AC35" s="50" t="s">
        <v>40</v>
      </c>
      <c r="AD35" s="50" t="s">
        <v>40</v>
      </c>
      <c r="AE35" s="22" t="s">
        <v>7</v>
      </c>
      <c r="AF35" s="22" t="s">
        <v>7</v>
      </c>
      <c r="AG35" s="22" t="s">
        <v>7</v>
      </c>
      <c r="AH35" s="22" t="s">
        <v>7</v>
      </c>
      <c r="AI35" s="22" t="s">
        <v>7</v>
      </c>
      <c r="AJ35" s="22" t="s">
        <v>7</v>
      </c>
      <c r="AK35" s="22" t="s">
        <v>7</v>
      </c>
      <c r="AL35" s="22" t="s">
        <v>7</v>
      </c>
      <c r="AM35" s="22" t="s">
        <v>7</v>
      </c>
      <c r="AN35" s="22" t="s">
        <v>7</v>
      </c>
      <c r="AO35" s="50" t="s">
        <v>40</v>
      </c>
      <c r="AP35" s="50" t="s">
        <v>40</v>
      </c>
      <c r="AQ35" s="50" t="s">
        <v>40</v>
      </c>
      <c r="AR35" s="50" t="s">
        <v>40</v>
      </c>
      <c r="AS35" s="22" t="s">
        <v>7</v>
      </c>
      <c r="AT35" s="22" t="s">
        <v>7</v>
      </c>
      <c r="AU35" s="22" t="s">
        <v>7</v>
      </c>
      <c r="AV35" s="22" t="s">
        <v>7</v>
      </c>
      <c r="AW35" s="22" t="s">
        <v>7</v>
      </c>
      <c r="AX35" s="22" t="s">
        <v>7</v>
      </c>
      <c r="AY35" s="22" t="s">
        <v>7</v>
      </c>
      <c r="AZ35" s="22" t="s">
        <v>7</v>
      </c>
      <c r="BA35" s="22" t="s">
        <v>7</v>
      </c>
      <c r="BB35" s="22" t="s">
        <v>7</v>
      </c>
      <c r="BC35" s="22" t="s">
        <v>7</v>
      </c>
      <c r="BD35" s="22" t="s">
        <v>7</v>
      </c>
      <c r="BE35" s="50" t="s">
        <v>40</v>
      </c>
      <c r="BF35" s="50" t="s">
        <v>40</v>
      </c>
      <c r="BG35" s="22" t="s">
        <v>7</v>
      </c>
      <c r="BH35" s="22" t="s">
        <v>7</v>
      </c>
      <c r="BI35" s="22" t="s">
        <v>7</v>
      </c>
      <c r="BJ35" s="22" t="s">
        <v>7</v>
      </c>
      <c r="BK35" s="22" t="s">
        <v>7</v>
      </c>
      <c r="BL35" s="22" t="s">
        <v>7</v>
      </c>
      <c r="BM35" s="43">
        <f t="shared" si="0"/>
        <v>23</v>
      </c>
      <c r="BN35" s="43">
        <f t="shared" si="1"/>
        <v>0</v>
      </c>
      <c r="BO35" s="43">
        <f t="shared" si="2"/>
        <v>2</v>
      </c>
      <c r="BP35" s="43">
        <f t="shared" si="3"/>
        <v>0</v>
      </c>
      <c r="BQ35" s="43">
        <f t="shared" si="4"/>
        <v>0</v>
      </c>
      <c r="BR35" s="43">
        <f t="shared" si="5"/>
        <v>0</v>
      </c>
      <c r="BS35" s="43">
        <f t="shared" si="6"/>
        <v>0</v>
      </c>
      <c r="BT35" s="43">
        <f t="shared" si="7"/>
        <v>0</v>
      </c>
      <c r="BU35" s="43">
        <f t="shared" si="8"/>
        <v>0</v>
      </c>
      <c r="BV35" s="43">
        <f t="shared" si="9"/>
        <v>25</v>
      </c>
      <c r="BW35" s="14">
        <v>0</v>
      </c>
      <c r="BX35" s="14">
        <f t="shared" si="10"/>
        <v>0</v>
      </c>
    </row>
    <row r="36" spans="1:107" ht="26.25" customHeight="1" x14ac:dyDescent="0.25">
      <c r="A36" s="48">
        <v>30</v>
      </c>
      <c r="B36" s="47" t="s">
        <v>69</v>
      </c>
      <c r="C36" s="22" t="s">
        <v>7</v>
      </c>
      <c r="D36" s="22" t="s">
        <v>7</v>
      </c>
      <c r="E36" s="22" t="s">
        <v>7</v>
      </c>
      <c r="F36" s="22" t="s">
        <v>7</v>
      </c>
      <c r="G36" s="22" t="s">
        <v>7</v>
      </c>
      <c r="H36" s="22" t="s">
        <v>7</v>
      </c>
      <c r="I36" s="22" t="s">
        <v>7</v>
      </c>
      <c r="J36" s="22" t="s">
        <v>7</v>
      </c>
      <c r="K36" s="22" t="s">
        <v>7</v>
      </c>
      <c r="L36" s="22" t="s">
        <v>7</v>
      </c>
      <c r="M36" s="50" t="s">
        <v>40</v>
      </c>
      <c r="N36" s="50" t="s">
        <v>40</v>
      </c>
      <c r="O36" s="50" t="s">
        <v>40</v>
      </c>
      <c r="P36" s="50" t="s">
        <v>40</v>
      </c>
      <c r="Q36" s="35" t="s">
        <v>9</v>
      </c>
      <c r="R36" s="35" t="s">
        <v>9</v>
      </c>
      <c r="S36" s="35" t="s">
        <v>9</v>
      </c>
      <c r="T36" s="35" t="s">
        <v>9</v>
      </c>
      <c r="U36" s="22" t="s">
        <v>7</v>
      </c>
      <c r="V36" s="22" t="s">
        <v>7</v>
      </c>
      <c r="W36" s="22" t="s">
        <v>7</v>
      </c>
      <c r="X36" s="22" t="s">
        <v>7</v>
      </c>
      <c r="Y36" s="22" t="s">
        <v>7</v>
      </c>
      <c r="Z36" s="22" t="s">
        <v>7</v>
      </c>
      <c r="AA36" s="22" t="s">
        <v>7</v>
      </c>
      <c r="AB36" s="22" t="s">
        <v>7</v>
      </c>
      <c r="AC36" s="50" t="s">
        <v>40</v>
      </c>
      <c r="AD36" s="50" t="s">
        <v>40</v>
      </c>
      <c r="AE36" s="22" t="s">
        <v>7</v>
      </c>
      <c r="AF36" s="22" t="s">
        <v>7</v>
      </c>
      <c r="AG36" s="22" t="s">
        <v>7</v>
      </c>
      <c r="AH36" s="22" t="s">
        <v>7</v>
      </c>
      <c r="AI36" s="22" t="s">
        <v>7</v>
      </c>
      <c r="AJ36" s="22" t="s">
        <v>7</v>
      </c>
      <c r="AK36" s="22" t="s">
        <v>7</v>
      </c>
      <c r="AL36" s="22" t="s">
        <v>7</v>
      </c>
      <c r="AM36" s="22" t="s">
        <v>7</v>
      </c>
      <c r="AN36" s="22" t="s">
        <v>7</v>
      </c>
      <c r="AO36" s="50" t="s">
        <v>40</v>
      </c>
      <c r="AP36" s="50" t="s">
        <v>40</v>
      </c>
      <c r="AQ36" s="50" t="s">
        <v>40</v>
      </c>
      <c r="AR36" s="50" t="s">
        <v>40</v>
      </c>
      <c r="AS36" s="33" t="s">
        <v>13</v>
      </c>
      <c r="AT36" s="33" t="s">
        <v>13</v>
      </c>
      <c r="AU36" s="33" t="s">
        <v>13</v>
      </c>
      <c r="AV36" s="33" t="s">
        <v>13</v>
      </c>
      <c r="AW36" s="22" t="s">
        <v>7</v>
      </c>
      <c r="AX36" s="22" t="s">
        <v>7</v>
      </c>
      <c r="AY36" s="22" t="s">
        <v>7</v>
      </c>
      <c r="AZ36" s="22" t="s">
        <v>7</v>
      </c>
      <c r="BA36" s="22" t="s">
        <v>7</v>
      </c>
      <c r="BB36" s="22" t="s">
        <v>7</v>
      </c>
      <c r="BC36" s="22" t="s">
        <v>7</v>
      </c>
      <c r="BD36" s="22" t="s">
        <v>7</v>
      </c>
      <c r="BE36" s="50" t="s">
        <v>40</v>
      </c>
      <c r="BF36" s="50" t="s">
        <v>40</v>
      </c>
      <c r="BG36" s="22" t="s">
        <v>7</v>
      </c>
      <c r="BH36" s="22" t="s">
        <v>7</v>
      </c>
      <c r="BI36" s="22" t="s">
        <v>7</v>
      </c>
      <c r="BJ36" s="22" t="s">
        <v>7</v>
      </c>
      <c r="BK36" s="22" t="s">
        <v>7</v>
      </c>
      <c r="BL36" s="22" t="s">
        <v>7</v>
      </c>
      <c r="BM36" s="43">
        <f t="shared" si="0"/>
        <v>21</v>
      </c>
      <c r="BN36" s="43">
        <f t="shared" si="1"/>
        <v>0</v>
      </c>
      <c r="BO36" s="43">
        <f t="shared" si="2"/>
        <v>2</v>
      </c>
      <c r="BP36" s="43">
        <f t="shared" si="3"/>
        <v>0</v>
      </c>
      <c r="BQ36" s="43">
        <f t="shared" si="4"/>
        <v>0</v>
      </c>
      <c r="BR36" s="43">
        <f t="shared" si="5"/>
        <v>0</v>
      </c>
      <c r="BS36" s="43">
        <f t="shared" si="6"/>
        <v>0</v>
      </c>
      <c r="BT36" s="43">
        <f t="shared" si="7"/>
        <v>0</v>
      </c>
      <c r="BU36" s="43">
        <f t="shared" si="8"/>
        <v>2</v>
      </c>
      <c r="BV36" s="43">
        <f t="shared" si="9"/>
        <v>23</v>
      </c>
      <c r="BW36" s="14">
        <v>0</v>
      </c>
      <c r="BX36" s="14">
        <f t="shared" si="10"/>
        <v>0</v>
      </c>
    </row>
    <row r="37" spans="1:107" ht="26.25" customHeight="1" x14ac:dyDescent="0.25">
      <c r="A37" s="48">
        <v>31</v>
      </c>
      <c r="B37" s="47" t="s">
        <v>70</v>
      </c>
      <c r="C37" s="22" t="s">
        <v>10</v>
      </c>
      <c r="D37" s="22" t="s">
        <v>10</v>
      </c>
      <c r="E37" s="22" t="s">
        <v>10</v>
      </c>
      <c r="F37" s="22" t="s">
        <v>10</v>
      </c>
      <c r="G37" s="22" t="s">
        <v>10</v>
      </c>
      <c r="H37" s="22" t="s">
        <v>10</v>
      </c>
      <c r="I37" s="22" t="s">
        <v>10</v>
      </c>
      <c r="J37" s="22" t="s">
        <v>10</v>
      </c>
      <c r="K37" s="22" t="s">
        <v>10</v>
      </c>
      <c r="L37" s="22" t="s">
        <v>10</v>
      </c>
      <c r="M37" s="50" t="s">
        <v>40</v>
      </c>
      <c r="N37" s="50" t="s">
        <v>40</v>
      </c>
      <c r="O37" s="50" t="s">
        <v>40</v>
      </c>
      <c r="P37" s="50" t="s">
        <v>40</v>
      </c>
      <c r="Q37" s="22" t="s">
        <v>10</v>
      </c>
      <c r="R37" s="22" t="s">
        <v>10</v>
      </c>
      <c r="S37" s="22" t="s">
        <v>10</v>
      </c>
      <c r="T37" s="22" t="s">
        <v>10</v>
      </c>
      <c r="U37" s="22" t="s">
        <v>10</v>
      </c>
      <c r="V37" s="22" t="s">
        <v>10</v>
      </c>
      <c r="W37" s="22" t="s">
        <v>10</v>
      </c>
      <c r="X37" s="22" t="s">
        <v>10</v>
      </c>
      <c r="Y37" s="22" t="s">
        <v>10</v>
      </c>
      <c r="Z37" s="22" t="s">
        <v>10</v>
      </c>
      <c r="AA37" s="22" t="s">
        <v>10</v>
      </c>
      <c r="AB37" s="22" t="s">
        <v>10</v>
      </c>
      <c r="AC37" s="50" t="s">
        <v>40</v>
      </c>
      <c r="AD37" s="50" t="s">
        <v>40</v>
      </c>
      <c r="AE37" s="22" t="s">
        <v>10</v>
      </c>
      <c r="AF37" s="22" t="s">
        <v>10</v>
      </c>
      <c r="AG37" s="22" t="s">
        <v>10</v>
      </c>
      <c r="AH37" s="22" t="s">
        <v>10</v>
      </c>
      <c r="AI37" s="22" t="s">
        <v>10</v>
      </c>
      <c r="AJ37" s="22" t="s">
        <v>10</v>
      </c>
      <c r="AK37" s="22" t="s">
        <v>10</v>
      </c>
      <c r="AL37" s="22" t="s">
        <v>10</v>
      </c>
      <c r="AM37" s="22" t="s">
        <v>10</v>
      </c>
      <c r="AN37" s="22" t="s">
        <v>10</v>
      </c>
      <c r="AO37" s="50" t="s">
        <v>40</v>
      </c>
      <c r="AP37" s="50" t="s">
        <v>40</v>
      </c>
      <c r="AQ37" s="50" t="s">
        <v>40</v>
      </c>
      <c r="AR37" s="50" t="s">
        <v>40</v>
      </c>
      <c r="AS37" s="22" t="s">
        <v>10</v>
      </c>
      <c r="AT37" s="22" t="s">
        <v>10</v>
      </c>
      <c r="AU37" s="22" t="s">
        <v>10</v>
      </c>
      <c r="AV37" s="22" t="s">
        <v>10</v>
      </c>
      <c r="AW37" s="22" t="s">
        <v>10</v>
      </c>
      <c r="AX37" s="22" t="s">
        <v>10</v>
      </c>
      <c r="AY37" s="22" t="s">
        <v>10</v>
      </c>
      <c r="AZ37" s="22" t="s">
        <v>10</v>
      </c>
      <c r="BA37" s="22" t="s">
        <v>10</v>
      </c>
      <c r="BB37" s="22" t="s">
        <v>10</v>
      </c>
      <c r="BC37" s="22" t="s">
        <v>10</v>
      </c>
      <c r="BD37" s="22" t="s">
        <v>10</v>
      </c>
      <c r="BE37" s="50" t="s">
        <v>40</v>
      </c>
      <c r="BF37" s="50" t="s">
        <v>40</v>
      </c>
      <c r="BG37" s="22" t="s">
        <v>10</v>
      </c>
      <c r="BH37" s="22" t="s">
        <v>10</v>
      </c>
      <c r="BI37" s="22" t="s">
        <v>10</v>
      </c>
      <c r="BJ37" s="22" t="s">
        <v>10</v>
      </c>
      <c r="BK37" s="22" t="s">
        <v>10</v>
      </c>
      <c r="BL37" s="22" t="s">
        <v>10</v>
      </c>
      <c r="BM37" s="43">
        <f t="shared" si="0"/>
        <v>0</v>
      </c>
      <c r="BN37" s="43">
        <f t="shared" si="1"/>
        <v>0</v>
      </c>
      <c r="BO37" s="43">
        <f t="shared" si="2"/>
        <v>0</v>
      </c>
      <c r="BP37" s="43">
        <f t="shared" si="3"/>
        <v>0</v>
      </c>
      <c r="BQ37" s="43">
        <f t="shared" si="4"/>
        <v>0</v>
      </c>
      <c r="BR37" s="43">
        <f t="shared" si="5"/>
        <v>25</v>
      </c>
      <c r="BS37" s="43">
        <f t="shared" si="6"/>
        <v>0</v>
      </c>
      <c r="BT37" s="43">
        <f t="shared" si="7"/>
        <v>0</v>
      </c>
      <c r="BU37" s="43">
        <f t="shared" si="8"/>
        <v>0</v>
      </c>
      <c r="BV37" s="43">
        <f t="shared" si="9"/>
        <v>0</v>
      </c>
      <c r="BW37" s="14">
        <v>0</v>
      </c>
      <c r="BX37" s="14">
        <f t="shared" si="10"/>
        <v>0</v>
      </c>
    </row>
    <row r="38" spans="1:107" ht="26.25" customHeight="1" x14ac:dyDescent="0.25">
      <c r="A38" s="48">
        <v>32</v>
      </c>
      <c r="B38" s="47" t="s">
        <v>71</v>
      </c>
      <c r="C38" s="22" t="s">
        <v>7</v>
      </c>
      <c r="D38" s="22" t="s">
        <v>7</v>
      </c>
      <c r="E38" s="22" t="s">
        <v>7</v>
      </c>
      <c r="F38" s="22" t="s">
        <v>7</v>
      </c>
      <c r="G38" s="22" t="s">
        <v>7</v>
      </c>
      <c r="H38" s="22" t="s">
        <v>7</v>
      </c>
      <c r="I38" s="22" t="s">
        <v>7</v>
      </c>
      <c r="J38" s="22" t="s">
        <v>7</v>
      </c>
      <c r="K38" s="22" t="s">
        <v>7</v>
      </c>
      <c r="L38" s="22" t="s">
        <v>7</v>
      </c>
      <c r="M38" s="50" t="s">
        <v>40</v>
      </c>
      <c r="N38" s="50" t="s">
        <v>40</v>
      </c>
      <c r="O38" s="50" t="s">
        <v>40</v>
      </c>
      <c r="P38" s="50" t="s">
        <v>40</v>
      </c>
      <c r="Q38" s="35" t="s">
        <v>9</v>
      </c>
      <c r="R38" s="35" t="s">
        <v>9</v>
      </c>
      <c r="S38" s="35" t="s">
        <v>9</v>
      </c>
      <c r="T38" s="35" t="s">
        <v>9</v>
      </c>
      <c r="U38" s="22" t="s">
        <v>7</v>
      </c>
      <c r="V38" s="22" t="s">
        <v>7</v>
      </c>
      <c r="W38" s="22" t="s">
        <v>7</v>
      </c>
      <c r="X38" s="22" t="s">
        <v>7</v>
      </c>
      <c r="Y38" s="22" t="s">
        <v>7</v>
      </c>
      <c r="Z38" s="22" t="s">
        <v>7</v>
      </c>
      <c r="AA38" s="22" t="s">
        <v>7</v>
      </c>
      <c r="AB38" s="22" t="s">
        <v>7</v>
      </c>
      <c r="AC38" s="50" t="s">
        <v>40</v>
      </c>
      <c r="AD38" s="50" t="s">
        <v>40</v>
      </c>
      <c r="AE38" s="22" t="s">
        <v>7</v>
      </c>
      <c r="AF38" s="22" t="s">
        <v>7</v>
      </c>
      <c r="AG38" s="22" t="s">
        <v>7</v>
      </c>
      <c r="AH38" s="22" t="s">
        <v>7</v>
      </c>
      <c r="AI38" s="22" t="s">
        <v>7</v>
      </c>
      <c r="AJ38" s="22" t="s">
        <v>7</v>
      </c>
      <c r="AK38" s="22" t="s">
        <v>7</v>
      </c>
      <c r="AL38" s="22" t="s">
        <v>7</v>
      </c>
      <c r="AM38" s="22" t="s">
        <v>7</v>
      </c>
      <c r="AN38" s="22" t="s">
        <v>7</v>
      </c>
      <c r="AO38" s="50" t="s">
        <v>40</v>
      </c>
      <c r="AP38" s="50" t="s">
        <v>40</v>
      </c>
      <c r="AQ38" s="50" t="s">
        <v>40</v>
      </c>
      <c r="AR38" s="50" t="s">
        <v>40</v>
      </c>
      <c r="AS38" s="22" t="s">
        <v>7</v>
      </c>
      <c r="AT38" s="22" t="s">
        <v>7</v>
      </c>
      <c r="AU38" s="22" t="s">
        <v>7</v>
      </c>
      <c r="AV38" s="22" t="s">
        <v>7</v>
      </c>
      <c r="AW38" s="22" t="s">
        <v>7</v>
      </c>
      <c r="AX38" s="22" t="s">
        <v>7</v>
      </c>
      <c r="AY38" s="33" t="s">
        <v>13</v>
      </c>
      <c r="AZ38" s="33" t="s">
        <v>13</v>
      </c>
      <c r="BA38" s="22" t="s">
        <v>7</v>
      </c>
      <c r="BB38" s="22" t="s">
        <v>7</v>
      </c>
      <c r="BC38" s="22" t="s">
        <v>7</v>
      </c>
      <c r="BD38" s="22" t="s">
        <v>7</v>
      </c>
      <c r="BE38" s="50" t="s">
        <v>40</v>
      </c>
      <c r="BF38" s="50" t="s">
        <v>40</v>
      </c>
      <c r="BG38" s="22" t="s">
        <v>7</v>
      </c>
      <c r="BH38" s="22" t="s">
        <v>7</v>
      </c>
      <c r="BI38" s="22" t="s">
        <v>7</v>
      </c>
      <c r="BJ38" s="22" t="s">
        <v>7</v>
      </c>
      <c r="BK38" s="22" t="s">
        <v>7</v>
      </c>
      <c r="BL38" s="22" t="s">
        <v>7</v>
      </c>
      <c r="BM38" s="43">
        <f t="shared" si="0"/>
        <v>22</v>
      </c>
      <c r="BN38" s="43">
        <f t="shared" si="1"/>
        <v>0</v>
      </c>
      <c r="BO38" s="43">
        <f t="shared" si="2"/>
        <v>2</v>
      </c>
      <c r="BP38" s="43">
        <f t="shared" si="3"/>
        <v>0</v>
      </c>
      <c r="BQ38" s="43">
        <f t="shared" si="4"/>
        <v>0</v>
      </c>
      <c r="BR38" s="43">
        <f t="shared" si="5"/>
        <v>0</v>
      </c>
      <c r="BS38" s="43">
        <f t="shared" si="6"/>
        <v>0</v>
      </c>
      <c r="BT38" s="43">
        <f t="shared" si="7"/>
        <v>0</v>
      </c>
      <c r="BU38" s="43">
        <f t="shared" si="8"/>
        <v>1</v>
      </c>
      <c r="BV38" s="43">
        <f t="shared" si="9"/>
        <v>24</v>
      </c>
      <c r="BW38" s="14">
        <v>0</v>
      </c>
      <c r="BX38" s="14">
        <f t="shared" si="10"/>
        <v>0</v>
      </c>
    </row>
    <row r="39" spans="1:107" ht="26.25" customHeight="1" x14ac:dyDescent="0.25">
      <c r="A39" s="48">
        <v>33</v>
      </c>
      <c r="B39" s="47" t="s">
        <v>72</v>
      </c>
      <c r="C39" s="22" t="s">
        <v>7</v>
      </c>
      <c r="D39" s="22" t="s">
        <v>7</v>
      </c>
      <c r="E39" s="22" t="s">
        <v>7</v>
      </c>
      <c r="F39" s="22" t="s">
        <v>7</v>
      </c>
      <c r="G39" s="22" t="s">
        <v>7</v>
      </c>
      <c r="H39" s="22" t="s">
        <v>7</v>
      </c>
      <c r="I39" s="22" t="s">
        <v>7</v>
      </c>
      <c r="J39" s="22" t="s">
        <v>7</v>
      </c>
      <c r="K39" s="22" t="s">
        <v>7</v>
      </c>
      <c r="L39" s="22" t="s">
        <v>7</v>
      </c>
      <c r="M39" s="50" t="s">
        <v>40</v>
      </c>
      <c r="N39" s="50" t="s">
        <v>40</v>
      </c>
      <c r="O39" s="50" t="s">
        <v>40</v>
      </c>
      <c r="P39" s="50" t="s">
        <v>40</v>
      </c>
      <c r="Q39" s="35" t="s">
        <v>9</v>
      </c>
      <c r="R39" s="35" t="s">
        <v>9</v>
      </c>
      <c r="S39" s="35" t="s">
        <v>9</v>
      </c>
      <c r="T39" s="35" t="s">
        <v>9</v>
      </c>
      <c r="U39" s="22" t="s">
        <v>7</v>
      </c>
      <c r="V39" s="22" t="s">
        <v>7</v>
      </c>
      <c r="W39" s="22" t="s">
        <v>7</v>
      </c>
      <c r="X39" s="22" t="s">
        <v>7</v>
      </c>
      <c r="Y39" s="22" t="s">
        <v>7</v>
      </c>
      <c r="Z39" s="22" t="s">
        <v>7</v>
      </c>
      <c r="AA39" s="22" t="s">
        <v>7</v>
      </c>
      <c r="AB39" s="22" t="s">
        <v>7</v>
      </c>
      <c r="AC39" s="50" t="s">
        <v>40</v>
      </c>
      <c r="AD39" s="50" t="s">
        <v>40</v>
      </c>
      <c r="AE39" s="22" t="s">
        <v>7</v>
      </c>
      <c r="AF39" s="22" t="s">
        <v>7</v>
      </c>
      <c r="AG39" s="22" t="s">
        <v>7</v>
      </c>
      <c r="AH39" s="22" t="s">
        <v>7</v>
      </c>
      <c r="AI39" s="22" t="s">
        <v>7</v>
      </c>
      <c r="AJ39" s="22" t="s">
        <v>7</v>
      </c>
      <c r="AK39" s="22" t="s">
        <v>7</v>
      </c>
      <c r="AL39" s="22" t="s">
        <v>7</v>
      </c>
      <c r="AM39" s="22" t="s">
        <v>7</v>
      </c>
      <c r="AN39" s="22" t="s">
        <v>7</v>
      </c>
      <c r="AO39" s="50" t="s">
        <v>40</v>
      </c>
      <c r="AP39" s="50" t="s">
        <v>40</v>
      </c>
      <c r="AQ39" s="50" t="s">
        <v>40</v>
      </c>
      <c r="AR39" s="50" t="s">
        <v>40</v>
      </c>
      <c r="AS39" s="22" t="s">
        <v>7</v>
      </c>
      <c r="AT39" s="22" t="s">
        <v>7</v>
      </c>
      <c r="AU39" s="22" t="s">
        <v>7</v>
      </c>
      <c r="AV39" s="22" t="s">
        <v>7</v>
      </c>
      <c r="AW39" s="22" t="s">
        <v>7</v>
      </c>
      <c r="AX39" s="22" t="s">
        <v>7</v>
      </c>
      <c r="AY39" s="22" t="s">
        <v>7</v>
      </c>
      <c r="AZ39" s="22" t="s">
        <v>7</v>
      </c>
      <c r="BA39" s="22" t="s">
        <v>7</v>
      </c>
      <c r="BB39" s="22" t="s">
        <v>7</v>
      </c>
      <c r="BC39" s="22" t="s">
        <v>7</v>
      </c>
      <c r="BD39" s="22" t="s">
        <v>7</v>
      </c>
      <c r="BE39" s="50" t="s">
        <v>40</v>
      </c>
      <c r="BF39" s="50" t="s">
        <v>40</v>
      </c>
      <c r="BG39" s="22" t="s">
        <v>7</v>
      </c>
      <c r="BH39" s="22" t="s">
        <v>7</v>
      </c>
      <c r="BI39" s="22" t="s">
        <v>7</v>
      </c>
      <c r="BJ39" s="22" t="s">
        <v>7</v>
      </c>
      <c r="BK39" s="22" t="s">
        <v>7</v>
      </c>
      <c r="BL39" s="30" t="s">
        <v>8</v>
      </c>
      <c r="BM39" s="43">
        <f t="shared" si="0"/>
        <v>22.5</v>
      </c>
      <c r="BN39" s="43">
        <f t="shared" si="1"/>
        <v>0.5</v>
      </c>
      <c r="BO39" s="43">
        <f t="shared" si="2"/>
        <v>2</v>
      </c>
      <c r="BP39" s="43">
        <f t="shared" si="3"/>
        <v>0</v>
      </c>
      <c r="BQ39" s="43">
        <f t="shared" si="4"/>
        <v>0</v>
      </c>
      <c r="BR39" s="43">
        <f t="shared" si="5"/>
        <v>0</v>
      </c>
      <c r="BS39" s="43">
        <f t="shared" si="6"/>
        <v>0</v>
      </c>
      <c r="BT39" s="43">
        <f t="shared" si="7"/>
        <v>0</v>
      </c>
      <c r="BU39" s="43">
        <f t="shared" si="8"/>
        <v>0</v>
      </c>
      <c r="BV39" s="43">
        <f t="shared" si="9"/>
        <v>25</v>
      </c>
      <c r="BW39" s="14">
        <v>2.5</v>
      </c>
      <c r="BX39" s="14">
        <f t="shared" si="10"/>
        <v>2</v>
      </c>
    </row>
    <row r="40" spans="1:107" ht="26.25" customHeight="1" x14ac:dyDescent="0.2">
      <c r="A40" s="48"/>
      <c r="B40" s="47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1"/>
      <c r="P40" s="51"/>
      <c r="Q40" s="51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51"/>
      <c r="BI40" s="51"/>
      <c r="BJ40" s="51"/>
      <c r="BK40" s="51"/>
      <c r="BL40" s="51"/>
      <c r="BM40" s="43">
        <f t="shared" si="0"/>
        <v>0</v>
      </c>
      <c r="BN40" s="43">
        <f t="shared" si="1"/>
        <v>0</v>
      </c>
      <c r="BO40" s="43">
        <f t="shared" si="2"/>
        <v>0</v>
      </c>
      <c r="BP40" s="43">
        <f t="shared" si="3"/>
        <v>0</v>
      </c>
      <c r="BQ40" s="43">
        <f t="shared" si="4"/>
        <v>0</v>
      </c>
      <c r="BR40" s="43">
        <f t="shared" si="5"/>
        <v>0</v>
      </c>
      <c r="BS40" s="43">
        <f t="shared" si="6"/>
        <v>0</v>
      </c>
      <c r="BT40" s="43">
        <f t="shared" si="7"/>
        <v>0</v>
      </c>
      <c r="BU40" s="43">
        <f t="shared" si="8"/>
        <v>0</v>
      </c>
      <c r="BV40" s="43">
        <f t="shared" si="9"/>
        <v>0</v>
      </c>
      <c r="BW40" s="14"/>
      <c r="BX40" s="14"/>
    </row>
    <row r="41" spans="1:107" ht="26.25" customHeight="1" x14ac:dyDescent="0.2">
      <c r="A41" s="48"/>
      <c r="B41" s="47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51"/>
      <c r="P41" s="51"/>
      <c r="Q41" s="51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51"/>
      <c r="BI41" s="51"/>
      <c r="BJ41" s="51"/>
      <c r="BK41" s="51"/>
      <c r="BL41" s="51"/>
      <c r="BM41" s="43">
        <f t="shared" si="0"/>
        <v>0</v>
      </c>
      <c r="BN41" s="43">
        <f t="shared" si="1"/>
        <v>0</v>
      </c>
      <c r="BO41" s="43">
        <f t="shared" si="2"/>
        <v>0</v>
      </c>
      <c r="BP41" s="43">
        <f t="shared" si="3"/>
        <v>0</v>
      </c>
      <c r="BQ41" s="43">
        <f t="shared" si="4"/>
        <v>0</v>
      </c>
      <c r="BR41" s="43">
        <f t="shared" si="5"/>
        <v>0</v>
      </c>
      <c r="BS41" s="43">
        <f t="shared" si="6"/>
        <v>0</v>
      </c>
      <c r="BT41" s="43">
        <f t="shared" si="7"/>
        <v>0</v>
      </c>
      <c r="BU41" s="43">
        <f t="shared" si="8"/>
        <v>0</v>
      </c>
      <c r="BV41" s="43">
        <f t="shared" si="9"/>
        <v>0</v>
      </c>
      <c r="BW41" s="14"/>
      <c r="BX41" s="14"/>
    </row>
    <row r="42" spans="1:107" ht="19.5" customHeight="1" x14ac:dyDescent="0.2">
      <c r="A42" s="82" t="s">
        <v>34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45">
        <f t="shared" ref="BM42:BX42" si="11">SUM(BM7:BM41)</f>
        <v>708</v>
      </c>
      <c r="BN42" s="45">
        <f t="shared" si="11"/>
        <v>21.5</v>
      </c>
      <c r="BO42" s="45">
        <f t="shared" si="11"/>
        <v>64</v>
      </c>
      <c r="BP42" s="45">
        <f t="shared" si="11"/>
        <v>0</v>
      </c>
      <c r="BQ42" s="45">
        <f t="shared" si="11"/>
        <v>0</v>
      </c>
      <c r="BR42" s="45">
        <f t="shared" si="11"/>
        <v>25</v>
      </c>
      <c r="BS42" s="45">
        <f t="shared" si="11"/>
        <v>0</v>
      </c>
      <c r="BT42" s="45">
        <f t="shared" si="11"/>
        <v>0</v>
      </c>
      <c r="BU42" s="45">
        <f t="shared" si="11"/>
        <v>6.5</v>
      </c>
      <c r="BV42" s="45">
        <f t="shared" si="11"/>
        <v>793.5</v>
      </c>
      <c r="BW42" s="45">
        <f t="shared" si="11"/>
        <v>107</v>
      </c>
      <c r="BX42" s="45">
        <f t="shared" si="11"/>
        <v>85.5</v>
      </c>
    </row>
    <row r="43" spans="1:107" s="17" customFormat="1" ht="30" customHeight="1" x14ac:dyDescent="0.2">
      <c r="A43" s="71" t="s">
        <v>32</v>
      </c>
      <c r="B43" s="71"/>
      <c r="C43" s="15"/>
      <c r="D43" s="15"/>
      <c r="E43" s="1"/>
      <c r="F43" s="1"/>
      <c r="G43" s="16"/>
      <c r="I43" s="18"/>
      <c r="AC43" s="19"/>
      <c r="BK43" s="79" t="s">
        <v>73</v>
      </c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20"/>
      <c r="CF43" s="20"/>
      <c r="CG43" s="20"/>
      <c r="CH43" s="20"/>
      <c r="CI43" s="20"/>
      <c r="CJ43" s="20"/>
      <c r="CK43" s="20"/>
    </row>
    <row r="44" spans="1:107" s="17" customFormat="1" ht="27.75" customHeight="1" x14ac:dyDescent="0.2">
      <c r="A44" s="72" t="s">
        <v>17</v>
      </c>
      <c r="B44" s="72"/>
      <c r="C44" s="21"/>
      <c r="D44" s="21"/>
      <c r="E44" s="22" t="s">
        <v>7</v>
      </c>
      <c r="F44" s="1"/>
      <c r="G44" s="1"/>
      <c r="H44" s="57" t="s">
        <v>18</v>
      </c>
      <c r="I44" s="57"/>
      <c r="J44" s="57"/>
      <c r="K44" s="23"/>
      <c r="L44" s="24" t="s">
        <v>28</v>
      </c>
      <c r="M44" s="23"/>
      <c r="N44" s="23"/>
      <c r="P44" s="73" t="s">
        <v>19</v>
      </c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25"/>
      <c r="AB44" s="25"/>
      <c r="AC44" s="26"/>
      <c r="AD44" s="60" t="s">
        <v>35</v>
      </c>
      <c r="AE44" s="60"/>
      <c r="AF44" s="60"/>
      <c r="AG44" s="60"/>
      <c r="AH44" s="60"/>
      <c r="AI44" s="60"/>
      <c r="AJ44" s="60"/>
      <c r="AK44" s="60"/>
      <c r="AL44" s="46"/>
      <c r="AM44" s="46"/>
      <c r="AN44" s="46"/>
      <c r="AO44" s="60" t="s">
        <v>36</v>
      </c>
      <c r="AP44" s="60"/>
      <c r="AQ44" s="60"/>
      <c r="AR44" s="60"/>
      <c r="AS44" s="60"/>
      <c r="AT44" s="60"/>
      <c r="AU44" s="60"/>
      <c r="AV44" s="60"/>
      <c r="AW44" s="46"/>
      <c r="AX44" s="46"/>
      <c r="AY44" s="46"/>
      <c r="AZ44" s="46"/>
      <c r="BA44" s="46"/>
      <c r="BB44" s="46"/>
      <c r="BC44" s="46"/>
      <c r="BD44" s="60" t="s">
        <v>20</v>
      </c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Y44" s="27"/>
      <c r="BZ44" s="27"/>
      <c r="CB44" s="27"/>
      <c r="CC44" s="27"/>
      <c r="CD44" s="27"/>
      <c r="CE44" s="27"/>
      <c r="CF44" s="27"/>
      <c r="CG44" s="27"/>
      <c r="CH44" s="27"/>
      <c r="CI44" s="27"/>
      <c r="CJ44" s="28"/>
      <c r="CK44" s="28"/>
      <c r="CL44" s="27"/>
      <c r="CM44" s="27"/>
      <c r="CN44" s="27"/>
      <c r="DC44" s="29"/>
    </row>
    <row r="45" spans="1:107" s="17" customFormat="1" ht="27.75" customHeight="1" x14ac:dyDescent="0.2">
      <c r="A45" s="72" t="s">
        <v>21</v>
      </c>
      <c r="B45" s="72"/>
      <c r="C45" s="21"/>
      <c r="D45" s="21"/>
      <c r="E45" s="30" t="s">
        <v>8</v>
      </c>
      <c r="F45" s="1"/>
      <c r="G45" s="25"/>
      <c r="H45" s="54" t="s">
        <v>22</v>
      </c>
      <c r="I45" s="54"/>
      <c r="J45" s="54"/>
      <c r="K45" s="25"/>
      <c r="L45" s="24" t="s">
        <v>28</v>
      </c>
      <c r="M45" s="25"/>
      <c r="N45" s="25"/>
      <c r="Y45" s="25"/>
      <c r="Z45" s="25"/>
      <c r="AA45" s="25"/>
      <c r="AB45" s="25"/>
      <c r="AC45" s="25"/>
      <c r="AD45" s="25"/>
      <c r="AE45" s="25"/>
      <c r="AF45" s="25"/>
      <c r="AH45" s="31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25"/>
      <c r="BN45" s="25"/>
      <c r="BO45" s="26"/>
      <c r="BP45" s="26"/>
      <c r="BQ45" s="78"/>
      <c r="BR45" s="78"/>
      <c r="BS45" s="78"/>
      <c r="BT45" s="27"/>
      <c r="BU45" s="27"/>
      <c r="BV45" s="27"/>
      <c r="BW45" s="27"/>
      <c r="BX45" s="27"/>
      <c r="BY45" s="25"/>
      <c r="CI45" s="32"/>
      <c r="CJ45" s="31"/>
      <c r="CK45" s="31"/>
      <c r="CL45" s="31"/>
      <c r="CM45" s="31"/>
      <c r="CN45" s="31"/>
    </row>
    <row r="46" spans="1:107" s="17" customFormat="1" ht="27.75" customHeight="1" x14ac:dyDescent="0.2">
      <c r="A46" s="72" t="s">
        <v>23</v>
      </c>
      <c r="B46" s="72"/>
      <c r="C46" s="21"/>
      <c r="D46" s="21"/>
      <c r="E46" s="33" t="s">
        <v>13</v>
      </c>
      <c r="F46" s="1"/>
      <c r="G46" s="25"/>
      <c r="H46" s="54" t="s">
        <v>24</v>
      </c>
      <c r="I46" s="54"/>
      <c r="J46" s="54"/>
      <c r="K46" s="25"/>
      <c r="L46" s="24" t="s">
        <v>10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BM46" s="25"/>
      <c r="BN46" s="25"/>
      <c r="BO46" s="25"/>
      <c r="BP46" s="25"/>
      <c r="BQ46" s="25"/>
      <c r="BR46" s="25"/>
      <c r="BT46" s="31"/>
      <c r="BU46" s="31"/>
      <c r="BV46" s="31"/>
      <c r="BW46" s="31"/>
      <c r="BX46" s="31"/>
      <c r="BY46" s="25"/>
      <c r="CI46" s="32"/>
    </row>
    <row r="47" spans="1:107" s="17" customFormat="1" ht="27.75" customHeight="1" x14ac:dyDescent="0.25">
      <c r="A47" s="72" t="s">
        <v>25</v>
      </c>
      <c r="B47" s="72"/>
      <c r="C47" s="34"/>
      <c r="D47" s="34"/>
      <c r="E47" s="35" t="s">
        <v>9</v>
      </c>
      <c r="F47" s="1"/>
      <c r="G47" s="25"/>
      <c r="H47" s="57" t="s">
        <v>26</v>
      </c>
      <c r="I47" s="57"/>
      <c r="J47" s="57"/>
      <c r="K47" s="23"/>
      <c r="L47" s="36" t="s">
        <v>11</v>
      </c>
      <c r="M47" s="23"/>
      <c r="N47" s="23"/>
      <c r="O47" s="23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F47" s="25"/>
      <c r="BM47" s="25"/>
      <c r="BN47" s="25"/>
      <c r="BO47" s="25"/>
      <c r="BP47" s="25"/>
      <c r="BQ47" s="25"/>
      <c r="BR47" s="25"/>
      <c r="BY47" s="25"/>
      <c r="CI47" s="32"/>
    </row>
    <row r="48" spans="1:107" s="17" customFormat="1" ht="27.75" customHeight="1" x14ac:dyDescent="0.25">
      <c r="A48" s="72" t="s">
        <v>38</v>
      </c>
      <c r="B48" s="72"/>
      <c r="C48" s="34"/>
      <c r="D48" s="34"/>
      <c r="E48" s="50"/>
      <c r="F48" s="1"/>
      <c r="G48" s="54" t="s">
        <v>27</v>
      </c>
      <c r="H48" s="54"/>
      <c r="I48" s="54"/>
      <c r="J48" s="54"/>
      <c r="K48" s="25"/>
      <c r="L48" s="36" t="s">
        <v>12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R48" s="25"/>
      <c r="BY48" s="25"/>
      <c r="CI48" s="32"/>
    </row>
    <row r="49" spans="5:12" ht="33" customHeight="1" x14ac:dyDescent="0.2">
      <c r="E49" s="22"/>
      <c r="F49" s="54" t="s">
        <v>29</v>
      </c>
      <c r="G49" s="54"/>
      <c r="H49" s="54"/>
      <c r="I49" s="54"/>
      <c r="J49" s="54"/>
      <c r="K49" s="25"/>
      <c r="L49" s="36" t="s">
        <v>30</v>
      </c>
    </row>
  </sheetData>
  <mergeCells count="92">
    <mergeCell ref="BK5:BL5"/>
    <mergeCell ref="BE5:BF5"/>
    <mergeCell ref="BC6:BD6"/>
    <mergeCell ref="BE6:BF6"/>
    <mergeCell ref="BG5:BH5"/>
    <mergeCell ref="BG6:BH6"/>
    <mergeCell ref="BI5:BJ5"/>
    <mergeCell ref="A47:B47"/>
    <mergeCell ref="A48:B48"/>
    <mergeCell ref="M2:T2"/>
    <mergeCell ref="U2:Y2"/>
    <mergeCell ref="A45:B45"/>
    <mergeCell ref="O6:P6"/>
    <mergeCell ref="Q6:R6"/>
    <mergeCell ref="S6:T6"/>
    <mergeCell ref="U6:V6"/>
    <mergeCell ref="W6:X6"/>
    <mergeCell ref="Y6:Z6"/>
    <mergeCell ref="M5:N5"/>
    <mergeCell ref="O5:P5"/>
    <mergeCell ref="Q5:R5"/>
    <mergeCell ref="A42:BL42"/>
    <mergeCell ref="A46:B46"/>
    <mergeCell ref="AM6:AN6"/>
    <mergeCell ref="AO6:AP6"/>
    <mergeCell ref="AQ6:AR6"/>
    <mergeCell ref="BQ45:BS45"/>
    <mergeCell ref="AO44:AV44"/>
    <mergeCell ref="BD44:BO44"/>
    <mergeCell ref="BK6:BL6"/>
    <mergeCell ref="BI6:BJ6"/>
    <mergeCell ref="BK43:CD43"/>
    <mergeCell ref="A43:B43"/>
    <mergeCell ref="A44:B44"/>
    <mergeCell ref="P44:Z44"/>
    <mergeCell ref="A5:A6"/>
    <mergeCell ref="B5:B6"/>
    <mergeCell ref="C5:D5"/>
    <mergeCell ref="E5:F5"/>
    <mergeCell ref="G5:H5"/>
    <mergeCell ref="H44:J44"/>
    <mergeCell ref="S5:T5"/>
    <mergeCell ref="U5:V5"/>
    <mergeCell ref="W5:X5"/>
    <mergeCell ref="BW5:BX5"/>
    <mergeCell ref="C6:D6"/>
    <mergeCell ref="E6:F6"/>
    <mergeCell ref="G6:H6"/>
    <mergeCell ref="I6:J6"/>
    <mergeCell ref="K6:L6"/>
    <mergeCell ref="M6:N6"/>
    <mergeCell ref="AW5:AX5"/>
    <mergeCell ref="AS6:AT6"/>
    <mergeCell ref="AU6:AV6"/>
    <mergeCell ref="AW6:AX6"/>
    <mergeCell ref="AA6:AB6"/>
    <mergeCell ref="AC6:AD6"/>
    <mergeCell ref="AE6:AF6"/>
    <mergeCell ref="AG6:AH6"/>
    <mergeCell ref="BM5:BV5"/>
    <mergeCell ref="B1:AV1"/>
    <mergeCell ref="C3:H3"/>
    <mergeCell ref="J3:R4"/>
    <mergeCell ref="I5:J5"/>
    <mergeCell ref="K5:L5"/>
    <mergeCell ref="AU5:AV5"/>
    <mergeCell ref="Y5:Z5"/>
    <mergeCell ref="AA5:AB5"/>
    <mergeCell ref="AC5:AD5"/>
    <mergeCell ref="AE5:AF5"/>
    <mergeCell ref="AG5:AH5"/>
    <mergeCell ref="AI5:AJ5"/>
    <mergeCell ref="AM5:AN5"/>
    <mergeCell ref="AO5:AP5"/>
    <mergeCell ref="AQ5:AR5"/>
    <mergeCell ref="AS5:AT5"/>
    <mergeCell ref="BO3:BV3"/>
    <mergeCell ref="BM3:BN3"/>
    <mergeCell ref="F49:J49"/>
    <mergeCell ref="AK5:AL5"/>
    <mergeCell ref="H45:J45"/>
    <mergeCell ref="H46:J46"/>
    <mergeCell ref="H47:J47"/>
    <mergeCell ref="G48:J48"/>
    <mergeCell ref="AI6:AJ6"/>
    <mergeCell ref="AK6:AL6"/>
    <mergeCell ref="AD44:AK44"/>
    <mergeCell ref="AY5:AZ5"/>
    <mergeCell ref="BA5:BB5"/>
    <mergeCell ref="AY6:AZ6"/>
    <mergeCell ref="BA6:BB6"/>
    <mergeCell ref="BC5:BD5"/>
  </mergeCells>
  <conditionalFormatting sqref="C5:AY5">
    <cfRule type="expression" dxfId="8" priority="72">
      <formula>$C$6="Sat"</formula>
    </cfRule>
  </conditionalFormatting>
  <conditionalFormatting sqref="C6:BL6">
    <cfRule type="expression" dxfId="7" priority="75">
      <formula>$C$6="Sat"</formula>
    </cfRule>
  </conditionalFormatting>
  <conditionalFormatting sqref="M7:P39 AC7:AD39 AO7:AR39 BE7:BF39 E48">
    <cfRule type="expression" dxfId="6" priority="1">
      <formula>$C$6="Sat"</formula>
    </cfRule>
  </conditionalFormatting>
  <conditionalFormatting sqref="BA5">
    <cfRule type="expression" dxfId="5" priority="79">
      <formula>$C$6="Sat"</formula>
    </cfRule>
  </conditionalFormatting>
  <conditionalFormatting sqref="BC5">
    <cfRule type="expression" dxfId="4" priority="78">
      <formula>$C$6="Sat"</formula>
    </cfRule>
  </conditionalFormatting>
  <conditionalFormatting sqref="BE5">
    <cfRule type="expression" dxfId="3" priority="77">
      <formula>$C$6="Sat"</formula>
    </cfRule>
  </conditionalFormatting>
  <conditionalFormatting sqref="BG5">
    <cfRule type="expression" dxfId="2" priority="76">
      <formula>$C$6="Sat"</formula>
    </cfRule>
  </conditionalFormatting>
  <conditionalFormatting sqref="BI5">
    <cfRule type="expression" dxfId="1" priority="3">
      <formula>$C$6="Sat"</formula>
    </cfRule>
  </conditionalFormatting>
  <conditionalFormatting sqref="BK5">
    <cfRule type="expression" dxfId="0" priority="2">
      <formula>$C$6="Sat"</formula>
    </cfRule>
  </conditionalFormatting>
  <printOptions horizontalCentered="1" verticalCentered="1"/>
  <pageMargins left="0.15748031496063" right="0.15748031496063" top="0.15748031496063" bottom="0.15748031496063" header="0.27" footer="0.31496062992126"/>
  <pageSetup paperSize="9" scale="43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Nhân viên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ĐÀO LÝ TRÂN</cp:lastModifiedBy>
  <cp:lastPrinted>2024-04-23T16:14:39Z</cp:lastPrinted>
  <dcterms:created xsi:type="dcterms:W3CDTF">2015-01-11T13:26:01Z</dcterms:created>
  <dcterms:modified xsi:type="dcterms:W3CDTF">2024-09-30T03:37:27Z</dcterms:modified>
  <cp:category/>
  <cp:contentStatus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