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.dl\Desktop\New folder\"/>
    </mc:Choice>
  </mc:AlternateContent>
  <xr:revisionPtr revIDLastSave="0" documentId="13_ncr:1_{A93FE8F1-C0A1-48F2-A467-001ABB8D69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ân viên" sheetId="9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18" i="9" l="1"/>
  <c r="BW18" i="9"/>
  <c r="BU17" i="9"/>
  <c r="BT17" i="9"/>
  <c r="BS17" i="9"/>
  <c r="BR17" i="9"/>
  <c r="BQ17" i="9"/>
  <c r="BP17" i="9"/>
  <c r="BV17" i="9" s="1"/>
  <c r="BO17" i="9"/>
  <c r="BN17" i="9"/>
  <c r="BM17" i="9"/>
  <c r="BU16" i="9"/>
  <c r="BT16" i="9"/>
  <c r="BS16" i="9"/>
  <c r="BR16" i="9"/>
  <c r="BQ16" i="9"/>
  <c r="BP16" i="9"/>
  <c r="BV16" i="9" s="1"/>
  <c r="BO16" i="9"/>
  <c r="BN16" i="9"/>
  <c r="BM16" i="9"/>
  <c r="BU15" i="9"/>
  <c r="BT15" i="9"/>
  <c r="BT18" i="9" s="1"/>
  <c r="BS15" i="9"/>
  <c r="BR15" i="9"/>
  <c r="BQ15" i="9"/>
  <c r="BP15" i="9"/>
  <c r="BO15" i="9"/>
  <c r="BN15" i="9"/>
  <c r="BM15" i="9"/>
  <c r="BU14" i="9"/>
  <c r="BT14" i="9"/>
  <c r="BS14" i="9"/>
  <c r="BR14" i="9"/>
  <c r="BV14" i="9" s="1"/>
  <c r="BQ14" i="9"/>
  <c r="BP14" i="9"/>
  <c r="BO14" i="9"/>
  <c r="BN14" i="9"/>
  <c r="BM14" i="9"/>
  <c r="BU13" i="9"/>
  <c r="BT13" i="9"/>
  <c r="BS13" i="9"/>
  <c r="BR13" i="9"/>
  <c r="BQ13" i="9"/>
  <c r="BP13" i="9"/>
  <c r="BV13" i="9" s="1"/>
  <c r="BO13" i="9"/>
  <c r="BN13" i="9"/>
  <c r="BM13" i="9"/>
  <c r="BU12" i="9"/>
  <c r="BT12" i="9"/>
  <c r="BS12" i="9"/>
  <c r="BR12" i="9"/>
  <c r="BQ12" i="9"/>
  <c r="BP12" i="9"/>
  <c r="BV12" i="9" s="1"/>
  <c r="BO12" i="9"/>
  <c r="BN12" i="9"/>
  <c r="BM12" i="9"/>
  <c r="BU11" i="9"/>
  <c r="BT11" i="9"/>
  <c r="BS11" i="9"/>
  <c r="BR11" i="9"/>
  <c r="BQ11" i="9"/>
  <c r="BP11" i="9"/>
  <c r="BO11" i="9"/>
  <c r="BN11" i="9"/>
  <c r="BM11" i="9"/>
  <c r="BU10" i="9"/>
  <c r="BT10" i="9"/>
  <c r="BS10" i="9"/>
  <c r="BV10" i="9" s="1"/>
  <c r="BR10" i="9"/>
  <c r="BQ10" i="9"/>
  <c r="BP10" i="9"/>
  <c r="BO10" i="9"/>
  <c r="BN10" i="9"/>
  <c r="BM10" i="9"/>
  <c r="BU9" i="9"/>
  <c r="BT9" i="9"/>
  <c r="BS9" i="9"/>
  <c r="BV9" i="9" s="1"/>
  <c r="BR9" i="9"/>
  <c r="BQ9" i="9"/>
  <c r="BP9" i="9"/>
  <c r="BO9" i="9"/>
  <c r="BN9" i="9"/>
  <c r="BM9" i="9"/>
  <c r="BU8" i="9"/>
  <c r="BT8" i="9"/>
  <c r="BS8" i="9"/>
  <c r="BR8" i="9"/>
  <c r="BQ8" i="9"/>
  <c r="BP8" i="9"/>
  <c r="BV8" i="9" s="1"/>
  <c r="BO8" i="9"/>
  <c r="BN8" i="9"/>
  <c r="BM8" i="9"/>
  <c r="BU7" i="9"/>
  <c r="BT7" i="9"/>
  <c r="BS7" i="9"/>
  <c r="BR7" i="9"/>
  <c r="BQ7" i="9"/>
  <c r="BP7" i="9"/>
  <c r="BV7" i="9" s="1"/>
  <c r="BO7" i="9"/>
  <c r="BN7" i="9"/>
  <c r="BM7" i="9"/>
  <c r="C6" i="9"/>
  <c r="E6" i="9" s="1"/>
  <c r="G6" i="9" s="1"/>
  <c r="I6" i="9" s="1"/>
  <c r="K6" i="9" s="1"/>
  <c r="M6" i="9" s="1"/>
  <c r="O6" i="9" s="1"/>
  <c r="Q6" i="9" s="1"/>
  <c r="S6" i="9" s="1"/>
  <c r="U6" i="9" s="1"/>
  <c r="W6" i="9" s="1"/>
  <c r="Y6" i="9" s="1"/>
  <c r="AA6" i="9" s="1"/>
  <c r="AC6" i="9" s="1"/>
  <c r="AE6" i="9" s="1"/>
  <c r="AG6" i="9" s="1"/>
  <c r="AI6" i="9" s="1"/>
  <c r="AK6" i="9" s="1"/>
  <c r="AM6" i="9" s="1"/>
  <c r="AO6" i="9" s="1"/>
  <c r="AQ6" i="9" s="1"/>
  <c r="AS6" i="9" s="1"/>
  <c r="AU6" i="9" s="1"/>
  <c r="AW6" i="9" s="1"/>
  <c r="AY6" i="9" s="1"/>
  <c r="BA6" i="9" s="1"/>
  <c r="BC6" i="9" s="1"/>
  <c r="BE6" i="9" s="1"/>
  <c r="BG6" i="9" s="1"/>
  <c r="BI6" i="9" s="1"/>
  <c r="BK6" i="9" s="1"/>
  <c r="E5" i="9"/>
  <c r="G5" i="9" s="1"/>
  <c r="I5" i="9" s="1"/>
  <c r="K5" i="9" s="1"/>
  <c r="M5" i="9" s="1"/>
  <c r="O5" i="9" s="1"/>
  <c r="Q5" i="9" s="1"/>
  <c r="S5" i="9" s="1"/>
  <c r="U5" i="9" s="1"/>
  <c r="W5" i="9" s="1"/>
  <c r="Y5" i="9" s="1"/>
  <c r="AA5" i="9" s="1"/>
  <c r="AC5" i="9" s="1"/>
  <c r="AE5" i="9" s="1"/>
  <c r="AG5" i="9" s="1"/>
  <c r="AI5" i="9" s="1"/>
  <c r="AK5" i="9" s="1"/>
  <c r="AM5" i="9" s="1"/>
  <c r="AO5" i="9" s="1"/>
  <c r="AQ5" i="9" s="1"/>
  <c r="AS5" i="9" s="1"/>
  <c r="AU5" i="9" s="1"/>
  <c r="AW5" i="9" s="1"/>
  <c r="AY5" i="9" s="1"/>
  <c r="BA5" i="9" s="1"/>
  <c r="BC5" i="9" s="1"/>
  <c r="BE5" i="9" s="1"/>
  <c r="BG5" i="9" s="1"/>
  <c r="BI5" i="9" s="1"/>
  <c r="BK5" i="9" s="1"/>
  <c r="C5" i="9"/>
  <c r="BV15" i="9" l="1"/>
  <c r="BM18" i="9"/>
  <c r="BO18" i="9"/>
  <c r="BQ18" i="9"/>
  <c r="BR18" i="9"/>
  <c r="BN18" i="9"/>
  <c r="BS18" i="9"/>
  <c r="BU18" i="9"/>
  <c r="BV11" i="9"/>
  <c r="BV18" i="9" s="1"/>
  <c r="BP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00000000-0006-0000-0000-000001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công đi làm</t>
        </r>
      </text>
    </comment>
    <comment ref="BN6" authorId="0" shapeId="0" xr:uid="{00000000-0006-0000-0000-000002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phép năm </t>
        </r>
      </text>
    </comment>
    <comment ref="BO6" authorId="1" shapeId="0" xr:uid="{00000000-0006-0000-0000-000003000000}">
      <text>
        <r>
          <rPr>
            <b/>
            <sz val="9"/>
            <rFont val="Tahoma"/>
            <family val="2"/>
          </rPr>
          <t xml:space="preserve">AH:
</t>
        </r>
        <r>
          <rPr>
            <sz val="10"/>
            <rFont val="Tahoma"/>
            <family val="2"/>
          </rPr>
          <t>Ngày nghỉ lễ</t>
        </r>
        <r>
          <rPr>
            <sz val="9"/>
            <rFont val="Tahoma"/>
            <family val="2"/>
          </rPr>
          <t xml:space="preserve">
</t>
        </r>
      </text>
    </comment>
    <comment ref="BP6" authorId="1" shapeId="0" xr:uid="{00000000-0006-0000-0000-000004000000}">
      <text>
        <r>
          <rPr>
            <b/>
            <sz val="9"/>
            <rFont val="Tahoma"/>
            <family val="2"/>
          </rPr>
          <t xml:space="preserve">HA:
</t>
        </r>
        <r>
          <rPr>
            <sz val="9"/>
            <rFont val="Tahoma"/>
            <family val="2"/>
          </rPr>
          <t xml:space="preserve">Nghỉ do ốm
</t>
        </r>
      </text>
    </comment>
    <comment ref="BQ6" authorId="1" shapeId="0" xr:uid="{00000000-0006-0000-0000-000005000000}">
      <text>
        <r>
          <rPr>
            <b/>
            <sz val="9"/>
            <rFont val="Tahoma"/>
            <family val="2"/>
          </rPr>
          <t>Nghỉ chế độ việc riêng hưởng lương (cưới,..)</t>
        </r>
      </text>
    </comment>
    <comment ref="BR6" authorId="1" shapeId="0" xr:uid="{00000000-0006-0000-0000-000006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thai sản</t>
        </r>
      </text>
    </comment>
    <comment ref="BS6" authorId="1" shapeId="0" xr:uid="{00000000-0006-0000-0000-000007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do tai nạn</t>
        </r>
      </text>
    </comment>
    <comment ref="BT6" authorId="1" shapeId="0" xr:uid="{00000000-0006-0000-0000-000008000000}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xưởng</t>
        </r>
      </text>
    </comment>
    <comment ref="BU6" authorId="0" shapeId="0" xr:uid="{00000000-0006-0000-0000-000009000000}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không lương</t>
        </r>
      </text>
    </comment>
  </commentList>
</comments>
</file>

<file path=xl/sharedStrings.xml><?xml version="1.0" encoding="utf-8"?>
<sst xmlns="http://schemas.openxmlformats.org/spreadsheetml/2006/main" count="616" uniqueCount="49">
  <si>
    <t>Hiệu lực từ ngày</t>
  </si>
  <si>
    <t>Tên nhân viên</t>
  </si>
  <si>
    <t>Bộ phận:</t>
  </si>
  <si>
    <t>BẢNG CHẤM CÔNG KIÊM GIẤY ĐỀ NGHỊ THANH TOÁN</t>
  </si>
  <si>
    <t>STT</t>
  </si>
  <si>
    <t>Ngày công tính lương</t>
  </si>
  <si>
    <t>Phép năm</t>
  </si>
  <si>
    <t>X</t>
  </si>
  <si>
    <t>P</t>
  </si>
  <si>
    <t>NL</t>
  </si>
  <si>
    <t>TS</t>
  </si>
  <si>
    <t>T</t>
  </si>
  <si>
    <t>NX</t>
  </si>
  <si>
    <t>KL</t>
  </si>
  <si>
    <t>Tổng</t>
  </si>
  <si>
    <t>Đầu tháng</t>
  </si>
  <si>
    <t>Cuối kỳ còn dư</t>
  </si>
  <si>
    <t>Ngày đi làm:</t>
  </si>
  <si>
    <t>Ốm:</t>
  </si>
  <si>
    <t xml:space="preserve">Ban Tổng Giám đốc </t>
  </si>
  <si>
    <t>Người lập</t>
  </si>
  <si>
    <t>Nghỉ phép năm:</t>
  </si>
  <si>
    <t>Con ốm:</t>
  </si>
  <si>
    <t>Nghỉ không lương:</t>
  </si>
  <si>
    <t xml:space="preserve">Thai sản: </t>
  </si>
  <si>
    <t>Nghỉ lễ:</t>
  </si>
  <si>
    <t>Tai nạn:</t>
  </si>
  <si>
    <t>Nghỉ xưởng:</t>
  </si>
  <si>
    <t>O</t>
  </si>
  <si>
    <t>Nghỉ việc riêng có hưởng lương</t>
  </si>
  <si>
    <t>Pr</t>
  </si>
  <si>
    <r>
      <rPr>
        <b/>
        <sz val="10"/>
        <color theme="1"/>
        <rFont val="Cambria"/>
        <family val="1"/>
        <scheme val="major"/>
      </rPr>
      <t>Hướng sử dung:</t>
    </r>
    <r>
      <rPr>
        <sz val="10"/>
        <color theme="1"/>
        <rFont val="Cambria"/>
        <family val="1"/>
        <scheme val="major"/>
      </rPr>
      <t xml:space="preserve">
- Nhập ngày bắt đầu tính công vào ô </t>
    </r>
    <r>
      <rPr>
        <sz val="10"/>
        <color rgb="FFFF0000"/>
        <rFont val="Cambria"/>
        <family val="1"/>
        <scheme val="major"/>
      </rPr>
      <t xml:space="preserve">Hiệu lực từ ngày </t>
    </r>
  </si>
  <si>
    <r>
      <t>Ký hiệu</t>
    </r>
    <r>
      <rPr>
        <b/>
        <sz val="13"/>
        <color theme="1"/>
        <rFont val="Cambria"/>
        <family val="1"/>
        <scheme val="major"/>
      </rPr>
      <t>:</t>
    </r>
  </si>
  <si>
    <t>Tháng/năm</t>
  </si>
  <si>
    <t xml:space="preserve">Tổng cộng </t>
  </si>
  <si>
    <t>P. HR&amp;GA</t>
  </si>
  <si>
    <t>Trưởng bộ phận</t>
  </si>
  <si>
    <t>Ngày công chuẩn</t>
  </si>
  <si>
    <t>Ngày nghỉ</t>
  </si>
  <si>
    <t>Đặng Thị Thùy Linh</t>
  </si>
  <si>
    <t/>
  </si>
  <si>
    <t xml:space="preserve">Lâm Duy Khang </t>
  </si>
  <si>
    <t xml:space="preserve">Lương Nguyễn Hoàng </t>
  </si>
  <si>
    <t xml:space="preserve">Mai Thị Mỵ </t>
  </si>
  <si>
    <t xml:space="preserve">Phan Thanh Hà </t>
  </si>
  <si>
    <t xml:space="preserve">Trương Anh Hiếu </t>
  </si>
  <si>
    <t xml:space="preserve">Trần Long Cơ </t>
  </si>
  <si>
    <t>Trần Thị Minh Thuyết</t>
  </si>
  <si>
    <t>Trần Thị Phương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</si>
</sst>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mmm\ dd\,\ yyyy"/>
    <numFmt numFmtId="165" formatCode="[$-101042A]dddd\,\ dd/mm;@"/>
    <numFmt numFmtId="166" formatCode="ddd"/>
    <numFmt numFmtId="167" formatCode="dd/mm"/>
    <numFmt numFmtId="168" formatCode="0.0"/>
    <numFmt numFmtId="169" formatCode="mm/yyyy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sz val="11"/>
      <color theme="1"/>
      <name val="Cambria"/>
      <family val="1"/>
      <scheme val="major"/>
    </font>
    <font>
      <b/>
      <sz val="22"/>
      <color rgb="FFC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u/>
      <sz val="13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4"/>
      <color rgb="FFC0000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Cambria"/>
      <family val="1"/>
      <scheme val="maj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B2B2B2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1" fillId="4" borderId="0" applyNumberFormat="0" applyBorder="0" applyAlignment="0" applyProtection="0"/>
  </cellStyleXfs>
  <cellXfs count="84">
    <xf numFmtId="0" fontId="0" fillId="0" borderId="0" xfId="0"/>
    <xf numFmtId="0" fontId="6" fillId="0" borderId="0" xfId="0" applyFont="1"/>
    <xf numFmtId="0" fontId="7" fillId="5" borderId="0" xfId="8" applyFont="1" applyFill="1" applyAlignment="1">
      <alignment vertical="center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 vertical="center"/>
    </xf>
    <xf numFmtId="0" fontId="6" fillId="6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7" applyFont="1" applyFill="1" applyAlignment="1" applyProtection="1">
      <alignment horizontal="left"/>
    </xf>
    <xf numFmtId="0" fontId="13" fillId="0" borderId="0" xfId="7" applyFont="1" applyFill="1" applyAlignment="1" applyProtection="1">
      <alignment horizontal="center"/>
    </xf>
    <xf numFmtId="0" fontId="12" fillId="0" borderId="0" xfId="7" applyFont="1" applyFill="1" applyProtection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168" fontId="6" fillId="0" borderId="1" xfId="0" applyNumberFormat="1" applyFont="1" applyBorder="1"/>
    <xf numFmtId="0" fontId="20" fillId="0" borderId="0" xfId="0" applyFont="1" applyAlignment="1">
      <alignment horizontal="center" vertical="center"/>
    </xf>
    <xf numFmtId="0" fontId="21" fillId="0" borderId="0" xfId="8" applyFont="1" applyAlignment="1">
      <alignment vertical="center"/>
    </xf>
    <xf numFmtId="0" fontId="22" fillId="0" borderId="0" xfId="8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8" applyFont="1" applyAlignment="1">
      <alignment vertical="center"/>
    </xf>
    <xf numFmtId="0" fontId="24" fillId="0" borderId="0" xfId="8" applyFont="1" applyAlignment="1">
      <alignment vertical="center"/>
    </xf>
    <xf numFmtId="0" fontId="22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25" fillId="0" borderId="0" xfId="8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25" fillId="0" borderId="0" xfId="8" quotePrefix="1" applyFont="1" applyAlignment="1">
      <alignment vertical="center" wrapText="1"/>
    </xf>
    <xf numFmtId="0" fontId="26" fillId="0" borderId="0" xfId="8" quotePrefix="1" applyFont="1" applyAlignment="1">
      <alignment vertical="center" wrapText="1"/>
    </xf>
    <xf numFmtId="0" fontId="26" fillId="0" borderId="0" xfId="8" applyFont="1" applyAlignment="1">
      <alignment vertical="center" wrapText="1"/>
    </xf>
    <xf numFmtId="0" fontId="26" fillId="0" borderId="0" xfId="8" applyFont="1" applyAlignment="1">
      <alignment vertical="center"/>
    </xf>
    <xf numFmtId="9" fontId="22" fillId="0" borderId="0" xfId="9" applyFont="1" applyAlignment="1" applyProtection="1">
      <alignment vertical="center"/>
    </xf>
    <xf numFmtId="0" fontId="10" fillId="8" borderId="1" xfId="0" applyFont="1" applyFill="1" applyBorder="1" applyAlignment="1">
      <alignment horizontal="center" vertical="center"/>
    </xf>
    <xf numFmtId="0" fontId="22" fillId="0" borderId="0" xfId="8" applyFont="1" applyAlignment="1">
      <alignment vertical="center" wrapText="1"/>
    </xf>
    <xf numFmtId="0" fontId="27" fillId="0" borderId="0" xfId="8" applyFont="1" applyAlignment="1">
      <alignment vertical="center"/>
    </xf>
    <xf numFmtId="0" fontId="10" fillId="9" borderId="1" xfId="8" applyFont="1" applyFill="1" applyBorder="1" applyAlignment="1">
      <alignment horizontal="center" vertical="center" wrapText="1"/>
    </xf>
    <xf numFmtId="0" fontId="22" fillId="0" borderId="0" xfId="0" applyFont="1"/>
    <xf numFmtId="0" fontId="10" fillId="10" borderId="1" xfId="0" applyFont="1" applyFill="1" applyBorder="1" applyAlignment="1">
      <alignment horizontal="center" vertical="center" wrapText="1"/>
    </xf>
    <xf numFmtId="0" fontId="10" fillId="0" borderId="1" xfId="8" quotePrefix="1" applyFont="1" applyBorder="1" applyAlignment="1">
      <alignment horizontal="center" vertical="center" wrapText="1"/>
    </xf>
    <xf numFmtId="0" fontId="15" fillId="0" borderId="1" xfId="8" applyFont="1" applyBorder="1" applyAlignment="1" applyProtection="1">
      <alignment horizontal="center" vertical="center" wrapText="1"/>
      <protection locked="0" hidden="1"/>
    </xf>
    <xf numFmtId="0" fontId="16" fillId="8" borderId="1" xfId="8" applyFont="1" applyFill="1" applyBorder="1" applyAlignment="1" applyProtection="1">
      <alignment horizontal="center" vertical="center"/>
      <protection locked="0" hidden="1"/>
    </xf>
    <xf numFmtId="0" fontId="16" fillId="10" borderId="1" xfId="8" applyFont="1" applyFill="1" applyBorder="1" applyAlignment="1" applyProtection="1">
      <alignment horizontal="center" vertical="center"/>
      <protection locked="0" hidden="1"/>
    </xf>
    <xf numFmtId="0" fontId="16" fillId="0" borderId="1" xfId="8" applyFont="1" applyBorder="1" applyAlignment="1" applyProtection="1">
      <alignment horizontal="center" vertical="center"/>
      <protection locked="0" hidden="1"/>
    </xf>
    <xf numFmtId="0" fontId="16" fillId="9" borderId="1" xfId="8" applyFont="1" applyFill="1" applyBorder="1" applyAlignment="1" applyProtection="1">
      <alignment horizontal="center" vertical="center" wrapText="1"/>
      <protection locked="0" hidden="1"/>
    </xf>
    <xf numFmtId="0" fontId="17" fillId="5" borderId="1" xfId="8" applyFont="1" applyFill="1" applyBorder="1" applyAlignment="1" applyProtection="1">
      <alignment horizontal="center" vertical="center" wrapText="1"/>
      <protection locked="0" hidden="1"/>
    </xf>
    <xf numFmtId="168" fontId="6" fillId="0" borderId="1" xfId="0" applyNumberFormat="1" applyFont="1" applyBorder="1" applyProtection="1">
      <protection hidden="1"/>
    </xf>
    <xf numFmtId="0" fontId="8" fillId="0" borderId="0" xfId="0" applyFont="1" applyAlignment="1">
      <alignment horizontal="left" vertical="center"/>
    </xf>
    <xf numFmtId="168" fontId="6" fillId="11" borderId="1" xfId="0" applyNumberFormat="1" applyFont="1" applyFill="1" applyBorder="1"/>
    <xf numFmtId="0" fontId="29" fillId="0" borderId="0" xfId="8" applyFont="1" applyAlignment="1">
      <alignment vertical="center" wrapText="1"/>
    </xf>
    <xf numFmtId="165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12" borderId="1" xfId="0" applyFont="1" applyFill="1" applyBorder="1" applyAlignment="1" applyProtection="1">
      <alignment horizontal="left"/>
      <protection locked="0" hidden="1"/>
    </xf>
    <xf numFmtId="0" fontId="34" fillId="5" borderId="1" xfId="0" applyFont="1" applyFill="1" applyBorder="1" applyAlignment="1">
      <alignment horizontal="center" vertical="center"/>
    </xf>
    <xf numFmtId="0" fontId="32" fillId="13" borderId="0" xfId="10" applyFont="1" applyFill="1" applyAlignment="1">
      <alignment horizontal="center" vertical="center"/>
    </xf>
    <xf numFmtId="168" fontId="33" fillId="13" borderId="0" xfId="0" applyNumberFormat="1" applyFont="1" applyFill="1" applyAlignment="1">
      <alignment horizontal="center" vertical="center"/>
    </xf>
    <xf numFmtId="0" fontId="25" fillId="0" borderId="0" xfId="8" quotePrefix="1" applyFont="1" applyAlignment="1">
      <alignment horizontal="center" vertical="center" wrapText="1"/>
    </xf>
    <xf numFmtId="167" fontId="6" fillId="14" borderId="2" xfId="0" applyNumberFormat="1" applyFont="1" applyFill="1" applyBorder="1" applyAlignment="1" applyProtection="1">
      <alignment horizontal="center" vertical="center"/>
      <protection locked="0" hidden="1"/>
    </xf>
    <xf numFmtId="167" fontId="6" fillId="14" borderId="3" xfId="0" applyNumberFormat="1" applyFont="1" applyFill="1" applyBorder="1" applyAlignment="1" applyProtection="1">
      <alignment horizontal="center" vertical="center"/>
      <protection locked="0" hidden="1"/>
    </xf>
    <xf numFmtId="0" fontId="25" fillId="0" borderId="0" xfId="8" applyFont="1" applyAlignment="1">
      <alignment horizontal="center" vertical="center"/>
    </xf>
    <xf numFmtId="166" fontId="6" fillId="14" borderId="2" xfId="0" applyNumberFormat="1" applyFont="1" applyFill="1" applyBorder="1" applyAlignment="1" applyProtection="1">
      <alignment horizontal="center" vertical="center"/>
      <protection locked="0" hidden="1"/>
    </xf>
    <xf numFmtId="166" fontId="6" fillId="14" borderId="3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0" xfId="8" applyFont="1" applyAlignment="1">
      <alignment horizontal="center" vertical="center" wrapText="1"/>
    </xf>
    <xf numFmtId="0" fontId="7" fillId="5" borderId="0" xfId="8" applyFont="1" applyFill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164" fontId="8" fillId="6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8" fillId="15" borderId="2" xfId="8" applyFont="1" applyFill="1" applyBorder="1" applyAlignment="1" applyProtection="1">
      <alignment horizontal="center" vertical="center" wrapText="1"/>
      <protection locked="0" hidden="1"/>
    </xf>
    <xf numFmtId="0" fontId="8" fillId="15" borderId="6" xfId="8" applyFont="1" applyFill="1" applyBorder="1" applyAlignment="1" applyProtection="1">
      <alignment horizontal="center" vertical="center" wrapText="1"/>
      <protection locked="0" hidden="1"/>
    </xf>
    <xf numFmtId="0" fontId="8" fillId="15" borderId="3" xfId="8" applyFont="1" applyFill="1" applyBorder="1" applyAlignment="1" applyProtection="1">
      <alignment horizontal="center" vertical="center" wrapText="1"/>
      <protection locked="0" hidden="1"/>
    </xf>
    <xf numFmtId="0" fontId="18" fillId="0" borderId="7" xfId="0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6" fillId="0" borderId="0" xfId="8" quotePrefix="1" applyFont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20" fontId="14" fillId="14" borderId="8" xfId="6" applyNumberFormat="1" applyFont="1" applyFill="1" applyBorder="1" applyAlignment="1" applyProtection="1">
      <alignment horizontal="center" vertical="center"/>
    </xf>
    <xf numFmtId="20" fontId="14" fillId="14" borderId="9" xfId="6" applyNumberFormat="1" applyFont="1" applyFill="1" applyBorder="1" applyAlignment="1" applyProtection="1">
      <alignment horizontal="center" vertical="center"/>
    </xf>
    <xf numFmtId="0" fontId="26" fillId="0" borderId="0" xfId="8" applyFont="1" applyAlignment="1">
      <alignment horizontal="center" vertical="center" wrapText="1"/>
    </xf>
    <xf numFmtId="0" fontId="30" fillId="0" borderId="0" xfId="8" applyFont="1" applyAlignment="1">
      <alignment horizontal="left" vertical="center"/>
    </xf>
    <xf numFmtId="169" fontId="28" fillId="5" borderId="0" xfId="8" applyNumberFormat="1" applyFont="1" applyFill="1" applyAlignment="1">
      <alignment horizontal="center" vertical="center" wrapText="1"/>
    </xf>
    <xf numFmtId="169" fontId="28" fillId="5" borderId="0" xfId="8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1">
    <cellStyle name="20% - Accent1" xfId="6" xr:uid="{00000000-0005-0000-0000-000000000000}"/>
    <cellStyle name="40% - Accent1" xfId="7" xr:uid="{00000000-0005-0000-0000-000001000000}"/>
    <cellStyle name="Accent3" xfId="10" xr:uid="{00000000-0005-0000-0000-000002000000}"/>
    <cellStyle name="Comma" xfId="4" xr:uid="{00000000-0005-0000-0000-000003000000}"/>
    <cellStyle name="Comma [0]" xfId="5" xr:uid="{00000000-0005-0000-0000-000004000000}"/>
    <cellStyle name="Currency" xfId="2" xr:uid="{00000000-0005-0000-0000-000005000000}"/>
    <cellStyle name="Currency [0]" xfId="3" xr:uid="{00000000-0005-0000-0000-000006000000}"/>
    <cellStyle name="Normal" xfId="0" builtinId="0"/>
    <cellStyle name="Normal 2" xfId="8" xr:uid="{00000000-0005-0000-0000-000008000000}"/>
    <cellStyle name="Percent" xfId="1" xr:uid="{00000000-0005-0000-0000-000009000000}"/>
    <cellStyle name="Percent 2" xfId="9" xr:uid="{00000000-0005-0000-0000-00000A000000}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85725</xdr:rowOff>
    </xdr:from>
    <xdr:to>
      <xdr:col>1</xdr:col>
      <xdr:colOff>1333500</xdr:colOff>
      <xdr:row>1</xdr:row>
      <xdr:rowOff>180975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0550" y="85725"/>
          <a:ext cx="1066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5"/>
  <sheetViews>
    <sheetView showGridLines="0" tabSelected="1" zoomScaleNormal="100" zoomScaleSheetLayoutView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B10" sqref="CB10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4" width="3.71093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6" width="5.28515625" style="1" customWidth="1"/>
    <col min="77" max="77" width="8.85546875" style="1" customWidth="1"/>
    <col min="78" max="16384" width="8.85546875" style="1"/>
  </cols>
  <sheetData>
    <row r="1" spans="1:76" ht="27" x14ac:dyDescent="0.2">
      <c r="B1" s="61" t="s">
        <v>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ht="21" customHeight="1" x14ac:dyDescent="0.2">
      <c r="M2" s="80" t="s">
        <v>33</v>
      </c>
      <c r="N2" s="80"/>
      <c r="O2" s="80"/>
      <c r="P2" s="80"/>
      <c r="Q2" s="80"/>
      <c r="R2" s="80"/>
      <c r="S2" s="80"/>
      <c r="T2" s="80"/>
      <c r="U2" s="81">
        <v>45560</v>
      </c>
      <c r="V2" s="81"/>
      <c r="W2" s="81"/>
      <c r="X2" s="81"/>
      <c r="Y2" s="81"/>
    </row>
    <row r="3" spans="1:76" ht="25.5" customHeight="1" x14ac:dyDescent="0.2">
      <c r="B3" s="5" t="s">
        <v>0</v>
      </c>
      <c r="C3" s="62">
        <v>45530</v>
      </c>
      <c r="D3" s="62"/>
      <c r="E3" s="62"/>
      <c r="F3" s="62"/>
      <c r="G3" s="62"/>
      <c r="H3" s="63"/>
      <c r="J3" s="64" t="s">
        <v>31</v>
      </c>
      <c r="K3" s="64"/>
      <c r="L3" s="64"/>
      <c r="M3" s="64"/>
      <c r="N3" s="64"/>
      <c r="O3" s="64"/>
      <c r="P3" s="64"/>
      <c r="Q3" s="64"/>
      <c r="R3" s="64"/>
      <c r="T3" s="6"/>
      <c r="U3" s="4"/>
      <c r="V3" s="6"/>
      <c r="W3" s="6"/>
      <c r="BM3" s="53">
        <v>25</v>
      </c>
      <c r="BN3" s="53"/>
      <c r="BO3" s="52" t="s">
        <v>37</v>
      </c>
      <c r="BP3" s="52"/>
      <c r="BQ3" s="52"/>
      <c r="BR3" s="52"/>
      <c r="BS3" s="52"/>
      <c r="BT3" s="52"/>
      <c r="BU3" s="52"/>
      <c r="BV3" s="52"/>
    </row>
    <row r="4" spans="1:76" ht="27" x14ac:dyDescent="0.35">
      <c r="B4" s="44" t="s">
        <v>2</v>
      </c>
      <c r="C4" s="8"/>
      <c r="D4" s="8"/>
      <c r="E4" s="8"/>
      <c r="F4" s="8"/>
      <c r="G4" s="8"/>
      <c r="H4" s="9"/>
      <c r="I4" s="10"/>
      <c r="J4" s="65"/>
      <c r="K4" s="65"/>
      <c r="L4" s="65"/>
      <c r="M4" s="65"/>
      <c r="N4" s="65"/>
      <c r="O4" s="65"/>
      <c r="P4" s="65"/>
      <c r="Q4" s="65"/>
      <c r="R4" s="65"/>
      <c r="S4" s="10"/>
      <c r="T4" s="11"/>
      <c r="U4" s="7"/>
      <c r="W4" s="10"/>
    </row>
    <row r="5" spans="1:76" s="12" customFormat="1" ht="24.75" customHeight="1" x14ac:dyDescent="0.25">
      <c r="A5" s="74" t="s">
        <v>4</v>
      </c>
      <c r="B5" s="76" t="s">
        <v>1</v>
      </c>
      <c r="C5" s="55">
        <f>C3</f>
        <v>45530</v>
      </c>
      <c r="D5" s="56"/>
      <c r="E5" s="55">
        <f>C5+1</f>
        <v>45531</v>
      </c>
      <c r="F5" s="56"/>
      <c r="G5" s="55">
        <f>E5+1</f>
        <v>45532</v>
      </c>
      <c r="H5" s="56"/>
      <c r="I5" s="55">
        <f>G5+1</f>
        <v>45533</v>
      </c>
      <c r="J5" s="56"/>
      <c r="K5" s="55">
        <f>I5+1</f>
        <v>45534</v>
      </c>
      <c r="L5" s="56"/>
      <c r="M5" s="55">
        <f>K5+1</f>
        <v>45535</v>
      </c>
      <c r="N5" s="56"/>
      <c r="O5" s="55">
        <f>M5+1</f>
        <v>45536</v>
      </c>
      <c r="P5" s="56"/>
      <c r="Q5" s="55">
        <f>O5+1</f>
        <v>45537</v>
      </c>
      <c r="R5" s="56"/>
      <c r="S5" s="55">
        <f>Q5+1</f>
        <v>45538</v>
      </c>
      <c r="T5" s="56"/>
      <c r="U5" s="55">
        <f>S5+1</f>
        <v>45539</v>
      </c>
      <c r="V5" s="56"/>
      <c r="W5" s="55">
        <f>U5+1</f>
        <v>45540</v>
      </c>
      <c r="X5" s="56"/>
      <c r="Y5" s="55">
        <f>W5+1</f>
        <v>45541</v>
      </c>
      <c r="Z5" s="56"/>
      <c r="AA5" s="55">
        <f>Y5+1</f>
        <v>45542</v>
      </c>
      <c r="AB5" s="56"/>
      <c r="AC5" s="55">
        <f>AA5+1</f>
        <v>45543</v>
      </c>
      <c r="AD5" s="56"/>
      <c r="AE5" s="55">
        <f>AC5+1</f>
        <v>45544</v>
      </c>
      <c r="AF5" s="56"/>
      <c r="AG5" s="55">
        <f>AE5+1</f>
        <v>45545</v>
      </c>
      <c r="AH5" s="56"/>
      <c r="AI5" s="55">
        <f>AG5+1</f>
        <v>45546</v>
      </c>
      <c r="AJ5" s="56"/>
      <c r="AK5" s="55">
        <f>AI5+1</f>
        <v>45547</v>
      </c>
      <c r="AL5" s="56"/>
      <c r="AM5" s="55">
        <f>AK5+1</f>
        <v>45548</v>
      </c>
      <c r="AN5" s="56"/>
      <c r="AO5" s="55">
        <f>AM5+1</f>
        <v>45549</v>
      </c>
      <c r="AP5" s="56"/>
      <c r="AQ5" s="55">
        <f>AO5+1</f>
        <v>45550</v>
      </c>
      <c r="AR5" s="56"/>
      <c r="AS5" s="55">
        <f>AQ5+1</f>
        <v>45551</v>
      </c>
      <c r="AT5" s="56"/>
      <c r="AU5" s="55">
        <f>AS5+1</f>
        <v>45552</v>
      </c>
      <c r="AV5" s="56"/>
      <c r="AW5" s="55">
        <f>AU5+1</f>
        <v>45553</v>
      </c>
      <c r="AX5" s="56"/>
      <c r="AY5" s="55">
        <f>AW5+1</f>
        <v>45554</v>
      </c>
      <c r="AZ5" s="56"/>
      <c r="BA5" s="55">
        <f>AY5+1</f>
        <v>45555</v>
      </c>
      <c r="BB5" s="56"/>
      <c r="BC5" s="55">
        <f>BA5+1</f>
        <v>45556</v>
      </c>
      <c r="BD5" s="56"/>
      <c r="BE5" s="55">
        <f>BC5+1</f>
        <v>45557</v>
      </c>
      <c r="BF5" s="56"/>
      <c r="BG5" s="55">
        <f>BE5+1</f>
        <v>45558</v>
      </c>
      <c r="BH5" s="56"/>
      <c r="BI5" s="55">
        <f>BG5+1</f>
        <v>45559</v>
      </c>
      <c r="BJ5" s="56"/>
      <c r="BK5" s="55">
        <f>BI5+1</f>
        <v>45560</v>
      </c>
      <c r="BL5" s="56"/>
      <c r="BM5" s="68" t="s">
        <v>5</v>
      </c>
      <c r="BN5" s="69"/>
      <c r="BO5" s="69"/>
      <c r="BP5" s="69"/>
      <c r="BQ5" s="69"/>
      <c r="BR5" s="69"/>
      <c r="BS5" s="69"/>
      <c r="BT5" s="69"/>
      <c r="BU5" s="69"/>
      <c r="BV5" s="70"/>
      <c r="BW5" s="66" t="s">
        <v>6</v>
      </c>
      <c r="BX5" s="67"/>
    </row>
    <row r="6" spans="1:76" ht="42" x14ac:dyDescent="0.2">
      <c r="A6" s="75"/>
      <c r="B6" s="77"/>
      <c r="C6" s="58">
        <f>C3</f>
        <v>45530</v>
      </c>
      <c r="D6" s="59"/>
      <c r="E6" s="58">
        <f>C6+1</f>
        <v>45531</v>
      </c>
      <c r="F6" s="59"/>
      <c r="G6" s="58">
        <f>E6+1</f>
        <v>45532</v>
      </c>
      <c r="H6" s="59"/>
      <c r="I6" s="58">
        <f>G6+1</f>
        <v>45533</v>
      </c>
      <c r="J6" s="59"/>
      <c r="K6" s="58">
        <f>I6+1</f>
        <v>45534</v>
      </c>
      <c r="L6" s="59"/>
      <c r="M6" s="58">
        <f>K6+1</f>
        <v>45535</v>
      </c>
      <c r="N6" s="59"/>
      <c r="O6" s="58">
        <f>M6+1</f>
        <v>45536</v>
      </c>
      <c r="P6" s="59"/>
      <c r="Q6" s="58">
        <f>O6+1</f>
        <v>45537</v>
      </c>
      <c r="R6" s="59"/>
      <c r="S6" s="58">
        <f>Q6+1</f>
        <v>45538</v>
      </c>
      <c r="T6" s="59"/>
      <c r="U6" s="58">
        <f>S6+1</f>
        <v>45539</v>
      </c>
      <c r="V6" s="59"/>
      <c r="W6" s="58">
        <f>U6+1</f>
        <v>45540</v>
      </c>
      <c r="X6" s="59"/>
      <c r="Y6" s="58">
        <f>W6+1</f>
        <v>45541</v>
      </c>
      <c r="Z6" s="59"/>
      <c r="AA6" s="58">
        <f>Y6+1</f>
        <v>45542</v>
      </c>
      <c r="AB6" s="59"/>
      <c r="AC6" s="58">
        <f>AA6+1</f>
        <v>45543</v>
      </c>
      <c r="AD6" s="59"/>
      <c r="AE6" s="58">
        <f>AC6+1</f>
        <v>45544</v>
      </c>
      <c r="AF6" s="59"/>
      <c r="AG6" s="58">
        <f>AE6+1</f>
        <v>45545</v>
      </c>
      <c r="AH6" s="59"/>
      <c r="AI6" s="58">
        <f>AG6+1</f>
        <v>45546</v>
      </c>
      <c r="AJ6" s="59"/>
      <c r="AK6" s="58">
        <f>AI6+1</f>
        <v>45547</v>
      </c>
      <c r="AL6" s="59"/>
      <c r="AM6" s="58">
        <f>AK6+1</f>
        <v>45548</v>
      </c>
      <c r="AN6" s="59"/>
      <c r="AO6" s="58">
        <f>AM6+1</f>
        <v>45549</v>
      </c>
      <c r="AP6" s="59"/>
      <c r="AQ6" s="58">
        <f>AO6+1</f>
        <v>45550</v>
      </c>
      <c r="AR6" s="59"/>
      <c r="AS6" s="58">
        <f>AQ6+1</f>
        <v>45551</v>
      </c>
      <c r="AT6" s="59"/>
      <c r="AU6" s="58">
        <f>AS6+1</f>
        <v>45552</v>
      </c>
      <c r="AV6" s="59"/>
      <c r="AW6" s="58">
        <f>AU6+1</f>
        <v>45553</v>
      </c>
      <c r="AX6" s="59"/>
      <c r="AY6" s="58">
        <f>AW6+1</f>
        <v>45554</v>
      </c>
      <c r="AZ6" s="59"/>
      <c r="BA6" s="58">
        <f>AY6+1</f>
        <v>45555</v>
      </c>
      <c r="BB6" s="59"/>
      <c r="BC6" s="58">
        <f>BA6+1</f>
        <v>45556</v>
      </c>
      <c r="BD6" s="59"/>
      <c r="BE6" s="58">
        <f>BC6+1</f>
        <v>45557</v>
      </c>
      <c r="BF6" s="59"/>
      <c r="BG6" s="58">
        <f>BE6+1</f>
        <v>45558</v>
      </c>
      <c r="BH6" s="59"/>
      <c r="BI6" s="58">
        <f>BG6+1</f>
        <v>45559</v>
      </c>
      <c r="BJ6" s="59"/>
      <c r="BK6" s="58">
        <f>BI6+1</f>
        <v>45560</v>
      </c>
      <c r="BL6" s="59"/>
      <c r="BM6" s="37" t="s">
        <v>7</v>
      </c>
      <c r="BN6" s="38" t="s">
        <v>8</v>
      </c>
      <c r="BO6" s="39" t="s">
        <v>9</v>
      </c>
      <c r="BP6" s="40" t="s">
        <v>28</v>
      </c>
      <c r="BQ6" s="40" t="s">
        <v>30</v>
      </c>
      <c r="BR6" s="40" t="s">
        <v>10</v>
      </c>
      <c r="BS6" s="40" t="s">
        <v>11</v>
      </c>
      <c r="BT6" s="40" t="s">
        <v>12</v>
      </c>
      <c r="BU6" s="41" t="s">
        <v>13</v>
      </c>
      <c r="BV6" s="42" t="s">
        <v>14</v>
      </c>
      <c r="BW6" s="13" t="s">
        <v>15</v>
      </c>
      <c r="BX6" s="13" t="s">
        <v>16</v>
      </c>
    </row>
    <row r="7" spans="1:76" ht="26.25" customHeight="1" x14ac:dyDescent="0.25">
      <c r="A7" s="48">
        <v>1</v>
      </c>
      <c r="B7" s="47" t="s">
        <v>39</v>
      </c>
      <c r="C7" s="22" t="s">
        <v>7</v>
      </c>
      <c r="D7" s="22" t="s">
        <v>7</v>
      </c>
      <c r="E7" s="22" t="s">
        <v>7</v>
      </c>
      <c r="F7" s="22" t="s">
        <v>7</v>
      </c>
      <c r="G7" s="22" t="s">
        <v>7</v>
      </c>
      <c r="H7" s="22" t="s">
        <v>7</v>
      </c>
      <c r="I7" s="22" t="s">
        <v>7</v>
      </c>
      <c r="J7" s="22" t="s">
        <v>7</v>
      </c>
      <c r="K7" s="22" t="s">
        <v>7</v>
      </c>
      <c r="L7" s="22" t="s">
        <v>7</v>
      </c>
      <c r="M7" s="50" t="s">
        <v>40</v>
      </c>
      <c r="N7" s="50" t="s">
        <v>40</v>
      </c>
      <c r="O7" s="50" t="s">
        <v>40</v>
      </c>
      <c r="P7" s="50" t="s">
        <v>40</v>
      </c>
      <c r="Q7" s="35" t="s">
        <v>9</v>
      </c>
      <c r="R7" s="35" t="s">
        <v>9</v>
      </c>
      <c r="S7" s="35" t="s">
        <v>9</v>
      </c>
      <c r="T7" s="35" t="s">
        <v>9</v>
      </c>
      <c r="U7" s="22" t="s">
        <v>7</v>
      </c>
      <c r="V7" s="22" t="s">
        <v>7</v>
      </c>
      <c r="W7" s="22" t="s">
        <v>7</v>
      </c>
      <c r="X7" s="22" t="s">
        <v>7</v>
      </c>
      <c r="Y7" s="22" t="s">
        <v>7</v>
      </c>
      <c r="Z7" s="22" t="s">
        <v>7</v>
      </c>
      <c r="AA7" s="22" t="s">
        <v>7</v>
      </c>
      <c r="AB7" s="22" t="s">
        <v>7</v>
      </c>
      <c r="AC7" s="50" t="s">
        <v>40</v>
      </c>
      <c r="AD7" s="50" t="s">
        <v>40</v>
      </c>
      <c r="AE7" s="22" t="s">
        <v>7</v>
      </c>
      <c r="AF7" s="22" t="s">
        <v>7</v>
      </c>
      <c r="AG7" s="22" t="s">
        <v>7</v>
      </c>
      <c r="AH7" s="22" t="s">
        <v>7</v>
      </c>
      <c r="AI7" s="22" t="s">
        <v>7</v>
      </c>
      <c r="AJ7" s="22" t="s">
        <v>7</v>
      </c>
      <c r="AK7" s="22" t="s">
        <v>7</v>
      </c>
      <c r="AL7" s="22" t="s">
        <v>7</v>
      </c>
      <c r="AM7" s="22" t="s">
        <v>7</v>
      </c>
      <c r="AN7" s="22" t="s">
        <v>7</v>
      </c>
      <c r="AO7" s="50" t="s">
        <v>40</v>
      </c>
      <c r="AP7" s="50" t="s">
        <v>40</v>
      </c>
      <c r="AQ7" s="50" t="s">
        <v>40</v>
      </c>
      <c r="AR7" s="50" t="s">
        <v>40</v>
      </c>
      <c r="AS7" s="22" t="s">
        <v>7</v>
      </c>
      <c r="AT7" s="22" t="s">
        <v>7</v>
      </c>
      <c r="AU7" s="22" t="s">
        <v>7</v>
      </c>
      <c r="AV7" s="22" t="s">
        <v>7</v>
      </c>
      <c r="AW7" s="22" t="s">
        <v>7</v>
      </c>
      <c r="AX7" s="22" t="s">
        <v>7</v>
      </c>
      <c r="AY7" s="22" t="s">
        <v>7</v>
      </c>
      <c r="AZ7" s="22" t="s">
        <v>7</v>
      </c>
      <c r="BA7" s="22" t="s">
        <v>7</v>
      </c>
      <c r="BB7" s="22" t="s">
        <v>7</v>
      </c>
      <c r="BC7" s="22" t="s">
        <v>7</v>
      </c>
      <c r="BD7" s="22" t="s">
        <v>7</v>
      </c>
      <c r="BE7" s="50" t="s">
        <v>40</v>
      </c>
      <c r="BF7" s="50" t="s">
        <v>40</v>
      </c>
      <c r="BG7" s="22" t="s">
        <v>7</v>
      </c>
      <c r="BH7" s="22" t="s">
        <v>7</v>
      </c>
      <c r="BI7" s="22" t="s">
        <v>7</v>
      </c>
      <c r="BJ7" s="22" t="s">
        <v>7</v>
      </c>
      <c r="BK7" s="22" t="s">
        <v>7</v>
      </c>
      <c r="BL7" s="22" t="s">
        <v>7</v>
      </c>
      <c r="BM7" s="43">
        <f t="shared" ref="BM7:BM17" si="0">COUNTIF($C7:$BL7,"X")*1/2</f>
        <v>23</v>
      </c>
      <c r="BN7" s="43">
        <f t="shared" ref="BN7:BN17" si="1">COUNTIF($C7:$BL7,"P")*1/2</f>
        <v>0</v>
      </c>
      <c r="BO7" s="43">
        <f t="shared" ref="BO7:BO17" si="2">COUNTIF($C7:$BL7,"NL")*1/2</f>
        <v>2</v>
      </c>
      <c r="BP7" s="43">
        <f t="shared" ref="BP7:BP17" si="3">COUNTIF($C7:$BL7,"O")*1/2</f>
        <v>0</v>
      </c>
      <c r="BQ7" s="43">
        <f t="shared" ref="BQ7:BQ17" si="4">COUNTIF($C7:$BL7,"Pr")*1/2</f>
        <v>0</v>
      </c>
      <c r="BR7" s="43">
        <f t="shared" ref="BR7:BR17" si="5">COUNTIF($C7:$BL7,"TS")*1/2</f>
        <v>0</v>
      </c>
      <c r="BS7" s="43">
        <f t="shared" ref="BS7:BS17" si="6">COUNTIF($C7:$BL7,"T")*1/2</f>
        <v>0</v>
      </c>
      <c r="BT7" s="43">
        <f t="shared" ref="BT7:BT17" si="7">COUNTIF($C7:$BL7,"NX")*1/2</f>
        <v>0</v>
      </c>
      <c r="BU7" s="43">
        <f t="shared" ref="BU7:BU17" si="8">COUNTIF($C7:$BL7,"KL")*1/2</f>
        <v>0</v>
      </c>
      <c r="BV7" s="43">
        <f t="shared" ref="BV7:BV17" si="9">SUM(BM7:BU7)-BP7-BR7-BS7-BU7-BT7</f>
        <v>25</v>
      </c>
      <c r="BW7" s="14">
        <v>7</v>
      </c>
      <c r="BX7" s="14">
        <v>7</v>
      </c>
    </row>
    <row r="8" spans="1:76" ht="26.25" customHeight="1" x14ac:dyDescent="0.25">
      <c r="A8" s="48">
        <v>2</v>
      </c>
      <c r="B8" s="47" t="s">
        <v>41</v>
      </c>
      <c r="C8" s="22" t="s">
        <v>7</v>
      </c>
      <c r="D8" s="22" t="s">
        <v>7</v>
      </c>
      <c r="E8" s="22" t="s">
        <v>7</v>
      </c>
      <c r="F8" s="22" t="s">
        <v>7</v>
      </c>
      <c r="G8" s="22" t="s">
        <v>7</v>
      </c>
      <c r="H8" s="22" t="s">
        <v>7</v>
      </c>
      <c r="I8" s="22" t="s">
        <v>7</v>
      </c>
      <c r="J8" s="22" t="s">
        <v>7</v>
      </c>
      <c r="K8" s="22" t="s">
        <v>7</v>
      </c>
      <c r="L8" s="22" t="s">
        <v>7</v>
      </c>
      <c r="M8" s="50" t="s">
        <v>40</v>
      </c>
      <c r="N8" s="50" t="s">
        <v>40</v>
      </c>
      <c r="O8" s="50" t="s">
        <v>40</v>
      </c>
      <c r="P8" s="50" t="s">
        <v>40</v>
      </c>
      <c r="Q8" s="35" t="s">
        <v>9</v>
      </c>
      <c r="R8" s="35" t="s">
        <v>9</v>
      </c>
      <c r="S8" s="35" t="s">
        <v>9</v>
      </c>
      <c r="T8" s="35" t="s">
        <v>9</v>
      </c>
      <c r="U8" s="22" t="s">
        <v>7</v>
      </c>
      <c r="V8" s="22" t="s">
        <v>7</v>
      </c>
      <c r="W8" s="22" t="s">
        <v>7</v>
      </c>
      <c r="X8" s="22" t="s">
        <v>7</v>
      </c>
      <c r="Y8" s="22" t="s">
        <v>7</v>
      </c>
      <c r="Z8" s="22" t="s">
        <v>7</v>
      </c>
      <c r="AA8" s="22" t="s">
        <v>7</v>
      </c>
      <c r="AB8" s="22" t="s">
        <v>7</v>
      </c>
      <c r="AC8" s="50" t="s">
        <v>40</v>
      </c>
      <c r="AD8" s="50" t="s">
        <v>40</v>
      </c>
      <c r="AE8" s="22" t="s">
        <v>7</v>
      </c>
      <c r="AF8" s="22" t="s">
        <v>7</v>
      </c>
      <c r="AG8" s="22" t="s">
        <v>7</v>
      </c>
      <c r="AH8" s="22" t="s">
        <v>7</v>
      </c>
      <c r="AI8" s="22" t="s">
        <v>7</v>
      </c>
      <c r="AJ8" s="22" t="s">
        <v>7</v>
      </c>
      <c r="AK8" s="22" t="s">
        <v>7</v>
      </c>
      <c r="AL8" s="22" t="s">
        <v>7</v>
      </c>
      <c r="AM8" s="22" t="s">
        <v>7</v>
      </c>
      <c r="AN8" s="22" t="s">
        <v>7</v>
      </c>
      <c r="AO8" s="50" t="s">
        <v>40</v>
      </c>
      <c r="AP8" s="50" t="s">
        <v>40</v>
      </c>
      <c r="AQ8" s="50" t="s">
        <v>40</v>
      </c>
      <c r="AR8" s="50" t="s">
        <v>40</v>
      </c>
      <c r="AS8" s="22" t="s">
        <v>7</v>
      </c>
      <c r="AT8" s="22" t="s">
        <v>7</v>
      </c>
      <c r="AU8" s="22" t="s">
        <v>7</v>
      </c>
      <c r="AV8" s="22" t="s">
        <v>7</v>
      </c>
      <c r="AW8" s="22" t="s">
        <v>7</v>
      </c>
      <c r="AX8" s="30" t="s">
        <v>8</v>
      </c>
      <c r="AY8" s="22" t="s">
        <v>7</v>
      </c>
      <c r="AZ8" s="22" t="s">
        <v>7</v>
      </c>
      <c r="BA8" s="22" t="s">
        <v>7</v>
      </c>
      <c r="BB8" s="22" t="s">
        <v>7</v>
      </c>
      <c r="BC8" s="30" t="s">
        <v>8</v>
      </c>
      <c r="BD8" s="30" t="s">
        <v>8</v>
      </c>
      <c r="BE8" s="50" t="s">
        <v>40</v>
      </c>
      <c r="BF8" s="50" t="s">
        <v>40</v>
      </c>
      <c r="BG8" s="22" t="s">
        <v>7</v>
      </c>
      <c r="BH8" s="22" t="s">
        <v>7</v>
      </c>
      <c r="BI8" s="22" t="s">
        <v>7</v>
      </c>
      <c r="BJ8" s="22" t="s">
        <v>7</v>
      </c>
      <c r="BK8" s="22" t="s">
        <v>7</v>
      </c>
      <c r="BL8" s="22" t="s">
        <v>7</v>
      </c>
      <c r="BM8" s="43">
        <f t="shared" si="0"/>
        <v>21.5</v>
      </c>
      <c r="BN8" s="43">
        <f t="shared" si="1"/>
        <v>1.5</v>
      </c>
      <c r="BO8" s="43">
        <f t="shared" si="2"/>
        <v>2</v>
      </c>
      <c r="BP8" s="43">
        <f t="shared" si="3"/>
        <v>0</v>
      </c>
      <c r="BQ8" s="43">
        <f t="shared" si="4"/>
        <v>0</v>
      </c>
      <c r="BR8" s="43">
        <f t="shared" si="5"/>
        <v>0</v>
      </c>
      <c r="BS8" s="43">
        <f t="shared" si="6"/>
        <v>0</v>
      </c>
      <c r="BT8" s="43">
        <f t="shared" si="7"/>
        <v>0</v>
      </c>
      <c r="BU8" s="43">
        <f t="shared" si="8"/>
        <v>0</v>
      </c>
      <c r="BV8" s="43">
        <f t="shared" si="9"/>
        <v>25</v>
      </c>
      <c r="BW8" s="14">
        <v>7.5</v>
      </c>
      <c r="BX8" s="14">
        <v>5</v>
      </c>
    </row>
    <row r="9" spans="1:76" ht="26.25" customHeight="1" x14ac:dyDescent="0.25">
      <c r="A9" s="48">
        <v>3</v>
      </c>
      <c r="B9" s="47" t="s">
        <v>42</v>
      </c>
      <c r="C9" s="22" t="s">
        <v>7</v>
      </c>
      <c r="D9" s="22" t="s">
        <v>7</v>
      </c>
      <c r="E9" s="22" t="s">
        <v>7</v>
      </c>
      <c r="F9" s="22" t="s">
        <v>7</v>
      </c>
      <c r="G9" s="22" t="s">
        <v>7</v>
      </c>
      <c r="H9" s="22" t="s">
        <v>7</v>
      </c>
      <c r="I9" s="22" t="s">
        <v>7</v>
      </c>
      <c r="J9" s="22" t="s">
        <v>7</v>
      </c>
      <c r="K9" s="22" t="s">
        <v>7</v>
      </c>
      <c r="L9" s="22" t="s">
        <v>7</v>
      </c>
      <c r="M9" s="50" t="s">
        <v>40</v>
      </c>
      <c r="N9" s="50" t="s">
        <v>40</v>
      </c>
      <c r="O9" s="50" t="s">
        <v>40</v>
      </c>
      <c r="P9" s="50" t="s">
        <v>40</v>
      </c>
      <c r="Q9" s="35" t="s">
        <v>9</v>
      </c>
      <c r="R9" s="35" t="s">
        <v>9</v>
      </c>
      <c r="S9" s="35" t="s">
        <v>9</v>
      </c>
      <c r="T9" s="35" t="s">
        <v>9</v>
      </c>
      <c r="U9" s="30" t="s">
        <v>8</v>
      </c>
      <c r="V9" s="22" t="s">
        <v>7</v>
      </c>
      <c r="W9" s="22" t="s">
        <v>7</v>
      </c>
      <c r="X9" s="22" t="s">
        <v>7</v>
      </c>
      <c r="Y9" s="22" t="s">
        <v>7</v>
      </c>
      <c r="Z9" s="22" t="s">
        <v>7</v>
      </c>
      <c r="AA9" s="22" t="s">
        <v>7</v>
      </c>
      <c r="AB9" s="22" t="s">
        <v>7</v>
      </c>
      <c r="AC9" s="50" t="s">
        <v>40</v>
      </c>
      <c r="AD9" s="50" t="s">
        <v>40</v>
      </c>
      <c r="AE9" s="22" t="s">
        <v>7</v>
      </c>
      <c r="AF9" s="22" t="s">
        <v>7</v>
      </c>
      <c r="AG9" s="22" t="s">
        <v>7</v>
      </c>
      <c r="AH9" s="22" t="s">
        <v>7</v>
      </c>
      <c r="AI9" s="22" t="s">
        <v>7</v>
      </c>
      <c r="AJ9" s="22" t="s">
        <v>7</v>
      </c>
      <c r="AK9" s="22" t="s">
        <v>7</v>
      </c>
      <c r="AL9" s="22" t="s">
        <v>7</v>
      </c>
      <c r="AM9" s="22" t="s">
        <v>7</v>
      </c>
      <c r="AN9" s="22" t="s">
        <v>7</v>
      </c>
      <c r="AO9" s="50" t="s">
        <v>40</v>
      </c>
      <c r="AP9" s="50" t="s">
        <v>40</v>
      </c>
      <c r="AQ9" s="50" t="s">
        <v>40</v>
      </c>
      <c r="AR9" s="50" t="s">
        <v>40</v>
      </c>
      <c r="AS9" s="22" t="s">
        <v>7</v>
      </c>
      <c r="AT9" s="22" t="s">
        <v>7</v>
      </c>
      <c r="AU9" s="22" t="s">
        <v>7</v>
      </c>
      <c r="AV9" s="22" t="s">
        <v>7</v>
      </c>
      <c r="AW9" s="22" t="s">
        <v>7</v>
      </c>
      <c r="AX9" s="22" t="s">
        <v>7</v>
      </c>
      <c r="AY9" s="22" t="s">
        <v>7</v>
      </c>
      <c r="AZ9" s="22" t="s">
        <v>7</v>
      </c>
      <c r="BA9" s="22" t="s">
        <v>7</v>
      </c>
      <c r="BB9" s="22" t="s">
        <v>7</v>
      </c>
      <c r="BC9" s="22" t="s">
        <v>7</v>
      </c>
      <c r="BD9" s="22" t="s">
        <v>7</v>
      </c>
      <c r="BE9" s="50" t="s">
        <v>40</v>
      </c>
      <c r="BF9" s="50" t="s">
        <v>40</v>
      </c>
      <c r="BG9" s="22" t="s">
        <v>7</v>
      </c>
      <c r="BH9" s="22" t="s">
        <v>7</v>
      </c>
      <c r="BI9" s="22" t="s">
        <v>7</v>
      </c>
      <c r="BJ9" s="22" t="s">
        <v>7</v>
      </c>
      <c r="BK9" s="22" t="s">
        <v>7</v>
      </c>
      <c r="BL9" s="22" t="s">
        <v>7</v>
      </c>
      <c r="BM9" s="43">
        <f t="shared" si="0"/>
        <v>22.5</v>
      </c>
      <c r="BN9" s="43">
        <f t="shared" si="1"/>
        <v>0.5</v>
      </c>
      <c r="BO9" s="43">
        <f t="shared" si="2"/>
        <v>2</v>
      </c>
      <c r="BP9" s="43">
        <f t="shared" si="3"/>
        <v>0</v>
      </c>
      <c r="BQ9" s="43">
        <f t="shared" si="4"/>
        <v>0</v>
      </c>
      <c r="BR9" s="43">
        <f t="shared" si="5"/>
        <v>0</v>
      </c>
      <c r="BS9" s="43">
        <f t="shared" si="6"/>
        <v>0</v>
      </c>
      <c r="BT9" s="43">
        <f t="shared" si="7"/>
        <v>0</v>
      </c>
      <c r="BU9" s="43">
        <f t="shared" si="8"/>
        <v>0</v>
      </c>
      <c r="BV9" s="43">
        <f t="shared" si="9"/>
        <v>25</v>
      </c>
      <c r="BW9" s="14">
        <v>4.5</v>
      </c>
      <c r="BX9" s="14">
        <v>4</v>
      </c>
    </row>
    <row r="10" spans="1:76" ht="26.25" customHeight="1" x14ac:dyDescent="0.25">
      <c r="A10" s="48">
        <v>4</v>
      </c>
      <c r="B10" s="47" t="s">
        <v>43</v>
      </c>
      <c r="C10" s="22" t="s">
        <v>7</v>
      </c>
      <c r="D10" s="22" t="s">
        <v>7</v>
      </c>
      <c r="E10" s="22" t="s">
        <v>7</v>
      </c>
      <c r="F10" s="22" t="s">
        <v>7</v>
      </c>
      <c r="G10" s="22" t="s">
        <v>7</v>
      </c>
      <c r="H10" s="22" t="s">
        <v>7</v>
      </c>
      <c r="I10" s="22" t="s">
        <v>7</v>
      </c>
      <c r="J10" s="22" t="s">
        <v>7</v>
      </c>
      <c r="K10" s="22" t="s">
        <v>7</v>
      </c>
      <c r="L10" s="22" t="s">
        <v>7</v>
      </c>
      <c r="M10" s="50" t="s">
        <v>40</v>
      </c>
      <c r="N10" s="50" t="s">
        <v>40</v>
      </c>
      <c r="O10" s="50" t="s">
        <v>40</v>
      </c>
      <c r="P10" s="50" t="s">
        <v>40</v>
      </c>
      <c r="Q10" s="35" t="s">
        <v>9</v>
      </c>
      <c r="R10" s="35" t="s">
        <v>9</v>
      </c>
      <c r="S10" s="35" t="s">
        <v>9</v>
      </c>
      <c r="T10" s="35" t="s">
        <v>9</v>
      </c>
      <c r="U10" s="22" t="s">
        <v>7</v>
      </c>
      <c r="V10" s="22" t="s">
        <v>7</v>
      </c>
      <c r="W10" s="30" t="s">
        <v>8</v>
      </c>
      <c r="X10" s="30" t="s">
        <v>8</v>
      </c>
      <c r="Y10" s="22" t="s">
        <v>7</v>
      </c>
      <c r="Z10" s="22" t="s">
        <v>7</v>
      </c>
      <c r="AA10" s="22" t="s">
        <v>7</v>
      </c>
      <c r="AB10" s="22" t="s">
        <v>7</v>
      </c>
      <c r="AC10" s="50" t="s">
        <v>40</v>
      </c>
      <c r="AD10" s="50" t="s">
        <v>40</v>
      </c>
      <c r="AE10" s="22" t="s">
        <v>7</v>
      </c>
      <c r="AF10" s="22" t="s">
        <v>7</v>
      </c>
      <c r="AG10" s="22" t="s">
        <v>7</v>
      </c>
      <c r="AH10" s="22" t="s">
        <v>7</v>
      </c>
      <c r="AI10" s="22" t="s">
        <v>7</v>
      </c>
      <c r="AJ10" s="22" t="s">
        <v>7</v>
      </c>
      <c r="AK10" s="22" t="s">
        <v>7</v>
      </c>
      <c r="AL10" s="22" t="s">
        <v>7</v>
      </c>
      <c r="AM10" s="22" t="s">
        <v>7</v>
      </c>
      <c r="AN10" s="22" t="s">
        <v>7</v>
      </c>
      <c r="AO10" s="50" t="s">
        <v>40</v>
      </c>
      <c r="AP10" s="50" t="s">
        <v>40</v>
      </c>
      <c r="AQ10" s="50" t="s">
        <v>40</v>
      </c>
      <c r="AR10" s="50" t="s">
        <v>40</v>
      </c>
      <c r="AS10" s="22" t="s">
        <v>7</v>
      </c>
      <c r="AT10" s="22" t="s">
        <v>7</v>
      </c>
      <c r="AU10" s="22" t="s">
        <v>7</v>
      </c>
      <c r="AV10" s="22" t="s">
        <v>7</v>
      </c>
      <c r="AW10" s="22" t="s">
        <v>7</v>
      </c>
      <c r="AX10" s="22" t="s">
        <v>7</v>
      </c>
      <c r="AY10" s="22" t="s">
        <v>7</v>
      </c>
      <c r="AZ10" s="22" t="s">
        <v>7</v>
      </c>
      <c r="BA10" s="22" t="s">
        <v>7</v>
      </c>
      <c r="BB10" s="22" t="s">
        <v>7</v>
      </c>
      <c r="BC10" s="22" t="s">
        <v>7</v>
      </c>
      <c r="BD10" s="22" t="s">
        <v>7</v>
      </c>
      <c r="BE10" s="50" t="s">
        <v>40</v>
      </c>
      <c r="BF10" s="50" t="s">
        <v>40</v>
      </c>
      <c r="BG10" s="22" t="s">
        <v>7</v>
      </c>
      <c r="BH10" s="22" t="s">
        <v>7</v>
      </c>
      <c r="BI10" s="22" t="s">
        <v>7</v>
      </c>
      <c r="BJ10" s="22" t="s">
        <v>7</v>
      </c>
      <c r="BK10" s="22" t="s">
        <v>7</v>
      </c>
      <c r="BL10" s="22" t="s">
        <v>7</v>
      </c>
      <c r="BM10" s="43">
        <f t="shared" si="0"/>
        <v>22</v>
      </c>
      <c r="BN10" s="43">
        <f t="shared" si="1"/>
        <v>1</v>
      </c>
      <c r="BO10" s="43">
        <f t="shared" si="2"/>
        <v>2</v>
      </c>
      <c r="BP10" s="43">
        <f t="shared" si="3"/>
        <v>0</v>
      </c>
      <c r="BQ10" s="43">
        <f t="shared" si="4"/>
        <v>0</v>
      </c>
      <c r="BR10" s="43">
        <f t="shared" si="5"/>
        <v>0</v>
      </c>
      <c r="BS10" s="43">
        <f t="shared" si="6"/>
        <v>0</v>
      </c>
      <c r="BT10" s="43">
        <f t="shared" si="7"/>
        <v>0</v>
      </c>
      <c r="BU10" s="43">
        <f t="shared" si="8"/>
        <v>0</v>
      </c>
      <c r="BV10" s="43">
        <f t="shared" si="9"/>
        <v>25</v>
      </c>
      <c r="BW10" s="14">
        <v>3</v>
      </c>
      <c r="BX10" s="14">
        <v>2</v>
      </c>
    </row>
    <row r="11" spans="1:76" ht="26.25" customHeight="1" x14ac:dyDescent="0.25">
      <c r="A11" s="48">
        <v>5</v>
      </c>
      <c r="B11" s="47" t="s">
        <v>44</v>
      </c>
      <c r="C11" s="30" t="s">
        <v>8</v>
      </c>
      <c r="D11" s="30" t="s">
        <v>8</v>
      </c>
      <c r="E11" s="33" t="s">
        <v>13</v>
      </c>
      <c r="F11" s="33" t="s">
        <v>13</v>
      </c>
      <c r="G11" s="22" t="s">
        <v>7</v>
      </c>
      <c r="H11" s="22" t="s">
        <v>7</v>
      </c>
      <c r="I11" s="22" t="s">
        <v>7</v>
      </c>
      <c r="J11" s="22" t="s">
        <v>7</v>
      </c>
      <c r="K11" s="22" t="s">
        <v>7</v>
      </c>
      <c r="L11" s="22" t="s">
        <v>7</v>
      </c>
      <c r="M11" s="50" t="s">
        <v>40</v>
      </c>
      <c r="N11" s="50" t="s">
        <v>40</v>
      </c>
      <c r="O11" s="50" t="s">
        <v>40</v>
      </c>
      <c r="P11" s="50" t="s">
        <v>40</v>
      </c>
      <c r="Q11" s="35" t="s">
        <v>9</v>
      </c>
      <c r="R11" s="35" t="s">
        <v>9</v>
      </c>
      <c r="S11" s="35" t="s">
        <v>9</v>
      </c>
      <c r="T11" s="35" t="s">
        <v>9</v>
      </c>
      <c r="U11" s="22" t="s">
        <v>7</v>
      </c>
      <c r="V11" s="22" t="s">
        <v>7</v>
      </c>
      <c r="W11" s="22" t="s">
        <v>7</v>
      </c>
      <c r="X11" s="22" t="s">
        <v>7</v>
      </c>
      <c r="Y11" s="22" t="s">
        <v>7</v>
      </c>
      <c r="Z11" s="22" t="s">
        <v>7</v>
      </c>
      <c r="AA11" s="22" t="s">
        <v>7</v>
      </c>
      <c r="AB11" s="22" t="s">
        <v>7</v>
      </c>
      <c r="AC11" s="50" t="s">
        <v>40</v>
      </c>
      <c r="AD11" s="50" t="s">
        <v>40</v>
      </c>
      <c r="AE11" s="22" t="s">
        <v>7</v>
      </c>
      <c r="AF11" s="22" t="s">
        <v>7</v>
      </c>
      <c r="AG11" s="22" t="s">
        <v>7</v>
      </c>
      <c r="AH11" s="22" t="s">
        <v>7</v>
      </c>
      <c r="AI11" s="22" t="s">
        <v>7</v>
      </c>
      <c r="AJ11" s="22" t="s">
        <v>7</v>
      </c>
      <c r="AK11" s="22" t="s">
        <v>7</v>
      </c>
      <c r="AL11" s="22" t="s">
        <v>7</v>
      </c>
      <c r="AM11" s="22" t="s">
        <v>7</v>
      </c>
      <c r="AN11" s="22" t="s">
        <v>7</v>
      </c>
      <c r="AO11" s="50" t="s">
        <v>40</v>
      </c>
      <c r="AP11" s="50" t="s">
        <v>40</v>
      </c>
      <c r="AQ11" s="50" t="s">
        <v>40</v>
      </c>
      <c r="AR11" s="50" t="s">
        <v>40</v>
      </c>
      <c r="AS11" s="22" t="s">
        <v>7</v>
      </c>
      <c r="AT11" s="22" t="s">
        <v>7</v>
      </c>
      <c r="AU11" s="22" t="s">
        <v>7</v>
      </c>
      <c r="AV11" s="22" t="s">
        <v>7</v>
      </c>
      <c r="AW11" s="22" t="s">
        <v>7</v>
      </c>
      <c r="AX11" s="30" t="s">
        <v>8</v>
      </c>
      <c r="AY11" s="22" t="s">
        <v>7</v>
      </c>
      <c r="AZ11" s="22" t="s">
        <v>7</v>
      </c>
      <c r="BA11" s="22" t="s">
        <v>7</v>
      </c>
      <c r="BB11" s="22" t="s">
        <v>7</v>
      </c>
      <c r="BC11" s="22" t="s">
        <v>7</v>
      </c>
      <c r="BD11" s="22" t="s">
        <v>7</v>
      </c>
      <c r="BE11" s="50" t="s">
        <v>40</v>
      </c>
      <c r="BF11" s="50" t="s">
        <v>40</v>
      </c>
      <c r="BG11" s="30" t="s">
        <v>8</v>
      </c>
      <c r="BH11" s="33" t="s">
        <v>13</v>
      </c>
      <c r="BI11" s="22" t="s">
        <v>7</v>
      </c>
      <c r="BJ11" s="22" t="s">
        <v>7</v>
      </c>
      <c r="BK11" s="22" t="s">
        <v>7</v>
      </c>
      <c r="BL11" s="22" t="s">
        <v>7</v>
      </c>
      <c r="BM11" s="43">
        <f t="shared" si="0"/>
        <v>19.5</v>
      </c>
      <c r="BN11" s="43">
        <f t="shared" si="1"/>
        <v>2</v>
      </c>
      <c r="BO11" s="43">
        <f t="shared" si="2"/>
        <v>2</v>
      </c>
      <c r="BP11" s="43">
        <f t="shared" si="3"/>
        <v>0</v>
      </c>
      <c r="BQ11" s="43">
        <f t="shared" si="4"/>
        <v>0</v>
      </c>
      <c r="BR11" s="43">
        <f t="shared" si="5"/>
        <v>0</v>
      </c>
      <c r="BS11" s="43">
        <f t="shared" si="6"/>
        <v>0</v>
      </c>
      <c r="BT11" s="43">
        <f t="shared" si="7"/>
        <v>0</v>
      </c>
      <c r="BU11" s="43">
        <f t="shared" si="8"/>
        <v>1.5</v>
      </c>
      <c r="BV11" s="43">
        <f t="shared" si="9"/>
        <v>23.5</v>
      </c>
      <c r="BW11" s="14">
        <v>2</v>
      </c>
      <c r="BX11" s="14">
        <v>0</v>
      </c>
    </row>
    <row r="12" spans="1:76" ht="26.25" customHeight="1" x14ac:dyDescent="0.25">
      <c r="A12" s="48">
        <v>6</v>
      </c>
      <c r="B12" s="47" t="s">
        <v>45</v>
      </c>
      <c r="C12" s="22" t="s">
        <v>7</v>
      </c>
      <c r="D12" s="22" t="s">
        <v>7</v>
      </c>
      <c r="E12" s="22" t="s">
        <v>7</v>
      </c>
      <c r="F12" s="22" t="s">
        <v>7</v>
      </c>
      <c r="G12" s="22" t="s">
        <v>7</v>
      </c>
      <c r="H12" s="22" t="s">
        <v>7</v>
      </c>
      <c r="I12" s="22" t="s">
        <v>7</v>
      </c>
      <c r="J12" s="22" t="s">
        <v>7</v>
      </c>
      <c r="K12" s="22" t="s">
        <v>7</v>
      </c>
      <c r="L12" s="22" t="s">
        <v>7</v>
      </c>
      <c r="M12" s="50" t="s">
        <v>40</v>
      </c>
      <c r="N12" s="50" t="s">
        <v>40</v>
      </c>
      <c r="O12" s="50" t="s">
        <v>40</v>
      </c>
      <c r="P12" s="50" t="s">
        <v>40</v>
      </c>
      <c r="Q12" s="35" t="s">
        <v>9</v>
      </c>
      <c r="R12" s="35" t="s">
        <v>9</v>
      </c>
      <c r="S12" s="35" t="s">
        <v>9</v>
      </c>
      <c r="T12" s="35" t="s">
        <v>9</v>
      </c>
      <c r="U12" s="22" t="s">
        <v>7</v>
      </c>
      <c r="V12" s="22" t="s">
        <v>7</v>
      </c>
      <c r="W12" s="22" t="s">
        <v>7</v>
      </c>
      <c r="X12" s="22" t="s">
        <v>7</v>
      </c>
      <c r="Y12" s="22" t="s">
        <v>7</v>
      </c>
      <c r="Z12" s="22" t="s">
        <v>7</v>
      </c>
      <c r="AA12" s="22" t="s">
        <v>7</v>
      </c>
      <c r="AB12" s="22" t="s">
        <v>7</v>
      </c>
      <c r="AC12" s="50" t="s">
        <v>40</v>
      </c>
      <c r="AD12" s="50" t="s">
        <v>40</v>
      </c>
      <c r="AE12" s="22" t="s">
        <v>7</v>
      </c>
      <c r="AF12" s="22" t="s">
        <v>7</v>
      </c>
      <c r="AG12" s="30" t="s">
        <v>8</v>
      </c>
      <c r="AH12" s="30" t="s">
        <v>8</v>
      </c>
      <c r="AI12" s="22" t="s">
        <v>7</v>
      </c>
      <c r="AJ12" s="22" t="s">
        <v>7</v>
      </c>
      <c r="AK12" s="22" t="s">
        <v>7</v>
      </c>
      <c r="AL12" s="22" t="s">
        <v>7</v>
      </c>
      <c r="AM12" s="22" t="s">
        <v>7</v>
      </c>
      <c r="AN12" s="22" t="s">
        <v>7</v>
      </c>
      <c r="AO12" s="50" t="s">
        <v>40</v>
      </c>
      <c r="AP12" s="50" t="s">
        <v>40</v>
      </c>
      <c r="AQ12" s="50" t="s">
        <v>40</v>
      </c>
      <c r="AR12" s="50" t="s">
        <v>40</v>
      </c>
      <c r="AS12" s="22" t="s">
        <v>7</v>
      </c>
      <c r="AT12" s="22" t="s">
        <v>7</v>
      </c>
      <c r="AU12" s="22" t="s">
        <v>7</v>
      </c>
      <c r="AV12" s="22" t="s">
        <v>7</v>
      </c>
      <c r="AW12" s="22" t="s">
        <v>7</v>
      </c>
      <c r="AX12" s="30" t="s">
        <v>8</v>
      </c>
      <c r="AY12" s="22" t="s">
        <v>7</v>
      </c>
      <c r="AZ12" s="22" t="s">
        <v>7</v>
      </c>
      <c r="BA12" s="22" t="s">
        <v>7</v>
      </c>
      <c r="BB12" s="22" t="s">
        <v>7</v>
      </c>
      <c r="BC12" s="22" t="s">
        <v>7</v>
      </c>
      <c r="BD12" s="22" t="s">
        <v>7</v>
      </c>
      <c r="BE12" s="50" t="s">
        <v>40</v>
      </c>
      <c r="BF12" s="50" t="s">
        <v>40</v>
      </c>
      <c r="BG12" s="22" t="s">
        <v>7</v>
      </c>
      <c r="BH12" s="22" t="s">
        <v>7</v>
      </c>
      <c r="BI12" s="22" t="s">
        <v>7</v>
      </c>
      <c r="BJ12" s="22" t="s">
        <v>7</v>
      </c>
      <c r="BK12" s="22" t="s">
        <v>7</v>
      </c>
      <c r="BL12" s="22" t="s">
        <v>7</v>
      </c>
      <c r="BM12" s="43">
        <f t="shared" si="0"/>
        <v>21.5</v>
      </c>
      <c r="BN12" s="43">
        <f t="shared" si="1"/>
        <v>1.5</v>
      </c>
      <c r="BO12" s="43">
        <f t="shared" si="2"/>
        <v>2</v>
      </c>
      <c r="BP12" s="43">
        <f t="shared" si="3"/>
        <v>0</v>
      </c>
      <c r="BQ12" s="43">
        <f t="shared" si="4"/>
        <v>0</v>
      </c>
      <c r="BR12" s="43">
        <f t="shared" si="5"/>
        <v>0</v>
      </c>
      <c r="BS12" s="43">
        <f t="shared" si="6"/>
        <v>0</v>
      </c>
      <c r="BT12" s="43">
        <f t="shared" si="7"/>
        <v>0</v>
      </c>
      <c r="BU12" s="43">
        <f t="shared" si="8"/>
        <v>0</v>
      </c>
      <c r="BV12" s="43">
        <f t="shared" si="9"/>
        <v>25</v>
      </c>
      <c r="BW12" s="14">
        <v>5</v>
      </c>
      <c r="BX12" s="14">
        <v>3.5</v>
      </c>
    </row>
    <row r="13" spans="1:76" ht="26.25" customHeight="1" x14ac:dyDescent="0.25">
      <c r="A13" s="48">
        <v>7</v>
      </c>
      <c r="B13" s="47" t="s">
        <v>46</v>
      </c>
      <c r="C13" s="22" t="s">
        <v>7</v>
      </c>
      <c r="D13" s="22" t="s">
        <v>7</v>
      </c>
      <c r="E13" s="22" t="s">
        <v>7</v>
      </c>
      <c r="F13" s="22" t="s">
        <v>7</v>
      </c>
      <c r="G13" s="22" t="s">
        <v>7</v>
      </c>
      <c r="H13" s="22" t="s">
        <v>7</v>
      </c>
      <c r="I13" s="22" t="s">
        <v>7</v>
      </c>
      <c r="J13" s="22" t="s">
        <v>7</v>
      </c>
      <c r="K13" s="22" t="s">
        <v>7</v>
      </c>
      <c r="L13" s="22" t="s">
        <v>7</v>
      </c>
      <c r="M13" s="50" t="s">
        <v>40</v>
      </c>
      <c r="N13" s="50" t="s">
        <v>40</v>
      </c>
      <c r="O13" s="50" t="s">
        <v>40</v>
      </c>
      <c r="P13" s="50" t="s">
        <v>40</v>
      </c>
      <c r="Q13" s="35" t="s">
        <v>9</v>
      </c>
      <c r="R13" s="35" t="s">
        <v>9</v>
      </c>
      <c r="S13" s="35" t="s">
        <v>9</v>
      </c>
      <c r="T13" s="35" t="s">
        <v>9</v>
      </c>
      <c r="U13" s="22" t="s">
        <v>7</v>
      </c>
      <c r="V13" s="22" t="s">
        <v>7</v>
      </c>
      <c r="W13" s="22" t="s">
        <v>7</v>
      </c>
      <c r="X13" s="22" t="s">
        <v>7</v>
      </c>
      <c r="Y13" s="22" t="s">
        <v>7</v>
      </c>
      <c r="Z13" s="22" t="s">
        <v>7</v>
      </c>
      <c r="AA13" s="22" t="s">
        <v>7</v>
      </c>
      <c r="AB13" s="22" t="s">
        <v>7</v>
      </c>
      <c r="AC13" s="50" t="s">
        <v>40</v>
      </c>
      <c r="AD13" s="50" t="s">
        <v>40</v>
      </c>
      <c r="AE13" s="30" t="s">
        <v>8</v>
      </c>
      <c r="AF13" s="30" t="s">
        <v>8</v>
      </c>
      <c r="AG13" s="33" t="s">
        <v>13</v>
      </c>
      <c r="AH13" s="33" t="s">
        <v>13</v>
      </c>
      <c r="AI13" s="33" t="s">
        <v>13</v>
      </c>
      <c r="AJ13" s="33" t="s">
        <v>13</v>
      </c>
      <c r="AK13" s="22" t="s">
        <v>7</v>
      </c>
      <c r="AL13" s="22" t="s">
        <v>7</v>
      </c>
      <c r="AM13" s="22" t="s">
        <v>7</v>
      </c>
      <c r="AN13" s="22" t="s">
        <v>7</v>
      </c>
      <c r="AO13" s="50" t="s">
        <v>40</v>
      </c>
      <c r="AP13" s="50" t="s">
        <v>40</v>
      </c>
      <c r="AQ13" s="50" t="s">
        <v>40</v>
      </c>
      <c r="AR13" s="50" t="s">
        <v>40</v>
      </c>
      <c r="AS13" s="33" t="s">
        <v>13</v>
      </c>
      <c r="AT13" s="33" t="s">
        <v>13</v>
      </c>
      <c r="AU13" s="22" t="s">
        <v>7</v>
      </c>
      <c r="AV13" s="22" t="s">
        <v>7</v>
      </c>
      <c r="AW13" s="33" t="s">
        <v>13</v>
      </c>
      <c r="AX13" s="33" t="s">
        <v>13</v>
      </c>
      <c r="AY13" s="33" t="s">
        <v>13</v>
      </c>
      <c r="AZ13" s="33" t="s">
        <v>13</v>
      </c>
      <c r="BA13" s="33" t="s">
        <v>13</v>
      </c>
      <c r="BB13" s="33" t="s">
        <v>13</v>
      </c>
      <c r="BC13" s="33" t="s">
        <v>13</v>
      </c>
      <c r="BD13" s="33" t="s">
        <v>13</v>
      </c>
      <c r="BE13" s="50" t="s">
        <v>40</v>
      </c>
      <c r="BF13" s="50" t="s">
        <v>40</v>
      </c>
      <c r="BG13" s="22" t="s">
        <v>40</v>
      </c>
      <c r="BH13" s="22" t="s">
        <v>40</v>
      </c>
      <c r="BI13" s="50" t="s">
        <v>40</v>
      </c>
      <c r="BJ13" s="50" t="s">
        <v>40</v>
      </c>
      <c r="BK13" s="50" t="s">
        <v>40</v>
      </c>
      <c r="BL13" s="50" t="s">
        <v>40</v>
      </c>
      <c r="BM13" s="43">
        <f t="shared" si="0"/>
        <v>12</v>
      </c>
      <c r="BN13" s="43">
        <f t="shared" si="1"/>
        <v>1</v>
      </c>
      <c r="BO13" s="43">
        <f t="shared" si="2"/>
        <v>2</v>
      </c>
      <c r="BP13" s="43">
        <f t="shared" si="3"/>
        <v>0</v>
      </c>
      <c r="BQ13" s="43">
        <f t="shared" si="4"/>
        <v>0</v>
      </c>
      <c r="BR13" s="43">
        <f t="shared" si="5"/>
        <v>0</v>
      </c>
      <c r="BS13" s="43">
        <f t="shared" si="6"/>
        <v>0</v>
      </c>
      <c r="BT13" s="43">
        <f t="shared" si="7"/>
        <v>0</v>
      </c>
      <c r="BU13" s="43">
        <f t="shared" si="8"/>
        <v>7</v>
      </c>
      <c r="BV13" s="43">
        <f t="shared" si="9"/>
        <v>15</v>
      </c>
      <c r="BW13" s="14">
        <v>2</v>
      </c>
      <c r="BX13" s="14">
        <v>0</v>
      </c>
    </row>
    <row r="14" spans="1:76" ht="26.25" customHeight="1" x14ac:dyDescent="0.25">
      <c r="A14" s="48">
        <v>8</v>
      </c>
      <c r="B14" s="47" t="s">
        <v>47</v>
      </c>
      <c r="C14" s="22" t="s">
        <v>7</v>
      </c>
      <c r="D14" s="22" t="s">
        <v>7</v>
      </c>
      <c r="E14" s="22" t="s">
        <v>7</v>
      </c>
      <c r="F14" s="22" t="s">
        <v>7</v>
      </c>
      <c r="G14" s="22" t="s">
        <v>7</v>
      </c>
      <c r="H14" s="22" t="s">
        <v>7</v>
      </c>
      <c r="I14" s="22" t="s">
        <v>7</v>
      </c>
      <c r="J14" s="22" t="s">
        <v>7</v>
      </c>
      <c r="K14" s="22" t="s">
        <v>7</v>
      </c>
      <c r="L14" s="22" t="s">
        <v>7</v>
      </c>
      <c r="M14" s="50" t="s">
        <v>40</v>
      </c>
      <c r="N14" s="50" t="s">
        <v>40</v>
      </c>
      <c r="O14" s="50" t="s">
        <v>40</v>
      </c>
      <c r="P14" s="50" t="s">
        <v>40</v>
      </c>
      <c r="Q14" s="35" t="s">
        <v>9</v>
      </c>
      <c r="R14" s="35" t="s">
        <v>9</v>
      </c>
      <c r="S14" s="35" t="s">
        <v>9</v>
      </c>
      <c r="T14" s="35" t="s">
        <v>9</v>
      </c>
      <c r="U14" s="22" t="s">
        <v>7</v>
      </c>
      <c r="V14" s="22" t="s">
        <v>7</v>
      </c>
      <c r="W14" s="22" t="s">
        <v>7</v>
      </c>
      <c r="X14" s="22" t="s">
        <v>7</v>
      </c>
      <c r="Y14" s="22" t="s">
        <v>7</v>
      </c>
      <c r="Z14" s="22" t="s">
        <v>7</v>
      </c>
      <c r="AA14" s="22" t="s">
        <v>7</v>
      </c>
      <c r="AB14" s="22" t="s">
        <v>7</v>
      </c>
      <c r="AC14" s="50" t="s">
        <v>40</v>
      </c>
      <c r="AD14" s="50" t="s">
        <v>40</v>
      </c>
      <c r="AE14" s="22" t="s">
        <v>7</v>
      </c>
      <c r="AF14" s="22" t="s">
        <v>7</v>
      </c>
      <c r="AG14" s="22" t="s">
        <v>7</v>
      </c>
      <c r="AH14" s="22" t="s">
        <v>7</v>
      </c>
      <c r="AI14" s="22" t="s">
        <v>7</v>
      </c>
      <c r="AJ14" s="22" t="s">
        <v>7</v>
      </c>
      <c r="AK14" s="22" t="s">
        <v>7</v>
      </c>
      <c r="AL14" s="22" t="s">
        <v>7</v>
      </c>
      <c r="AM14" s="22" t="s">
        <v>7</v>
      </c>
      <c r="AN14" s="22" t="s">
        <v>7</v>
      </c>
      <c r="AO14" s="50" t="s">
        <v>40</v>
      </c>
      <c r="AP14" s="50" t="s">
        <v>40</v>
      </c>
      <c r="AQ14" s="50" t="s">
        <v>40</v>
      </c>
      <c r="AR14" s="50" t="s">
        <v>40</v>
      </c>
      <c r="AS14" s="22" t="s">
        <v>7</v>
      </c>
      <c r="AT14" s="22" t="s">
        <v>7</v>
      </c>
      <c r="AU14" s="22" t="s">
        <v>7</v>
      </c>
      <c r="AV14" s="22" t="s">
        <v>7</v>
      </c>
      <c r="AW14" s="22" t="s">
        <v>7</v>
      </c>
      <c r="AX14" s="22" t="s">
        <v>7</v>
      </c>
      <c r="AY14" s="22" t="s">
        <v>7</v>
      </c>
      <c r="AZ14" s="22" t="s">
        <v>7</v>
      </c>
      <c r="BA14" s="22" t="s">
        <v>7</v>
      </c>
      <c r="BB14" s="22" t="s">
        <v>7</v>
      </c>
      <c r="BC14" s="22" t="s">
        <v>7</v>
      </c>
      <c r="BD14" s="22" t="s">
        <v>7</v>
      </c>
      <c r="BE14" s="50" t="s">
        <v>40</v>
      </c>
      <c r="BF14" s="50" t="s">
        <v>40</v>
      </c>
      <c r="BG14" s="22" t="s">
        <v>7</v>
      </c>
      <c r="BH14" s="22" t="s">
        <v>7</v>
      </c>
      <c r="BI14" s="22" t="s">
        <v>7</v>
      </c>
      <c r="BJ14" s="22" t="s">
        <v>7</v>
      </c>
      <c r="BK14" s="22" t="s">
        <v>7</v>
      </c>
      <c r="BL14" s="22" t="s">
        <v>7</v>
      </c>
      <c r="BM14" s="43">
        <f t="shared" si="0"/>
        <v>23</v>
      </c>
      <c r="BN14" s="43">
        <f t="shared" si="1"/>
        <v>0</v>
      </c>
      <c r="BO14" s="43">
        <f t="shared" si="2"/>
        <v>2</v>
      </c>
      <c r="BP14" s="43">
        <f t="shared" si="3"/>
        <v>0</v>
      </c>
      <c r="BQ14" s="43">
        <f t="shared" si="4"/>
        <v>0</v>
      </c>
      <c r="BR14" s="43">
        <f t="shared" si="5"/>
        <v>0</v>
      </c>
      <c r="BS14" s="43">
        <f t="shared" si="6"/>
        <v>0</v>
      </c>
      <c r="BT14" s="43">
        <f t="shared" si="7"/>
        <v>0</v>
      </c>
      <c r="BU14" s="43">
        <f t="shared" si="8"/>
        <v>0</v>
      </c>
      <c r="BV14" s="43">
        <f t="shared" si="9"/>
        <v>25</v>
      </c>
      <c r="BW14" s="14">
        <v>1.5</v>
      </c>
      <c r="BX14" s="14">
        <v>1</v>
      </c>
    </row>
    <row r="15" spans="1:76" ht="26.25" customHeight="1" x14ac:dyDescent="0.25">
      <c r="A15" s="48">
        <v>9</v>
      </c>
      <c r="B15" s="47" t="s">
        <v>48</v>
      </c>
      <c r="C15" s="22" t="s">
        <v>7</v>
      </c>
      <c r="D15" s="22" t="s">
        <v>7</v>
      </c>
      <c r="E15" s="22" t="s">
        <v>7</v>
      </c>
      <c r="F15" s="22" t="s">
        <v>7</v>
      </c>
      <c r="G15" s="22" t="s">
        <v>7</v>
      </c>
      <c r="H15" s="22" t="s">
        <v>7</v>
      </c>
      <c r="I15" s="30" t="s">
        <v>8</v>
      </c>
      <c r="J15" s="30" t="s">
        <v>8</v>
      </c>
      <c r="K15" s="22" t="s">
        <v>7</v>
      </c>
      <c r="L15" s="22" t="s">
        <v>7</v>
      </c>
      <c r="M15" s="50" t="s">
        <v>40</v>
      </c>
      <c r="N15" s="50" t="s">
        <v>40</v>
      </c>
      <c r="O15" s="50" t="s">
        <v>40</v>
      </c>
      <c r="P15" s="50" t="s">
        <v>40</v>
      </c>
      <c r="Q15" s="35" t="s">
        <v>9</v>
      </c>
      <c r="R15" s="35" t="s">
        <v>9</v>
      </c>
      <c r="S15" s="35" t="s">
        <v>9</v>
      </c>
      <c r="T15" s="35" t="s">
        <v>9</v>
      </c>
      <c r="U15" s="22" t="s">
        <v>7</v>
      </c>
      <c r="V15" s="22" t="s">
        <v>7</v>
      </c>
      <c r="W15" s="30" t="s">
        <v>8</v>
      </c>
      <c r="X15" s="30" t="s">
        <v>8</v>
      </c>
      <c r="Y15" s="22" t="s">
        <v>7</v>
      </c>
      <c r="Z15" s="22" t="s">
        <v>7</v>
      </c>
      <c r="AA15" s="22" t="s">
        <v>7</v>
      </c>
      <c r="AB15" s="22" t="s">
        <v>7</v>
      </c>
      <c r="AC15" s="50" t="s">
        <v>40</v>
      </c>
      <c r="AD15" s="50" t="s">
        <v>40</v>
      </c>
      <c r="AE15" s="22" t="s">
        <v>7</v>
      </c>
      <c r="AF15" s="22" t="s">
        <v>7</v>
      </c>
      <c r="AG15" s="22" t="s">
        <v>7</v>
      </c>
      <c r="AH15" s="22" t="s">
        <v>7</v>
      </c>
      <c r="AI15" s="22" t="s">
        <v>7</v>
      </c>
      <c r="AJ15" s="22" t="s">
        <v>7</v>
      </c>
      <c r="AK15" s="22" t="s">
        <v>7</v>
      </c>
      <c r="AL15" s="22" t="s">
        <v>7</v>
      </c>
      <c r="AM15" s="22" t="s">
        <v>7</v>
      </c>
      <c r="AN15" s="22" t="s">
        <v>7</v>
      </c>
      <c r="AO15" s="50" t="s">
        <v>40</v>
      </c>
      <c r="AP15" s="50" t="s">
        <v>40</v>
      </c>
      <c r="AQ15" s="50" t="s">
        <v>40</v>
      </c>
      <c r="AR15" s="50" t="s">
        <v>40</v>
      </c>
      <c r="AS15" s="22" t="s">
        <v>7</v>
      </c>
      <c r="AT15" s="22" t="s">
        <v>7</v>
      </c>
      <c r="AU15" s="22" t="s">
        <v>7</v>
      </c>
      <c r="AV15" s="22" t="s">
        <v>7</v>
      </c>
      <c r="AW15" s="33" t="s">
        <v>13</v>
      </c>
      <c r="AX15" s="33" t="s">
        <v>13</v>
      </c>
      <c r="AY15" s="22" t="s">
        <v>7</v>
      </c>
      <c r="AZ15" s="22" t="s">
        <v>7</v>
      </c>
      <c r="BA15" s="22" t="s">
        <v>7</v>
      </c>
      <c r="BB15" s="22" t="s">
        <v>7</v>
      </c>
      <c r="BC15" s="22" t="s">
        <v>7</v>
      </c>
      <c r="BD15" s="22" t="s">
        <v>7</v>
      </c>
      <c r="BE15" s="50" t="s">
        <v>40</v>
      </c>
      <c r="BF15" s="50" t="s">
        <v>40</v>
      </c>
      <c r="BG15" s="22" t="s">
        <v>7</v>
      </c>
      <c r="BH15" s="22" t="s">
        <v>7</v>
      </c>
      <c r="BI15" s="22" t="s">
        <v>7</v>
      </c>
      <c r="BJ15" s="22" t="s">
        <v>7</v>
      </c>
      <c r="BK15" s="22" t="s">
        <v>7</v>
      </c>
      <c r="BL15" s="22" t="s">
        <v>7</v>
      </c>
      <c r="BM15" s="43">
        <f t="shared" si="0"/>
        <v>20</v>
      </c>
      <c r="BN15" s="43">
        <f t="shared" si="1"/>
        <v>2</v>
      </c>
      <c r="BO15" s="43">
        <f t="shared" si="2"/>
        <v>2</v>
      </c>
      <c r="BP15" s="43">
        <f t="shared" si="3"/>
        <v>0</v>
      </c>
      <c r="BQ15" s="43">
        <f t="shared" si="4"/>
        <v>0</v>
      </c>
      <c r="BR15" s="43">
        <f t="shared" si="5"/>
        <v>0</v>
      </c>
      <c r="BS15" s="43">
        <f t="shared" si="6"/>
        <v>0</v>
      </c>
      <c r="BT15" s="43">
        <f t="shared" si="7"/>
        <v>0</v>
      </c>
      <c r="BU15" s="43">
        <f t="shared" si="8"/>
        <v>1</v>
      </c>
      <c r="BV15" s="43">
        <f t="shared" si="9"/>
        <v>24</v>
      </c>
      <c r="BW15" s="14">
        <v>2</v>
      </c>
      <c r="BX15" s="14">
        <v>0</v>
      </c>
    </row>
    <row r="16" spans="1:76" ht="26.25" customHeight="1" x14ac:dyDescent="0.2">
      <c r="A16" s="48"/>
      <c r="B16" s="47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1"/>
      <c r="P16" s="51"/>
      <c r="Q16" s="51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51"/>
      <c r="BI16" s="51"/>
      <c r="BJ16" s="51"/>
      <c r="BK16" s="51"/>
      <c r="BL16" s="51"/>
      <c r="BM16" s="43">
        <f t="shared" si="0"/>
        <v>0</v>
      </c>
      <c r="BN16" s="43">
        <f t="shared" si="1"/>
        <v>0</v>
      </c>
      <c r="BO16" s="43">
        <f t="shared" si="2"/>
        <v>0</v>
      </c>
      <c r="BP16" s="43">
        <f t="shared" si="3"/>
        <v>0</v>
      </c>
      <c r="BQ16" s="43">
        <f t="shared" si="4"/>
        <v>0</v>
      </c>
      <c r="BR16" s="43">
        <f t="shared" si="5"/>
        <v>0</v>
      </c>
      <c r="BS16" s="43">
        <f t="shared" si="6"/>
        <v>0</v>
      </c>
      <c r="BT16" s="43">
        <f t="shared" si="7"/>
        <v>0</v>
      </c>
      <c r="BU16" s="43">
        <f t="shared" si="8"/>
        <v>0</v>
      </c>
      <c r="BV16" s="43">
        <f t="shared" si="9"/>
        <v>0</v>
      </c>
      <c r="BW16" s="14"/>
      <c r="BX16" s="14"/>
    </row>
    <row r="17" spans="1:107" ht="26.25" customHeight="1" x14ac:dyDescent="0.2">
      <c r="A17" s="48"/>
      <c r="B17" s="47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1"/>
      <c r="P17" s="51"/>
      <c r="Q17" s="51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51"/>
      <c r="BI17" s="51"/>
      <c r="BJ17" s="51"/>
      <c r="BK17" s="51"/>
      <c r="BL17" s="51"/>
      <c r="BM17" s="43">
        <f t="shared" si="0"/>
        <v>0</v>
      </c>
      <c r="BN17" s="43">
        <f t="shared" si="1"/>
        <v>0</v>
      </c>
      <c r="BO17" s="43">
        <f t="shared" si="2"/>
        <v>0</v>
      </c>
      <c r="BP17" s="43">
        <f t="shared" si="3"/>
        <v>0</v>
      </c>
      <c r="BQ17" s="43">
        <f t="shared" si="4"/>
        <v>0</v>
      </c>
      <c r="BR17" s="43">
        <f t="shared" si="5"/>
        <v>0</v>
      </c>
      <c r="BS17" s="43">
        <f t="shared" si="6"/>
        <v>0</v>
      </c>
      <c r="BT17" s="43">
        <f t="shared" si="7"/>
        <v>0</v>
      </c>
      <c r="BU17" s="43">
        <f t="shared" si="8"/>
        <v>0</v>
      </c>
      <c r="BV17" s="43">
        <f t="shared" si="9"/>
        <v>0</v>
      </c>
      <c r="BW17" s="14"/>
      <c r="BX17" s="14"/>
    </row>
    <row r="18" spans="1:107" ht="19.5" customHeight="1" x14ac:dyDescent="0.2">
      <c r="A18" s="82" t="s">
        <v>34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45">
        <f t="shared" ref="BM18:BX18" si="10">SUM(BM7:BM17)</f>
        <v>185</v>
      </c>
      <c r="BN18" s="45">
        <f t="shared" si="10"/>
        <v>9.5</v>
      </c>
      <c r="BO18" s="45">
        <f t="shared" si="10"/>
        <v>18</v>
      </c>
      <c r="BP18" s="45">
        <f t="shared" si="10"/>
        <v>0</v>
      </c>
      <c r="BQ18" s="45">
        <f t="shared" si="10"/>
        <v>0</v>
      </c>
      <c r="BR18" s="45">
        <f t="shared" si="10"/>
        <v>0</v>
      </c>
      <c r="BS18" s="45">
        <f t="shared" si="10"/>
        <v>0</v>
      </c>
      <c r="BT18" s="45">
        <f t="shared" si="10"/>
        <v>0</v>
      </c>
      <c r="BU18" s="45">
        <f t="shared" si="10"/>
        <v>9.5</v>
      </c>
      <c r="BV18" s="45">
        <f t="shared" si="10"/>
        <v>212.5</v>
      </c>
      <c r="BW18" s="45">
        <f t="shared" si="10"/>
        <v>34.5</v>
      </c>
      <c r="BX18" s="45">
        <f t="shared" si="10"/>
        <v>22.5</v>
      </c>
    </row>
    <row r="19" spans="1:107" s="17" customFormat="1" ht="30" customHeight="1" x14ac:dyDescent="0.2">
      <c r="A19" s="71" t="s">
        <v>32</v>
      </c>
      <c r="B19" s="71"/>
      <c r="C19" s="15"/>
      <c r="D19" s="15"/>
      <c r="E19" s="1"/>
      <c r="F19" s="1"/>
      <c r="G19" s="16"/>
      <c r="I19" s="18"/>
      <c r="AC19" s="1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19"/>
      <c r="BZ19" s="19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</row>
    <row r="20" spans="1:107" s="17" customFormat="1" ht="27.75" customHeight="1" x14ac:dyDescent="0.2">
      <c r="A20" s="72" t="s">
        <v>17</v>
      </c>
      <c r="B20" s="72"/>
      <c r="C20" s="21"/>
      <c r="D20" s="21"/>
      <c r="E20" s="22" t="s">
        <v>7</v>
      </c>
      <c r="F20" s="1"/>
      <c r="G20" s="1"/>
      <c r="H20" s="57" t="s">
        <v>18</v>
      </c>
      <c r="I20" s="57"/>
      <c r="J20" s="57"/>
      <c r="K20" s="23"/>
      <c r="L20" s="24" t="s">
        <v>28</v>
      </c>
      <c r="M20" s="23"/>
      <c r="N20" s="23"/>
      <c r="P20" s="73" t="s">
        <v>19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25"/>
      <c r="AB20" s="25"/>
      <c r="AC20" s="26"/>
      <c r="AD20" s="60" t="s">
        <v>35</v>
      </c>
      <c r="AE20" s="60"/>
      <c r="AF20" s="60"/>
      <c r="AG20" s="60"/>
      <c r="AH20" s="60"/>
      <c r="AI20" s="60"/>
      <c r="AJ20" s="60"/>
      <c r="AK20" s="60"/>
      <c r="AL20" s="46"/>
      <c r="AM20" s="46"/>
      <c r="AN20" s="46"/>
      <c r="AO20" s="60" t="s">
        <v>36</v>
      </c>
      <c r="AP20" s="60"/>
      <c r="AQ20" s="60"/>
      <c r="AR20" s="60"/>
      <c r="AS20" s="60"/>
      <c r="AT20" s="60"/>
      <c r="AU20" s="60"/>
      <c r="AV20" s="60"/>
      <c r="AW20" s="46"/>
      <c r="AX20" s="46"/>
      <c r="AY20" s="46"/>
      <c r="AZ20" s="46"/>
      <c r="BA20" s="46"/>
      <c r="BB20" s="46"/>
      <c r="BC20" s="46"/>
      <c r="BD20" s="60" t="s">
        <v>20</v>
      </c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Y20" s="27"/>
      <c r="BZ20" s="27"/>
      <c r="CB20" s="27"/>
      <c r="CC20" s="27"/>
      <c r="CD20" s="27"/>
      <c r="CE20" s="27"/>
      <c r="CF20" s="27"/>
      <c r="CG20" s="27"/>
      <c r="CH20" s="27"/>
      <c r="CI20" s="27"/>
      <c r="CJ20" s="28"/>
      <c r="CK20" s="28"/>
      <c r="CL20" s="27"/>
      <c r="CM20" s="27"/>
      <c r="CN20" s="27"/>
      <c r="DC20" s="29"/>
    </row>
    <row r="21" spans="1:107" s="17" customFormat="1" ht="27.75" customHeight="1" x14ac:dyDescent="0.2">
      <c r="A21" s="72" t="s">
        <v>21</v>
      </c>
      <c r="B21" s="72"/>
      <c r="C21" s="21"/>
      <c r="D21" s="21"/>
      <c r="E21" s="30" t="s">
        <v>8</v>
      </c>
      <c r="F21" s="1"/>
      <c r="G21" s="25"/>
      <c r="H21" s="54" t="s">
        <v>22</v>
      </c>
      <c r="I21" s="54"/>
      <c r="J21" s="54"/>
      <c r="K21" s="25"/>
      <c r="L21" s="24" t="s">
        <v>28</v>
      </c>
      <c r="M21" s="25"/>
      <c r="N21" s="25"/>
      <c r="Y21" s="25"/>
      <c r="Z21" s="25"/>
      <c r="AA21" s="25"/>
      <c r="AB21" s="25"/>
      <c r="AC21" s="25"/>
      <c r="AD21" s="25"/>
      <c r="AE21" s="25"/>
      <c r="AF21" s="25"/>
      <c r="AH21" s="31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25"/>
      <c r="BN21" s="25"/>
      <c r="BO21" s="26"/>
      <c r="BP21" s="26"/>
      <c r="BQ21" s="78"/>
      <c r="BR21" s="78"/>
      <c r="BS21" s="78"/>
      <c r="BT21" s="27"/>
      <c r="BU21" s="27"/>
      <c r="BV21" s="27"/>
      <c r="BW21" s="27"/>
      <c r="BX21" s="27"/>
      <c r="BY21" s="25"/>
      <c r="CI21" s="32"/>
      <c r="CJ21" s="31"/>
      <c r="CK21" s="31"/>
      <c r="CL21" s="31"/>
      <c r="CM21" s="31"/>
      <c r="CN21" s="31"/>
    </row>
    <row r="22" spans="1:107" s="17" customFormat="1" ht="27.75" customHeight="1" x14ac:dyDescent="0.2">
      <c r="A22" s="72" t="s">
        <v>23</v>
      </c>
      <c r="B22" s="72"/>
      <c r="C22" s="21"/>
      <c r="D22" s="21"/>
      <c r="E22" s="33" t="s">
        <v>13</v>
      </c>
      <c r="F22" s="1"/>
      <c r="G22" s="25"/>
      <c r="H22" s="54" t="s">
        <v>24</v>
      </c>
      <c r="I22" s="54"/>
      <c r="J22" s="54"/>
      <c r="K22" s="25"/>
      <c r="L22" s="24" t="s">
        <v>10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BM22" s="25"/>
      <c r="BN22" s="25"/>
      <c r="BO22" s="25"/>
      <c r="BP22" s="25"/>
      <c r="BQ22" s="25"/>
      <c r="BR22" s="25"/>
      <c r="BT22" s="31"/>
      <c r="BU22" s="31"/>
      <c r="BV22" s="31"/>
      <c r="BW22" s="31"/>
      <c r="BX22" s="31"/>
      <c r="BY22" s="25"/>
      <c r="CI22" s="32"/>
    </row>
    <row r="23" spans="1:107" s="17" customFormat="1" ht="27.75" customHeight="1" x14ac:dyDescent="0.25">
      <c r="A23" s="72" t="s">
        <v>25</v>
      </c>
      <c r="B23" s="72"/>
      <c r="C23" s="34"/>
      <c r="D23" s="34"/>
      <c r="E23" s="35" t="s">
        <v>9</v>
      </c>
      <c r="F23" s="1"/>
      <c r="G23" s="25"/>
      <c r="H23" s="57" t="s">
        <v>26</v>
      </c>
      <c r="I23" s="57"/>
      <c r="J23" s="57"/>
      <c r="K23" s="23"/>
      <c r="L23" s="36" t="s">
        <v>11</v>
      </c>
      <c r="M23" s="23"/>
      <c r="N23" s="23"/>
      <c r="O23" s="23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F23" s="25"/>
      <c r="BM23" s="25"/>
      <c r="BN23" s="25"/>
      <c r="BO23" s="25"/>
      <c r="BP23" s="25"/>
      <c r="BQ23" s="25"/>
      <c r="BR23" s="25"/>
      <c r="BY23" s="25"/>
      <c r="CI23" s="32"/>
    </row>
    <row r="24" spans="1:107" s="17" customFormat="1" ht="27.75" customHeight="1" x14ac:dyDescent="0.25">
      <c r="A24" s="72" t="s">
        <v>38</v>
      </c>
      <c r="B24" s="72"/>
      <c r="C24" s="34"/>
      <c r="D24" s="34"/>
      <c r="E24" s="50"/>
      <c r="F24" s="1"/>
      <c r="G24" s="54" t="s">
        <v>27</v>
      </c>
      <c r="H24" s="54"/>
      <c r="I24" s="54"/>
      <c r="J24" s="54"/>
      <c r="K24" s="25"/>
      <c r="L24" s="36" t="s">
        <v>12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R24" s="25"/>
      <c r="BY24" s="25"/>
      <c r="CI24" s="32"/>
    </row>
    <row r="25" spans="1:107" ht="33" customHeight="1" x14ac:dyDescent="0.2">
      <c r="E25" s="22"/>
      <c r="F25" s="54" t="s">
        <v>29</v>
      </c>
      <c r="G25" s="54"/>
      <c r="H25" s="54"/>
      <c r="I25" s="54"/>
      <c r="J25" s="54"/>
      <c r="K25" s="25"/>
      <c r="L25" s="36" t="s">
        <v>30</v>
      </c>
    </row>
  </sheetData>
  <mergeCells count="92">
    <mergeCell ref="BK5:BL5"/>
    <mergeCell ref="BE5:BF5"/>
    <mergeCell ref="BC6:BD6"/>
    <mergeCell ref="BE6:BF6"/>
    <mergeCell ref="BG5:BH5"/>
    <mergeCell ref="BG6:BH6"/>
    <mergeCell ref="BI5:BJ5"/>
    <mergeCell ref="A23:B23"/>
    <mergeCell ref="A24:B24"/>
    <mergeCell ref="M2:T2"/>
    <mergeCell ref="U2:Y2"/>
    <mergeCell ref="A21:B21"/>
    <mergeCell ref="O6:P6"/>
    <mergeCell ref="Q6:R6"/>
    <mergeCell ref="S6:T6"/>
    <mergeCell ref="U6:V6"/>
    <mergeCell ref="W6:X6"/>
    <mergeCell ref="Y6:Z6"/>
    <mergeCell ref="M5:N5"/>
    <mergeCell ref="O5:P5"/>
    <mergeCell ref="Q5:R5"/>
    <mergeCell ref="A18:BL18"/>
    <mergeCell ref="A22:B22"/>
    <mergeCell ref="AM6:AN6"/>
    <mergeCell ref="AO6:AP6"/>
    <mergeCell ref="AQ6:AR6"/>
    <mergeCell ref="BQ21:BS21"/>
    <mergeCell ref="AO20:AV20"/>
    <mergeCell ref="BD20:BO20"/>
    <mergeCell ref="BM19:BX19"/>
    <mergeCell ref="BK6:BL6"/>
    <mergeCell ref="BI6:BJ6"/>
    <mergeCell ref="A19:B19"/>
    <mergeCell ref="A20:B20"/>
    <mergeCell ref="P20:Z20"/>
    <mergeCell ref="A5:A6"/>
    <mergeCell ref="B5:B6"/>
    <mergeCell ref="C5:D5"/>
    <mergeCell ref="E5:F5"/>
    <mergeCell ref="G5:H5"/>
    <mergeCell ref="H20:J20"/>
    <mergeCell ref="S5:T5"/>
    <mergeCell ref="U5:V5"/>
    <mergeCell ref="W5:X5"/>
    <mergeCell ref="BW5:BX5"/>
    <mergeCell ref="C6:D6"/>
    <mergeCell ref="E6:F6"/>
    <mergeCell ref="G6:H6"/>
    <mergeCell ref="I6:J6"/>
    <mergeCell ref="K6:L6"/>
    <mergeCell ref="M6:N6"/>
    <mergeCell ref="AW5:AX5"/>
    <mergeCell ref="AS6:AT6"/>
    <mergeCell ref="AU6:AV6"/>
    <mergeCell ref="AW6:AX6"/>
    <mergeCell ref="AA6:AB6"/>
    <mergeCell ref="AC6:AD6"/>
    <mergeCell ref="AE6:AF6"/>
    <mergeCell ref="AG6:AH6"/>
    <mergeCell ref="BM5:BV5"/>
    <mergeCell ref="B1:AV1"/>
    <mergeCell ref="C3:H3"/>
    <mergeCell ref="J3:R4"/>
    <mergeCell ref="I5:J5"/>
    <mergeCell ref="K5:L5"/>
    <mergeCell ref="AU5:AV5"/>
    <mergeCell ref="Y5:Z5"/>
    <mergeCell ref="AA5:AB5"/>
    <mergeCell ref="AC5:AD5"/>
    <mergeCell ref="AE5:AF5"/>
    <mergeCell ref="AG5:AH5"/>
    <mergeCell ref="AI5:AJ5"/>
    <mergeCell ref="AM5:AN5"/>
    <mergeCell ref="AO5:AP5"/>
    <mergeCell ref="AQ5:AR5"/>
    <mergeCell ref="AS5:AT5"/>
    <mergeCell ref="BO3:BV3"/>
    <mergeCell ref="BM3:BN3"/>
    <mergeCell ref="F25:J25"/>
    <mergeCell ref="AK5:AL5"/>
    <mergeCell ref="H21:J21"/>
    <mergeCell ref="H22:J22"/>
    <mergeCell ref="H23:J23"/>
    <mergeCell ref="G24:J24"/>
    <mergeCell ref="AI6:AJ6"/>
    <mergeCell ref="AK6:AL6"/>
    <mergeCell ref="AD20:AK20"/>
    <mergeCell ref="AY5:AZ5"/>
    <mergeCell ref="BA5:BB5"/>
    <mergeCell ref="AY6:AZ6"/>
    <mergeCell ref="BA6:BB6"/>
    <mergeCell ref="BC5:BD5"/>
  </mergeCells>
  <conditionalFormatting sqref="C5:AY5">
    <cfRule type="expression" dxfId="8" priority="72">
      <formula>$C$6="Sat"</formula>
    </cfRule>
  </conditionalFormatting>
  <conditionalFormatting sqref="C6:BL6">
    <cfRule type="expression" dxfId="7" priority="75">
      <formula>$C$6="Sat"</formula>
    </cfRule>
  </conditionalFormatting>
  <conditionalFormatting sqref="M7:P15 AC7:AD15 AO7:AR15 BE7:BF15 BI13:BL13 E24">
    <cfRule type="expression" dxfId="6" priority="1">
      <formula>$C$6="Sat"</formula>
    </cfRule>
  </conditionalFormatting>
  <conditionalFormatting sqref="BA5">
    <cfRule type="expression" dxfId="5" priority="79">
      <formula>$C$6="Sat"</formula>
    </cfRule>
  </conditionalFormatting>
  <conditionalFormatting sqref="BC5">
    <cfRule type="expression" dxfId="4" priority="78">
      <formula>$C$6="Sat"</formula>
    </cfRule>
  </conditionalFormatting>
  <conditionalFormatting sqref="BE5">
    <cfRule type="expression" dxfId="3" priority="77">
      <formula>$C$6="Sat"</formula>
    </cfRule>
  </conditionalFormatting>
  <conditionalFormatting sqref="BG5">
    <cfRule type="expression" dxfId="2" priority="76">
      <formula>$C$6="Sat"</formula>
    </cfRule>
  </conditionalFormatting>
  <conditionalFormatting sqref="BI5">
    <cfRule type="expression" dxfId="1" priority="3">
      <formula>$C$6="Sat"</formula>
    </cfRule>
  </conditionalFormatting>
  <conditionalFormatting sqref="BK5">
    <cfRule type="expression" dxfId="0" priority="2">
      <formula>$C$6="Sat"</formula>
    </cfRule>
  </conditionalFormatting>
  <printOptions horizontalCentered="1" verticalCentered="1"/>
  <pageMargins left="0.15748031496063" right="0.15748031496063" top="0.15748031496063" bottom="0.15748031496063" header="0.27" footer="0.31496062992126"/>
  <pageSetup paperSize="9" scale="43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Nhân viên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>ĐÀO LÝ TRÂN</cp:lastModifiedBy>
  <cp:lastPrinted>2024-09-25T09:30:15Z</cp:lastPrinted>
  <dcterms:created xsi:type="dcterms:W3CDTF">2015-01-11T13:26:01Z</dcterms:created>
  <dcterms:modified xsi:type="dcterms:W3CDTF">2024-09-27T08:03:00Z</dcterms:modified>
  <cp:category/>
  <cp:contentStatus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