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86F796C3-52BD-4090-9F9C-CE6D8B42B1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ất cả" sheetId="18" r:id="rId1"/>
    <sheet name="Nhân viên" sheetId="14" r:id="rId2"/>
    <sheet name="Dịch vụ" sheetId="15" r:id="rId3"/>
    <sheet name="Học việc,thử việc" sheetId="16" r:id="rId4"/>
    <sheet name="Clone" sheetId="19" r:id="rId5"/>
  </sheets>
  <externalReferences>
    <externalReference r:id="rId6"/>
  </externalReferences>
  <definedNames>
    <definedName name="_xlnm._FilterDatabase" localSheetId="1" hidden="1">'Nhân viên'!$A$11:$AJ$14</definedName>
    <definedName name="_xlnm._FilterDatabase" localSheetId="0" hidden="1">'Tất cả'!$A$11:$AK$14</definedName>
    <definedName name="bangluong" localSheetId="1">'Nhân viên'!$A$9:$AE$14</definedName>
    <definedName name="bangluong" localSheetId="0">'Tất cả'!$A$9:$AF$14</definedName>
    <definedName name="bangluong">'[1]BẢNG LƯƠNG T10.2022'!$A$10:$AA$20</definedName>
    <definedName name="BANGLUONGNB" localSheetId="1">#REF!</definedName>
    <definedName name="BANGLUONGNB" localSheetId="0">#REF!</definedName>
    <definedName name="BANGLUONGNB">#REF!</definedName>
    <definedName name="BHXH" localSheetId="1">'Nhân viên'!#REF!</definedName>
    <definedName name="BHXH" localSheetId="0">'Tất cả'!#REF!</definedName>
    <definedName name="BHXH">'[1]BẢNG LƯƠNG T10.2022'!$A$25:$M$33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'Nhân viên'!$A$1:$AG$18</definedName>
    <definedName name="_xlnm.Print_Area" localSheetId="0">'Tất cả'!$A$1:$AH$18</definedName>
    <definedName name="_xlnm.Print_Titles" localSheetId="1">'Nhân viên'!$9:$10</definedName>
    <definedName name="_xlnm.Print_Titles" localSheetId="0">'Tất cả'!$9:$10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4" i="18" l="1"/>
  <c r="AE14" i="14"/>
  <c r="AE14" i="15"/>
  <c r="AE14" i="16"/>
  <c r="AE14" i="19"/>
  <c r="AI14" i="19"/>
  <c r="Y14" i="19"/>
  <c r="X14" i="19"/>
  <c r="V14" i="19"/>
  <c r="U14" i="19"/>
  <c r="S14" i="19"/>
  <c r="R14" i="19"/>
  <c r="Q14" i="19"/>
  <c r="O14" i="19"/>
  <c r="N14" i="19"/>
  <c r="M14" i="19"/>
  <c r="L14" i="19"/>
  <c r="K14" i="19"/>
  <c r="J14" i="19"/>
  <c r="I14" i="19"/>
  <c r="G14" i="19"/>
  <c r="AD13" i="19"/>
  <c r="AA13" i="19"/>
  <c r="Z13" i="19"/>
  <c r="Z14" i="19" s="1"/>
  <c r="V13" i="19"/>
  <c r="U13" i="19"/>
  <c r="P13" i="19"/>
  <c r="T13" i="19" s="1"/>
  <c r="H13" i="19"/>
  <c r="Z12" i="19"/>
  <c r="V12" i="19"/>
  <c r="U12" i="19"/>
  <c r="P12" i="19"/>
  <c r="P14" i="19" s="1"/>
  <c r="H12" i="19"/>
  <c r="H14" i="19" s="1"/>
  <c r="AI14" i="16"/>
  <c r="Y14" i="16"/>
  <c r="X14" i="16"/>
  <c r="V14" i="16"/>
  <c r="U14" i="16"/>
  <c r="S14" i="16"/>
  <c r="R14" i="16"/>
  <c r="Q14" i="16"/>
  <c r="P14" i="16"/>
  <c r="O14" i="16"/>
  <c r="N14" i="16"/>
  <c r="M14" i="16"/>
  <c r="L14" i="16"/>
  <c r="K14" i="16"/>
  <c r="J14" i="16"/>
  <c r="I14" i="16"/>
  <c r="G14" i="16"/>
  <c r="Z13" i="16"/>
  <c r="V13" i="16"/>
  <c r="U13" i="16"/>
  <c r="P13" i="16"/>
  <c r="T13" i="16" s="1"/>
  <c r="H13" i="16"/>
  <c r="AD13" i="16" s="1"/>
  <c r="Z12" i="16"/>
  <c r="Z14" i="16" s="1"/>
  <c r="V12" i="16"/>
  <c r="U12" i="16"/>
  <c r="P12" i="16"/>
  <c r="T12" i="16" s="1"/>
  <c r="H12" i="16"/>
  <c r="H14" i="16" s="1"/>
  <c r="AI14" i="15"/>
  <c r="Z14" i="15"/>
  <c r="Y14" i="15"/>
  <c r="X14" i="15"/>
  <c r="S14" i="15"/>
  <c r="R14" i="15"/>
  <c r="Q14" i="15"/>
  <c r="O14" i="15"/>
  <c r="N14" i="15"/>
  <c r="M14" i="15"/>
  <c r="L14" i="15"/>
  <c r="K14" i="15"/>
  <c r="J14" i="15"/>
  <c r="I14" i="15"/>
  <c r="G14" i="15"/>
  <c r="AD13" i="15"/>
  <c r="Z13" i="15"/>
  <c r="V13" i="15"/>
  <c r="U13" i="15"/>
  <c r="P13" i="15"/>
  <c r="T13" i="15" s="1"/>
  <c r="H13" i="15"/>
  <c r="AA13" i="15" s="1"/>
  <c r="Z12" i="15"/>
  <c r="V12" i="15"/>
  <c r="V14" i="15" s="1"/>
  <c r="U12" i="15"/>
  <c r="U14" i="15" s="1"/>
  <c r="P12" i="15"/>
  <c r="P14" i="15" s="1"/>
  <c r="H12" i="15"/>
  <c r="AD12" i="15" s="1"/>
  <c r="AD14" i="15" s="1"/>
  <c r="AI14" i="14"/>
  <c r="Z14" i="14"/>
  <c r="Y14" i="14"/>
  <c r="X14" i="14"/>
  <c r="S14" i="14"/>
  <c r="R14" i="14"/>
  <c r="Q14" i="14"/>
  <c r="O14" i="14"/>
  <c r="N14" i="14"/>
  <c r="M14" i="14"/>
  <c r="L14" i="14"/>
  <c r="K14" i="14"/>
  <c r="J14" i="14"/>
  <c r="I14" i="14"/>
  <c r="G14" i="14"/>
  <c r="AD13" i="14"/>
  <c r="Z13" i="14"/>
  <c r="V13" i="14"/>
  <c r="U13" i="14"/>
  <c r="P13" i="14"/>
  <c r="T13" i="14" s="1"/>
  <c r="H13" i="14"/>
  <c r="AA13" i="14" s="1"/>
  <c r="Z12" i="14"/>
  <c r="V12" i="14"/>
  <c r="V14" i="14" s="1"/>
  <c r="U12" i="14"/>
  <c r="U14" i="14" s="1"/>
  <c r="P12" i="14"/>
  <c r="P14" i="14" s="1"/>
  <c r="H12" i="14"/>
  <c r="AD12" i="14" s="1"/>
  <c r="AD14" i="14" s="1"/>
  <c r="AF13" i="18"/>
  <c r="AF12" i="18"/>
  <c r="AI14" i="18"/>
  <c r="Y14" i="18"/>
  <c r="X14" i="18"/>
  <c r="S14" i="18"/>
  <c r="R14" i="18"/>
  <c r="Q14" i="18"/>
  <c r="O14" i="18"/>
  <c r="N14" i="18"/>
  <c r="M14" i="18"/>
  <c r="L14" i="18"/>
  <c r="K14" i="18"/>
  <c r="J14" i="18"/>
  <c r="I14" i="18"/>
  <c r="G14" i="18"/>
  <c r="AA13" i="18"/>
  <c r="Z13" i="18"/>
  <c r="V13" i="18"/>
  <c r="U13" i="18"/>
  <c r="U14" i="18" s="1"/>
  <c r="P13" i="18"/>
  <c r="T13" i="18" s="1"/>
  <c r="H13" i="18"/>
  <c r="AD13" i="18" s="1"/>
  <c r="Z12" i="18"/>
  <c r="V12" i="18"/>
  <c r="U12" i="18"/>
  <c r="P12" i="18"/>
  <c r="H12" i="18"/>
  <c r="H14" i="18" s="1"/>
  <c r="W13" i="19" l="1"/>
  <c r="AB13" i="19" s="1"/>
  <c r="AC13" i="19" s="1"/>
  <c r="AJ13" i="19" s="1"/>
  <c r="AD12" i="19"/>
  <c r="AD14" i="19" s="1"/>
  <c r="T12" i="19"/>
  <c r="AA12" i="19"/>
  <c r="AA14" i="19" s="1"/>
  <c r="W13" i="16"/>
  <c r="T14" i="16"/>
  <c r="W12" i="16"/>
  <c r="AD12" i="16"/>
  <c r="AD14" i="16" s="1"/>
  <c r="AA13" i="16"/>
  <c r="AA12" i="16"/>
  <c r="AA14" i="16" s="1"/>
  <c r="W13" i="15"/>
  <c r="AB13" i="15" s="1"/>
  <c r="AC13" i="15" s="1"/>
  <c r="AJ13" i="15" s="1"/>
  <c r="T12" i="15"/>
  <c r="AA12" i="15"/>
  <c r="AA14" i="15" s="1"/>
  <c r="H14" i="15"/>
  <c r="W13" i="14"/>
  <c r="AB13" i="14" s="1"/>
  <c r="AC13" i="14" s="1"/>
  <c r="AJ13" i="14" s="1"/>
  <c r="T12" i="14"/>
  <c r="AA12" i="14"/>
  <c r="AA14" i="14" s="1"/>
  <c r="H14" i="14"/>
  <c r="AA12" i="18"/>
  <c r="AA14" i="18" s="1"/>
  <c r="AD12" i="18"/>
  <c r="AD14" i="18" s="1"/>
  <c r="Z14" i="18"/>
  <c r="P14" i="18"/>
  <c r="V14" i="18"/>
  <c r="W13" i="18"/>
  <c r="AB13" i="18" s="1"/>
  <c r="AC13" i="18" s="1"/>
  <c r="AJ13" i="18" s="1"/>
  <c r="T12" i="18"/>
  <c r="T14" i="19" l="1"/>
  <c r="W12" i="19"/>
  <c r="AF13" i="19"/>
  <c r="AB12" i="16"/>
  <c r="W14" i="16"/>
  <c r="AB13" i="16"/>
  <c r="AC13" i="16" s="1"/>
  <c r="AJ13" i="16" s="1"/>
  <c r="T14" i="15"/>
  <c r="W12" i="15"/>
  <c r="AF13" i="15"/>
  <c r="T14" i="14"/>
  <c r="W12" i="14"/>
  <c r="AF13" i="14"/>
  <c r="T14" i="18"/>
  <c r="W12" i="18"/>
  <c r="AG13" i="19" l="1"/>
  <c r="AH13" i="19" s="1"/>
  <c r="AB12" i="19"/>
  <c r="W14" i="19"/>
  <c r="AB14" i="16"/>
  <c r="AC12" i="16"/>
  <c r="AF13" i="16"/>
  <c r="W14" i="15"/>
  <c r="AB12" i="15"/>
  <c r="AG13" i="15"/>
  <c r="AH13" i="15" s="1"/>
  <c r="AG13" i="14"/>
  <c r="AH13" i="14" s="1"/>
  <c r="W14" i="14"/>
  <c r="AB12" i="14"/>
  <c r="AG13" i="18"/>
  <c r="AH13" i="18" s="1"/>
  <c r="W14" i="18"/>
  <c r="AB12" i="18"/>
  <c r="AB14" i="19" l="1"/>
  <c r="AC12" i="19"/>
  <c r="AG13" i="16"/>
  <c r="AH13" i="16" s="1"/>
  <c r="AC14" i="16"/>
  <c r="AJ12" i="16"/>
  <c r="AJ14" i="16" s="1"/>
  <c r="AF12" i="16"/>
  <c r="AC12" i="15"/>
  <c r="AB14" i="15"/>
  <c r="AC12" i="14"/>
  <c r="AB14" i="14"/>
  <c r="AC12" i="18"/>
  <c r="AB14" i="18"/>
  <c r="AC14" i="19" l="1"/>
  <c r="AJ12" i="19"/>
  <c r="AJ14" i="19" s="1"/>
  <c r="AF12" i="19"/>
  <c r="AF14" i="16"/>
  <c r="AG12" i="16"/>
  <c r="AG14" i="16" s="1"/>
  <c r="AH12" i="16"/>
  <c r="AH14" i="16" s="1"/>
  <c r="AC14" i="15"/>
  <c r="AJ12" i="15"/>
  <c r="AJ14" i="15" s="1"/>
  <c r="AF12" i="15"/>
  <c r="AJ12" i="14"/>
  <c r="AJ14" i="14" s="1"/>
  <c r="AC14" i="14"/>
  <c r="AF12" i="14"/>
  <c r="AC14" i="18"/>
  <c r="AJ12" i="18"/>
  <c r="AJ14" i="18" s="1"/>
  <c r="AG12" i="19" l="1"/>
  <c r="AG14" i="19" s="1"/>
  <c r="AF14" i="19"/>
  <c r="AF14" i="15"/>
  <c r="AG12" i="15"/>
  <c r="AG14" i="15" s="1"/>
  <c r="AF14" i="14"/>
  <c r="AG12" i="14"/>
  <c r="AG14" i="14" s="1"/>
  <c r="AF14" i="18"/>
  <c r="AG12" i="18"/>
  <c r="AG14" i="18" s="1"/>
  <c r="AH12" i="19" l="1"/>
  <c r="AH14" i="19" s="1"/>
  <c r="AH12" i="15"/>
  <c r="AH14" i="15" s="1"/>
  <c r="AH12" i="14"/>
  <c r="AH14" i="14" s="1"/>
  <c r="AH12" i="18"/>
  <c r="AH14" i="18" s="1"/>
</calcChain>
</file>

<file path=xl/sharedStrings.xml><?xml version="1.0" encoding="utf-8"?>
<sst xmlns="http://schemas.openxmlformats.org/spreadsheetml/2006/main" count="275" uniqueCount="52">
  <si>
    <t>STT</t>
  </si>
  <si>
    <t>CÔNG TY CỔ PHẦN ASTA HEALTHCARE USA</t>
  </si>
  <si>
    <t xml:space="preserve">Lô D1, D2, D6, D7 và D8 tại Khu công nghiệp Hoà Hiệp 1, </t>
  </si>
  <si>
    <t>Phường Hòa Hiệp Bắc, Thị xã Đông Hoà, Tỉnh Phú Yên, Việt Nam</t>
  </si>
  <si>
    <t>Đông Hòa, ngày 31 tháng 07 năm 2024</t>
  </si>
  <si>
    <t>MST: 4401062392</t>
  </si>
  <si>
    <t xml:space="preserve">BẢNG LƯƠNG </t>
  </si>
  <si>
    <t>Tháng 07 Năm 2024 (công tính từ ngày 26/06-25/07/24)</t>
  </si>
  <si>
    <t>Đơn vị tính: Việt Nam Đồng</t>
  </si>
  <si>
    <t>Họ và tên</t>
  </si>
  <si>
    <t>Chức vụ</t>
  </si>
  <si>
    <t>Phân loại</t>
  </si>
  <si>
    <t>Ngày công 
 tháng chuẩn</t>
  </si>
  <si>
    <t>Lương cơ bản</t>
  </si>
  <si>
    <t>Lương đóng  BHXH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</si>
  <si>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</si>
  <si>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</si>
  <si>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</si>
  <si>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</si>
  <si>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</si>
  <si>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</si>
  <si>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</si>
  <si>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</si>
  <si>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</si>
  <si>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</si>
  <si>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</si>
  <si>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</si>
  <si>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</si>
  <si>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</si>
  <si>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</si>
  <si>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</si>
  <si>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</si>
  <si>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</si>
  <si>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Điện thoại</t>
  </si>
  <si>
    <t>Xăng xe</t>
  </si>
  <si>
    <t>Ăn trưa</t>
  </si>
  <si>
    <t>Phụ cấp chuyên cần</t>
  </si>
  <si>
    <t>Phụ cấp ăn ca</t>
  </si>
  <si>
    <t>Phụ cấp chức vụ</t>
  </si>
  <si>
    <t xml:space="preserve">Bản thân </t>
  </si>
  <si>
    <t>Số NPT</t>
  </si>
  <si>
    <t>Người phụ 
thuộc</t>
  </si>
  <si>
    <t>BHXH</t>
  </si>
  <si>
    <t>TỔNG:</t>
  </si>
  <si>
    <t>Giám đốc</t>
  </si>
  <si>
    <t>Kế toán trưởng</t>
  </si>
  <si>
    <t>Người lập biểu</t>
  </si>
  <si>
    <t>(Ký, họ tên)</t>
  </si>
  <si>
    <t>MÃ NV</t>
  </si>
  <si>
    <t>Khoản trừ</t>
  </si>
  <si>
    <t>Bổ sung khác</t>
  </si>
  <si>
    <t xml:space="preserve">Bổ sung khác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</si>
</sst>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  <numFmt numFmtId="169" formatCode="_-&quot;£&quot;* #,##0_-;\-&quot;£&quot;* #,##0_-;_-&quot;£&quot;* &quot;-&quot;_-;_-@_-"/>
    <numFmt numFmtId="170" formatCode="_-* #,##0_-;\-* #,##0_-;_-* &quot;-&quot;_-;_-@_-"/>
    <numFmt numFmtId="171" formatCode="_-&quot;£&quot;* #,##0.00_-;\-&quot;£&quot;* #,##0.00_-;_-&quot;£&quot;* &quot;-&quot;??_-;_-@_-"/>
    <numFmt numFmtId="172" formatCode="_-* #,##0.00_-;\-* #,##0.0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i/>
      <u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172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</cellStyleXfs>
  <cellXfs count="103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" fontId="14" fillId="0" borderId="1" xfId="3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14" fillId="0" borderId="1" xfId="3" applyNumberFormat="1" applyFont="1" applyBorder="1" applyAlignment="1">
      <alignment horizontal="right" vertical="center"/>
    </xf>
    <xf numFmtId="165" fontId="14" fillId="0" borderId="1" xfId="4" applyNumberFormat="1" applyFont="1" applyFill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right" vertical="center"/>
    </xf>
    <xf numFmtId="166" fontId="14" fillId="0" borderId="1" xfId="4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65" fontId="5" fillId="3" borderId="4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horizontal="right" vertical="center"/>
    </xf>
    <xf numFmtId="165" fontId="5" fillId="6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/>
    <xf numFmtId="3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5" fillId="0" borderId="0" xfId="0" applyNumberFormat="1" applyFont="1"/>
    <xf numFmtId="0" fontId="21" fillId="0" borderId="0" xfId="0" applyFont="1" applyAlignment="1">
      <alignment horizontal="right"/>
    </xf>
    <xf numFmtId="165" fontId="21" fillId="0" borderId="0" xfId="0" applyNumberFormat="1" applyFont="1"/>
    <xf numFmtId="165" fontId="15" fillId="0" borderId="0" xfId="0" applyNumberFormat="1" applyFont="1"/>
    <xf numFmtId="165" fontId="21" fillId="0" borderId="0" xfId="0" applyNumberFormat="1" applyFont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right" vertical="center"/>
    </xf>
    <xf numFmtId="3" fontId="26" fillId="0" borderId="0" xfId="5" applyNumberFormat="1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43" fontId="4" fillId="0" borderId="0" xfId="0" applyNumberFormat="1" applyFont="1"/>
    <xf numFmtId="168" fontId="4" fillId="0" borderId="0" xfId="4" applyNumberFormat="1" applyFont="1"/>
    <xf numFmtId="165" fontId="5" fillId="0" borderId="0" xfId="0" applyNumberFormat="1" applyFont="1" applyAlignment="1">
      <alignment horizontal="right"/>
    </xf>
    <xf numFmtId="0" fontId="21" fillId="0" borderId="1" xfId="0" quotePrefix="1" applyFont="1" applyBorder="1" applyAlignment="1">
      <alignment vertical="center"/>
    </xf>
    <xf numFmtId="164" fontId="14" fillId="0" borderId="1" xfId="4" applyFont="1" applyFill="1" applyBorder="1" applyAlignment="1">
      <alignment vertical="center"/>
    </xf>
    <xf numFmtId="164" fontId="14" fillId="0" borderId="1" xfId="4" applyFont="1" applyFill="1" applyBorder="1" applyAlignment="1">
      <alignment horizontal="right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3" fontId="24" fillId="0" borderId="0" xfId="5" applyNumberFormat="1" applyFont="1" applyFill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3" fontId="15" fillId="4" borderId="2" xfId="0" applyNumberFormat="1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3" fontId="25" fillId="0" borderId="0" xfId="5" applyNumberFormat="1" applyFont="1" applyFill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3" fontId="15" fillId="7" borderId="3" xfId="0" applyNumberFormat="1" applyFont="1" applyFill="1" applyBorder="1" applyAlignment="1">
      <alignment horizontal="center" vertical="center" wrapText="1"/>
    </xf>
    <xf numFmtId="3" fontId="15" fillId="7" borderId="2" xfId="0" applyNumberFormat="1" applyFont="1" applyFill="1" applyBorder="1" applyAlignment="1">
      <alignment horizontal="center" vertical="center" wrapText="1"/>
    </xf>
  </cellXfs>
  <cellStyles count="16">
    <cellStyle name="Comma [0] 2" xfId="11" xr:uid="{C8FA486F-6811-4C43-BAD3-4D636662A213}"/>
    <cellStyle name="Comma 2" xfId="4" xr:uid="{21F37CFA-E56C-4B0B-916A-564B0C4B4126}"/>
    <cellStyle name="Comma 2 2" xfId="12" xr:uid="{A1347DFF-E638-4470-AC29-6D24095346CF}"/>
    <cellStyle name="Comma 2 4" xfId="5" xr:uid="{65CC9C5D-49D2-489E-8C4A-1EC7F1EDC04B}"/>
    <cellStyle name="Comma 3" xfId="10" xr:uid="{9F9ACE33-96FE-41C0-A22F-1F00A2B9EDF1}"/>
    <cellStyle name="Comma 4" xfId="14" xr:uid="{00F85154-8CC3-4B11-80AF-76714FAB84B0}"/>
    <cellStyle name="Comma 5" xfId="6" xr:uid="{C32E82D7-B78E-4398-A554-4BB1A5AA8C7D}"/>
    <cellStyle name="Currency [0] 2" xfId="9" xr:uid="{82EED162-9152-4D75-83FF-E306F5F68374}"/>
    <cellStyle name="Currency 2" xfId="8" xr:uid="{9319C880-26A7-4CA2-8648-5E415C862599}"/>
    <cellStyle name="Currency 3" xfId="13" xr:uid="{394FB8D4-5CA0-48B9-8838-1881AE772E41}"/>
    <cellStyle name="Currency 4" xfId="15" xr:uid="{B84CEC2A-81A0-4725-B338-AD1F967D782C}"/>
    <cellStyle name="Normal" xfId="0" builtinId="0"/>
    <cellStyle name="Normal 2" xfId="1" xr:uid="{00000000-0005-0000-0000-000004000000}"/>
    <cellStyle name="Normal_Mau 01aTBH va 3aTBH 1643 3" xfId="3" xr:uid="{8C472605-C9F6-4CFB-A6E2-063A5B74105E}"/>
    <cellStyle name="Percent 2" xfId="2" xr:uid="{00000000-0005-0000-0000-000005000000}"/>
    <cellStyle name="Percent 3" xfId="7" xr:uid="{21F95C1F-9277-4605-AB07-7E29AF79109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 xml:space="preserve">Bản thân 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 xml:space="preserve"> Nhân viên đóng</v>
          </cell>
          <cell r="I25" t="str">
            <v xml:space="preserve"> 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53F3-2F78-4A2F-91BE-FB736F73E2F2}">
  <sheetPr>
    <tabColor rgb="FFFF0000"/>
  </sheetPr>
  <dimension ref="A1:AK28"/>
  <sheetViews>
    <sheetView tabSelected="1" zoomScale="80" zoomScaleNormal="80" zoomScaleSheetLayoutView="100" workbookViewId="0">
      <pane xSplit="3" ySplit="11" topLeftCell="Q12" activePane="bottomRight" state="frozen"/>
      <selection pane="topRight" activeCell="C1" sqref="C1"/>
      <selection pane="bottomLeft" activeCell="A12" sqref="A12"/>
      <selection pane="bottomRight" activeCell="AE17" sqref="AE17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8.140625" style="3" customWidth="1"/>
    <col min="7" max="7" width="16.5703125" style="3" customWidth="1"/>
    <col min="8" max="8" width="19.140625" style="3" customWidth="1"/>
    <col min="9" max="9" width="9.42578125" style="3" hidden="1" customWidth="1"/>
    <col min="10" max="10" width="5.5703125" style="3" hidden="1" customWidth="1"/>
    <col min="11" max="11" width="12.7109375" style="3" bestFit="1" customWidth="1"/>
    <col min="12" max="13" width="8.85546875" style="3" hidden="1" customWidth="1"/>
    <col min="14" max="14" width="11.7109375" style="3" hidden="1" customWidth="1"/>
    <col min="15" max="15" width="12.5703125" style="3" customWidth="1"/>
    <col min="16" max="16" width="20.140625" style="3" customWidth="1"/>
    <col min="17" max="17" width="13.140625" style="3" customWidth="1"/>
    <col min="18" max="18" width="8.5703125" style="3" customWidth="1"/>
    <col min="19" max="19" width="11.140625" style="4" customWidth="1"/>
    <col min="20" max="20" width="15.28515625" style="3" customWidth="1"/>
    <col min="21" max="21" width="5.85546875" style="3" bestFit="1" customWidth="1"/>
    <col min="22" max="22" width="11.7109375" style="3" bestFit="1" customWidth="1"/>
    <col min="23" max="23" width="17.85546875" style="3" customWidth="1"/>
    <col min="24" max="24" width="15" style="3" customWidth="1"/>
    <col min="25" max="25" width="5.28515625" style="5" customWidth="1"/>
    <col min="26" max="26" width="14.5703125" style="3" customWidth="1"/>
    <col min="27" max="27" width="13.5703125" style="3" customWidth="1"/>
    <col min="28" max="28" width="14.7109375" style="3" customWidth="1"/>
    <col min="29" max="31" width="12.42578125" style="3" customWidth="1"/>
    <col min="32" max="32" width="15" style="3" customWidth="1"/>
    <col min="33" max="33" width="15.28515625" style="3" customWidth="1"/>
    <col min="34" max="34" width="13.85546875" style="3" customWidth="1"/>
    <col min="35" max="35" width="7.85546875" style="3" customWidth="1"/>
    <col min="36" max="36" width="9.140625" style="3"/>
    <col min="37" max="37" width="40.7109375" style="6" customWidth="1"/>
    <col min="38" max="16384" width="9.140625" style="3"/>
  </cols>
  <sheetData>
    <row r="1" spans="1:37" x14ac:dyDescent="0.25">
      <c r="A1" s="1" t="s">
        <v>1</v>
      </c>
      <c r="B1" s="1"/>
    </row>
    <row r="2" spans="1:37" x14ac:dyDescent="0.25">
      <c r="A2" s="1" t="s">
        <v>2</v>
      </c>
      <c r="B2" s="1"/>
    </row>
    <row r="3" spans="1:37" x14ac:dyDescent="0.25">
      <c r="A3" s="1" t="s">
        <v>3</v>
      </c>
      <c r="B3" s="1"/>
      <c r="AA3" s="7" t="s">
        <v>4</v>
      </c>
    </row>
    <row r="4" spans="1:37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4"/>
      <c r="U4" s="4"/>
      <c r="V4" s="4"/>
    </row>
    <row r="5" spans="1:37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5" t="s">
        <v>6</v>
      </c>
      <c r="P5" s="95"/>
      <c r="Q5" s="95"/>
      <c r="R5" s="95"/>
      <c r="S5" s="95"/>
      <c r="T5" s="95"/>
      <c r="U5" s="95"/>
      <c r="V5" s="95"/>
      <c r="W5" s="9"/>
      <c r="X5" s="9"/>
      <c r="Y5" s="10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7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96" t="s">
        <v>7</v>
      </c>
      <c r="P6" s="96"/>
      <c r="Q6" s="96"/>
      <c r="R6" s="96"/>
      <c r="S6" s="96"/>
      <c r="T6" s="96"/>
      <c r="U6" s="96"/>
      <c r="V6" s="96"/>
      <c r="W6" s="12"/>
      <c r="X6" s="12"/>
      <c r="Y6" s="13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7" ht="15.75" x14ac:dyDescent="0.25">
      <c r="A7" s="1"/>
      <c r="B7" s="1"/>
      <c r="C7" s="14"/>
      <c r="D7" s="1"/>
      <c r="E7" s="1"/>
      <c r="F7" s="1"/>
      <c r="G7" s="15"/>
      <c r="H7" s="1"/>
      <c r="I7" s="97"/>
      <c r="J7" s="97"/>
      <c r="K7" s="1"/>
      <c r="L7" s="1"/>
      <c r="M7" s="1"/>
      <c r="N7" s="1"/>
      <c r="O7" s="1"/>
      <c r="P7" s="1"/>
      <c r="Q7" s="1"/>
      <c r="R7" s="1"/>
      <c r="S7" s="16"/>
      <c r="T7" s="1"/>
      <c r="U7" s="1"/>
      <c r="V7" s="1"/>
      <c r="W7" s="1"/>
      <c r="X7" s="1"/>
      <c r="Y7" s="17"/>
      <c r="Z7" s="1"/>
      <c r="AA7" s="1"/>
      <c r="AB7" s="18" t="s">
        <v>8</v>
      </c>
      <c r="AC7" s="1"/>
      <c r="AD7" s="1"/>
      <c r="AE7" s="1"/>
    </row>
    <row r="8" spans="1:37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F8" s="19">
        <v>31</v>
      </c>
      <c r="AG8" s="19">
        <v>32</v>
      </c>
      <c r="AH8" s="19">
        <v>33</v>
      </c>
      <c r="AI8" s="19">
        <v>34</v>
      </c>
      <c r="AJ8" s="19">
        <v>35</v>
      </c>
      <c r="AK8" s="20"/>
    </row>
    <row r="9" spans="1:37" ht="58.5" customHeight="1" x14ac:dyDescent="0.25">
      <c r="A9" s="93" t="s">
        <v>0</v>
      </c>
      <c r="B9" s="86" t="s">
        <v>48</v>
      </c>
      <c r="C9" s="99" t="s">
        <v>9</v>
      </c>
      <c r="D9" s="79" t="s">
        <v>10</v>
      </c>
      <c r="E9" s="79" t="s">
        <v>11</v>
      </c>
      <c r="F9" s="79" t="s">
        <v>12</v>
      </c>
      <c r="G9" s="94" t="s">
        <v>13</v>
      </c>
      <c r="H9" s="94" t="s">
        <v>14</v>
      </c>
      <c r="I9" s="93" t="s">
        <v>15</v>
      </c>
      <c r="J9" s="93"/>
      <c r="K9" s="93"/>
      <c r="L9" s="93"/>
      <c r="M9" s="93"/>
      <c r="N9" s="93"/>
      <c r="O9" s="93"/>
      <c r="P9" s="79" t="s">
        <v>16</v>
      </c>
      <c r="Q9" s="79" t="s">
        <v>17</v>
      </c>
      <c r="R9" s="79" t="s">
        <v>18</v>
      </c>
      <c r="S9" s="82" t="s">
        <v>50</v>
      </c>
      <c r="T9" s="90" t="s">
        <v>19</v>
      </c>
      <c r="U9" s="91" t="s">
        <v>20</v>
      </c>
      <c r="V9" s="92"/>
      <c r="W9" s="79" t="s">
        <v>21</v>
      </c>
      <c r="X9" s="93" t="s">
        <v>22</v>
      </c>
      <c r="Y9" s="93"/>
      <c r="Z9" s="93"/>
      <c r="AA9" s="93"/>
      <c r="AB9" s="79" t="s">
        <v>23</v>
      </c>
      <c r="AC9" s="71" t="s">
        <v>24</v>
      </c>
      <c r="AD9" s="71" t="s">
        <v>25</v>
      </c>
      <c r="AE9" s="71" t="s">
        <v>49</v>
      </c>
      <c r="AF9" s="86" t="s">
        <v>26</v>
      </c>
      <c r="AG9" s="87" t="s">
        <v>27</v>
      </c>
      <c r="AH9" s="79" t="s">
        <v>28</v>
      </c>
      <c r="AI9" s="89" t="s">
        <v>29</v>
      </c>
      <c r="AJ9" s="77" t="s">
        <v>30</v>
      </c>
      <c r="AK9" s="73" t="s">
        <v>31</v>
      </c>
    </row>
    <row r="10" spans="1:37" ht="50.25" customHeight="1" x14ac:dyDescent="0.25">
      <c r="A10" s="86"/>
      <c r="B10" s="98"/>
      <c r="C10" s="100"/>
      <c r="D10" s="80"/>
      <c r="E10" s="80"/>
      <c r="F10" s="81"/>
      <c r="G10" s="79"/>
      <c r="H10" s="79"/>
      <c r="I10" s="22" t="s">
        <v>32</v>
      </c>
      <c r="J10" s="21" t="s">
        <v>33</v>
      </c>
      <c r="K10" s="21" t="s">
        <v>34</v>
      </c>
      <c r="L10" s="21" t="s">
        <v>35</v>
      </c>
      <c r="M10" s="22" t="s">
        <v>36</v>
      </c>
      <c r="N10" s="22" t="s">
        <v>37</v>
      </c>
      <c r="O10" s="22" t="s">
        <v>38</v>
      </c>
      <c r="P10" s="80"/>
      <c r="Q10" s="80"/>
      <c r="R10" s="81"/>
      <c r="S10" s="83"/>
      <c r="T10" s="90"/>
      <c r="U10" s="22" t="s">
        <v>32</v>
      </c>
      <c r="V10" s="22" t="s">
        <v>37</v>
      </c>
      <c r="W10" s="81"/>
      <c r="X10" s="24" t="s">
        <v>39</v>
      </c>
      <c r="Y10" s="23" t="s">
        <v>40</v>
      </c>
      <c r="Z10" s="23" t="s">
        <v>41</v>
      </c>
      <c r="AA10" s="23" t="s">
        <v>42</v>
      </c>
      <c r="AB10" s="81"/>
      <c r="AC10" s="72"/>
      <c r="AD10" s="85"/>
      <c r="AE10" s="72"/>
      <c r="AF10" s="81"/>
      <c r="AG10" s="88"/>
      <c r="AH10" s="80"/>
      <c r="AI10" s="89"/>
      <c r="AJ10" s="78"/>
      <c r="AK10" s="73"/>
    </row>
    <row r="11" spans="1:37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O11" s="3">
        <v>15</v>
      </c>
      <c r="P11" s="3">
        <v>16</v>
      </c>
      <c r="Q11" s="3">
        <v>17</v>
      </c>
      <c r="R11" s="3">
        <v>18</v>
      </c>
      <c r="T11" s="3">
        <v>20</v>
      </c>
      <c r="U11" s="3">
        <v>21</v>
      </c>
      <c r="V11" s="3">
        <v>22</v>
      </c>
      <c r="W11" s="3">
        <v>23</v>
      </c>
      <c r="X11" s="3">
        <v>24</v>
      </c>
      <c r="Y11" s="5">
        <v>25</v>
      </c>
      <c r="Z11" s="3">
        <v>26</v>
      </c>
      <c r="AA11" s="3">
        <v>27</v>
      </c>
      <c r="AB11" s="3">
        <v>29</v>
      </c>
      <c r="AC11" s="3">
        <v>30</v>
      </c>
      <c r="AF11" s="3">
        <v>31</v>
      </c>
      <c r="AG11" s="3">
        <v>32</v>
      </c>
      <c r="AH11" s="3">
        <v>33</v>
      </c>
      <c r="AI11" s="3">
        <v>34</v>
      </c>
      <c r="AJ11" s="3">
        <v>35</v>
      </c>
      <c r="AK11" s="6">
        <v>36</v>
      </c>
    </row>
    <row r="12" spans="1:37" s="6" customFormat="1" ht="32.25" customHeight="1" x14ac:dyDescent="0.25">
      <c r="A12" s="25"/>
      <c r="B12" s="25"/>
      <c r="C12" s="26"/>
      <c r="D12" s="27"/>
      <c r="E12" s="28"/>
      <c r="F12" s="29"/>
      <c r="G12" s="30"/>
      <c r="H12" s="30">
        <f t="shared" ref="H12:H13" si="0">+G12+O12</f>
        <v>0</v>
      </c>
      <c r="I12" s="30"/>
      <c r="J12" s="30"/>
      <c r="K12" s="30"/>
      <c r="L12" s="30"/>
      <c r="M12" s="30"/>
      <c r="N12" s="30"/>
      <c r="O12" s="30"/>
      <c r="P12" s="69">
        <f t="shared" ref="P12:P13" si="1">SUM(I12:O12)</f>
        <v>0</v>
      </c>
      <c r="Q12" s="30"/>
      <c r="R12" s="29"/>
      <c r="S12" s="31"/>
      <c r="T12" s="32" t="e">
        <f t="shared" ref="T12:T13" si="2">ROUND(((G12+P12+Q12)/F12*R12)+S12,0)</f>
        <v>#DIV/0!</v>
      </c>
      <c r="U12" s="70">
        <f>+I12</f>
        <v>0</v>
      </c>
      <c r="V12" s="70">
        <f>+N12</f>
        <v>0</v>
      </c>
      <c r="W12" s="30" t="e">
        <f t="shared" ref="W12:W13" si="3">+T12-U12-V12</f>
        <v>#DIV/0!</v>
      </c>
      <c r="X12" s="30"/>
      <c r="Y12" s="32">
        <v>0</v>
      </c>
      <c r="Z12" s="30">
        <f>4400000*Y12</f>
        <v>0</v>
      </c>
      <c r="AA12" s="30">
        <f t="shared" ref="AA12:AA13" si="4">ROUND(H12*10.5%,0)</f>
        <v>0</v>
      </c>
      <c r="AB12" s="33" t="e">
        <f t="shared" ref="AB12:AB13" si="5">+IF(W12-X12-Z12-AA12&gt;0,W12-X12-Z12-AA12,0)</f>
        <v>#DIV/0!</v>
      </c>
      <c r="AC12" s="34" t="e">
        <f t="shared" ref="AC12:AC13" si="6">ROUND(IF(AB12&gt;80000000,AB12*35%-9850000,IF(AB12&gt;52000000,AB12*30%-5850000,IF(AB12&gt;32000000,AB12*25%-3250000,IF(AB12&gt;18000000,AB12*20%-1650000,IF(AB12&gt;10000000,AB12*15%-750000,IF(AB12&gt;5000000,AB12*10%-250000,IF(AB12&gt;0,AB12*5%,0))))))),0)</f>
        <v>#DIV/0!</v>
      </c>
      <c r="AD12" s="34">
        <f t="shared" ref="AD12:AD13" si="7">ROUND(H12*1%,0)</f>
        <v>0</v>
      </c>
      <c r="AE12" s="34"/>
      <c r="AF12" s="30" t="e">
        <f>ROUND(T12-AA12-AC12-AD12 - AE12,0)</f>
        <v>#DIV/0!</v>
      </c>
      <c r="AG12" s="30" t="e">
        <f>AF12</f>
        <v>#DIV/0!</v>
      </c>
      <c r="AH12" s="35" t="e">
        <f>IF(AND(AF12&gt;AG12,AG12&gt;0),AF12-AG12,0)</f>
        <v>#DIV/0!</v>
      </c>
      <c r="AI12" s="30"/>
      <c r="AJ12" s="35" t="e">
        <f t="shared" ref="AJ12:AJ13" si="8">+IF(AC12&gt;0,1,0)</f>
        <v>#DIV/0!</v>
      </c>
      <c r="AK12" s="68"/>
    </row>
    <row r="13" spans="1:37" s="6" customFormat="1" ht="32.25" customHeight="1" x14ac:dyDescent="0.25">
      <c r="A13" s="25"/>
      <c r="B13" s="25"/>
      <c r="C13" s="26"/>
      <c r="D13" s="27"/>
      <c r="E13" s="28"/>
      <c r="F13" s="29"/>
      <c r="G13" s="30"/>
      <c r="H13" s="30">
        <f t="shared" si="0"/>
        <v>0</v>
      </c>
      <c r="I13" s="30"/>
      <c r="J13" s="30"/>
      <c r="K13" s="30"/>
      <c r="L13" s="30"/>
      <c r="M13" s="30"/>
      <c r="N13" s="30"/>
      <c r="O13" s="30"/>
      <c r="P13" s="69">
        <f t="shared" si="1"/>
        <v>0</v>
      </c>
      <c r="Q13" s="30"/>
      <c r="R13" s="29"/>
      <c r="S13" s="31"/>
      <c r="T13" s="32" t="e">
        <f t="shared" si="2"/>
        <v>#DIV/0!</v>
      </c>
      <c r="U13" s="70">
        <f>+I13</f>
        <v>0</v>
      </c>
      <c r="V13" s="70">
        <f>+N13</f>
        <v>0</v>
      </c>
      <c r="W13" s="30" t="e">
        <f t="shared" si="3"/>
        <v>#DIV/0!</v>
      </c>
      <c r="X13" s="30"/>
      <c r="Y13" s="32">
        <v>0</v>
      </c>
      <c r="Z13" s="30">
        <f>4400000*Y13</f>
        <v>0</v>
      </c>
      <c r="AA13" s="30">
        <f t="shared" si="4"/>
        <v>0</v>
      </c>
      <c r="AB13" s="33" t="e">
        <f t="shared" si="5"/>
        <v>#DIV/0!</v>
      </c>
      <c r="AC13" s="34" t="e">
        <f t="shared" si="6"/>
        <v>#DIV/0!</v>
      </c>
      <c r="AD13" s="34">
        <f t="shared" si="7"/>
        <v>0</v>
      </c>
      <c r="AE13" s="34"/>
      <c r="AF13" s="30" t="e">
        <f>ROUND(T13-AA13-AC13-AD13 - AE13,0)</f>
        <v>#DIV/0!</v>
      </c>
      <c r="AG13" s="30" t="e">
        <f>AF13</f>
        <v>#DIV/0!</v>
      </c>
      <c r="AH13" s="35" t="e">
        <f>IF(AND(AF13&gt;AG13,AG13&gt;0),AF13-AG13,0)</f>
        <v>#DIV/0!</v>
      </c>
      <c r="AI13" s="30"/>
      <c r="AJ13" s="35" t="e">
        <f t="shared" si="8"/>
        <v>#DIV/0!</v>
      </c>
      <c r="AK13" s="68"/>
    </row>
    <row r="14" spans="1:37" s="6" customFormat="1" ht="25.5" customHeight="1" x14ac:dyDescent="0.25">
      <c r="A14" s="37" t="s">
        <v>43</v>
      </c>
      <c r="B14" s="39"/>
      <c r="C14" s="38"/>
      <c r="D14" s="39"/>
      <c r="E14" s="39"/>
      <c r="F14" s="40"/>
      <c r="G14" s="41">
        <f t="shared" ref="G14:AJ14" si="9">+SUBTOTAL(9,G12:G13)</f>
        <v>0</v>
      </c>
      <c r="H14" s="41">
        <f t="shared" si="9"/>
        <v>0</v>
      </c>
      <c r="I14" s="41">
        <f t="shared" si="9"/>
        <v>0</v>
      </c>
      <c r="J14" s="41">
        <f t="shared" si="9"/>
        <v>0</v>
      </c>
      <c r="K14" s="41">
        <f t="shared" si="9"/>
        <v>0</v>
      </c>
      <c r="L14" s="41">
        <f t="shared" si="9"/>
        <v>0</v>
      </c>
      <c r="M14" s="41">
        <f t="shared" si="9"/>
        <v>0</v>
      </c>
      <c r="N14" s="41">
        <f t="shared" si="9"/>
        <v>0</v>
      </c>
      <c r="O14" s="41">
        <f t="shared" si="9"/>
        <v>0</v>
      </c>
      <c r="P14" s="41">
        <f t="shared" si="9"/>
        <v>0</v>
      </c>
      <c r="Q14" s="41">
        <f t="shared" si="9"/>
        <v>0</v>
      </c>
      <c r="R14" s="41">
        <f t="shared" si="9"/>
        <v>0</v>
      </c>
      <c r="S14" s="41">
        <f t="shared" si="9"/>
        <v>0</v>
      </c>
      <c r="T14" s="42" t="e">
        <f t="shared" si="9"/>
        <v>#DIV/0!</v>
      </c>
      <c r="U14" s="41">
        <f t="shared" si="9"/>
        <v>0</v>
      </c>
      <c r="V14" s="41">
        <f t="shared" si="9"/>
        <v>0</v>
      </c>
      <c r="W14" s="41" t="e">
        <f t="shared" si="9"/>
        <v>#DIV/0!</v>
      </c>
      <c r="X14" s="41">
        <f t="shared" si="9"/>
        <v>0</v>
      </c>
      <c r="Y14" s="43">
        <f t="shared" si="9"/>
        <v>0</v>
      </c>
      <c r="Z14" s="41">
        <f t="shared" si="9"/>
        <v>0</v>
      </c>
      <c r="AA14" s="41">
        <f t="shared" si="9"/>
        <v>0</v>
      </c>
      <c r="AB14" s="41" t="e">
        <f t="shared" si="9"/>
        <v>#DIV/0!</v>
      </c>
      <c r="AC14" s="42" t="e">
        <f t="shared" si="9"/>
        <v>#DIV/0!</v>
      </c>
      <c r="AD14" s="42">
        <f t="shared" si="9"/>
        <v>0</v>
      </c>
      <c r="AE14" s="42">
        <f t="shared" si="9"/>
        <v>0</v>
      </c>
      <c r="AF14" s="42" t="e">
        <f t="shared" si="9"/>
        <v>#DIV/0!</v>
      </c>
      <c r="AG14" s="44" t="e">
        <f t="shared" si="9"/>
        <v>#DIV/0!</v>
      </c>
      <c r="AH14" s="41" t="e">
        <f t="shared" si="9"/>
        <v>#DIV/0!</v>
      </c>
      <c r="AI14" s="41">
        <f t="shared" si="9"/>
        <v>0</v>
      </c>
      <c r="AJ14" s="41" t="e">
        <f t="shared" si="9"/>
        <v>#DIV/0!</v>
      </c>
      <c r="AK14" s="36"/>
    </row>
    <row r="15" spans="1:37" x14ac:dyDescent="0.25">
      <c r="A15" s="45"/>
      <c r="B15" s="45"/>
      <c r="C15" s="46"/>
      <c r="D15" s="45"/>
      <c r="E15" s="45"/>
      <c r="F15" s="45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16"/>
      <c r="T15" s="47"/>
      <c r="U15" s="47"/>
      <c r="V15" s="47"/>
      <c r="W15" s="48"/>
      <c r="X15"/>
      <c r="Y15" s="49"/>
      <c r="Z15"/>
      <c r="AA15"/>
      <c r="AB15" s="50"/>
      <c r="AC15"/>
      <c r="AD15"/>
      <c r="AE15"/>
      <c r="AF15" s="51"/>
      <c r="AG15" s="51"/>
      <c r="AH15" s="51"/>
    </row>
    <row r="16" spans="1:37" x14ac:dyDescent="0.25">
      <c r="A16" s="45"/>
      <c r="B16" s="45"/>
      <c r="C16" s="46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7"/>
      <c r="Q16" s="47"/>
      <c r="R16" s="47"/>
      <c r="S16" s="16"/>
      <c r="T16" s="47"/>
      <c r="U16" s="47"/>
      <c r="V16" s="47"/>
      <c r="AF16" s="4"/>
      <c r="AG16" s="4"/>
      <c r="AH16" s="4"/>
    </row>
    <row r="17" spans="1:37" s="52" customFormat="1" ht="16.5" customHeight="1" x14ac:dyDescent="0.25">
      <c r="C17" s="53"/>
      <c r="F17" s="74" t="s">
        <v>44</v>
      </c>
      <c r="G17" s="74"/>
      <c r="H17" s="74"/>
      <c r="I17" s="54"/>
      <c r="J17" s="54"/>
      <c r="L17" s="55"/>
      <c r="S17" s="54"/>
      <c r="U17" s="75" t="s">
        <v>45</v>
      </c>
      <c r="V17" s="75"/>
      <c r="W17" s="75"/>
      <c r="Y17" s="56"/>
      <c r="Z17" s="57"/>
      <c r="AC17" s="58"/>
      <c r="AD17" s="58"/>
      <c r="AE17" s="58"/>
      <c r="AF17" s="76" t="s">
        <v>46</v>
      </c>
      <c r="AG17" s="76"/>
      <c r="AH17" s="76"/>
      <c r="AI17" s="76"/>
      <c r="AK17" s="59"/>
    </row>
    <row r="18" spans="1:37" ht="15" customHeight="1" x14ac:dyDescent="0.25">
      <c r="F18" s="84" t="s">
        <v>47</v>
      </c>
      <c r="G18" s="84"/>
      <c r="H18" s="84"/>
      <c r="I18" s="4"/>
      <c r="J18" s="4"/>
      <c r="L18" s="61"/>
      <c r="R18" s="51"/>
      <c r="U18" s="84" t="s">
        <v>47</v>
      </c>
      <c r="V18" s="84"/>
      <c r="W18" s="84"/>
      <c r="AA18" s="51"/>
      <c r="AC18" s="47"/>
      <c r="AD18" s="47"/>
      <c r="AE18" s="47"/>
      <c r="AF18" s="84" t="s">
        <v>47</v>
      </c>
      <c r="AG18" s="84"/>
      <c r="AH18" s="84"/>
      <c r="AI18" s="84"/>
    </row>
    <row r="19" spans="1:37" ht="15" customHeight="1" x14ac:dyDescent="0.25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2"/>
      <c r="Z19" s="60"/>
      <c r="AA19" s="60"/>
      <c r="AB19" s="60"/>
      <c r="AC19" s="63"/>
      <c r="AD19" s="63"/>
      <c r="AE19" s="63"/>
      <c r="AF19" s="60"/>
      <c r="AG19" s="60"/>
      <c r="AH19" s="60"/>
      <c r="AI19" s="60"/>
      <c r="AJ19" s="60"/>
      <c r="AK19" s="64"/>
    </row>
    <row r="20" spans="1:37" ht="15" customHeight="1" x14ac:dyDescent="0.25">
      <c r="F20" s="60"/>
      <c r="G20" s="60"/>
      <c r="H20" s="60"/>
      <c r="I20" s="4"/>
      <c r="J20" s="4"/>
      <c r="L20" s="61"/>
      <c r="R20" s="51"/>
      <c r="U20" s="60"/>
      <c r="V20" s="60"/>
      <c r="W20" s="60"/>
      <c r="X20" s="65"/>
      <c r="AB20" s="51"/>
      <c r="AC20" s="47"/>
      <c r="AD20" s="47"/>
      <c r="AE20" s="47"/>
      <c r="AF20" s="60"/>
      <c r="AG20" s="60"/>
      <c r="AH20" s="60"/>
      <c r="AI20" s="60"/>
    </row>
    <row r="21" spans="1:37" x14ac:dyDescent="0.25">
      <c r="A21" s="45"/>
      <c r="B21" s="45"/>
      <c r="C21" s="46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7"/>
      <c r="Q21" s="47"/>
      <c r="R21" s="47"/>
      <c r="S21" s="16"/>
      <c r="T21" s="47"/>
      <c r="U21" s="47"/>
      <c r="V21" s="47"/>
      <c r="W21" s="51"/>
      <c r="AA21" s="51"/>
      <c r="AB21" s="51"/>
      <c r="AC21" s="51"/>
      <c r="AD21" s="51"/>
      <c r="AE21" s="51"/>
      <c r="AF21" s="4"/>
      <c r="AG21" s="4"/>
      <c r="AH21" s="4"/>
    </row>
    <row r="22" spans="1:37" x14ac:dyDescent="0.25">
      <c r="A22" s="45"/>
      <c r="B22" s="45"/>
      <c r="C22" s="46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/>
      <c r="Q22" s="47"/>
      <c r="R22" s="47"/>
      <c r="S22" s="16"/>
      <c r="T22" s="47"/>
      <c r="U22" s="47"/>
      <c r="V22" s="47"/>
      <c r="W22" s="66"/>
      <c r="AF22" s="4"/>
      <c r="AG22" s="4"/>
      <c r="AH22" s="4"/>
    </row>
    <row r="23" spans="1:37" x14ac:dyDescent="0.25">
      <c r="A23" s="45"/>
      <c r="B23" s="45"/>
      <c r="C23" s="46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7"/>
      <c r="Q23" s="47"/>
      <c r="R23" s="47"/>
      <c r="S23" s="16"/>
      <c r="T23" s="47"/>
      <c r="U23" s="47"/>
      <c r="V23" s="47"/>
      <c r="W23" s="47"/>
      <c r="X23" s="47"/>
      <c r="Y23" s="67"/>
      <c r="Z23" s="47"/>
      <c r="AA23" s="47"/>
      <c r="AB23" s="47"/>
      <c r="AC23" s="47"/>
      <c r="AD23" s="47"/>
      <c r="AE23" s="47"/>
      <c r="AF23" s="47"/>
      <c r="AG23" s="47"/>
      <c r="AH23" s="47"/>
    </row>
    <row r="24" spans="1:37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 s="48"/>
      <c r="T24"/>
      <c r="U24"/>
      <c r="W24" s="66"/>
    </row>
    <row r="25" spans="1:37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 s="48"/>
      <c r="T25" s="47"/>
      <c r="U25"/>
      <c r="W25" s="66"/>
    </row>
    <row r="26" spans="1:37" x14ac:dyDescent="0.25">
      <c r="W26" s="66"/>
    </row>
    <row r="28" spans="1:37" x14ac:dyDescent="0.25">
      <c r="T28" s="51"/>
    </row>
  </sheetData>
  <autoFilter ref="A11:AK14" xr:uid="{00000000-0009-0000-0000-000000000000}"/>
  <mergeCells count="36">
    <mergeCell ref="O5:V5"/>
    <mergeCell ref="O6:V6"/>
    <mergeCell ref="I7:J7"/>
    <mergeCell ref="A9:A10"/>
    <mergeCell ref="B9:B10"/>
    <mergeCell ref="C9:C10"/>
    <mergeCell ref="D9:D10"/>
    <mergeCell ref="E9:E10"/>
    <mergeCell ref="F9:F10"/>
    <mergeCell ref="G9:G10"/>
    <mergeCell ref="F18:H18"/>
    <mergeCell ref="U18:W18"/>
    <mergeCell ref="AF18:AI18"/>
    <mergeCell ref="AD9:AD10"/>
    <mergeCell ref="AF9:AF10"/>
    <mergeCell ref="AG9:AG10"/>
    <mergeCell ref="AH9:AH10"/>
    <mergeCell ref="AI9:AI10"/>
    <mergeCell ref="T9:T10"/>
    <mergeCell ref="U9:V9"/>
    <mergeCell ref="W9:W10"/>
    <mergeCell ref="X9:AA9"/>
    <mergeCell ref="AB9:AB10"/>
    <mergeCell ref="AC9:AC10"/>
    <mergeCell ref="H9:H10"/>
    <mergeCell ref="I9:O9"/>
    <mergeCell ref="AE9:AE10"/>
    <mergeCell ref="AK9:AK10"/>
    <mergeCell ref="F17:H17"/>
    <mergeCell ref="U17:W17"/>
    <mergeCell ref="AF17:AI17"/>
    <mergeCell ref="AJ9:AJ10"/>
    <mergeCell ref="P9:P10"/>
    <mergeCell ref="Q9:Q10"/>
    <mergeCell ref="R9:R10"/>
    <mergeCell ref="S9:S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8" max="33" man="1"/>
  </rowBreaks>
  <colBreaks count="1" manualBreakCount="1">
    <brk id="34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56AC-9D97-42B4-BD8C-C6FA9C06AF2D}">
  <sheetPr>
    <tabColor rgb="FFFF0000"/>
  </sheetPr>
  <dimension ref="A1:AK28"/>
  <sheetViews>
    <sheetView zoomScale="80" zoomScaleNormal="80" zoomScaleSheetLayoutView="100" workbookViewId="0">
      <pane xSplit="3" ySplit="11" topLeftCell="Q12" activePane="bottomRight" state="frozen"/>
      <selection pane="topRight" activeCell="C1" sqref="C1"/>
      <selection pane="bottomLeft" activeCell="A12" sqref="A12"/>
      <selection pane="bottomRight" activeCell="AD14" sqref="AD14:AE14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8.140625" style="3" customWidth="1"/>
    <col min="7" max="7" width="16.5703125" style="3" customWidth="1"/>
    <col min="8" max="8" width="19.140625" style="3" customWidth="1"/>
    <col min="9" max="9" width="9.42578125" style="3" hidden="1" customWidth="1"/>
    <col min="10" max="10" width="5.5703125" style="3" hidden="1" customWidth="1"/>
    <col min="11" max="11" width="12.7109375" style="3" bestFit="1" customWidth="1"/>
    <col min="12" max="13" width="8.85546875" style="3" hidden="1" customWidth="1"/>
    <col min="14" max="14" width="11.7109375" style="3" hidden="1" customWidth="1"/>
    <col min="15" max="15" width="12.5703125" style="3" customWidth="1"/>
    <col min="16" max="16" width="20.140625" style="3" customWidth="1"/>
    <col min="17" max="17" width="13.140625" style="3" customWidth="1"/>
    <col min="18" max="18" width="8.5703125" style="3" customWidth="1"/>
    <col min="19" max="19" width="11.140625" style="4" customWidth="1"/>
    <col min="20" max="20" width="15.28515625" style="3" customWidth="1"/>
    <col min="21" max="21" width="5.85546875" style="3" bestFit="1" customWidth="1"/>
    <col min="22" max="22" width="11.7109375" style="3" bestFit="1" customWidth="1"/>
    <col min="23" max="23" width="17.85546875" style="3" customWidth="1"/>
    <col min="24" max="24" width="15" style="3" customWidth="1"/>
    <col min="25" max="25" width="5.28515625" style="5" customWidth="1"/>
    <col min="26" max="26" width="14.5703125" style="3" customWidth="1"/>
    <col min="27" max="27" width="13.5703125" style="3" customWidth="1"/>
    <col min="28" max="28" width="14.7109375" style="3" customWidth="1"/>
    <col min="29" max="31" width="12.42578125" style="3" customWidth="1"/>
    <col min="32" max="32" width="15" style="3" customWidth="1"/>
    <col min="33" max="33" width="15.28515625" style="3" customWidth="1"/>
    <col min="34" max="34" width="13.85546875" style="3" customWidth="1"/>
    <col min="35" max="35" width="7.85546875" style="3" customWidth="1"/>
    <col min="36" max="36" width="9.140625" style="3"/>
    <col min="37" max="37" width="40.7109375" style="6" customWidth="1"/>
    <col min="38" max="16384" width="9.140625" style="3"/>
  </cols>
  <sheetData>
    <row r="1" spans="1:37" x14ac:dyDescent="0.25">
      <c r="A1" s="1" t="s">
        <v>1</v>
      </c>
      <c r="B1" s="1"/>
    </row>
    <row r="2" spans="1:37" x14ac:dyDescent="0.25">
      <c r="A2" s="1" t="s">
        <v>2</v>
      </c>
      <c r="B2" s="1"/>
    </row>
    <row r="3" spans="1:37" x14ac:dyDescent="0.25">
      <c r="A3" s="1" t="s">
        <v>3</v>
      </c>
      <c r="B3" s="1"/>
      <c r="AA3" s="7" t="s">
        <v>4</v>
      </c>
    </row>
    <row r="4" spans="1:37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4"/>
      <c r="U4" s="4"/>
      <c r="V4" s="4"/>
    </row>
    <row r="5" spans="1:37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5" t="s">
        <v>6</v>
      </c>
      <c r="P5" s="95"/>
      <c r="Q5" s="95"/>
      <c r="R5" s="95"/>
      <c r="S5" s="95"/>
      <c r="T5" s="95"/>
      <c r="U5" s="95"/>
      <c r="V5" s="95"/>
      <c r="W5" s="9"/>
      <c r="X5" s="9"/>
      <c r="Y5" s="10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7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96" t="s">
        <v>7</v>
      </c>
      <c r="P6" s="96"/>
      <c r="Q6" s="96"/>
      <c r="R6" s="96"/>
      <c r="S6" s="96"/>
      <c r="T6" s="96"/>
      <c r="U6" s="96"/>
      <c r="V6" s="96"/>
      <c r="W6" s="12"/>
      <c r="X6" s="12"/>
      <c r="Y6" s="13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7" ht="15.75" x14ac:dyDescent="0.25">
      <c r="A7" s="1"/>
      <c r="B7" s="1"/>
      <c r="C7" s="14"/>
      <c r="D7" s="1"/>
      <c r="E7" s="1"/>
      <c r="F7" s="1"/>
      <c r="G7" s="15"/>
      <c r="H7" s="1"/>
      <c r="I7" s="97"/>
      <c r="J7" s="97"/>
      <c r="K7" s="1"/>
      <c r="L7" s="1"/>
      <c r="M7" s="1"/>
      <c r="N7" s="1"/>
      <c r="O7" s="1"/>
      <c r="P7" s="1"/>
      <c r="Q7" s="1"/>
      <c r="R7" s="1"/>
      <c r="S7" s="16"/>
      <c r="T7" s="1"/>
      <c r="U7" s="1"/>
      <c r="V7" s="1"/>
      <c r="W7" s="1"/>
      <c r="X7" s="1"/>
      <c r="Y7" s="17"/>
      <c r="Z7" s="1"/>
      <c r="AA7" s="1"/>
      <c r="AB7" s="18" t="s">
        <v>8</v>
      </c>
      <c r="AC7" s="1"/>
      <c r="AD7" s="1"/>
      <c r="AE7" s="1"/>
    </row>
    <row r="8" spans="1:37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F8" s="19">
        <v>31</v>
      </c>
      <c r="AG8" s="19">
        <v>32</v>
      </c>
      <c r="AH8" s="19">
        <v>33</v>
      </c>
      <c r="AI8" s="19">
        <v>34</v>
      </c>
      <c r="AJ8" s="19">
        <v>35</v>
      </c>
      <c r="AK8" s="20"/>
    </row>
    <row r="9" spans="1:37" ht="58.5" customHeight="1" x14ac:dyDescent="0.25">
      <c r="A9" s="93" t="s">
        <v>0</v>
      </c>
      <c r="B9" s="86" t="s">
        <v>48</v>
      </c>
      <c r="C9" s="99" t="s">
        <v>9</v>
      </c>
      <c r="D9" s="79" t="s">
        <v>10</v>
      </c>
      <c r="E9" s="79" t="s">
        <v>11</v>
      </c>
      <c r="F9" s="79" t="s">
        <v>12</v>
      </c>
      <c r="G9" s="94" t="s">
        <v>13</v>
      </c>
      <c r="H9" s="94" t="s">
        <v>14</v>
      </c>
      <c r="I9" s="93" t="s">
        <v>15</v>
      </c>
      <c r="J9" s="93"/>
      <c r="K9" s="93"/>
      <c r="L9" s="93"/>
      <c r="M9" s="93"/>
      <c r="N9" s="93"/>
      <c r="O9" s="93"/>
      <c r="P9" s="79" t="s">
        <v>16</v>
      </c>
      <c r="Q9" s="79" t="s">
        <v>17</v>
      </c>
      <c r="R9" s="79" t="s">
        <v>18</v>
      </c>
      <c r="S9" s="82" t="s">
        <v>51</v>
      </c>
      <c r="T9" s="90" t="s">
        <v>19</v>
      </c>
      <c r="U9" s="91" t="s">
        <v>20</v>
      </c>
      <c r="V9" s="92"/>
      <c r="W9" s="79" t="s">
        <v>21</v>
      </c>
      <c r="X9" s="93" t="s">
        <v>22</v>
      </c>
      <c r="Y9" s="93"/>
      <c r="Z9" s="93"/>
      <c r="AA9" s="93"/>
      <c r="AB9" s="79" t="s">
        <v>23</v>
      </c>
      <c r="AC9" s="71" t="s">
        <v>24</v>
      </c>
      <c r="AD9" s="71" t="s">
        <v>25</v>
      </c>
      <c r="AE9" s="71" t="s">
        <v>49</v>
      </c>
      <c r="AF9" s="86" t="s">
        <v>26</v>
      </c>
      <c r="AG9" s="87" t="s">
        <v>27</v>
      </c>
      <c r="AH9" s="79" t="s">
        <v>28</v>
      </c>
      <c r="AI9" s="89" t="s">
        <v>29</v>
      </c>
      <c r="AJ9" s="77" t="s">
        <v>30</v>
      </c>
      <c r="AK9" s="73" t="s">
        <v>31</v>
      </c>
    </row>
    <row r="10" spans="1:37" ht="50.25" customHeight="1" x14ac:dyDescent="0.25">
      <c r="A10" s="86"/>
      <c r="B10" s="98"/>
      <c r="C10" s="100"/>
      <c r="D10" s="80"/>
      <c r="E10" s="80"/>
      <c r="F10" s="81"/>
      <c r="G10" s="79"/>
      <c r="H10" s="79"/>
      <c r="I10" s="22" t="s">
        <v>32</v>
      </c>
      <c r="J10" s="21" t="s">
        <v>33</v>
      </c>
      <c r="K10" s="21" t="s">
        <v>34</v>
      </c>
      <c r="L10" s="21" t="s">
        <v>35</v>
      </c>
      <c r="M10" s="22" t="s">
        <v>36</v>
      </c>
      <c r="N10" s="22" t="s">
        <v>37</v>
      </c>
      <c r="O10" s="22" t="s">
        <v>38</v>
      </c>
      <c r="P10" s="80"/>
      <c r="Q10" s="80"/>
      <c r="R10" s="81"/>
      <c r="S10" s="83"/>
      <c r="T10" s="90"/>
      <c r="U10" s="22" t="s">
        <v>32</v>
      </c>
      <c r="V10" s="22" t="s">
        <v>37</v>
      </c>
      <c r="W10" s="81"/>
      <c r="X10" s="24" t="s">
        <v>39</v>
      </c>
      <c r="Y10" s="23" t="s">
        <v>40</v>
      </c>
      <c r="Z10" s="23" t="s">
        <v>41</v>
      </c>
      <c r="AA10" s="23" t="s">
        <v>42</v>
      </c>
      <c r="AB10" s="81"/>
      <c r="AC10" s="72"/>
      <c r="AD10" s="85"/>
      <c r="AE10" s="72"/>
      <c r="AF10" s="81"/>
      <c r="AG10" s="88"/>
      <c r="AH10" s="80"/>
      <c r="AI10" s="89"/>
      <c r="AJ10" s="78"/>
      <c r="AK10" s="73"/>
    </row>
    <row r="11" spans="1:37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O11" s="3">
        <v>15</v>
      </c>
      <c r="P11" s="3">
        <v>16</v>
      </c>
      <c r="Q11" s="3">
        <v>17</v>
      </c>
      <c r="R11" s="3">
        <v>18</v>
      </c>
      <c r="T11" s="3">
        <v>20</v>
      </c>
      <c r="U11" s="3">
        <v>21</v>
      </c>
      <c r="V11" s="3">
        <v>22</v>
      </c>
      <c r="W11" s="3">
        <v>23</v>
      </c>
      <c r="X11" s="3">
        <v>24</v>
      </c>
      <c r="Y11" s="5">
        <v>25</v>
      </c>
      <c r="Z11" s="3">
        <v>26</v>
      </c>
      <c r="AA11" s="3">
        <v>27</v>
      </c>
      <c r="AB11" s="3">
        <v>29</v>
      </c>
      <c r="AC11" s="3">
        <v>30</v>
      </c>
      <c r="AF11" s="3">
        <v>31</v>
      </c>
      <c r="AG11" s="3">
        <v>32</v>
      </c>
      <c r="AH11" s="3">
        <v>33</v>
      </c>
      <c r="AI11" s="3">
        <v>34</v>
      </c>
      <c r="AJ11" s="3">
        <v>35</v>
      </c>
      <c r="AK11" s="6">
        <v>36</v>
      </c>
    </row>
    <row r="12" spans="1:37" s="6" customFormat="1" ht="32.25" customHeight="1" x14ac:dyDescent="0.25">
      <c r="A12" s="25"/>
      <c r="B12" s="25"/>
      <c r="C12" s="26"/>
      <c r="D12" s="27"/>
      <c r="E12" s="28"/>
      <c r="F12" s="29"/>
      <c r="G12" s="30"/>
      <c r="H12" s="30">
        <f t="shared" ref="H12:H13" si="0">+G12+O12</f>
        <v>0</v>
      </c>
      <c r="I12" s="30"/>
      <c r="J12" s="30"/>
      <c r="K12" s="30"/>
      <c r="L12" s="30"/>
      <c r="M12" s="30"/>
      <c r="N12" s="30"/>
      <c r="O12" s="30"/>
      <c r="P12" s="69">
        <f t="shared" ref="P12:P13" si="1">SUM(I12:O12)</f>
        <v>0</v>
      </c>
      <c r="Q12" s="30"/>
      <c r="R12" s="29"/>
      <c r="S12" s="31"/>
      <c r="T12" s="32" t="e">
        <f t="shared" ref="T12:T13" si="2">ROUND(((G12+P12+Q12)/F12*R12)+S12,0)</f>
        <v>#DIV/0!</v>
      </c>
      <c r="U12" s="70">
        <f>+I12</f>
        <v>0</v>
      </c>
      <c r="V12" s="70">
        <f>+N12</f>
        <v>0</v>
      </c>
      <c r="W12" s="30" t="e">
        <f t="shared" ref="W12:W13" si="3">+T12-U12-V12</f>
        <v>#DIV/0!</v>
      </c>
      <c r="X12" s="30"/>
      <c r="Y12" s="32">
        <v>0</v>
      </c>
      <c r="Z12" s="30">
        <f>4400000*Y12</f>
        <v>0</v>
      </c>
      <c r="AA12" s="30">
        <f t="shared" ref="AA12:AA13" si="4">ROUND(H12*10.5%,0)</f>
        <v>0</v>
      </c>
      <c r="AB12" s="33" t="e">
        <f t="shared" ref="AB12:AB13" si="5">+IF(W12-X12-Z12-AA12&gt;0,W12-X12-Z12-AA12,0)</f>
        <v>#DIV/0!</v>
      </c>
      <c r="AC12" s="34" t="e">
        <f t="shared" ref="AC12:AC13" si="6">ROUND(IF(AB12&gt;80000000,AB12*35%-9850000,IF(AB12&gt;52000000,AB12*30%-5850000,IF(AB12&gt;32000000,AB12*25%-3250000,IF(AB12&gt;18000000,AB12*20%-1650000,IF(AB12&gt;10000000,AB12*15%-750000,IF(AB12&gt;5000000,AB12*10%-250000,IF(AB12&gt;0,AB12*5%,0))))))),0)</f>
        <v>#DIV/0!</v>
      </c>
      <c r="AD12" s="34">
        <f t="shared" ref="AD12:AD13" si="7">ROUND(H12*1%,0)</f>
        <v>0</v>
      </c>
      <c r="AE12" s="34"/>
      <c r="AF12" s="30" t="e">
        <f>ROUND(T12-AA12-AC12-AD12 - AE12,0)</f>
        <v>#DIV/0!</v>
      </c>
      <c r="AG12" s="30" t="e">
        <f>AF12</f>
        <v>#DIV/0!</v>
      </c>
      <c r="AH12" s="35" t="e">
        <f>IF(AND(AF12&gt;AG12,AG12&gt;0),AF12-AG12,0)</f>
        <v>#DIV/0!</v>
      </c>
      <c r="AI12" s="30"/>
      <c r="AJ12" s="35" t="e">
        <f t="shared" ref="AJ12:AJ13" si="8">+IF(AC12&gt;0,1,0)</f>
        <v>#DIV/0!</v>
      </c>
      <c r="AK12" s="68"/>
    </row>
    <row r="13" spans="1:37" s="6" customFormat="1" ht="32.25" customHeight="1" x14ac:dyDescent="0.25">
      <c r="A13" s="25"/>
      <c r="B13" s="25"/>
      <c r="C13" s="26"/>
      <c r="D13" s="27"/>
      <c r="E13" s="28"/>
      <c r="F13" s="29"/>
      <c r="G13" s="30"/>
      <c r="H13" s="30">
        <f t="shared" si="0"/>
        <v>0</v>
      </c>
      <c r="I13" s="30"/>
      <c r="J13" s="30"/>
      <c r="K13" s="30"/>
      <c r="L13" s="30"/>
      <c r="M13" s="30"/>
      <c r="N13" s="30"/>
      <c r="O13" s="30"/>
      <c r="P13" s="69">
        <f t="shared" si="1"/>
        <v>0</v>
      </c>
      <c r="Q13" s="30"/>
      <c r="R13" s="29"/>
      <c r="S13" s="31"/>
      <c r="T13" s="32" t="e">
        <f t="shared" si="2"/>
        <v>#DIV/0!</v>
      </c>
      <c r="U13" s="70">
        <f>+I13</f>
        <v>0</v>
      </c>
      <c r="V13" s="70">
        <f>+N13</f>
        <v>0</v>
      </c>
      <c r="W13" s="30" t="e">
        <f t="shared" si="3"/>
        <v>#DIV/0!</v>
      </c>
      <c r="X13" s="30"/>
      <c r="Y13" s="32">
        <v>0</v>
      </c>
      <c r="Z13" s="30">
        <f>4400000*Y13</f>
        <v>0</v>
      </c>
      <c r="AA13" s="30">
        <f t="shared" si="4"/>
        <v>0</v>
      </c>
      <c r="AB13" s="33" t="e">
        <f t="shared" si="5"/>
        <v>#DIV/0!</v>
      </c>
      <c r="AC13" s="34" t="e">
        <f t="shared" si="6"/>
        <v>#DIV/0!</v>
      </c>
      <c r="AD13" s="34">
        <f t="shared" si="7"/>
        <v>0</v>
      </c>
      <c r="AE13" s="34"/>
      <c r="AF13" s="30" t="e">
        <f>ROUND(T13-AA13-AC13-AD13 - AE13,0)</f>
        <v>#DIV/0!</v>
      </c>
      <c r="AG13" s="30" t="e">
        <f>AF13</f>
        <v>#DIV/0!</v>
      </c>
      <c r="AH13" s="35" t="e">
        <f>IF(AND(AF13&gt;AG13,AG13&gt;0),AF13-AG13,0)</f>
        <v>#DIV/0!</v>
      </c>
      <c r="AI13" s="30"/>
      <c r="AJ13" s="35" t="e">
        <f t="shared" si="8"/>
        <v>#DIV/0!</v>
      </c>
      <c r="AK13" s="68"/>
    </row>
    <row r="14" spans="1:37" s="6" customFormat="1" ht="25.5" customHeight="1" x14ac:dyDescent="0.25">
      <c r="A14" s="37" t="s">
        <v>43</v>
      </c>
      <c r="B14" s="39"/>
      <c r="C14" s="38"/>
      <c r="D14" s="39"/>
      <c r="E14" s="39"/>
      <c r="F14" s="40"/>
      <c r="G14" s="41">
        <f t="shared" ref="G14:AJ14" si="9">+SUBTOTAL(9,G12:G13)</f>
        <v>0</v>
      </c>
      <c r="H14" s="41">
        <f t="shared" si="9"/>
        <v>0</v>
      </c>
      <c r="I14" s="41">
        <f t="shared" si="9"/>
        <v>0</v>
      </c>
      <c r="J14" s="41">
        <f t="shared" si="9"/>
        <v>0</v>
      </c>
      <c r="K14" s="41">
        <f t="shared" si="9"/>
        <v>0</v>
      </c>
      <c r="L14" s="41">
        <f t="shared" si="9"/>
        <v>0</v>
      </c>
      <c r="M14" s="41">
        <f t="shared" si="9"/>
        <v>0</v>
      </c>
      <c r="N14" s="41">
        <f t="shared" si="9"/>
        <v>0</v>
      </c>
      <c r="O14" s="41">
        <f t="shared" si="9"/>
        <v>0</v>
      </c>
      <c r="P14" s="41">
        <f t="shared" si="9"/>
        <v>0</v>
      </c>
      <c r="Q14" s="41">
        <f t="shared" si="9"/>
        <v>0</v>
      </c>
      <c r="R14" s="41">
        <f t="shared" si="9"/>
        <v>0</v>
      </c>
      <c r="S14" s="41">
        <f t="shared" si="9"/>
        <v>0</v>
      </c>
      <c r="T14" s="42" t="e">
        <f t="shared" si="9"/>
        <v>#DIV/0!</v>
      </c>
      <c r="U14" s="41">
        <f t="shared" si="9"/>
        <v>0</v>
      </c>
      <c r="V14" s="41">
        <f t="shared" si="9"/>
        <v>0</v>
      </c>
      <c r="W14" s="41" t="e">
        <f t="shared" si="9"/>
        <v>#DIV/0!</v>
      </c>
      <c r="X14" s="41">
        <f t="shared" si="9"/>
        <v>0</v>
      </c>
      <c r="Y14" s="43">
        <f t="shared" si="9"/>
        <v>0</v>
      </c>
      <c r="Z14" s="41">
        <f t="shared" si="9"/>
        <v>0</v>
      </c>
      <c r="AA14" s="41">
        <f t="shared" si="9"/>
        <v>0</v>
      </c>
      <c r="AB14" s="41" t="e">
        <f t="shared" si="9"/>
        <v>#DIV/0!</v>
      </c>
      <c r="AC14" s="42" t="e">
        <f t="shared" si="9"/>
        <v>#DIV/0!</v>
      </c>
      <c r="AD14" s="42">
        <f t="shared" si="9"/>
        <v>0</v>
      </c>
      <c r="AE14" s="42">
        <f t="shared" si="9"/>
        <v>0</v>
      </c>
      <c r="AF14" s="42" t="e">
        <f t="shared" si="9"/>
        <v>#DIV/0!</v>
      </c>
      <c r="AG14" s="44" t="e">
        <f t="shared" si="9"/>
        <v>#DIV/0!</v>
      </c>
      <c r="AH14" s="41" t="e">
        <f t="shared" si="9"/>
        <v>#DIV/0!</v>
      </c>
      <c r="AI14" s="41">
        <f t="shared" si="9"/>
        <v>0</v>
      </c>
      <c r="AJ14" s="41" t="e">
        <f t="shared" si="9"/>
        <v>#DIV/0!</v>
      </c>
      <c r="AK14" s="36"/>
    </row>
    <row r="15" spans="1:37" x14ac:dyDescent="0.25">
      <c r="A15" s="45"/>
      <c r="B15" s="45"/>
      <c r="C15" s="46"/>
      <c r="D15" s="45"/>
      <c r="E15" s="45"/>
      <c r="F15" s="45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16"/>
      <c r="T15" s="47"/>
      <c r="U15" s="47"/>
      <c r="V15" s="47"/>
      <c r="W15" s="48"/>
      <c r="X15"/>
      <c r="Y15" s="49"/>
      <c r="Z15"/>
      <c r="AA15"/>
      <c r="AB15" s="50"/>
      <c r="AC15"/>
      <c r="AD15"/>
      <c r="AE15"/>
      <c r="AF15" s="51"/>
      <c r="AG15" s="51"/>
      <c r="AH15" s="51"/>
    </row>
    <row r="16" spans="1:37" x14ac:dyDescent="0.25">
      <c r="A16" s="45"/>
      <c r="B16" s="45"/>
      <c r="C16" s="46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7"/>
      <c r="Q16" s="47"/>
      <c r="R16" s="47"/>
      <c r="S16" s="16"/>
      <c r="T16" s="47"/>
      <c r="U16" s="47"/>
      <c r="V16" s="47"/>
      <c r="AF16" s="4"/>
      <c r="AG16" s="4"/>
      <c r="AH16" s="4"/>
    </row>
    <row r="17" spans="1:37" s="52" customFormat="1" ht="16.5" customHeight="1" x14ac:dyDescent="0.25">
      <c r="C17" s="53"/>
      <c r="F17" s="74" t="s">
        <v>44</v>
      </c>
      <c r="G17" s="74"/>
      <c r="H17" s="74"/>
      <c r="I17" s="54"/>
      <c r="J17" s="54"/>
      <c r="L17" s="55"/>
      <c r="S17" s="54"/>
      <c r="U17" s="75" t="s">
        <v>45</v>
      </c>
      <c r="V17" s="75"/>
      <c r="W17" s="75"/>
      <c r="Y17" s="56"/>
      <c r="Z17" s="57"/>
      <c r="AC17" s="58"/>
      <c r="AD17" s="58"/>
      <c r="AE17" s="58"/>
      <c r="AF17" s="76" t="s">
        <v>46</v>
      </c>
      <c r="AG17" s="76"/>
      <c r="AH17" s="76"/>
      <c r="AI17" s="76"/>
      <c r="AK17" s="59"/>
    </row>
    <row r="18" spans="1:37" ht="15" customHeight="1" x14ac:dyDescent="0.25">
      <c r="F18" s="84" t="s">
        <v>47</v>
      </c>
      <c r="G18" s="84"/>
      <c r="H18" s="84"/>
      <c r="I18" s="4"/>
      <c r="J18" s="4"/>
      <c r="L18" s="61"/>
      <c r="R18" s="51"/>
      <c r="U18" s="84" t="s">
        <v>47</v>
      </c>
      <c r="V18" s="84"/>
      <c r="W18" s="84"/>
      <c r="AA18" s="51"/>
      <c r="AC18" s="47"/>
      <c r="AD18" s="47"/>
      <c r="AE18" s="47"/>
      <c r="AF18" s="84" t="s">
        <v>47</v>
      </c>
      <c r="AG18" s="84"/>
      <c r="AH18" s="84"/>
      <c r="AI18" s="84"/>
    </row>
    <row r="19" spans="1:37" ht="15" customHeight="1" x14ac:dyDescent="0.25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2"/>
      <c r="Z19" s="60"/>
      <c r="AA19" s="60"/>
      <c r="AB19" s="60"/>
      <c r="AC19" s="63"/>
      <c r="AD19" s="63"/>
      <c r="AE19" s="63"/>
      <c r="AF19" s="60"/>
      <c r="AG19" s="60"/>
      <c r="AH19" s="60"/>
      <c r="AI19" s="60"/>
      <c r="AJ19" s="60"/>
      <c r="AK19" s="64"/>
    </row>
    <row r="20" spans="1:37" ht="15" customHeight="1" x14ac:dyDescent="0.25">
      <c r="F20" s="60"/>
      <c r="G20" s="60"/>
      <c r="H20" s="60"/>
      <c r="I20" s="4"/>
      <c r="J20" s="4"/>
      <c r="L20" s="61"/>
      <c r="R20" s="51"/>
      <c r="U20" s="60"/>
      <c r="V20" s="60"/>
      <c r="W20" s="60"/>
      <c r="X20" s="65"/>
      <c r="AB20" s="51"/>
      <c r="AC20" s="47"/>
      <c r="AD20" s="47"/>
      <c r="AE20" s="47"/>
      <c r="AF20" s="60"/>
      <c r="AG20" s="60"/>
      <c r="AH20" s="60"/>
      <c r="AI20" s="60"/>
    </row>
    <row r="21" spans="1:37" x14ac:dyDescent="0.25">
      <c r="A21" s="45"/>
      <c r="B21" s="45"/>
      <c r="C21" s="46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7"/>
      <c r="Q21" s="47"/>
      <c r="R21" s="47"/>
      <c r="S21" s="16"/>
      <c r="T21" s="47"/>
      <c r="U21" s="47"/>
      <c r="V21" s="47"/>
      <c r="W21" s="51"/>
      <c r="AA21" s="51"/>
      <c r="AB21" s="51"/>
      <c r="AC21" s="51"/>
      <c r="AD21" s="51"/>
      <c r="AE21" s="51"/>
      <c r="AF21" s="4"/>
      <c r="AG21" s="4"/>
      <c r="AH21" s="4"/>
    </row>
    <row r="22" spans="1:37" x14ac:dyDescent="0.25">
      <c r="A22" s="45"/>
      <c r="B22" s="45"/>
      <c r="C22" s="46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/>
      <c r="Q22" s="47"/>
      <c r="R22" s="47"/>
      <c r="S22" s="16"/>
      <c r="T22" s="47"/>
      <c r="U22" s="47"/>
      <c r="V22" s="47"/>
      <c r="W22" s="66"/>
      <c r="AF22" s="4"/>
      <c r="AG22" s="4"/>
      <c r="AH22" s="4"/>
    </row>
    <row r="23" spans="1:37" x14ac:dyDescent="0.25">
      <c r="A23" s="45"/>
      <c r="B23" s="45"/>
      <c r="C23" s="46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7"/>
      <c r="Q23" s="47"/>
      <c r="R23" s="47"/>
      <c r="S23" s="16"/>
      <c r="T23" s="47"/>
      <c r="U23" s="47"/>
      <c r="V23" s="47"/>
      <c r="W23" s="47"/>
      <c r="X23" s="47"/>
      <c r="Y23" s="67"/>
      <c r="Z23" s="47"/>
      <c r="AA23" s="47"/>
      <c r="AB23" s="47"/>
      <c r="AC23" s="47"/>
      <c r="AD23" s="47"/>
      <c r="AE23" s="47"/>
      <c r="AF23" s="47"/>
      <c r="AG23" s="47"/>
      <c r="AH23" s="47"/>
    </row>
    <row r="24" spans="1:37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 s="48"/>
      <c r="T24"/>
      <c r="U24"/>
      <c r="W24" s="66"/>
    </row>
    <row r="25" spans="1:37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 s="48"/>
      <c r="T25" s="47"/>
      <c r="U25"/>
      <c r="W25" s="66"/>
    </row>
    <row r="26" spans="1:37" x14ac:dyDescent="0.25">
      <c r="W26" s="66"/>
    </row>
    <row r="28" spans="1:37" x14ac:dyDescent="0.25">
      <c r="T28" s="51"/>
    </row>
  </sheetData>
  <autoFilter ref="A11:AJ14" xr:uid="{00000000-0009-0000-0000-000000000000}"/>
  <mergeCells count="36">
    <mergeCell ref="T9:T10"/>
    <mergeCell ref="F17:H17"/>
    <mergeCell ref="U17:W17"/>
    <mergeCell ref="F18:H18"/>
    <mergeCell ref="U18:W18"/>
    <mergeCell ref="AD9:AD10"/>
    <mergeCell ref="AE9:AE10"/>
    <mergeCell ref="AF9:AF10"/>
    <mergeCell ref="AG9:AG10"/>
    <mergeCell ref="AH9:AH10"/>
    <mergeCell ref="I7:J7"/>
    <mergeCell ref="A9:A10"/>
    <mergeCell ref="C9:C10"/>
    <mergeCell ref="D9:D10"/>
    <mergeCell ref="E9:E10"/>
    <mergeCell ref="F9:F10"/>
    <mergeCell ref="G9:G10"/>
    <mergeCell ref="H9:H10"/>
    <mergeCell ref="B9:B10"/>
    <mergeCell ref="I9:O9"/>
    <mergeCell ref="AK9:AK10"/>
    <mergeCell ref="AF17:AI17"/>
    <mergeCell ref="AF18:AI18"/>
    <mergeCell ref="O5:V5"/>
    <mergeCell ref="O6:V6"/>
    <mergeCell ref="P9:P10"/>
    <mergeCell ref="Q9:Q10"/>
    <mergeCell ref="R9:R10"/>
    <mergeCell ref="S9:S10"/>
    <mergeCell ref="AI9:AI10"/>
    <mergeCell ref="AJ9:AJ10"/>
    <mergeCell ref="U9:V9"/>
    <mergeCell ref="W9:W10"/>
    <mergeCell ref="X9:AA9"/>
    <mergeCell ref="AB9:AB10"/>
    <mergeCell ref="AC9:AC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8" max="33" man="1"/>
  </rowBreaks>
  <colBreaks count="1" manualBreakCount="1">
    <brk id="33" max="6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8694-02BD-4BAC-A76D-F3A5CDAC8619}">
  <dimension ref="A1:AK28"/>
  <sheetViews>
    <sheetView zoomScale="80" zoomScaleNormal="80" workbookViewId="0">
      <pane xSplit="3" ySplit="11" topLeftCell="H12" activePane="bottomRight" state="frozen"/>
      <selection pane="topRight" activeCell="D1" sqref="D1"/>
      <selection pane="bottomLeft" activeCell="A12" sqref="A12"/>
      <selection pane="bottomRight" activeCell="AE13" sqref="AE13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8.140625" style="3" customWidth="1"/>
    <col min="7" max="7" width="16.5703125" style="3" customWidth="1"/>
    <col min="8" max="8" width="19.140625" style="3" customWidth="1"/>
    <col min="9" max="9" width="9.42578125" style="3" hidden="1" customWidth="1"/>
    <col min="10" max="10" width="5.5703125" style="3" hidden="1" customWidth="1"/>
    <col min="11" max="11" width="12.7109375" style="3" bestFit="1" customWidth="1"/>
    <col min="12" max="13" width="8.85546875" style="3" hidden="1" customWidth="1"/>
    <col min="14" max="14" width="11.7109375" style="3" hidden="1" customWidth="1"/>
    <col min="15" max="15" width="12.5703125" style="3" customWidth="1"/>
    <col min="16" max="16" width="20.140625" style="3" customWidth="1"/>
    <col min="17" max="17" width="13.140625" style="3" customWidth="1"/>
    <col min="18" max="18" width="8.5703125" style="3" customWidth="1"/>
    <col min="19" max="19" width="11.140625" style="4" customWidth="1"/>
    <col min="20" max="20" width="15.28515625" style="3" customWidth="1"/>
    <col min="21" max="21" width="5.85546875" style="3" bestFit="1" customWidth="1"/>
    <col min="22" max="22" width="11.7109375" style="3" bestFit="1" customWidth="1"/>
    <col min="23" max="23" width="17.85546875" style="3" customWidth="1"/>
    <col min="24" max="24" width="15" style="3" customWidth="1"/>
    <col min="25" max="25" width="5.28515625" style="5" customWidth="1"/>
    <col min="26" max="26" width="14.5703125" style="3" customWidth="1"/>
    <col min="27" max="27" width="13.5703125" style="3" customWidth="1"/>
    <col min="28" max="28" width="14.7109375" style="3" customWidth="1"/>
    <col min="29" max="31" width="12.42578125" style="3" customWidth="1"/>
    <col min="32" max="32" width="15" style="3" customWidth="1"/>
    <col min="33" max="33" width="15.28515625" style="3" customWidth="1"/>
    <col min="34" max="34" width="13.85546875" style="3" customWidth="1"/>
    <col min="35" max="35" width="7.85546875" style="3" customWidth="1"/>
    <col min="36" max="36" width="9.140625" style="3"/>
    <col min="37" max="37" width="40.7109375" style="6" customWidth="1"/>
    <col min="38" max="16384" width="9.140625" style="3"/>
  </cols>
  <sheetData>
    <row r="1" spans="1:37" x14ac:dyDescent="0.25">
      <c r="A1" s="1" t="s">
        <v>1</v>
      </c>
      <c r="B1" s="1"/>
    </row>
    <row r="2" spans="1:37" x14ac:dyDescent="0.25">
      <c r="A2" s="1" t="s">
        <v>2</v>
      </c>
      <c r="B2" s="1"/>
    </row>
    <row r="3" spans="1:37" x14ac:dyDescent="0.25">
      <c r="A3" s="1" t="s">
        <v>3</v>
      </c>
      <c r="B3" s="1"/>
      <c r="AA3" s="7" t="s">
        <v>4</v>
      </c>
    </row>
    <row r="4" spans="1:37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4"/>
      <c r="U4" s="4"/>
      <c r="V4" s="4"/>
    </row>
    <row r="5" spans="1:37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5" t="s">
        <v>6</v>
      </c>
      <c r="P5" s="95"/>
      <c r="Q5" s="95"/>
      <c r="R5" s="95"/>
      <c r="S5" s="95"/>
      <c r="T5" s="95"/>
      <c r="U5" s="95"/>
      <c r="V5" s="95"/>
      <c r="W5" s="9"/>
      <c r="X5" s="9"/>
      <c r="Y5" s="10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7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96" t="s">
        <v>7</v>
      </c>
      <c r="P6" s="96"/>
      <c r="Q6" s="96"/>
      <c r="R6" s="96"/>
      <c r="S6" s="96"/>
      <c r="T6" s="96"/>
      <c r="U6" s="96"/>
      <c r="V6" s="96"/>
      <c r="W6" s="12"/>
      <c r="X6" s="12"/>
      <c r="Y6" s="13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7" ht="15.75" x14ac:dyDescent="0.25">
      <c r="A7" s="1"/>
      <c r="B7" s="1"/>
      <c r="C7" s="14"/>
      <c r="D7" s="1"/>
      <c r="E7" s="1"/>
      <c r="F7" s="1"/>
      <c r="G7" s="15"/>
      <c r="H7" s="1"/>
      <c r="I7" s="97"/>
      <c r="J7" s="97"/>
      <c r="K7" s="1"/>
      <c r="L7" s="1"/>
      <c r="M7" s="1"/>
      <c r="N7" s="1"/>
      <c r="O7" s="1"/>
      <c r="P7" s="1"/>
      <c r="Q7" s="1"/>
      <c r="R7" s="1"/>
      <c r="S7" s="16"/>
      <c r="T7" s="1"/>
      <c r="U7" s="1"/>
      <c r="V7" s="1"/>
      <c r="W7" s="1"/>
      <c r="X7" s="1"/>
      <c r="Y7" s="17"/>
      <c r="Z7" s="1"/>
      <c r="AA7" s="1"/>
      <c r="AB7" s="18" t="s">
        <v>8</v>
      </c>
      <c r="AC7" s="1"/>
      <c r="AD7" s="1"/>
      <c r="AE7" s="1"/>
    </row>
    <row r="8" spans="1:37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F8" s="19">
        <v>31</v>
      </c>
      <c r="AG8" s="19">
        <v>32</v>
      </c>
      <c r="AH8" s="19">
        <v>33</v>
      </c>
      <c r="AI8" s="19">
        <v>34</v>
      </c>
      <c r="AJ8" s="19">
        <v>35</v>
      </c>
      <c r="AK8" s="20"/>
    </row>
    <row r="9" spans="1:37" ht="58.5" customHeight="1" x14ac:dyDescent="0.25">
      <c r="A9" s="93" t="s">
        <v>0</v>
      </c>
      <c r="B9" s="86" t="s">
        <v>48</v>
      </c>
      <c r="C9" s="99" t="s">
        <v>9</v>
      </c>
      <c r="D9" s="79" t="s">
        <v>10</v>
      </c>
      <c r="E9" s="79" t="s">
        <v>11</v>
      </c>
      <c r="F9" s="79" t="s">
        <v>12</v>
      </c>
      <c r="G9" s="94" t="s">
        <v>13</v>
      </c>
      <c r="H9" s="94" t="s">
        <v>14</v>
      </c>
      <c r="I9" s="93" t="s">
        <v>15</v>
      </c>
      <c r="J9" s="93"/>
      <c r="K9" s="93"/>
      <c r="L9" s="93"/>
      <c r="M9" s="93"/>
      <c r="N9" s="93"/>
      <c r="O9" s="93"/>
      <c r="P9" s="79" t="s">
        <v>16</v>
      </c>
      <c r="Q9" s="79" t="s">
        <v>17</v>
      </c>
      <c r="R9" s="79" t="s">
        <v>18</v>
      </c>
      <c r="S9" s="102" t="s">
        <v>50</v>
      </c>
      <c r="T9" s="90" t="s">
        <v>19</v>
      </c>
      <c r="U9" s="91" t="s">
        <v>20</v>
      </c>
      <c r="V9" s="92"/>
      <c r="W9" s="79" t="s">
        <v>21</v>
      </c>
      <c r="X9" s="93" t="s">
        <v>22</v>
      </c>
      <c r="Y9" s="93"/>
      <c r="Z9" s="93"/>
      <c r="AA9" s="93"/>
      <c r="AB9" s="79" t="s">
        <v>23</v>
      </c>
      <c r="AC9" s="71" t="s">
        <v>24</v>
      </c>
      <c r="AD9" s="71" t="s">
        <v>25</v>
      </c>
      <c r="AE9" s="71" t="s">
        <v>49</v>
      </c>
      <c r="AF9" s="86" t="s">
        <v>26</v>
      </c>
      <c r="AG9" s="87" t="s">
        <v>27</v>
      </c>
      <c r="AH9" s="79" t="s">
        <v>28</v>
      </c>
      <c r="AI9" s="89" t="s">
        <v>29</v>
      </c>
      <c r="AJ9" s="77" t="s">
        <v>30</v>
      </c>
      <c r="AK9" s="73" t="s">
        <v>31</v>
      </c>
    </row>
    <row r="10" spans="1:37" ht="50.25" customHeight="1" x14ac:dyDescent="0.25">
      <c r="A10" s="86"/>
      <c r="B10" s="98"/>
      <c r="C10" s="100"/>
      <c r="D10" s="80"/>
      <c r="E10" s="80"/>
      <c r="F10" s="81"/>
      <c r="G10" s="79"/>
      <c r="H10" s="79"/>
      <c r="I10" s="22" t="s">
        <v>32</v>
      </c>
      <c r="J10" s="21" t="s">
        <v>33</v>
      </c>
      <c r="K10" s="21" t="s">
        <v>34</v>
      </c>
      <c r="L10" s="21" t="s">
        <v>35</v>
      </c>
      <c r="M10" s="22" t="s">
        <v>36</v>
      </c>
      <c r="N10" s="22" t="s">
        <v>37</v>
      </c>
      <c r="O10" s="22" t="s">
        <v>38</v>
      </c>
      <c r="P10" s="80"/>
      <c r="Q10" s="80"/>
      <c r="R10" s="81"/>
      <c r="S10" s="101"/>
      <c r="T10" s="90"/>
      <c r="U10" s="22" t="s">
        <v>32</v>
      </c>
      <c r="V10" s="22" t="s">
        <v>37</v>
      </c>
      <c r="W10" s="81"/>
      <c r="X10" s="24" t="s">
        <v>39</v>
      </c>
      <c r="Y10" s="23" t="s">
        <v>40</v>
      </c>
      <c r="Z10" s="23" t="s">
        <v>41</v>
      </c>
      <c r="AA10" s="23" t="s">
        <v>42</v>
      </c>
      <c r="AB10" s="81"/>
      <c r="AC10" s="72"/>
      <c r="AD10" s="85"/>
      <c r="AE10" s="72"/>
      <c r="AF10" s="81"/>
      <c r="AG10" s="88"/>
      <c r="AH10" s="80"/>
      <c r="AI10" s="89"/>
      <c r="AJ10" s="78"/>
      <c r="AK10" s="73"/>
    </row>
    <row r="11" spans="1:37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O11" s="3">
        <v>15</v>
      </c>
      <c r="P11" s="3">
        <v>16</v>
      </c>
      <c r="Q11" s="3">
        <v>17</v>
      </c>
      <c r="R11" s="3">
        <v>18</v>
      </c>
      <c r="T11" s="3">
        <v>20</v>
      </c>
      <c r="U11" s="3">
        <v>21</v>
      </c>
      <c r="V11" s="3">
        <v>22</v>
      </c>
      <c r="W11" s="3">
        <v>23</v>
      </c>
      <c r="X11" s="3">
        <v>24</v>
      </c>
      <c r="Y11" s="5">
        <v>25</v>
      </c>
      <c r="Z11" s="3">
        <v>26</v>
      </c>
      <c r="AA11" s="3">
        <v>27</v>
      </c>
      <c r="AB11" s="3">
        <v>29</v>
      </c>
      <c r="AC11" s="3">
        <v>30</v>
      </c>
      <c r="AF11" s="3">
        <v>31</v>
      </c>
      <c r="AG11" s="3">
        <v>32</v>
      </c>
      <c r="AH11" s="3">
        <v>33</v>
      </c>
      <c r="AI11" s="3">
        <v>34</v>
      </c>
      <c r="AJ11" s="3">
        <v>35</v>
      </c>
      <c r="AK11" s="6">
        <v>36</v>
      </c>
    </row>
    <row r="12" spans="1:37" s="6" customFormat="1" ht="32.25" customHeight="1" x14ac:dyDescent="0.25">
      <c r="A12" s="25"/>
      <c r="B12" s="25"/>
      <c r="C12" s="26"/>
      <c r="D12" s="27"/>
      <c r="E12" s="28"/>
      <c r="F12" s="29"/>
      <c r="G12" s="30"/>
      <c r="H12" s="30">
        <f t="shared" ref="H12:H13" si="0">+G12+O12</f>
        <v>0</v>
      </c>
      <c r="I12" s="30"/>
      <c r="J12" s="30"/>
      <c r="K12" s="30"/>
      <c r="L12" s="30"/>
      <c r="M12" s="30"/>
      <c r="N12" s="30"/>
      <c r="O12" s="30"/>
      <c r="P12" s="69">
        <f t="shared" ref="P12:P13" si="1">SUM(I12:O12)</f>
        <v>0</v>
      </c>
      <c r="Q12" s="30"/>
      <c r="R12" s="29"/>
      <c r="S12" s="31"/>
      <c r="T12" s="32" t="e">
        <f t="shared" ref="T12:T13" si="2">ROUND(((G12+P12+Q12)/F12*R12)+S12,0)</f>
        <v>#DIV/0!</v>
      </c>
      <c r="U12" s="70">
        <f>+I12</f>
        <v>0</v>
      </c>
      <c r="V12" s="70">
        <f>+N12</f>
        <v>0</v>
      </c>
      <c r="W12" s="30" t="e">
        <f t="shared" ref="W12:W13" si="3">+T12-U12-V12</f>
        <v>#DIV/0!</v>
      </c>
      <c r="X12" s="30"/>
      <c r="Y12" s="32">
        <v>0</v>
      </c>
      <c r="Z12" s="30">
        <f>4400000*Y12</f>
        <v>0</v>
      </c>
      <c r="AA12" s="30">
        <f t="shared" ref="AA12:AA13" si="4">ROUND(H12*10.5%,0)</f>
        <v>0</v>
      </c>
      <c r="AB12" s="33" t="e">
        <f t="shared" ref="AB12:AB13" si="5">+IF(W12-X12-Z12-AA12&gt;0,W12-X12-Z12-AA12,0)</f>
        <v>#DIV/0!</v>
      </c>
      <c r="AC12" s="34" t="e">
        <f t="shared" ref="AC12:AC13" si="6">ROUND(IF(AB12&gt;80000000,AB12*35%-9850000,IF(AB12&gt;52000000,AB12*30%-5850000,IF(AB12&gt;32000000,AB12*25%-3250000,IF(AB12&gt;18000000,AB12*20%-1650000,IF(AB12&gt;10000000,AB12*15%-750000,IF(AB12&gt;5000000,AB12*10%-250000,IF(AB12&gt;0,AB12*5%,0))))))),0)</f>
        <v>#DIV/0!</v>
      </c>
      <c r="AD12" s="34">
        <f t="shared" ref="AD12:AD13" si="7">ROUND(H12*1%,0)</f>
        <v>0</v>
      </c>
      <c r="AE12" s="34"/>
      <c r="AF12" s="30" t="e">
        <f>ROUND(T12-AA12-AC12-AD12 - AE12,0)</f>
        <v>#DIV/0!</v>
      </c>
      <c r="AG12" s="30" t="e">
        <f>AF12</f>
        <v>#DIV/0!</v>
      </c>
      <c r="AH12" s="35" t="e">
        <f>IF(AND(AF12&gt;AG12,AG12&gt;0),AF12-AG12,0)</f>
        <v>#DIV/0!</v>
      </c>
      <c r="AI12" s="30"/>
      <c r="AJ12" s="35" t="e">
        <f t="shared" ref="AJ12:AJ13" si="8">+IF(AC12&gt;0,1,0)</f>
        <v>#DIV/0!</v>
      </c>
      <c r="AK12" s="68"/>
    </row>
    <row r="13" spans="1:37" s="6" customFormat="1" ht="32.25" customHeight="1" x14ac:dyDescent="0.25">
      <c r="A13" s="25"/>
      <c r="B13" s="25"/>
      <c r="C13" s="26"/>
      <c r="D13" s="27"/>
      <c r="E13" s="28"/>
      <c r="F13" s="29"/>
      <c r="G13" s="30"/>
      <c r="H13" s="30">
        <f t="shared" si="0"/>
        <v>0</v>
      </c>
      <c r="I13" s="30"/>
      <c r="J13" s="30"/>
      <c r="K13" s="30"/>
      <c r="L13" s="30"/>
      <c r="M13" s="30"/>
      <c r="N13" s="30"/>
      <c r="O13" s="30"/>
      <c r="P13" s="69">
        <f t="shared" si="1"/>
        <v>0</v>
      </c>
      <c r="Q13" s="30"/>
      <c r="R13" s="29"/>
      <c r="S13" s="31"/>
      <c r="T13" s="32" t="e">
        <f t="shared" si="2"/>
        <v>#DIV/0!</v>
      </c>
      <c r="U13" s="70">
        <f>+I13</f>
        <v>0</v>
      </c>
      <c r="V13" s="70">
        <f>+N13</f>
        <v>0</v>
      </c>
      <c r="W13" s="30" t="e">
        <f t="shared" si="3"/>
        <v>#DIV/0!</v>
      </c>
      <c r="X13" s="30"/>
      <c r="Y13" s="32">
        <v>0</v>
      </c>
      <c r="Z13" s="30">
        <f>4400000*Y13</f>
        <v>0</v>
      </c>
      <c r="AA13" s="30">
        <f t="shared" si="4"/>
        <v>0</v>
      </c>
      <c r="AB13" s="33" t="e">
        <f t="shared" si="5"/>
        <v>#DIV/0!</v>
      </c>
      <c r="AC13" s="34" t="e">
        <f t="shared" si="6"/>
        <v>#DIV/0!</v>
      </c>
      <c r="AD13" s="34">
        <f t="shared" si="7"/>
        <v>0</v>
      </c>
      <c r="AE13" s="34"/>
      <c r="AF13" s="30" t="e">
        <f>ROUND(T13-AA13-AC13-AD13 - AE13,0)</f>
        <v>#DIV/0!</v>
      </c>
      <c r="AG13" s="30" t="e">
        <f>AF13</f>
        <v>#DIV/0!</v>
      </c>
      <c r="AH13" s="35" t="e">
        <f>IF(AND(AF13&gt;AG13,AG13&gt;0),AF13-AG13,0)</f>
        <v>#DIV/0!</v>
      </c>
      <c r="AI13" s="30"/>
      <c r="AJ13" s="35" t="e">
        <f t="shared" si="8"/>
        <v>#DIV/0!</v>
      </c>
      <c r="AK13" s="68"/>
    </row>
    <row r="14" spans="1:37" s="6" customFormat="1" ht="25.5" customHeight="1" x14ac:dyDescent="0.25">
      <c r="A14" s="37" t="s">
        <v>43</v>
      </c>
      <c r="B14" s="39"/>
      <c r="C14" s="38"/>
      <c r="D14" s="39"/>
      <c r="E14" s="39"/>
      <c r="F14" s="40"/>
      <c r="G14" s="41">
        <f t="shared" ref="G14:AJ14" si="9">+SUBTOTAL(9,G12:G13)</f>
        <v>0</v>
      </c>
      <c r="H14" s="41">
        <f t="shared" si="9"/>
        <v>0</v>
      </c>
      <c r="I14" s="41">
        <f t="shared" si="9"/>
        <v>0</v>
      </c>
      <c r="J14" s="41">
        <f t="shared" si="9"/>
        <v>0</v>
      </c>
      <c r="K14" s="41">
        <f t="shared" si="9"/>
        <v>0</v>
      </c>
      <c r="L14" s="41">
        <f t="shared" si="9"/>
        <v>0</v>
      </c>
      <c r="M14" s="41">
        <f t="shared" si="9"/>
        <v>0</v>
      </c>
      <c r="N14" s="41">
        <f t="shared" si="9"/>
        <v>0</v>
      </c>
      <c r="O14" s="41">
        <f t="shared" si="9"/>
        <v>0</v>
      </c>
      <c r="P14" s="41">
        <f t="shared" si="9"/>
        <v>0</v>
      </c>
      <c r="Q14" s="41">
        <f t="shared" si="9"/>
        <v>0</v>
      </c>
      <c r="R14" s="41">
        <f t="shared" si="9"/>
        <v>0</v>
      </c>
      <c r="S14" s="41">
        <f t="shared" si="9"/>
        <v>0</v>
      </c>
      <c r="T14" s="42" t="e">
        <f t="shared" si="9"/>
        <v>#DIV/0!</v>
      </c>
      <c r="U14" s="41">
        <f t="shared" si="9"/>
        <v>0</v>
      </c>
      <c r="V14" s="41">
        <f t="shared" si="9"/>
        <v>0</v>
      </c>
      <c r="W14" s="41" t="e">
        <f t="shared" si="9"/>
        <v>#DIV/0!</v>
      </c>
      <c r="X14" s="41">
        <f t="shared" si="9"/>
        <v>0</v>
      </c>
      <c r="Y14" s="43">
        <f t="shared" si="9"/>
        <v>0</v>
      </c>
      <c r="Z14" s="41">
        <f t="shared" si="9"/>
        <v>0</v>
      </c>
      <c r="AA14" s="41">
        <f t="shared" si="9"/>
        <v>0</v>
      </c>
      <c r="AB14" s="41" t="e">
        <f t="shared" si="9"/>
        <v>#DIV/0!</v>
      </c>
      <c r="AC14" s="42" t="e">
        <f t="shared" si="9"/>
        <v>#DIV/0!</v>
      </c>
      <c r="AD14" s="42">
        <f t="shared" si="9"/>
        <v>0</v>
      </c>
      <c r="AE14" s="42">
        <f t="shared" si="9"/>
        <v>0</v>
      </c>
      <c r="AF14" s="42" t="e">
        <f t="shared" si="9"/>
        <v>#DIV/0!</v>
      </c>
      <c r="AG14" s="44" t="e">
        <f t="shared" si="9"/>
        <v>#DIV/0!</v>
      </c>
      <c r="AH14" s="41" t="e">
        <f t="shared" si="9"/>
        <v>#DIV/0!</v>
      </c>
      <c r="AI14" s="41">
        <f t="shared" si="9"/>
        <v>0</v>
      </c>
      <c r="AJ14" s="41" t="e">
        <f t="shared" si="9"/>
        <v>#DIV/0!</v>
      </c>
      <c r="AK14" s="36"/>
    </row>
    <row r="15" spans="1:37" x14ac:dyDescent="0.25">
      <c r="A15" s="45"/>
      <c r="B15" s="45"/>
      <c r="C15" s="46"/>
      <c r="D15" s="45"/>
      <c r="E15" s="45"/>
      <c r="F15" s="45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16"/>
      <c r="T15" s="47"/>
      <c r="U15" s="47"/>
      <c r="V15" s="47"/>
      <c r="W15" s="48"/>
      <c r="X15"/>
      <c r="Y15" s="49"/>
      <c r="Z15"/>
      <c r="AA15"/>
      <c r="AB15" s="50"/>
      <c r="AC15"/>
      <c r="AD15"/>
      <c r="AE15"/>
      <c r="AF15" s="51"/>
      <c r="AG15" s="51"/>
      <c r="AH15" s="51"/>
    </row>
    <row r="16" spans="1:37" x14ac:dyDescent="0.25">
      <c r="A16" s="45"/>
      <c r="B16" s="45"/>
      <c r="C16" s="46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7"/>
      <c r="Q16" s="47"/>
      <c r="R16" s="47"/>
      <c r="S16" s="16"/>
      <c r="T16" s="47"/>
      <c r="U16" s="47"/>
      <c r="V16" s="47"/>
      <c r="AF16" s="4"/>
      <c r="AG16" s="4"/>
      <c r="AH16" s="4"/>
    </row>
    <row r="17" spans="1:37" s="52" customFormat="1" ht="16.5" customHeight="1" x14ac:dyDescent="0.25">
      <c r="C17" s="53"/>
      <c r="F17" s="74" t="s">
        <v>44</v>
      </c>
      <c r="G17" s="74"/>
      <c r="H17" s="74"/>
      <c r="I17" s="54"/>
      <c r="J17" s="54"/>
      <c r="L17" s="55"/>
      <c r="S17" s="54"/>
      <c r="U17" s="75" t="s">
        <v>45</v>
      </c>
      <c r="V17" s="75"/>
      <c r="W17" s="75"/>
      <c r="Y17" s="56"/>
      <c r="Z17" s="57"/>
      <c r="AC17" s="58"/>
      <c r="AD17" s="58"/>
      <c r="AE17" s="58"/>
      <c r="AF17" s="76" t="s">
        <v>46</v>
      </c>
      <c r="AG17" s="76"/>
      <c r="AH17" s="76"/>
      <c r="AI17" s="76"/>
      <c r="AK17" s="59"/>
    </row>
    <row r="18" spans="1:37" ht="15" customHeight="1" x14ac:dyDescent="0.25">
      <c r="F18" s="84" t="s">
        <v>47</v>
      </c>
      <c r="G18" s="84"/>
      <c r="H18" s="84"/>
      <c r="I18" s="4"/>
      <c r="J18" s="4"/>
      <c r="L18" s="61"/>
      <c r="R18" s="51"/>
      <c r="U18" s="84" t="s">
        <v>47</v>
      </c>
      <c r="V18" s="84"/>
      <c r="W18" s="84"/>
      <c r="AA18" s="51"/>
      <c r="AC18" s="47"/>
      <c r="AD18" s="47"/>
      <c r="AE18" s="47"/>
      <c r="AF18" s="84" t="s">
        <v>47</v>
      </c>
      <c r="AG18" s="84"/>
      <c r="AH18" s="84"/>
      <c r="AI18" s="84"/>
    </row>
    <row r="19" spans="1:37" ht="15" customHeight="1" x14ac:dyDescent="0.25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2"/>
      <c r="Z19" s="60"/>
      <c r="AA19" s="60"/>
      <c r="AB19" s="60"/>
      <c r="AC19" s="63"/>
      <c r="AD19" s="63"/>
      <c r="AE19" s="63"/>
      <c r="AF19" s="60"/>
      <c r="AG19" s="60"/>
      <c r="AH19" s="60"/>
      <c r="AI19" s="60"/>
      <c r="AJ19" s="60"/>
      <c r="AK19" s="64"/>
    </row>
    <row r="20" spans="1:37" ht="15" customHeight="1" x14ac:dyDescent="0.25">
      <c r="F20" s="60"/>
      <c r="G20" s="60"/>
      <c r="H20" s="60"/>
      <c r="I20" s="4"/>
      <c r="J20" s="4"/>
      <c r="L20" s="61"/>
      <c r="R20" s="51"/>
      <c r="U20" s="60"/>
      <c r="V20" s="60"/>
      <c r="W20" s="60"/>
      <c r="X20" s="65"/>
      <c r="AB20" s="51"/>
      <c r="AC20" s="47"/>
      <c r="AD20" s="47"/>
      <c r="AE20" s="47"/>
      <c r="AF20" s="60"/>
      <c r="AG20" s="60"/>
      <c r="AH20" s="60"/>
      <c r="AI20" s="60"/>
    </row>
    <row r="21" spans="1:37" x14ac:dyDescent="0.25">
      <c r="A21" s="45"/>
      <c r="B21" s="45"/>
      <c r="C21" s="46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7"/>
      <c r="Q21" s="47"/>
      <c r="R21" s="47"/>
      <c r="S21" s="16"/>
      <c r="T21" s="47"/>
      <c r="U21" s="47"/>
      <c r="V21" s="47"/>
      <c r="W21" s="51"/>
      <c r="AA21" s="51"/>
      <c r="AB21" s="51"/>
      <c r="AC21" s="51"/>
      <c r="AD21" s="51"/>
      <c r="AE21" s="51"/>
      <c r="AF21" s="4"/>
      <c r="AG21" s="4"/>
      <c r="AH21" s="4"/>
    </row>
    <row r="22" spans="1:37" x14ac:dyDescent="0.25">
      <c r="A22" s="45"/>
      <c r="B22" s="45"/>
      <c r="C22" s="46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/>
      <c r="Q22" s="47"/>
      <c r="R22" s="47"/>
      <c r="S22" s="16"/>
      <c r="T22" s="47"/>
      <c r="U22" s="47"/>
      <c r="V22" s="47"/>
      <c r="W22" s="66"/>
      <c r="AF22" s="4"/>
      <c r="AG22" s="4"/>
      <c r="AH22" s="4"/>
    </row>
    <row r="23" spans="1:37" x14ac:dyDescent="0.25">
      <c r="A23" s="45"/>
      <c r="B23" s="45"/>
      <c r="C23" s="46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7"/>
      <c r="Q23" s="47"/>
      <c r="R23" s="47"/>
      <c r="S23" s="16"/>
      <c r="T23" s="47"/>
      <c r="U23" s="47"/>
      <c r="V23" s="47"/>
      <c r="W23" s="47"/>
      <c r="X23" s="47"/>
      <c r="Y23" s="67"/>
      <c r="Z23" s="47"/>
      <c r="AA23" s="47"/>
      <c r="AB23" s="47"/>
      <c r="AC23" s="47"/>
      <c r="AD23" s="47"/>
      <c r="AE23" s="47"/>
      <c r="AF23" s="47"/>
      <c r="AG23" s="47"/>
      <c r="AH23" s="47"/>
    </row>
    <row r="24" spans="1:37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 s="48"/>
      <c r="T24"/>
      <c r="U24"/>
      <c r="W24" s="66"/>
    </row>
    <row r="25" spans="1:37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 s="48"/>
      <c r="T25" s="47"/>
      <c r="U25"/>
      <c r="W25" s="66"/>
    </row>
    <row r="26" spans="1:37" x14ac:dyDescent="0.25">
      <c r="W26" s="66"/>
    </row>
    <row r="28" spans="1:37" x14ac:dyDescent="0.25">
      <c r="T28" s="51"/>
    </row>
  </sheetData>
  <mergeCells count="36">
    <mergeCell ref="O5:V5"/>
    <mergeCell ref="O6:V6"/>
    <mergeCell ref="I7:J7"/>
    <mergeCell ref="A9:A10"/>
    <mergeCell ref="B9:B10"/>
    <mergeCell ref="C9:C10"/>
    <mergeCell ref="D9:D10"/>
    <mergeCell ref="E9:E10"/>
    <mergeCell ref="F9:F10"/>
    <mergeCell ref="G9:G10"/>
    <mergeCell ref="S9:S10"/>
    <mergeCell ref="W9:W10"/>
    <mergeCell ref="X9:AA9"/>
    <mergeCell ref="AB9:AB10"/>
    <mergeCell ref="AC9:AC10"/>
    <mergeCell ref="H9:H10"/>
    <mergeCell ref="I9:O9"/>
    <mergeCell ref="P9:P10"/>
    <mergeCell ref="Q9:Q10"/>
    <mergeCell ref="R9:R10"/>
    <mergeCell ref="AK9:AK10"/>
    <mergeCell ref="AF17:AI17"/>
    <mergeCell ref="AF18:AI18"/>
    <mergeCell ref="AJ9:AJ10"/>
    <mergeCell ref="F17:H17"/>
    <mergeCell ref="U17:W17"/>
    <mergeCell ref="F18:H18"/>
    <mergeCell ref="U18:W18"/>
    <mergeCell ref="AD9:AD10"/>
    <mergeCell ref="AE9:AE10"/>
    <mergeCell ref="AF9:AF10"/>
    <mergeCell ref="AG9:AG10"/>
    <mergeCell ref="AH9:AH10"/>
    <mergeCell ref="AI9:AI10"/>
    <mergeCell ref="T9:T10"/>
    <mergeCell ref="U9:V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6D5E-E27B-4C7D-8F3C-37539DDADFBC}">
  <dimension ref="A1:AK28"/>
  <sheetViews>
    <sheetView zoomScale="82" zoomScaleNormal="82" workbookViewId="0">
      <pane xSplit="3" ySplit="11" topLeftCell="Q12" activePane="bottomRight" state="frozen"/>
      <selection pane="topRight" activeCell="D1" sqref="D1"/>
      <selection pane="bottomLeft" activeCell="A12" sqref="A12"/>
      <selection pane="bottomRight" activeCell="AD14" sqref="AD14:AE14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8.140625" style="3" customWidth="1"/>
    <col min="7" max="7" width="16.5703125" style="3" customWidth="1"/>
    <col min="8" max="8" width="19.140625" style="3" customWidth="1"/>
    <col min="9" max="9" width="9.42578125" style="3" hidden="1" customWidth="1"/>
    <col min="10" max="10" width="5.5703125" style="3" hidden="1" customWidth="1"/>
    <col min="11" max="11" width="12.7109375" style="3" bestFit="1" customWidth="1"/>
    <col min="12" max="13" width="8.85546875" style="3" hidden="1" customWidth="1"/>
    <col min="14" max="14" width="11.7109375" style="3" hidden="1" customWidth="1"/>
    <col min="15" max="15" width="12.5703125" style="3" customWidth="1"/>
    <col min="16" max="16" width="20.140625" style="3" customWidth="1"/>
    <col min="17" max="17" width="13.140625" style="3" customWidth="1"/>
    <col min="18" max="18" width="8.5703125" style="3" customWidth="1"/>
    <col min="19" max="19" width="11.140625" style="4" customWidth="1"/>
    <col min="20" max="20" width="15.28515625" style="3" customWidth="1"/>
    <col min="21" max="21" width="5.85546875" style="3" bestFit="1" customWidth="1"/>
    <col min="22" max="22" width="11.7109375" style="3" bestFit="1" customWidth="1"/>
    <col min="23" max="23" width="17.85546875" style="3" customWidth="1"/>
    <col min="24" max="24" width="15" style="3" customWidth="1"/>
    <col min="25" max="25" width="5.28515625" style="5" customWidth="1"/>
    <col min="26" max="26" width="14.5703125" style="3" customWidth="1"/>
    <col min="27" max="27" width="13.5703125" style="3" customWidth="1"/>
    <col min="28" max="28" width="14.7109375" style="3" customWidth="1"/>
    <col min="29" max="31" width="12.42578125" style="3" customWidth="1"/>
    <col min="32" max="32" width="15" style="3" customWidth="1"/>
    <col min="33" max="33" width="15.28515625" style="3" customWidth="1"/>
    <col min="34" max="34" width="13.85546875" style="3" customWidth="1"/>
    <col min="35" max="35" width="7.85546875" style="3" customWidth="1"/>
    <col min="36" max="36" width="9.140625" style="3"/>
    <col min="37" max="37" width="40.7109375" style="6" customWidth="1"/>
    <col min="38" max="16384" width="9.140625" style="3"/>
  </cols>
  <sheetData>
    <row r="1" spans="1:37" x14ac:dyDescent="0.25">
      <c r="A1" s="1" t="s">
        <v>1</v>
      </c>
      <c r="B1" s="1"/>
    </row>
    <row r="2" spans="1:37" x14ac:dyDescent="0.25">
      <c r="A2" s="1" t="s">
        <v>2</v>
      </c>
      <c r="B2" s="1"/>
    </row>
    <row r="3" spans="1:37" x14ac:dyDescent="0.25">
      <c r="A3" s="1" t="s">
        <v>3</v>
      </c>
      <c r="B3" s="1"/>
      <c r="AA3" s="7" t="s">
        <v>4</v>
      </c>
    </row>
    <row r="4" spans="1:37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4"/>
      <c r="U4" s="4"/>
      <c r="V4" s="4"/>
    </row>
    <row r="5" spans="1:37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5" t="s">
        <v>6</v>
      </c>
      <c r="P5" s="95"/>
      <c r="Q5" s="95"/>
      <c r="R5" s="95"/>
      <c r="S5" s="95"/>
      <c r="T5" s="95"/>
      <c r="U5" s="95"/>
      <c r="V5" s="95"/>
      <c r="W5" s="9"/>
      <c r="X5" s="9"/>
      <c r="Y5" s="10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7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96" t="s">
        <v>7</v>
      </c>
      <c r="P6" s="96"/>
      <c r="Q6" s="96"/>
      <c r="R6" s="96"/>
      <c r="S6" s="96"/>
      <c r="T6" s="96"/>
      <c r="U6" s="96"/>
      <c r="V6" s="96"/>
      <c r="W6" s="12"/>
      <c r="X6" s="12"/>
      <c r="Y6" s="13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7" ht="15.75" x14ac:dyDescent="0.25">
      <c r="A7" s="1"/>
      <c r="B7" s="1"/>
      <c r="C7" s="14"/>
      <c r="D7" s="1"/>
      <c r="E7" s="1"/>
      <c r="F7" s="1"/>
      <c r="G7" s="15"/>
      <c r="H7" s="1"/>
      <c r="I7" s="97"/>
      <c r="J7" s="97"/>
      <c r="K7" s="1"/>
      <c r="L7" s="1"/>
      <c r="M7" s="1"/>
      <c r="N7" s="1"/>
      <c r="O7" s="1"/>
      <c r="P7" s="1"/>
      <c r="Q7" s="1"/>
      <c r="R7" s="1"/>
      <c r="S7" s="16"/>
      <c r="T7" s="1"/>
      <c r="U7" s="1"/>
      <c r="V7" s="1"/>
      <c r="W7" s="1"/>
      <c r="X7" s="1"/>
      <c r="Y7" s="17"/>
      <c r="Z7" s="1"/>
      <c r="AA7" s="1"/>
      <c r="AB7" s="18" t="s">
        <v>8</v>
      </c>
      <c r="AC7" s="1"/>
      <c r="AD7" s="1"/>
      <c r="AE7" s="1"/>
    </row>
    <row r="8" spans="1:37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F8" s="19">
        <v>31</v>
      </c>
      <c r="AG8" s="19">
        <v>32</v>
      </c>
      <c r="AH8" s="19">
        <v>33</v>
      </c>
      <c r="AI8" s="19">
        <v>34</v>
      </c>
      <c r="AJ8" s="19">
        <v>35</v>
      </c>
      <c r="AK8" s="20"/>
    </row>
    <row r="9" spans="1:37" ht="58.5" customHeight="1" x14ac:dyDescent="0.25">
      <c r="A9" s="93" t="s">
        <v>0</v>
      </c>
      <c r="B9" s="86" t="s">
        <v>48</v>
      </c>
      <c r="C9" s="99" t="s">
        <v>9</v>
      </c>
      <c r="D9" s="79" t="s">
        <v>10</v>
      </c>
      <c r="E9" s="79" t="s">
        <v>11</v>
      </c>
      <c r="F9" s="79" t="s">
        <v>12</v>
      </c>
      <c r="G9" s="94" t="s">
        <v>13</v>
      </c>
      <c r="H9" s="94" t="s">
        <v>14</v>
      </c>
      <c r="I9" s="93" t="s">
        <v>15</v>
      </c>
      <c r="J9" s="93"/>
      <c r="K9" s="93"/>
      <c r="L9" s="93"/>
      <c r="M9" s="93"/>
      <c r="N9" s="93"/>
      <c r="O9" s="93"/>
      <c r="P9" s="79" t="s">
        <v>16</v>
      </c>
      <c r="Q9" s="79" t="s">
        <v>17</v>
      </c>
      <c r="R9" s="79" t="s">
        <v>18</v>
      </c>
      <c r="S9" s="102" t="s">
        <v>50</v>
      </c>
      <c r="T9" s="90" t="s">
        <v>19</v>
      </c>
      <c r="U9" s="91" t="s">
        <v>20</v>
      </c>
      <c r="V9" s="92"/>
      <c r="W9" s="79" t="s">
        <v>21</v>
      </c>
      <c r="X9" s="93" t="s">
        <v>22</v>
      </c>
      <c r="Y9" s="93"/>
      <c r="Z9" s="93"/>
      <c r="AA9" s="93"/>
      <c r="AB9" s="79" t="s">
        <v>23</v>
      </c>
      <c r="AC9" s="71" t="s">
        <v>24</v>
      </c>
      <c r="AD9" s="71" t="s">
        <v>25</v>
      </c>
      <c r="AE9" s="71" t="s">
        <v>49</v>
      </c>
      <c r="AF9" s="86" t="s">
        <v>26</v>
      </c>
      <c r="AG9" s="87" t="s">
        <v>27</v>
      </c>
      <c r="AH9" s="79" t="s">
        <v>28</v>
      </c>
      <c r="AI9" s="89" t="s">
        <v>29</v>
      </c>
      <c r="AJ9" s="77" t="s">
        <v>30</v>
      </c>
      <c r="AK9" s="73" t="s">
        <v>31</v>
      </c>
    </row>
    <row r="10" spans="1:37" ht="50.25" customHeight="1" x14ac:dyDescent="0.25">
      <c r="A10" s="86"/>
      <c r="B10" s="98"/>
      <c r="C10" s="100"/>
      <c r="D10" s="80"/>
      <c r="E10" s="80"/>
      <c r="F10" s="81"/>
      <c r="G10" s="79"/>
      <c r="H10" s="79"/>
      <c r="I10" s="22" t="s">
        <v>32</v>
      </c>
      <c r="J10" s="21" t="s">
        <v>33</v>
      </c>
      <c r="K10" s="21" t="s">
        <v>34</v>
      </c>
      <c r="L10" s="21" t="s">
        <v>35</v>
      </c>
      <c r="M10" s="22" t="s">
        <v>36</v>
      </c>
      <c r="N10" s="22" t="s">
        <v>37</v>
      </c>
      <c r="O10" s="22" t="s">
        <v>38</v>
      </c>
      <c r="P10" s="80"/>
      <c r="Q10" s="80"/>
      <c r="R10" s="81"/>
      <c r="S10" s="101"/>
      <c r="T10" s="90"/>
      <c r="U10" s="22" t="s">
        <v>32</v>
      </c>
      <c r="V10" s="22" t="s">
        <v>37</v>
      </c>
      <c r="W10" s="81"/>
      <c r="X10" s="24" t="s">
        <v>39</v>
      </c>
      <c r="Y10" s="23" t="s">
        <v>40</v>
      </c>
      <c r="Z10" s="23" t="s">
        <v>41</v>
      </c>
      <c r="AA10" s="23" t="s">
        <v>42</v>
      </c>
      <c r="AB10" s="81"/>
      <c r="AC10" s="72"/>
      <c r="AD10" s="85"/>
      <c r="AE10" s="72"/>
      <c r="AF10" s="81"/>
      <c r="AG10" s="88"/>
      <c r="AH10" s="80"/>
      <c r="AI10" s="89"/>
      <c r="AJ10" s="78"/>
      <c r="AK10" s="73"/>
    </row>
    <row r="11" spans="1:37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O11" s="3">
        <v>15</v>
      </c>
      <c r="P11" s="3">
        <v>16</v>
      </c>
      <c r="Q11" s="3">
        <v>17</v>
      </c>
      <c r="R11" s="3">
        <v>18</v>
      </c>
      <c r="T11" s="3">
        <v>20</v>
      </c>
      <c r="U11" s="3">
        <v>21</v>
      </c>
      <c r="V11" s="3">
        <v>22</v>
      </c>
      <c r="W11" s="3">
        <v>23</v>
      </c>
      <c r="X11" s="3">
        <v>24</v>
      </c>
      <c r="Y11" s="5">
        <v>25</v>
      </c>
      <c r="Z11" s="3">
        <v>26</v>
      </c>
      <c r="AA11" s="3">
        <v>27</v>
      </c>
      <c r="AB11" s="3">
        <v>29</v>
      </c>
      <c r="AC11" s="3">
        <v>30</v>
      </c>
      <c r="AF11" s="3">
        <v>31</v>
      </c>
      <c r="AG11" s="3">
        <v>32</v>
      </c>
      <c r="AH11" s="3">
        <v>33</v>
      </c>
      <c r="AI11" s="3">
        <v>34</v>
      </c>
      <c r="AJ11" s="3">
        <v>35</v>
      </c>
      <c r="AK11" s="6">
        <v>36</v>
      </c>
    </row>
    <row r="12" spans="1:37" s="6" customFormat="1" ht="32.25" customHeight="1" x14ac:dyDescent="0.25">
      <c r="A12" s="25"/>
      <c r="B12" s="25"/>
      <c r="C12" s="26"/>
      <c r="D12" s="27"/>
      <c r="E12" s="28"/>
      <c r="F12" s="29"/>
      <c r="G12" s="30"/>
      <c r="H12" s="30">
        <f t="shared" ref="H12:H13" si="0">+G12+O12</f>
        <v>0</v>
      </c>
      <c r="I12" s="30"/>
      <c r="J12" s="30"/>
      <c r="K12" s="30"/>
      <c r="L12" s="30"/>
      <c r="M12" s="30"/>
      <c r="N12" s="30"/>
      <c r="O12" s="30"/>
      <c r="P12" s="69">
        <f t="shared" ref="P12:P13" si="1">SUM(I12:O12)</f>
        <v>0</v>
      </c>
      <c r="Q12" s="30"/>
      <c r="R12" s="29"/>
      <c r="S12" s="31"/>
      <c r="T12" s="32" t="e">
        <f t="shared" ref="T12:T13" si="2">ROUND(((G12+P12+Q12)/F12*R12)+S12,0)</f>
        <v>#DIV/0!</v>
      </c>
      <c r="U12" s="70">
        <f>+I12</f>
        <v>0</v>
      </c>
      <c r="V12" s="70">
        <f>+N12</f>
        <v>0</v>
      </c>
      <c r="W12" s="30" t="e">
        <f t="shared" ref="W12:W13" si="3">+T12-U12-V12</f>
        <v>#DIV/0!</v>
      </c>
      <c r="X12" s="30"/>
      <c r="Y12" s="32">
        <v>0</v>
      </c>
      <c r="Z12" s="30">
        <f>4400000*Y12</f>
        <v>0</v>
      </c>
      <c r="AA12" s="30">
        <f t="shared" ref="AA12:AA13" si="4">ROUND(H12*10.5%,0)</f>
        <v>0</v>
      </c>
      <c r="AB12" s="33" t="e">
        <f t="shared" ref="AB12:AB13" si="5">+IF(W12-X12-Z12-AA12&gt;0,W12-X12-Z12-AA12,0)</f>
        <v>#DIV/0!</v>
      </c>
      <c r="AC12" s="34" t="e">
        <f t="shared" ref="AC12:AC13" si="6">ROUND(IF(AB12&gt;80000000,AB12*35%-9850000,IF(AB12&gt;52000000,AB12*30%-5850000,IF(AB12&gt;32000000,AB12*25%-3250000,IF(AB12&gt;18000000,AB12*20%-1650000,IF(AB12&gt;10000000,AB12*15%-750000,IF(AB12&gt;5000000,AB12*10%-250000,IF(AB12&gt;0,AB12*5%,0))))))),0)</f>
        <v>#DIV/0!</v>
      </c>
      <c r="AD12" s="34">
        <f t="shared" ref="AD12:AD13" si="7">ROUND(H12*1%,0)</f>
        <v>0</v>
      </c>
      <c r="AE12" s="34"/>
      <c r="AF12" s="30" t="e">
        <f>ROUND(T12-AA12-AC12-AD12 - AE12,0)</f>
        <v>#DIV/0!</v>
      </c>
      <c r="AG12" s="30" t="e">
        <f>AF12</f>
        <v>#DIV/0!</v>
      </c>
      <c r="AH12" s="35" t="e">
        <f>IF(AND(AF12&gt;AG12,AG12&gt;0),AF12-AG12,0)</f>
        <v>#DIV/0!</v>
      </c>
      <c r="AI12" s="30"/>
      <c r="AJ12" s="35" t="e">
        <f t="shared" ref="AJ12:AJ13" si="8">+IF(AC12&gt;0,1,0)</f>
        <v>#DIV/0!</v>
      </c>
      <c r="AK12" s="68"/>
    </row>
    <row r="13" spans="1:37" s="6" customFormat="1" ht="32.25" customHeight="1" x14ac:dyDescent="0.25">
      <c r="A13" s="25"/>
      <c r="B13" s="25"/>
      <c r="C13" s="26"/>
      <c r="D13" s="27"/>
      <c r="E13" s="28"/>
      <c r="F13" s="29"/>
      <c r="G13" s="30"/>
      <c r="H13" s="30">
        <f t="shared" si="0"/>
        <v>0</v>
      </c>
      <c r="I13" s="30"/>
      <c r="J13" s="30"/>
      <c r="K13" s="30"/>
      <c r="L13" s="30"/>
      <c r="M13" s="30"/>
      <c r="N13" s="30"/>
      <c r="O13" s="30"/>
      <c r="P13" s="69">
        <f t="shared" si="1"/>
        <v>0</v>
      </c>
      <c r="Q13" s="30"/>
      <c r="R13" s="29"/>
      <c r="S13" s="31"/>
      <c r="T13" s="32" t="e">
        <f t="shared" si="2"/>
        <v>#DIV/0!</v>
      </c>
      <c r="U13" s="70">
        <f>+I13</f>
        <v>0</v>
      </c>
      <c r="V13" s="70">
        <f>+N13</f>
        <v>0</v>
      </c>
      <c r="W13" s="30" t="e">
        <f t="shared" si="3"/>
        <v>#DIV/0!</v>
      </c>
      <c r="X13" s="30"/>
      <c r="Y13" s="32">
        <v>0</v>
      </c>
      <c r="Z13" s="30">
        <f>4400000*Y13</f>
        <v>0</v>
      </c>
      <c r="AA13" s="30">
        <f t="shared" si="4"/>
        <v>0</v>
      </c>
      <c r="AB13" s="33" t="e">
        <f t="shared" si="5"/>
        <v>#DIV/0!</v>
      </c>
      <c r="AC13" s="34" t="e">
        <f t="shared" si="6"/>
        <v>#DIV/0!</v>
      </c>
      <c r="AD13" s="34">
        <f t="shared" si="7"/>
        <v>0</v>
      </c>
      <c r="AE13" s="34"/>
      <c r="AF13" s="30" t="e">
        <f>ROUND(T13-AA13-AC13-AD13 - AE13,0)</f>
        <v>#DIV/0!</v>
      </c>
      <c r="AG13" s="30" t="e">
        <f>AF13</f>
        <v>#DIV/0!</v>
      </c>
      <c r="AH13" s="35" t="e">
        <f>IF(AND(AF13&gt;AG13,AG13&gt;0),AF13-AG13,0)</f>
        <v>#DIV/0!</v>
      </c>
      <c r="AI13" s="30"/>
      <c r="AJ13" s="35" t="e">
        <f t="shared" si="8"/>
        <v>#DIV/0!</v>
      </c>
      <c r="AK13" s="68"/>
    </row>
    <row r="14" spans="1:37" s="6" customFormat="1" ht="25.5" customHeight="1" x14ac:dyDescent="0.25">
      <c r="A14" s="37" t="s">
        <v>43</v>
      </c>
      <c r="B14" s="39"/>
      <c r="C14" s="38"/>
      <c r="D14" s="39"/>
      <c r="E14" s="39"/>
      <c r="F14" s="40"/>
      <c r="G14" s="41">
        <f t="shared" ref="G14:AJ14" si="9">+SUBTOTAL(9,G12:G13)</f>
        <v>0</v>
      </c>
      <c r="H14" s="41">
        <f t="shared" si="9"/>
        <v>0</v>
      </c>
      <c r="I14" s="41">
        <f t="shared" si="9"/>
        <v>0</v>
      </c>
      <c r="J14" s="41">
        <f t="shared" si="9"/>
        <v>0</v>
      </c>
      <c r="K14" s="41">
        <f t="shared" si="9"/>
        <v>0</v>
      </c>
      <c r="L14" s="41">
        <f t="shared" si="9"/>
        <v>0</v>
      </c>
      <c r="M14" s="41">
        <f t="shared" si="9"/>
        <v>0</v>
      </c>
      <c r="N14" s="41">
        <f t="shared" si="9"/>
        <v>0</v>
      </c>
      <c r="O14" s="41">
        <f t="shared" si="9"/>
        <v>0</v>
      </c>
      <c r="P14" s="41">
        <f t="shared" si="9"/>
        <v>0</v>
      </c>
      <c r="Q14" s="41">
        <f t="shared" si="9"/>
        <v>0</v>
      </c>
      <c r="R14" s="41">
        <f t="shared" si="9"/>
        <v>0</v>
      </c>
      <c r="S14" s="41">
        <f t="shared" si="9"/>
        <v>0</v>
      </c>
      <c r="T14" s="42" t="e">
        <f t="shared" si="9"/>
        <v>#DIV/0!</v>
      </c>
      <c r="U14" s="41">
        <f t="shared" si="9"/>
        <v>0</v>
      </c>
      <c r="V14" s="41">
        <f t="shared" si="9"/>
        <v>0</v>
      </c>
      <c r="W14" s="41" t="e">
        <f t="shared" si="9"/>
        <v>#DIV/0!</v>
      </c>
      <c r="X14" s="41">
        <f t="shared" si="9"/>
        <v>0</v>
      </c>
      <c r="Y14" s="43">
        <f t="shared" si="9"/>
        <v>0</v>
      </c>
      <c r="Z14" s="41">
        <f t="shared" si="9"/>
        <v>0</v>
      </c>
      <c r="AA14" s="41">
        <f t="shared" si="9"/>
        <v>0</v>
      </c>
      <c r="AB14" s="41" t="e">
        <f t="shared" si="9"/>
        <v>#DIV/0!</v>
      </c>
      <c r="AC14" s="42" t="e">
        <f t="shared" si="9"/>
        <v>#DIV/0!</v>
      </c>
      <c r="AD14" s="42">
        <f t="shared" si="9"/>
        <v>0</v>
      </c>
      <c r="AE14" s="42">
        <f t="shared" si="9"/>
        <v>0</v>
      </c>
      <c r="AF14" s="42" t="e">
        <f t="shared" si="9"/>
        <v>#DIV/0!</v>
      </c>
      <c r="AG14" s="44" t="e">
        <f t="shared" si="9"/>
        <v>#DIV/0!</v>
      </c>
      <c r="AH14" s="41" t="e">
        <f t="shared" si="9"/>
        <v>#DIV/0!</v>
      </c>
      <c r="AI14" s="41">
        <f t="shared" si="9"/>
        <v>0</v>
      </c>
      <c r="AJ14" s="41" t="e">
        <f t="shared" si="9"/>
        <v>#DIV/0!</v>
      </c>
      <c r="AK14" s="36"/>
    </row>
    <row r="15" spans="1:37" x14ac:dyDescent="0.25">
      <c r="A15" s="45"/>
      <c r="B15" s="45"/>
      <c r="C15" s="46"/>
      <c r="D15" s="45"/>
      <c r="E15" s="45"/>
      <c r="F15" s="45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16"/>
      <c r="T15" s="47"/>
      <c r="U15" s="47"/>
      <c r="V15" s="47"/>
      <c r="W15" s="48"/>
      <c r="X15"/>
      <c r="Y15" s="49"/>
      <c r="Z15"/>
      <c r="AA15"/>
      <c r="AB15" s="50"/>
      <c r="AC15"/>
      <c r="AD15"/>
      <c r="AE15"/>
      <c r="AF15" s="51"/>
      <c r="AG15" s="51"/>
      <c r="AH15" s="51"/>
    </row>
    <row r="16" spans="1:37" x14ac:dyDescent="0.25">
      <c r="A16" s="45"/>
      <c r="B16" s="45"/>
      <c r="C16" s="46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7"/>
      <c r="Q16" s="47"/>
      <c r="R16" s="47"/>
      <c r="S16" s="16"/>
      <c r="T16" s="47"/>
      <c r="U16" s="47"/>
      <c r="V16" s="47"/>
      <c r="AF16" s="4"/>
      <c r="AG16" s="4"/>
      <c r="AH16" s="4"/>
    </row>
    <row r="17" spans="1:37" s="52" customFormat="1" ht="16.5" customHeight="1" x14ac:dyDescent="0.25">
      <c r="C17" s="53"/>
      <c r="F17" s="74" t="s">
        <v>44</v>
      </c>
      <c r="G17" s="74"/>
      <c r="H17" s="74"/>
      <c r="I17" s="54"/>
      <c r="J17" s="54"/>
      <c r="L17" s="55"/>
      <c r="S17" s="54"/>
      <c r="U17" s="75" t="s">
        <v>45</v>
      </c>
      <c r="V17" s="75"/>
      <c r="W17" s="75"/>
      <c r="Y17" s="56"/>
      <c r="Z17" s="57"/>
      <c r="AC17" s="58"/>
      <c r="AD17" s="58"/>
      <c r="AE17" s="58"/>
      <c r="AF17" s="76" t="s">
        <v>46</v>
      </c>
      <c r="AG17" s="76"/>
      <c r="AH17" s="76"/>
      <c r="AI17" s="76"/>
      <c r="AK17" s="59"/>
    </row>
    <row r="18" spans="1:37" ht="15" customHeight="1" x14ac:dyDescent="0.25">
      <c r="F18" s="84" t="s">
        <v>47</v>
      </c>
      <c r="G18" s="84"/>
      <c r="H18" s="84"/>
      <c r="I18" s="4"/>
      <c r="J18" s="4"/>
      <c r="L18" s="61"/>
      <c r="R18" s="51"/>
      <c r="U18" s="84" t="s">
        <v>47</v>
      </c>
      <c r="V18" s="84"/>
      <c r="W18" s="84"/>
      <c r="AA18" s="51"/>
      <c r="AC18" s="47"/>
      <c r="AD18" s="47"/>
      <c r="AE18" s="47"/>
      <c r="AF18" s="84" t="s">
        <v>47</v>
      </c>
      <c r="AG18" s="84"/>
      <c r="AH18" s="84"/>
      <c r="AI18" s="84"/>
    </row>
    <row r="19" spans="1:37" ht="15" customHeight="1" x14ac:dyDescent="0.25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2"/>
      <c r="Z19" s="60"/>
      <c r="AA19" s="60"/>
      <c r="AB19" s="60"/>
      <c r="AC19" s="63"/>
      <c r="AD19" s="63"/>
      <c r="AE19" s="63"/>
      <c r="AF19" s="60"/>
      <c r="AG19" s="60"/>
      <c r="AH19" s="60"/>
      <c r="AI19" s="60"/>
      <c r="AJ19" s="60"/>
      <c r="AK19" s="64"/>
    </row>
    <row r="20" spans="1:37" ht="15" customHeight="1" x14ac:dyDescent="0.25">
      <c r="F20" s="60"/>
      <c r="G20" s="60"/>
      <c r="H20" s="60"/>
      <c r="I20" s="4"/>
      <c r="J20" s="4"/>
      <c r="L20" s="61"/>
      <c r="R20" s="51"/>
      <c r="U20" s="60"/>
      <c r="V20" s="60"/>
      <c r="W20" s="60"/>
      <c r="X20" s="65"/>
      <c r="AB20" s="51"/>
      <c r="AC20" s="47"/>
      <c r="AD20" s="47"/>
      <c r="AE20" s="47"/>
      <c r="AF20" s="60"/>
      <c r="AG20" s="60"/>
      <c r="AH20" s="60"/>
      <c r="AI20" s="60"/>
    </row>
    <row r="21" spans="1:37" x14ac:dyDescent="0.25">
      <c r="A21" s="45"/>
      <c r="B21" s="45"/>
      <c r="C21" s="46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7"/>
      <c r="Q21" s="47"/>
      <c r="R21" s="47"/>
      <c r="S21" s="16"/>
      <c r="T21" s="47"/>
      <c r="U21" s="47"/>
      <c r="V21" s="47"/>
      <c r="W21" s="51"/>
      <c r="AA21" s="51"/>
      <c r="AB21" s="51"/>
      <c r="AC21" s="51"/>
      <c r="AD21" s="51"/>
      <c r="AE21" s="51"/>
      <c r="AF21" s="4"/>
      <c r="AG21" s="4"/>
      <c r="AH21" s="4"/>
    </row>
    <row r="22" spans="1:37" x14ac:dyDescent="0.25">
      <c r="A22" s="45"/>
      <c r="B22" s="45"/>
      <c r="C22" s="46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/>
      <c r="Q22" s="47"/>
      <c r="R22" s="47"/>
      <c r="S22" s="16"/>
      <c r="T22" s="47"/>
      <c r="U22" s="47"/>
      <c r="V22" s="47"/>
      <c r="W22" s="66"/>
      <c r="AF22" s="4"/>
      <c r="AG22" s="4"/>
      <c r="AH22" s="4"/>
    </row>
    <row r="23" spans="1:37" x14ac:dyDescent="0.25">
      <c r="A23" s="45"/>
      <c r="B23" s="45"/>
      <c r="C23" s="46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7"/>
      <c r="Q23" s="47"/>
      <c r="R23" s="47"/>
      <c r="S23" s="16"/>
      <c r="T23" s="47"/>
      <c r="U23" s="47"/>
      <c r="V23" s="47"/>
      <c r="W23" s="47"/>
      <c r="X23" s="47"/>
      <c r="Y23" s="67"/>
      <c r="Z23" s="47"/>
      <c r="AA23" s="47"/>
      <c r="AB23" s="47"/>
      <c r="AC23" s="47"/>
      <c r="AD23" s="47"/>
      <c r="AE23" s="47"/>
      <c r="AF23" s="47"/>
      <c r="AG23" s="47"/>
      <c r="AH23" s="47"/>
    </row>
    <row r="24" spans="1:37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 s="48"/>
      <c r="T24"/>
      <c r="U24"/>
      <c r="W24" s="66"/>
    </row>
    <row r="25" spans="1:37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 s="48"/>
      <c r="T25" s="47"/>
      <c r="U25"/>
      <c r="W25" s="66"/>
    </row>
    <row r="26" spans="1:37" x14ac:dyDescent="0.25">
      <c r="W26" s="66"/>
    </row>
    <row r="28" spans="1:37" x14ac:dyDescent="0.25">
      <c r="T28" s="51"/>
    </row>
  </sheetData>
  <mergeCells count="36">
    <mergeCell ref="O5:V5"/>
    <mergeCell ref="O6:V6"/>
    <mergeCell ref="I7:J7"/>
    <mergeCell ref="A9:A10"/>
    <mergeCell ref="B9:B10"/>
    <mergeCell ref="C9:C10"/>
    <mergeCell ref="D9:D10"/>
    <mergeCell ref="E9:E10"/>
    <mergeCell ref="F9:F10"/>
    <mergeCell ref="G9:G10"/>
    <mergeCell ref="S9:S10"/>
    <mergeCell ref="W9:W10"/>
    <mergeCell ref="X9:AA9"/>
    <mergeCell ref="AB9:AB10"/>
    <mergeCell ref="AC9:AC10"/>
    <mergeCell ref="H9:H10"/>
    <mergeCell ref="I9:O9"/>
    <mergeCell ref="P9:P10"/>
    <mergeCell ref="Q9:Q10"/>
    <mergeCell ref="R9:R10"/>
    <mergeCell ref="AK9:AK10"/>
    <mergeCell ref="AF17:AI17"/>
    <mergeCell ref="AF18:AI18"/>
    <mergeCell ref="AJ9:AJ10"/>
    <mergeCell ref="F17:H17"/>
    <mergeCell ref="U17:W17"/>
    <mergeCell ref="F18:H18"/>
    <mergeCell ref="U18:W18"/>
    <mergeCell ref="AD9:AD10"/>
    <mergeCell ref="AE9:AE10"/>
    <mergeCell ref="AF9:AF10"/>
    <mergeCell ref="AG9:AG10"/>
    <mergeCell ref="AH9:AH10"/>
    <mergeCell ref="AI9:AI10"/>
    <mergeCell ref="T9:T10"/>
    <mergeCell ref="U9:V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417A-60B7-46CC-952E-E46FBED66C4F}">
  <dimension ref="A1:AK28"/>
  <sheetViews>
    <sheetView workbookViewId="0">
      <pane xSplit="3" ySplit="11" topLeftCell="W12" activePane="bottomRight" state="frozen"/>
      <selection pane="topRight" activeCell="D1" sqref="D1"/>
      <selection pane="bottomLeft" activeCell="A12" sqref="A12"/>
      <selection pane="bottomRight" activeCell="AE14" sqref="AE14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8.140625" style="3" customWidth="1"/>
    <col min="7" max="7" width="16.5703125" style="3" customWidth="1"/>
    <col min="8" max="8" width="19.140625" style="3" customWidth="1"/>
    <col min="9" max="9" width="9.42578125" style="3" hidden="1" customWidth="1"/>
    <col min="10" max="10" width="5.5703125" style="3" hidden="1" customWidth="1"/>
    <col min="11" max="11" width="12.7109375" style="3" bestFit="1" customWidth="1"/>
    <col min="12" max="13" width="8.85546875" style="3" hidden="1" customWidth="1"/>
    <col min="14" max="14" width="11.7109375" style="3" hidden="1" customWidth="1"/>
    <col min="15" max="15" width="12.5703125" style="3" customWidth="1"/>
    <col min="16" max="16" width="20.140625" style="3" customWidth="1"/>
    <col min="17" max="17" width="13.140625" style="3" customWidth="1"/>
    <col min="18" max="18" width="8.5703125" style="3" customWidth="1"/>
    <col min="19" max="19" width="11.140625" style="4" customWidth="1"/>
    <col min="20" max="20" width="15.28515625" style="3" customWidth="1"/>
    <col min="21" max="21" width="5.85546875" style="3" bestFit="1" customWidth="1"/>
    <col min="22" max="22" width="11.7109375" style="3" bestFit="1" customWidth="1"/>
    <col min="23" max="23" width="17.85546875" style="3" customWidth="1"/>
    <col min="24" max="24" width="15" style="3" customWidth="1"/>
    <col min="25" max="25" width="5.28515625" style="5" customWidth="1"/>
    <col min="26" max="26" width="14.5703125" style="3" customWidth="1"/>
    <col min="27" max="27" width="13.5703125" style="3" customWidth="1"/>
    <col min="28" max="28" width="14.7109375" style="3" customWidth="1"/>
    <col min="29" max="31" width="12.42578125" style="3" customWidth="1"/>
    <col min="32" max="32" width="15" style="3" customWidth="1"/>
    <col min="33" max="33" width="15.28515625" style="3" customWidth="1"/>
    <col min="34" max="34" width="13.85546875" style="3" customWidth="1"/>
    <col min="35" max="35" width="7.85546875" style="3" customWidth="1"/>
    <col min="36" max="36" width="9.140625" style="3"/>
    <col min="37" max="37" width="40.7109375" style="6" customWidth="1"/>
    <col min="38" max="16384" width="9.140625" style="3"/>
  </cols>
  <sheetData>
    <row r="1" spans="1:37" x14ac:dyDescent="0.25">
      <c r="A1" s="1" t="s">
        <v>1</v>
      </c>
      <c r="B1" s="1"/>
    </row>
    <row r="2" spans="1:37" x14ac:dyDescent="0.25">
      <c r="A2" s="1" t="s">
        <v>2</v>
      </c>
      <c r="B2" s="1"/>
    </row>
    <row r="3" spans="1:37" x14ac:dyDescent="0.25">
      <c r="A3" s="1" t="s">
        <v>3</v>
      </c>
      <c r="B3" s="1"/>
      <c r="AA3" s="7" t="s">
        <v>4</v>
      </c>
    </row>
    <row r="4" spans="1:37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4"/>
      <c r="U4" s="4"/>
      <c r="V4" s="4"/>
    </row>
    <row r="5" spans="1:37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5" t="s">
        <v>6</v>
      </c>
      <c r="P5" s="95"/>
      <c r="Q5" s="95"/>
      <c r="R5" s="95"/>
      <c r="S5" s="95"/>
      <c r="T5" s="95"/>
      <c r="U5" s="95"/>
      <c r="V5" s="95"/>
      <c r="W5" s="9"/>
      <c r="X5" s="9"/>
      <c r="Y5" s="10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7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96" t="s">
        <v>7</v>
      </c>
      <c r="P6" s="96"/>
      <c r="Q6" s="96"/>
      <c r="R6" s="96"/>
      <c r="S6" s="96"/>
      <c r="T6" s="96"/>
      <c r="U6" s="96"/>
      <c r="V6" s="96"/>
      <c r="W6" s="12"/>
      <c r="X6" s="12"/>
      <c r="Y6" s="13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7" ht="15.75" x14ac:dyDescent="0.25">
      <c r="A7" s="1"/>
      <c r="B7" s="1"/>
      <c r="C7" s="14"/>
      <c r="D7" s="1"/>
      <c r="E7" s="1"/>
      <c r="F7" s="1"/>
      <c r="G7" s="15"/>
      <c r="H7" s="1"/>
      <c r="I7" s="97"/>
      <c r="J7" s="97"/>
      <c r="K7" s="1"/>
      <c r="L7" s="1"/>
      <c r="M7" s="1"/>
      <c r="N7" s="1"/>
      <c r="O7" s="1"/>
      <c r="P7" s="1"/>
      <c r="Q7" s="1"/>
      <c r="R7" s="1"/>
      <c r="S7" s="16"/>
      <c r="T7" s="1"/>
      <c r="U7" s="1"/>
      <c r="V7" s="1"/>
      <c r="W7" s="1"/>
      <c r="X7" s="1"/>
      <c r="Y7" s="17"/>
      <c r="Z7" s="1"/>
      <c r="AA7" s="1"/>
      <c r="AB7" s="18" t="s">
        <v>8</v>
      </c>
      <c r="AC7" s="1"/>
      <c r="AD7" s="1"/>
      <c r="AE7" s="1"/>
    </row>
    <row r="8" spans="1:37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F8" s="19">
        <v>31</v>
      </c>
      <c r="AG8" s="19">
        <v>32</v>
      </c>
      <c r="AH8" s="19">
        <v>33</v>
      </c>
      <c r="AI8" s="19">
        <v>34</v>
      </c>
      <c r="AJ8" s="19">
        <v>35</v>
      </c>
      <c r="AK8" s="20"/>
    </row>
    <row r="9" spans="1:37" ht="58.5" customHeight="1" x14ac:dyDescent="0.25">
      <c r="A9" s="93" t="s">
        <v>0</v>
      </c>
      <c r="B9" s="86" t="s">
        <v>48</v>
      </c>
      <c r="C9" s="99" t="s">
        <v>9</v>
      </c>
      <c r="D9" s="79" t="s">
        <v>10</v>
      </c>
      <c r="E9" s="79" t="s">
        <v>11</v>
      </c>
      <c r="F9" s="79" t="s">
        <v>12</v>
      </c>
      <c r="G9" s="94" t="s">
        <v>13</v>
      </c>
      <c r="H9" s="94" t="s">
        <v>14</v>
      </c>
      <c r="I9" s="93" t="s">
        <v>15</v>
      </c>
      <c r="J9" s="93"/>
      <c r="K9" s="93"/>
      <c r="L9" s="93"/>
      <c r="M9" s="93"/>
      <c r="N9" s="93"/>
      <c r="O9" s="93"/>
      <c r="P9" s="79" t="s">
        <v>16</v>
      </c>
      <c r="Q9" s="79" t="s">
        <v>17</v>
      </c>
      <c r="R9" s="79" t="s">
        <v>18</v>
      </c>
      <c r="S9" s="102" t="s">
        <v>50</v>
      </c>
      <c r="T9" s="90" t="s">
        <v>19</v>
      </c>
      <c r="U9" s="91" t="s">
        <v>20</v>
      </c>
      <c r="V9" s="92"/>
      <c r="W9" s="79" t="s">
        <v>21</v>
      </c>
      <c r="X9" s="93" t="s">
        <v>22</v>
      </c>
      <c r="Y9" s="93"/>
      <c r="Z9" s="93"/>
      <c r="AA9" s="93"/>
      <c r="AB9" s="79" t="s">
        <v>23</v>
      </c>
      <c r="AC9" s="71" t="s">
        <v>24</v>
      </c>
      <c r="AD9" s="71" t="s">
        <v>25</v>
      </c>
      <c r="AE9" s="71" t="s">
        <v>49</v>
      </c>
      <c r="AF9" s="86" t="s">
        <v>26</v>
      </c>
      <c r="AG9" s="87" t="s">
        <v>27</v>
      </c>
      <c r="AH9" s="79" t="s">
        <v>28</v>
      </c>
      <c r="AI9" s="89" t="s">
        <v>29</v>
      </c>
      <c r="AJ9" s="77" t="s">
        <v>30</v>
      </c>
      <c r="AK9" s="73" t="s">
        <v>31</v>
      </c>
    </row>
    <row r="10" spans="1:37" ht="50.25" customHeight="1" x14ac:dyDescent="0.25">
      <c r="A10" s="86"/>
      <c r="B10" s="98"/>
      <c r="C10" s="100"/>
      <c r="D10" s="80"/>
      <c r="E10" s="80"/>
      <c r="F10" s="81"/>
      <c r="G10" s="79"/>
      <c r="H10" s="79"/>
      <c r="I10" s="22" t="s">
        <v>32</v>
      </c>
      <c r="J10" s="21" t="s">
        <v>33</v>
      </c>
      <c r="K10" s="21" t="s">
        <v>34</v>
      </c>
      <c r="L10" s="21" t="s">
        <v>35</v>
      </c>
      <c r="M10" s="22" t="s">
        <v>36</v>
      </c>
      <c r="N10" s="22" t="s">
        <v>37</v>
      </c>
      <c r="O10" s="22" t="s">
        <v>38</v>
      </c>
      <c r="P10" s="80"/>
      <c r="Q10" s="80"/>
      <c r="R10" s="81"/>
      <c r="S10" s="101"/>
      <c r="T10" s="90"/>
      <c r="U10" s="22" t="s">
        <v>32</v>
      </c>
      <c r="V10" s="22" t="s">
        <v>37</v>
      </c>
      <c r="W10" s="81"/>
      <c r="X10" s="24" t="s">
        <v>39</v>
      </c>
      <c r="Y10" s="23" t="s">
        <v>40</v>
      </c>
      <c r="Z10" s="23" t="s">
        <v>41</v>
      </c>
      <c r="AA10" s="23" t="s">
        <v>42</v>
      </c>
      <c r="AB10" s="81"/>
      <c r="AC10" s="72"/>
      <c r="AD10" s="85"/>
      <c r="AE10" s="72"/>
      <c r="AF10" s="81"/>
      <c r="AG10" s="88"/>
      <c r="AH10" s="80"/>
      <c r="AI10" s="89"/>
      <c r="AJ10" s="78"/>
      <c r="AK10" s="73"/>
    </row>
    <row r="11" spans="1:37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O11" s="3">
        <v>15</v>
      </c>
      <c r="P11" s="3">
        <v>16</v>
      </c>
      <c r="Q11" s="3">
        <v>17</v>
      </c>
      <c r="R11" s="3">
        <v>18</v>
      </c>
      <c r="T11" s="3">
        <v>20</v>
      </c>
      <c r="U11" s="3">
        <v>21</v>
      </c>
      <c r="V11" s="3">
        <v>22</v>
      </c>
      <c r="W11" s="3">
        <v>23</v>
      </c>
      <c r="X11" s="3">
        <v>24</v>
      </c>
      <c r="Y11" s="5">
        <v>25</v>
      </c>
      <c r="Z11" s="3">
        <v>26</v>
      </c>
      <c r="AA11" s="3">
        <v>27</v>
      </c>
      <c r="AB11" s="3">
        <v>29</v>
      </c>
      <c r="AC11" s="3">
        <v>30</v>
      </c>
      <c r="AF11" s="3">
        <v>31</v>
      </c>
      <c r="AG11" s="3">
        <v>32</v>
      </c>
      <c r="AH11" s="3">
        <v>33</v>
      </c>
      <c r="AI11" s="3">
        <v>34</v>
      </c>
      <c r="AJ11" s="3">
        <v>35</v>
      </c>
      <c r="AK11" s="6">
        <v>36</v>
      </c>
    </row>
    <row r="12" spans="1:37" s="6" customFormat="1" ht="32.25" customHeight="1" x14ac:dyDescent="0.25">
      <c r="A12" s="25"/>
      <c r="B12" s="25"/>
      <c r="C12" s="26"/>
      <c r="D12" s="27"/>
      <c r="E12" s="28"/>
      <c r="F12" s="29"/>
      <c r="G12" s="30"/>
      <c r="H12" s="30">
        <f t="shared" ref="H12:H13" si="0">+G12+O12</f>
        <v>0</v>
      </c>
      <c r="I12" s="30"/>
      <c r="J12" s="30"/>
      <c r="K12" s="30"/>
      <c r="L12" s="30"/>
      <c r="M12" s="30"/>
      <c r="N12" s="30"/>
      <c r="O12" s="30"/>
      <c r="P12" s="69">
        <f t="shared" ref="P12:P13" si="1">SUM(I12:O12)</f>
        <v>0</v>
      </c>
      <c r="Q12" s="30"/>
      <c r="R12" s="29"/>
      <c r="S12" s="31"/>
      <c r="T12" s="32" t="e">
        <f t="shared" ref="T12:T13" si="2">ROUND(((G12+P12+Q12)/F12*R12)+S12,0)</f>
        <v>#DIV/0!</v>
      </c>
      <c r="U12" s="70">
        <f>+I12</f>
        <v>0</v>
      </c>
      <c r="V12" s="70">
        <f>+N12</f>
        <v>0</v>
      </c>
      <c r="W12" s="30" t="e">
        <f t="shared" ref="W12:W13" si="3">+T12-U12-V12</f>
        <v>#DIV/0!</v>
      </c>
      <c r="X12" s="30"/>
      <c r="Y12" s="32">
        <v>0</v>
      </c>
      <c r="Z12" s="30">
        <f>4400000*Y12</f>
        <v>0</v>
      </c>
      <c r="AA12" s="30">
        <f t="shared" ref="AA12:AA13" si="4">ROUND(H12*10.5%,0)</f>
        <v>0</v>
      </c>
      <c r="AB12" s="33" t="e">
        <f t="shared" ref="AB12:AB13" si="5">+IF(W12-X12-Z12-AA12&gt;0,W12-X12-Z12-AA12,0)</f>
        <v>#DIV/0!</v>
      </c>
      <c r="AC12" s="34" t="e">
        <f t="shared" ref="AC12:AC13" si="6">ROUND(IF(AB12&gt;80000000,AB12*35%-9850000,IF(AB12&gt;52000000,AB12*30%-5850000,IF(AB12&gt;32000000,AB12*25%-3250000,IF(AB12&gt;18000000,AB12*20%-1650000,IF(AB12&gt;10000000,AB12*15%-750000,IF(AB12&gt;5000000,AB12*10%-250000,IF(AB12&gt;0,AB12*5%,0))))))),0)</f>
        <v>#DIV/0!</v>
      </c>
      <c r="AD12" s="34">
        <f t="shared" ref="AD12:AD13" si="7">ROUND(H12*1%,0)</f>
        <v>0</v>
      </c>
      <c r="AE12" s="34"/>
      <c r="AF12" s="30" t="e">
        <f>ROUND(T12-AA12-AC12-AD12 - AE12,0)</f>
        <v>#DIV/0!</v>
      </c>
      <c r="AG12" s="30" t="e">
        <f>AF12</f>
        <v>#DIV/0!</v>
      </c>
      <c r="AH12" s="35" t="e">
        <f>IF(AND(AF12&gt;AG12,AG12&gt;0),AF12-AG12,0)</f>
        <v>#DIV/0!</v>
      </c>
      <c r="AI12" s="30"/>
      <c r="AJ12" s="35" t="e">
        <f t="shared" ref="AJ12:AJ13" si="8">+IF(AC12&gt;0,1,0)</f>
        <v>#DIV/0!</v>
      </c>
      <c r="AK12" s="68"/>
    </row>
    <row r="13" spans="1:37" s="6" customFormat="1" ht="32.25" customHeight="1" x14ac:dyDescent="0.25">
      <c r="A13" s="25"/>
      <c r="B13" s="25"/>
      <c r="C13" s="26"/>
      <c r="D13" s="27"/>
      <c r="E13" s="28"/>
      <c r="F13" s="29"/>
      <c r="G13" s="30"/>
      <c r="H13" s="30">
        <f t="shared" si="0"/>
        <v>0</v>
      </c>
      <c r="I13" s="30"/>
      <c r="J13" s="30"/>
      <c r="K13" s="30"/>
      <c r="L13" s="30"/>
      <c r="M13" s="30"/>
      <c r="N13" s="30"/>
      <c r="O13" s="30"/>
      <c r="P13" s="69">
        <f t="shared" si="1"/>
        <v>0</v>
      </c>
      <c r="Q13" s="30"/>
      <c r="R13" s="29"/>
      <c r="S13" s="31"/>
      <c r="T13" s="32" t="e">
        <f t="shared" si="2"/>
        <v>#DIV/0!</v>
      </c>
      <c r="U13" s="70">
        <f>+I13</f>
        <v>0</v>
      </c>
      <c r="V13" s="70">
        <f>+N13</f>
        <v>0</v>
      </c>
      <c r="W13" s="30" t="e">
        <f t="shared" si="3"/>
        <v>#DIV/0!</v>
      </c>
      <c r="X13" s="30"/>
      <c r="Y13" s="32">
        <v>0</v>
      </c>
      <c r="Z13" s="30">
        <f>4400000*Y13</f>
        <v>0</v>
      </c>
      <c r="AA13" s="30">
        <f t="shared" si="4"/>
        <v>0</v>
      </c>
      <c r="AB13" s="33" t="e">
        <f t="shared" si="5"/>
        <v>#DIV/0!</v>
      </c>
      <c r="AC13" s="34" t="e">
        <f t="shared" si="6"/>
        <v>#DIV/0!</v>
      </c>
      <c r="AD13" s="34">
        <f t="shared" si="7"/>
        <v>0</v>
      </c>
      <c r="AE13" s="34"/>
      <c r="AF13" s="30" t="e">
        <f>ROUND(T13-AA13-AC13-AD13 - AE13,0)</f>
        <v>#DIV/0!</v>
      </c>
      <c r="AG13" s="30" t="e">
        <f>AF13</f>
        <v>#DIV/0!</v>
      </c>
      <c r="AH13" s="35" t="e">
        <f>IF(AND(AF13&gt;AG13,AG13&gt;0),AF13-AG13,0)</f>
        <v>#DIV/0!</v>
      </c>
      <c r="AI13" s="30"/>
      <c r="AJ13" s="35" t="e">
        <f t="shared" si="8"/>
        <v>#DIV/0!</v>
      </c>
      <c r="AK13" s="68"/>
    </row>
    <row r="14" spans="1:37" s="6" customFormat="1" ht="25.5" customHeight="1" x14ac:dyDescent="0.25">
      <c r="A14" s="37" t="s">
        <v>43</v>
      </c>
      <c r="B14" s="39"/>
      <c r="C14" s="38"/>
      <c r="D14" s="39"/>
      <c r="E14" s="39"/>
      <c r="F14" s="40"/>
      <c r="G14" s="41">
        <f t="shared" ref="G14:AJ14" si="9">+SUBTOTAL(9,G12:G13)</f>
        <v>0</v>
      </c>
      <c r="H14" s="41">
        <f t="shared" si="9"/>
        <v>0</v>
      </c>
      <c r="I14" s="41">
        <f t="shared" si="9"/>
        <v>0</v>
      </c>
      <c r="J14" s="41">
        <f t="shared" si="9"/>
        <v>0</v>
      </c>
      <c r="K14" s="41">
        <f t="shared" si="9"/>
        <v>0</v>
      </c>
      <c r="L14" s="41">
        <f t="shared" si="9"/>
        <v>0</v>
      </c>
      <c r="M14" s="41">
        <f t="shared" si="9"/>
        <v>0</v>
      </c>
      <c r="N14" s="41">
        <f t="shared" si="9"/>
        <v>0</v>
      </c>
      <c r="O14" s="41">
        <f t="shared" si="9"/>
        <v>0</v>
      </c>
      <c r="P14" s="41">
        <f t="shared" si="9"/>
        <v>0</v>
      </c>
      <c r="Q14" s="41">
        <f t="shared" si="9"/>
        <v>0</v>
      </c>
      <c r="R14" s="41">
        <f t="shared" si="9"/>
        <v>0</v>
      </c>
      <c r="S14" s="41">
        <f t="shared" si="9"/>
        <v>0</v>
      </c>
      <c r="T14" s="42" t="e">
        <f t="shared" si="9"/>
        <v>#DIV/0!</v>
      </c>
      <c r="U14" s="41">
        <f t="shared" si="9"/>
        <v>0</v>
      </c>
      <c r="V14" s="41">
        <f t="shared" si="9"/>
        <v>0</v>
      </c>
      <c r="W14" s="41" t="e">
        <f t="shared" si="9"/>
        <v>#DIV/0!</v>
      </c>
      <c r="X14" s="41">
        <f t="shared" si="9"/>
        <v>0</v>
      </c>
      <c r="Y14" s="43">
        <f t="shared" si="9"/>
        <v>0</v>
      </c>
      <c r="Z14" s="41">
        <f t="shared" si="9"/>
        <v>0</v>
      </c>
      <c r="AA14" s="41">
        <f t="shared" si="9"/>
        <v>0</v>
      </c>
      <c r="AB14" s="41" t="e">
        <f t="shared" si="9"/>
        <v>#DIV/0!</v>
      </c>
      <c r="AC14" s="42" t="e">
        <f t="shared" si="9"/>
        <v>#DIV/0!</v>
      </c>
      <c r="AD14" s="42">
        <f t="shared" si="9"/>
        <v>0</v>
      </c>
      <c r="AE14" s="42">
        <f t="shared" si="9"/>
        <v>0</v>
      </c>
      <c r="AF14" s="42" t="e">
        <f t="shared" si="9"/>
        <v>#DIV/0!</v>
      </c>
      <c r="AG14" s="44" t="e">
        <f t="shared" si="9"/>
        <v>#DIV/0!</v>
      </c>
      <c r="AH14" s="41" t="e">
        <f t="shared" si="9"/>
        <v>#DIV/0!</v>
      </c>
      <c r="AI14" s="41">
        <f t="shared" si="9"/>
        <v>0</v>
      </c>
      <c r="AJ14" s="41" t="e">
        <f t="shared" si="9"/>
        <v>#DIV/0!</v>
      </c>
      <c r="AK14" s="36"/>
    </row>
    <row r="15" spans="1:37" x14ac:dyDescent="0.25">
      <c r="A15" s="45"/>
      <c r="B15" s="45"/>
      <c r="C15" s="46"/>
      <c r="D15" s="45"/>
      <c r="E15" s="45"/>
      <c r="F15" s="45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16"/>
      <c r="T15" s="47"/>
      <c r="U15" s="47"/>
      <c r="V15" s="47"/>
      <c r="W15" s="48"/>
      <c r="X15"/>
      <c r="Y15" s="49"/>
      <c r="Z15"/>
      <c r="AA15"/>
      <c r="AB15" s="50"/>
      <c r="AC15"/>
      <c r="AD15"/>
      <c r="AE15"/>
      <c r="AF15" s="51"/>
      <c r="AG15" s="51"/>
      <c r="AH15" s="51"/>
    </row>
    <row r="16" spans="1:37" x14ac:dyDescent="0.25">
      <c r="A16" s="45"/>
      <c r="B16" s="45"/>
      <c r="C16" s="46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7"/>
      <c r="Q16" s="47"/>
      <c r="R16" s="47"/>
      <c r="S16" s="16"/>
      <c r="T16" s="47"/>
      <c r="U16" s="47"/>
      <c r="V16" s="47"/>
      <c r="AF16" s="4"/>
      <c r="AG16" s="4"/>
      <c r="AH16" s="4"/>
    </row>
    <row r="17" spans="1:37" s="52" customFormat="1" ht="16.5" customHeight="1" x14ac:dyDescent="0.25">
      <c r="C17" s="53"/>
      <c r="F17" s="74" t="s">
        <v>44</v>
      </c>
      <c r="G17" s="74"/>
      <c r="H17" s="74"/>
      <c r="I17" s="54"/>
      <c r="J17" s="54"/>
      <c r="L17" s="55"/>
      <c r="S17" s="54"/>
      <c r="U17" s="75" t="s">
        <v>45</v>
      </c>
      <c r="V17" s="75"/>
      <c r="W17" s="75"/>
      <c r="Y17" s="56"/>
      <c r="Z17" s="57"/>
      <c r="AC17" s="58"/>
      <c r="AD17" s="58"/>
      <c r="AE17" s="58"/>
      <c r="AF17" s="76" t="s">
        <v>46</v>
      </c>
      <c r="AG17" s="76"/>
      <c r="AH17" s="76"/>
      <c r="AI17" s="76"/>
      <c r="AK17" s="59"/>
    </row>
    <row r="18" spans="1:37" ht="15" customHeight="1" x14ac:dyDescent="0.25">
      <c r="F18" s="84" t="s">
        <v>47</v>
      </c>
      <c r="G18" s="84"/>
      <c r="H18" s="84"/>
      <c r="I18" s="4"/>
      <c r="J18" s="4"/>
      <c r="L18" s="61"/>
      <c r="R18" s="51"/>
      <c r="U18" s="84" t="s">
        <v>47</v>
      </c>
      <c r="V18" s="84"/>
      <c r="W18" s="84"/>
      <c r="AA18" s="51"/>
      <c r="AC18" s="47"/>
      <c r="AD18" s="47"/>
      <c r="AE18" s="47"/>
      <c r="AF18" s="84" t="s">
        <v>47</v>
      </c>
      <c r="AG18" s="84"/>
      <c r="AH18" s="84"/>
      <c r="AI18" s="84"/>
    </row>
    <row r="19" spans="1:37" ht="15" customHeight="1" x14ac:dyDescent="0.25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2"/>
      <c r="Z19" s="60"/>
      <c r="AA19" s="60"/>
      <c r="AB19" s="60"/>
      <c r="AC19" s="63"/>
      <c r="AD19" s="63"/>
      <c r="AE19" s="63"/>
      <c r="AF19" s="60"/>
      <c r="AG19" s="60"/>
      <c r="AH19" s="60"/>
      <c r="AI19" s="60"/>
      <c r="AJ19" s="60"/>
      <c r="AK19" s="64"/>
    </row>
    <row r="20" spans="1:37" ht="15" customHeight="1" x14ac:dyDescent="0.25">
      <c r="F20" s="60"/>
      <c r="G20" s="60"/>
      <c r="H20" s="60"/>
      <c r="I20" s="4"/>
      <c r="J20" s="4"/>
      <c r="L20" s="61"/>
      <c r="R20" s="51"/>
      <c r="U20" s="60"/>
      <c r="V20" s="60"/>
      <c r="W20" s="60"/>
      <c r="X20" s="65"/>
      <c r="AB20" s="51"/>
      <c r="AC20" s="47"/>
      <c r="AD20" s="47"/>
      <c r="AE20" s="47"/>
      <c r="AF20" s="60"/>
      <c r="AG20" s="60"/>
      <c r="AH20" s="60"/>
      <c r="AI20" s="60"/>
    </row>
    <row r="21" spans="1:37" x14ac:dyDescent="0.25">
      <c r="A21" s="45"/>
      <c r="B21" s="45"/>
      <c r="C21" s="46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7"/>
      <c r="Q21" s="47"/>
      <c r="R21" s="47"/>
      <c r="S21" s="16"/>
      <c r="T21" s="47"/>
      <c r="U21" s="47"/>
      <c r="V21" s="47"/>
      <c r="W21" s="51"/>
      <c r="AA21" s="51"/>
      <c r="AB21" s="51"/>
      <c r="AC21" s="51"/>
      <c r="AD21" s="51"/>
      <c r="AE21" s="51"/>
      <c r="AF21" s="4"/>
      <c r="AG21" s="4"/>
      <c r="AH21" s="4"/>
    </row>
    <row r="22" spans="1:37" x14ac:dyDescent="0.25">
      <c r="A22" s="45"/>
      <c r="B22" s="45"/>
      <c r="C22" s="46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/>
      <c r="Q22" s="47"/>
      <c r="R22" s="47"/>
      <c r="S22" s="16"/>
      <c r="T22" s="47"/>
      <c r="U22" s="47"/>
      <c r="V22" s="47"/>
      <c r="W22" s="66"/>
      <c r="AF22" s="4"/>
      <c r="AG22" s="4"/>
      <c r="AH22" s="4"/>
    </row>
    <row r="23" spans="1:37" x14ac:dyDescent="0.25">
      <c r="A23" s="45"/>
      <c r="B23" s="45"/>
      <c r="C23" s="46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7"/>
      <c r="Q23" s="47"/>
      <c r="R23" s="47"/>
      <c r="S23" s="16"/>
      <c r="T23" s="47"/>
      <c r="U23" s="47"/>
      <c r="V23" s="47"/>
      <c r="W23" s="47"/>
      <c r="X23" s="47"/>
      <c r="Y23" s="67"/>
      <c r="Z23" s="47"/>
      <c r="AA23" s="47"/>
      <c r="AB23" s="47"/>
      <c r="AC23" s="47"/>
      <c r="AD23" s="47"/>
      <c r="AE23" s="47"/>
      <c r="AF23" s="47"/>
      <c r="AG23" s="47"/>
      <c r="AH23" s="47"/>
    </row>
    <row r="24" spans="1:37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 s="48"/>
      <c r="T24"/>
      <c r="U24"/>
      <c r="W24" s="66"/>
    </row>
    <row r="25" spans="1:37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 s="48"/>
      <c r="T25" s="47"/>
      <c r="U25"/>
      <c r="W25" s="66"/>
    </row>
    <row r="26" spans="1:37" x14ac:dyDescent="0.25">
      <c r="W26" s="66"/>
    </row>
    <row r="28" spans="1:37" x14ac:dyDescent="0.25">
      <c r="T28" s="51"/>
    </row>
  </sheetData>
  <mergeCells count="36">
    <mergeCell ref="AH9:AH10"/>
    <mergeCell ref="AI9:AI10"/>
    <mergeCell ref="T9:T10"/>
    <mergeCell ref="U9:V9"/>
    <mergeCell ref="W9:W10"/>
    <mergeCell ref="F17:H17"/>
    <mergeCell ref="U17:W17"/>
    <mergeCell ref="F18:H18"/>
    <mergeCell ref="U18:W18"/>
    <mergeCell ref="AD9:AD10"/>
    <mergeCell ref="S9:S10"/>
    <mergeCell ref="I7:J7"/>
    <mergeCell ref="A9:A10"/>
    <mergeCell ref="B9:B10"/>
    <mergeCell ref="C9:C10"/>
    <mergeCell ref="D9:D10"/>
    <mergeCell ref="E9:E10"/>
    <mergeCell ref="F9:F10"/>
    <mergeCell ref="G9:G10"/>
    <mergeCell ref="H9:H10"/>
    <mergeCell ref="I9:O9"/>
    <mergeCell ref="AK9:AK10"/>
    <mergeCell ref="AF17:AI17"/>
    <mergeCell ref="AF18:AI18"/>
    <mergeCell ref="O5:V5"/>
    <mergeCell ref="O6:V6"/>
    <mergeCell ref="X9:AA9"/>
    <mergeCell ref="AB9:AB10"/>
    <mergeCell ref="AC9:AC10"/>
    <mergeCell ref="P9:P10"/>
    <mergeCell ref="Q9:Q10"/>
    <mergeCell ref="R9:R10"/>
    <mergeCell ref="AJ9:AJ10"/>
    <mergeCell ref="AE9:AE10"/>
    <mergeCell ref="AF9:AF10"/>
    <mergeCell ref="AG9:A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Tất cả</vt:lpstr>
      <vt:lpstr>Nhân viên</vt:lpstr>
      <vt:lpstr>Dịch vụ</vt:lpstr>
      <vt:lpstr>Học việc,thử việc</vt:lpstr>
      <vt:lpstr>Clone</vt:lpstr>
      <vt:lpstr>'Nhân viên'!bangluong</vt:lpstr>
      <vt:lpstr>'Tất cả'!bangluong</vt:lpstr>
      <vt:lpstr>'Nhân viên'!Print_Area</vt:lpstr>
      <vt:lpstr>'Tất cả'!Print_Area</vt:lpstr>
      <vt:lpstr>'Nhân viên'!Print_Titles</vt:lpstr>
      <vt:lpstr>'Tất cả'!Print_Titles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2024-10-04T07:25:27Z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