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107EEDF3-9642-4FF0-9511-4336C49E41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ổng" sheetId="18" r:id="rId1"/>
    <sheet name="Lương cơ bản" sheetId="15" r:id="rId2"/>
    <sheet name="Lương kinh doanh" sheetId="19" r:id="rId3"/>
  </sheets>
  <externalReferences>
    <externalReference r:id="rId4"/>
  </externalReferences>
  <definedNames>
    <definedName name="_xlnm._FilterDatabase" localSheetId="1" hidden="1">'Lương cơ bản'!$A$11:$AC$11</definedName>
    <definedName name="_xlnm._FilterDatabase" localSheetId="2" hidden="1">'Lương kinh doanh'!$A$11:$V$11</definedName>
    <definedName name="_xlnm._FilterDatabase" localSheetId="0" hidden="1">Tổng!$A$11:$AM$13</definedName>
    <definedName name="bangluong" localSheetId="0">Tổng!$A$9:$AH$13</definedName>
    <definedName name="bangluong">'[1]BẢNG LƯƠNG T10.2022'!$A$10:$AA$20</definedName>
    <definedName name="BANGLUONGNB" localSheetId="0">#REF!</definedName>
    <definedName name="BANGLUONGNB">#REF!</definedName>
    <definedName name="BHXH" localSheetId="0">Tổng!#REF!</definedName>
    <definedName name="BHXH">'[1]BẢNG LƯƠNG T10.2022'!$A$25:$M$33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Tổng!$A$1:$AJ$19</definedName>
    <definedName name="_xlnm.Print_Titles" localSheetId="0">Tổng!$9:$10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5" l="1"/>
  <c r="Z12" i="15"/>
  <c r="Y13" i="15"/>
  <c r="Y12" i="15"/>
  <c r="X11" i="15"/>
  <c r="X15" i="15"/>
  <c r="S11" i="15"/>
  <c r="S15" i="15" s="1"/>
  <c r="P11" i="19" l="1"/>
  <c r="N13" i="19" l="1"/>
  <c r="J13" i="19"/>
  <c r="N12" i="19"/>
  <c r="J12" i="19"/>
  <c r="V11" i="19"/>
  <c r="U11" i="19"/>
  <c r="U15" i="19" s="1"/>
  <c r="T11" i="19"/>
  <c r="S11" i="19"/>
  <c r="R11" i="19"/>
  <c r="Q11" i="19"/>
  <c r="Q15" i="19" s="1"/>
  <c r="O11" i="19"/>
  <c r="N11" i="19"/>
  <c r="M11" i="19"/>
  <c r="M15" i="19" s="1"/>
  <c r="L11" i="19"/>
  <c r="L15" i="19" s="1"/>
  <c r="K11" i="19"/>
  <c r="J11" i="19"/>
  <c r="I11" i="19"/>
  <c r="I15" i="19" s="1"/>
  <c r="H11" i="19"/>
  <c r="H15" i="19" s="1"/>
  <c r="G11" i="19"/>
  <c r="G15" i="19" s="1"/>
  <c r="U13" i="15"/>
  <c r="W13" i="15" s="1"/>
  <c r="P13" i="15"/>
  <c r="Q13" i="15" s="1"/>
  <c r="T13" i="15" s="1"/>
  <c r="U12" i="15"/>
  <c r="W12" i="15" s="1"/>
  <c r="P12" i="15"/>
  <c r="Q12" i="15" s="1"/>
  <c r="T12" i="15" s="1"/>
  <c r="AC11" i="15"/>
  <c r="AB11" i="15"/>
  <c r="AB15" i="15" s="1"/>
  <c r="AA11" i="15"/>
  <c r="Z11" i="15"/>
  <c r="Y11" i="15"/>
  <c r="W11" i="15"/>
  <c r="V11" i="15"/>
  <c r="U11" i="15"/>
  <c r="T11" i="15"/>
  <c r="R11" i="15"/>
  <c r="R15" i="15" s="1"/>
  <c r="Q11" i="15"/>
  <c r="P11" i="15"/>
  <c r="O11" i="15"/>
  <c r="O15" i="15" s="1"/>
  <c r="N11" i="15"/>
  <c r="N15" i="15" s="1"/>
  <c r="M11" i="15"/>
  <c r="M15" i="15" s="1"/>
  <c r="L11" i="15"/>
  <c r="L15" i="15" s="1"/>
  <c r="K11" i="15"/>
  <c r="K15" i="15" s="1"/>
  <c r="J11" i="15"/>
  <c r="J15" i="15" s="1"/>
  <c r="I11" i="15"/>
  <c r="I15" i="15" s="1"/>
  <c r="H11" i="15"/>
  <c r="H15" i="15" s="1"/>
  <c r="G11" i="15"/>
  <c r="G15" i="15" s="1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H11" i="18"/>
  <c r="H15" i="18" s="1"/>
  <c r="I11" i="18"/>
  <c r="I15" i="18" s="1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F12" i="18"/>
  <c r="AF13" i="18"/>
  <c r="AC13" i="18"/>
  <c r="V13" i="18"/>
  <c r="V12" i="18"/>
  <c r="AC12" i="18" s="1"/>
  <c r="AB13" i="18"/>
  <c r="P13" i="18"/>
  <c r="R13" i="18" s="1"/>
  <c r="U13" i="18" s="1"/>
  <c r="AB12" i="18"/>
  <c r="P12" i="18"/>
  <c r="R12" i="18" s="1"/>
  <c r="U12" i="18" s="1"/>
  <c r="Y12" i="18" s="1"/>
  <c r="AL11" i="18"/>
  <c r="AK11" i="18"/>
  <c r="AK15" i="18" s="1"/>
  <c r="J15" i="18"/>
  <c r="G11" i="18"/>
  <c r="G15" i="18" s="1"/>
  <c r="P15" i="15" l="1"/>
  <c r="N15" i="19"/>
  <c r="U15" i="15"/>
  <c r="K12" i="19"/>
  <c r="O12" i="19" s="1"/>
  <c r="K13" i="19"/>
  <c r="O13" i="19" s="1"/>
  <c r="J15" i="19"/>
  <c r="Q15" i="15"/>
  <c r="W15" i="15"/>
  <c r="T15" i="15"/>
  <c r="V12" i="15"/>
  <c r="V13" i="15"/>
  <c r="AD12" i="18"/>
  <c r="Y13" i="18"/>
  <c r="V15" i="15" l="1"/>
  <c r="P13" i="19"/>
  <c r="V13" i="19" s="1"/>
  <c r="P12" i="19"/>
  <c r="P15" i="19" s="1"/>
  <c r="O15" i="19"/>
  <c r="AC13" i="15"/>
  <c r="R13" i="19"/>
  <c r="R12" i="19"/>
  <c r="K15" i="19"/>
  <c r="AD13" i="18"/>
  <c r="AE13" i="18" s="1"/>
  <c r="AE12" i="18"/>
  <c r="AH12" i="18" s="1"/>
  <c r="AA13" i="15" l="1"/>
  <c r="V12" i="19"/>
  <c r="V15" i="19" s="1"/>
  <c r="S12" i="19"/>
  <c r="S15" i="19" s="1"/>
  <c r="T12" i="19"/>
  <c r="T15" i="19" s="1"/>
  <c r="R15" i="19"/>
  <c r="S13" i="19"/>
  <c r="T13" i="19" s="1"/>
  <c r="AL13" i="18"/>
  <c r="AH13" i="18"/>
  <c r="AL12" i="18"/>
  <c r="AL15" i="18" s="1"/>
  <c r="AI13" i="18"/>
  <c r="AJ13" i="18" s="1"/>
  <c r="AC12" i="15" l="1"/>
  <c r="AC15" i="15" s="1"/>
  <c r="AI12" i="18"/>
  <c r="Z15" i="15" l="1"/>
  <c r="Y15" i="15"/>
  <c r="AJ12" i="18"/>
  <c r="AA12" i="15" l="1"/>
  <c r="AA15" i="15" s="1"/>
</calcChain>
</file>

<file path=xl/sharedStrings.xml><?xml version="1.0" encoding="utf-8"?>
<sst xmlns="http://schemas.openxmlformats.org/spreadsheetml/2006/main" count="135" uniqueCount="55">
  <si>
    <t>STT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</si>
  <si>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</si>
  <si>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</si>
  <si>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</si>
  <si>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</si>
  <si>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</si>
  <si>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</si>
  <si>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</si>
  <si>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</si>
  <si>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</si>
  <si>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</si>
  <si>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</si>
  <si>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</si>
  <si>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</si>
  <si>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</si>
  <si>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</si>
  <si>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</si>
  <si>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</si>
  <si>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</si>
  <si>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</si>
  <si>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</si>
  <si>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</si>
  <si>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</si>
  <si>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</si>
  <si>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</si>
  <si>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</si>
  <si>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</si>
  <si>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</si>
  <si>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</si>
  <si>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</si>
  <si>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</si>
  <si>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</si>
  <si>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</si>
  <si>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</si>
  <si>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</si>
  <si>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</si>
  <si>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</si>
  <si>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</si>
  <si>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</si>
  <si>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</si>
  <si>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</si>
  <si>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</si>
  <si>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</si>
  <si>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</si>
  <si>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</si>
  <si>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</si>
  <si>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</si>
  <si>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</si>
  <si>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</si>
  <si>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</si>
  <si>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</si>
  <si>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</si>
  <si>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</si>
  <si>
    <t>Tổng lương CB</t>
  </si>
  <si>
    <t>Tổng lương CB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</si>
</sst>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25" fillId="0" borderId="0" xfId="5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M29"/>
  <sheetViews>
    <sheetView zoomScaleNormal="100" zoomScaleSheetLayoutView="100" workbookViewId="0">
      <pane xSplit="3" ySplit="10" topLeftCell="D11" activePane="bottomRight" state="frozen"/>
      <selection pane="topRight" activeCell="C1" sqref="C1"/>
      <selection pane="bottomLeft" activeCell="A12" sqref="A12"/>
      <selection pane="bottomRight" activeCell="Q23" sqref="Q23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7.7109375" style="3" customWidth="1"/>
    <col min="35" max="35" width="16.8554687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6" t="s">
        <v>4</v>
      </c>
      <c r="Q5" s="96"/>
      <c r="R5" s="96"/>
      <c r="S5" s="96"/>
      <c r="T5" s="96"/>
      <c r="U5" s="96"/>
      <c r="V5" s="96"/>
      <c r="W5" s="96"/>
      <c r="X5" s="96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7" t="s">
        <v>5</v>
      </c>
      <c r="Q6" s="97"/>
      <c r="R6" s="97"/>
      <c r="S6" s="97"/>
      <c r="T6" s="97"/>
      <c r="U6" s="97"/>
      <c r="V6" s="97"/>
      <c r="W6" s="97"/>
      <c r="X6" s="97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8"/>
      <c r="I7" s="98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99" t="s">
        <v>0</v>
      </c>
      <c r="B9" s="100" t="s">
        <v>36</v>
      </c>
      <c r="C9" s="102" t="s">
        <v>7</v>
      </c>
      <c r="D9" s="104" t="s">
        <v>8</v>
      </c>
      <c r="E9" s="104" t="s">
        <v>47</v>
      </c>
      <c r="F9" s="104" t="s">
        <v>9</v>
      </c>
      <c r="G9" s="107" t="s">
        <v>10</v>
      </c>
      <c r="H9" s="99" t="s">
        <v>11</v>
      </c>
      <c r="I9" s="99"/>
      <c r="J9" s="99"/>
      <c r="K9" s="99"/>
      <c r="L9" s="99"/>
      <c r="M9" s="99"/>
      <c r="N9" s="99"/>
      <c r="O9" s="99"/>
      <c r="P9" s="99"/>
      <c r="Q9" s="104" t="s">
        <v>13</v>
      </c>
      <c r="R9" s="108" t="s">
        <v>15</v>
      </c>
      <c r="S9" s="104" t="s">
        <v>14</v>
      </c>
      <c r="T9" s="124" t="s">
        <v>38</v>
      </c>
      <c r="U9" s="108" t="s">
        <v>50</v>
      </c>
      <c r="V9" s="107" t="s">
        <v>51</v>
      </c>
      <c r="W9" s="114" t="s">
        <v>16</v>
      </c>
      <c r="X9" s="115"/>
      <c r="Y9" s="104" t="s">
        <v>17</v>
      </c>
      <c r="Z9" s="99" t="s">
        <v>18</v>
      </c>
      <c r="AA9" s="99"/>
      <c r="AB9" s="99"/>
      <c r="AC9" s="126" t="s">
        <v>48</v>
      </c>
      <c r="AD9" s="104" t="s">
        <v>19</v>
      </c>
      <c r="AE9" s="111" t="s">
        <v>20</v>
      </c>
      <c r="AF9" s="111" t="s">
        <v>21</v>
      </c>
      <c r="AG9" s="111" t="s">
        <v>37</v>
      </c>
      <c r="AH9" s="100" t="s">
        <v>22</v>
      </c>
      <c r="AI9" s="117" t="s">
        <v>23</v>
      </c>
      <c r="AJ9" s="104" t="s">
        <v>24</v>
      </c>
      <c r="AK9" s="119" t="s">
        <v>25</v>
      </c>
      <c r="AL9" s="122" t="s">
        <v>26</v>
      </c>
      <c r="AM9" s="113" t="s">
        <v>27</v>
      </c>
    </row>
    <row r="10" spans="1:39" ht="27.75" customHeight="1" x14ac:dyDescent="0.25">
      <c r="A10" s="100"/>
      <c r="B10" s="101"/>
      <c r="C10" s="103"/>
      <c r="D10" s="105"/>
      <c r="E10" s="105"/>
      <c r="F10" s="106"/>
      <c r="G10" s="104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5"/>
      <c r="R10" s="108"/>
      <c r="S10" s="106"/>
      <c r="T10" s="125"/>
      <c r="U10" s="108"/>
      <c r="V10" s="104"/>
      <c r="W10" s="21" t="s">
        <v>28</v>
      </c>
      <c r="X10" s="21" t="s">
        <v>29</v>
      </c>
      <c r="Y10" s="106"/>
      <c r="Z10" s="23" t="s">
        <v>30</v>
      </c>
      <c r="AA10" s="22" t="s">
        <v>31</v>
      </c>
      <c r="AB10" s="22" t="s">
        <v>32</v>
      </c>
      <c r="AC10" s="126"/>
      <c r="AD10" s="106"/>
      <c r="AE10" s="112"/>
      <c r="AF10" s="116"/>
      <c r="AG10" s="112"/>
      <c r="AH10" s="106"/>
      <c r="AI10" s="118"/>
      <c r="AJ10" s="105"/>
      <c r="AK10" s="119"/>
      <c r="AL10" s="123"/>
      <c r="AM10" s="113"/>
    </row>
    <row r="11" spans="1:39" s="6" customFormat="1" x14ac:dyDescent="0.25">
      <c r="A11" s="109" t="s">
        <v>46</v>
      </c>
      <c r="B11" s="110"/>
      <c r="C11" s="110"/>
      <c r="D11" s="36"/>
      <c r="E11" s="36"/>
      <c r="F11" s="37"/>
      <c r="G11" s="38">
        <f>SUMIF($E12:$E13,$A11,G12:G13)</f>
        <v>0</v>
      </c>
      <c r="H11" s="38">
        <f t="shared" ref="H11:AJ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ref="AK11:AL11" si="1">SUMIF($E12:$E13,$A11,AK12:AK13)</f>
        <v>0</v>
      </c>
      <c r="AL11" s="38">
        <f t="shared" si="1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IF(AND(AH12&gt;AI12,AI12&gt;0),AH12-AI12,0)</f>
        <v>#DIV/0!</v>
      </c>
      <c r="AK12" s="29"/>
      <c r="AL12" s="34" t="e">
        <f t="shared" ref="AL12:AL13" si="2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74" t="e">
        <f>IF(AND(AH13&gt;AI13,AI13&gt;0),AH13-AI13,0)</f>
        <v>#DIV/0!</v>
      </c>
      <c r="AK13" s="69"/>
      <c r="AL13" s="74" t="e">
        <f t="shared" si="2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3">SUMIF($E11:$E14,"",H11:H14)</f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 t="e">
        <f t="shared" si="3"/>
        <v>#DIV/0!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 t="e">
        <f t="shared" si="3"/>
        <v>#DIV/0!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 t="e">
        <f t="shared" si="3"/>
        <v>#DIV/0!</v>
      </c>
      <c r="AE15" s="39" t="e">
        <f t="shared" si="3"/>
        <v>#DIV/0!</v>
      </c>
      <c r="AF15" s="39">
        <f t="shared" si="3"/>
        <v>0</v>
      </c>
      <c r="AG15" s="39">
        <f t="shared" si="3"/>
        <v>0</v>
      </c>
      <c r="AH15" s="39" t="e">
        <f t="shared" si="3"/>
        <v>#DIV/0!</v>
      </c>
      <c r="AI15" s="39" t="e">
        <f t="shared" si="3"/>
        <v>#DIV/0!</v>
      </c>
      <c r="AJ15" s="39" t="e">
        <f t="shared" si="3"/>
        <v>#DIV/0!</v>
      </c>
      <c r="AK15" s="39">
        <f t="shared" si="3"/>
        <v>0</v>
      </c>
      <c r="AL15" s="39" t="e">
        <f t="shared" si="3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120" t="s">
        <v>49</v>
      </c>
      <c r="G18" s="120"/>
      <c r="H18" s="47"/>
      <c r="I18" s="47"/>
      <c r="K18" s="48"/>
      <c r="R18" s="121" t="s">
        <v>33</v>
      </c>
      <c r="S18" s="121"/>
      <c r="T18" s="121"/>
      <c r="U18" s="121"/>
      <c r="W18" s="121" t="s">
        <v>33</v>
      </c>
      <c r="X18" s="121"/>
      <c r="Y18" s="121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95" t="s">
        <v>35</v>
      </c>
      <c r="G19" s="95"/>
      <c r="H19" s="4"/>
      <c r="I19" s="4"/>
      <c r="K19" s="54"/>
      <c r="R19" s="95" t="s">
        <v>35</v>
      </c>
      <c r="S19" s="95"/>
      <c r="T19" s="95"/>
      <c r="U19" s="95"/>
      <c r="W19" s="95" t="s">
        <v>35</v>
      </c>
      <c r="X19" s="95"/>
      <c r="Y19" s="95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F18:G18"/>
    <mergeCell ref="W18:Y18"/>
    <mergeCell ref="AL9:AL10"/>
    <mergeCell ref="Q9:Q10"/>
    <mergeCell ref="S9:S10"/>
    <mergeCell ref="T9:T10"/>
    <mergeCell ref="R18:U18"/>
    <mergeCell ref="H9:P9"/>
    <mergeCell ref="AC9:AC10"/>
    <mergeCell ref="A11:C11"/>
    <mergeCell ref="AG9:AG10"/>
    <mergeCell ref="AM9:AM10"/>
    <mergeCell ref="W9:X9"/>
    <mergeCell ref="Y9:Y10"/>
    <mergeCell ref="Z9:AB9"/>
    <mergeCell ref="AD9:AD10"/>
    <mergeCell ref="AE9:AE10"/>
    <mergeCell ref="AF9:AF10"/>
    <mergeCell ref="AH9:AH10"/>
    <mergeCell ref="AI9:AI10"/>
    <mergeCell ref="AJ9:AJ10"/>
    <mergeCell ref="AK9:AK10"/>
    <mergeCell ref="R19:U19"/>
    <mergeCell ref="P5:X5"/>
    <mergeCell ref="P6:X6"/>
    <mergeCell ref="H7:I7"/>
    <mergeCell ref="A9:A10"/>
    <mergeCell ref="B9:B10"/>
    <mergeCell ref="C9:C10"/>
    <mergeCell ref="D9:D10"/>
    <mergeCell ref="E9:E10"/>
    <mergeCell ref="F9:F10"/>
    <mergeCell ref="G9:G10"/>
    <mergeCell ref="R9:R10"/>
    <mergeCell ref="V9:V10"/>
    <mergeCell ref="F19:G19"/>
    <mergeCell ref="W19:Y19"/>
    <mergeCell ref="U9:U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9" max="33" man="1"/>
  </rowBreaks>
  <colBreaks count="1" manualBreakCount="1">
    <brk id="3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E29"/>
  <sheetViews>
    <sheetView tabSelected="1"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AA21" sqref="AA21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2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.85546875" style="3" customWidth="1"/>
    <col min="18" max="18" width="8.5703125" style="3" customWidth="1"/>
    <col min="19" max="19" width="14.85546875" style="4" hidden="1" customWidth="1"/>
    <col min="20" max="20" width="15.28515625" style="3" customWidth="1"/>
    <col min="21" max="21" width="19.140625" style="3" customWidth="1"/>
    <col min="22" max="22" width="19.85546875" style="3" customWidth="1"/>
    <col min="23" max="23" width="12.42578125" style="3" customWidth="1"/>
    <col min="24" max="24" width="11.28515625" style="3" hidden="1" customWidth="1"/>
    <col min="25" max="25" width="17.7109375" style="3" customWidth="1"/>
    <col min="26" max="26" width="16.85546875" style="3" customWidth="1"/>
    <col min="27" max="27" width="13.85546875" style="3" customWidth="1"/>
    <col min="28" max="28" width="7.85546875" style="3" hidden="1" customWidth="1"/>
    <col min="29" max="29" width="0" style="3" hidden="1" customWidth="1"/>
    <col min="30" max="30" width="40.7109375" style="6" customWidth="1"/>
    <col min="31" max="16384" width="9.140625" style="3"/>
  </cols>
  <sheetData>
    <row r="1" spans="1:30" x14ac:dyDescent="0.25">
      <c r="A1" s="1"/>
      <c r="B1" s="1"/>
    </row>
    <row r="2" spans="1:30" x14ac:dyDescent="0.25">
      <c r="A2" s="1" t="s">
        <v>1</v>
      </c>
      <c r="B2" s="1"/>
    </row>
    <row r="3" spans="1:30" x14ac:dyDescent="0.25">
      <c r="A3" s="1" t="s">
        <v>2</v>
      </c>
      <c r="B3" s="1"/>
      <c r="V3" s="7"/>
    </row>
    <row r="4" spans="1:30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</row>
    <row r="5" spans="1:30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6" t="s">
        <v>4</v>
      </c>
      <c r="Q5" s="96"/>
      <c r="R5" s="96"/>
      <c r="S5" s="96"/>
      <c r="T5" s="96"/>
      <c r="U5" s="96"/>
      <c r="V5" s="9"/>
      <c r="W5" s="9"/>
      <c r="X5" s="9"/>
      <c r="Y5" s="9"/>
      <c r="Z5" s="9"/>
      <c r="AA5" s="9"/>
      <c r="AB5" s="9"/>
    </row>
    <row r="6" spans="1:30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7" t="s">
        <v>5</v>
      </c>
      <c r="Q6" s="97"/>
      <c r="R6" s="97"/>
      <c r="S6" s="97"/>
      <c r="T6" s="97"/>
      <c r="U6" s="97"/>
      <c r="V6" s="12"/>
      <c r="W6" s="12"/>
      <c r="X6" s="12"/>
      <c r="Y6" s="12"/>
      <c r="Z6" s="12"/>
      <c r="AA6" s="12"/>
      <c r="AB6" s="12"/>
    </row>
    <row r="7" spans="1:30" x14ac:dyDescent="0.25">
      <c r="A7" s="1"/>
      <c r="B7" s="1"/>
      <c r="C7" s="14"/>
      <c r="D7" s="1"/>
      <c r="E7" s="1"/>
      <c r="F7" s="1"/>
      <c r="G7" s="15"/>
      <c r="H7" s="98"/>
      <c r="I7" s="98"/>
      <c r="J7" s="1"/>
      <c r="K7" s="1"/>
      <c r="L7" s="1"/>
      <c r="M7" s="1"/>
      <c r="N7" s="1"/>
      <c r="O7" s="1"/>
      <c r="P7" s="1"/>
      <c r="Q7" s="1"/>
      <c r="R7" s="1"/>
      <c r="S7" s="16"/>
      <c r="T7" s="1"/>
      <c r="U7" s="1"/>
      <c r="V7" s="1"/>
      <c r="W7" s="1"/>
      <c r="X7" s="1"/>
    </row>
    <row r="8" spans="1:30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36</v>
      </c>
      <c r="AC8" s="19">
        <v>37</v>
      </c>
    </row>
    <row r="9" spans="1:30" ht="27" customHeight="1" x14ac:dyDescent="0.25">
      <c r="A9" s="99" t="s">
        <v>0</v>
      </c>
      <c r="B9" s="100" t="s">
        <v>36</v>
      </c>
      <c r="C9" s="102" t="s">
        <v>7</v>
      </c>
      <c r="D9" s="104" t="s">
        <v>8</v>
      </c>
      <c r="E9" s="104" t="s">
        <v>47</v>
      </c>
      <c r="F9" s="104" t="s">
        <v>9</v>
      </c>
      <c r="G9" s="107" t="s">
        <v>10</v>
      </c>
      <c r="H9" s="99" t="s">
        <v>11</v>
      </c>
      <c r="I9" s="99"/>
      <c r="J9" s="99"/>
      <c r="K9" s="99"/>
      <c r="L9" s="99"/>
      <c r="M9" s="99"/>
      <c r="N9" s="99"/>
      <c r="O9" s="99"/>
      <c r="P9" s="99"/>
      <c r="Q9" s="108" t="s">
        <v>53</v>
      </c>
      <c r="R9" s="104" t="s">
        <v>14</v>
      </c>
      <c r="S9" s="124" t="s">
        <v>38</v>
      </c>
      <c r="T9" s="108" t="s">
        <v>54</v>
      </c>
      <c r="U9" s="107" t="s">
        <v>51</v>
      </c>
      <c r="V9" s="126" t="s">
        <v>48</v>
      </c>
      <c r="W9" s="111" t="s">
        <v>21</v>
      </c>
      <c r="X9" s="111" t="s">
        <v>37</v>
      </c>
      <c r="Y9" s="100" t="s">
        <v>22</v>
      </c>
      <c r="Z9" s="117" t="s">
        <v>23</v>
      </c>
      <c r="AA9" s="104" t="s">
        <v>24</v>
      </c>
      <c r="AB9" s="119" t="s">
        <v>25</v>
      </c>
      <c r="AC9" s="122" t="s">
        <v>26</v>
      </c>
      <c r="AD9" s="113" t="s">
        <v>27</v>
      </c>
    </row>
    <row r="10" spans="1:30" ht="27.75" customHeight="1" x14ac:dyDescent="0.25">
      <c r="A10" s="100"/>
      <c r="B10" s="101"/>
      <c r="C10" s="103"/>
      <c r="D10" s="105"/>
      <c r="E10" s="105"/>
      <c r="F10" s="106"/>
      <c r="G10" s="104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8"/>
      <c r="R10" s="106"/>
      <c r="S10" s="125"/>
      <c r="T10" s="108"/>
      <c r="U10" s="104"/>
      <c r="V10" s="126"/>
      <c r="W10" s="116"/>
      <c r="X10" s="112"/>
      <c r="Y10" s="106"/>
      <c r="Z10" s="118"/>
      <c r="AA10" s="105"/>
      <c r="AB10" s="119"/>
      <c r="AC10" s="123"/>
      <c r="AD10" s="113"/>
    </row>
    <row r="11" spans="1:30" s="6" customFormat="1" x14ac:dyDescent="0.25">
      <c r="A11" s="109" t="s">
        <v>46</v>
      </c>
      <c r="B11" s="110"/>
      <c r="C11" s="110"/>
      <c r="D11" s="36"/>
      <c r="E11" s="36"/>
      <c r="F11" s="37"/>
      <c r="G11" s="38">
        <f>SUMIF($E12:$E13,$A11,G12:G13)</f>
        <v>0</v>
      </c>
      <c r="H11" s="38">
        <f t="shared" ref="H11:AC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5"/>
    </row>
    <row r="12" spans="1:30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Q12" s="29">
        <f>G12+P12</f>
        <v>0</v>
      </c>
      <c r="R12" s="28"/>
      <c r="S12" s="30"/>
      <c r="T12" s="31" t="e">
        <f>ROUND((Q12/F12*R12),0)</f>
        <v>#DIV/0!</v>
      </c>
      <c r="U12" s="29">
        <f>+G12+N12</f>
        <v>0</v>
      </c>
      <c r="V12" s="29">
        <f>ROUND(U12*10.5%,0)</f>
        <v>0</v>
      </c>
      <c r="W12" s="33">
        <f>ROUND(U12*1%,0)</f>
        <v>0</v>
      </c>
      <c r="X12" s="33"/>
      <c r="Y12" s="29" t="e">
        <f>ROUND(T12-V12-W12,0)</f>
        <v>#DIV/0!</v>
      </c>
      <c r="Z12" s="29" t="e">
        <f>Y12</f>
        <v>#DIV/0!</v>
      </c>
      <c r="AA12" s="34" t="e">
        <f>IF(AND(Y12&gt;Z12,Z12&gt;0),Y12-Z12,0)</f>
        <v>#DIV/0!</v>
      </c>
      <c r="AB12" s="29"/>
      <c r="AC12" s="34" t="e">
        <f>+IF(#REF!&gt;0,1,0)</f>
        <v>#REF!</v>
      </c>
      <c r="AD12" s="61"/>
    </row>
    <row r="13" spans="1:30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>
        <f>G13+P13</f>
        <v>0</v>
      </c>
      <c r="R13" s="68"/>
      <c r="S13" s="70"/>
      <c r="T13" s="31" t="e">
        <f>ROUND((Q13/F13*R13),0)</f>
        <v>#DIV/0!</v>
      </c>
      <c r="U13" s="29">
        <f>+G13+N13</f>
        <v>0</v>
      </c>
      <c r="V13" s="29">
        <f>ROUND(U13*10.5%,0)</f>
        <v>0</v>
      </c>
      <c r="W13" s="33">
        <f>ROUND(U13*1%,0)</f>
        <v>0</v>
      </c>
      <c r="X13" s="73"/>
      <c r="Y13" s="29" t="e">
        <f>ROUND(T13-V13-W13,0)</f>
        <v>#DIV/0!</v>
      </c>
      <c r="Z13" s="29" t="e">
        <f>Y13</f>
        <v>#DIV/0!</v>
      </c>
      <c r="AA13" s="74" t="e">
        <f>IF(AND(Y13&gt;Z13,Z13&gt;0),Y13-Z13,0)</f>
        <v>#DIV/0!</v>
      </c>
      <c r="AB13" s="69"/>
      <c r="AC13" s="74" t="e">
        <f>+IF(#REF!&gt;0,1,0)</f>
        <v>#REF!</v>
      </c>
      <c r="AD13" s="75"/>
    </row>
    <row r="14" spans="1:30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R14" s="78"/>
      <c r="S14" s="79"/>
      <c r="T14" s="78"/>
      <c r="U14" s="78"/>
      <c r="V14" s="81"/>
      <c r="W14" s="81"/>
      <c r="X14" s="81"/>
      <c r="Y14" s="84"/>
      <c r="Z14" s="84"/>
      <c r="AA14" s="84"/>
      <c r="AD14" s="28"/>
    </row>
    <row r="15" spans="1:30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C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 t="e">
        <f t="shared" si="1"/>
        <v>#DIV/0!</v>
      </c>
      <c r="U15" s="39">
        <f t="shared" si="1"/>
        <v>0</v>
      </c>
      <c r="V15" s="39">
        <f t="shared" si="1"/>
        <v>0</v>
      </c>
      <c r="W15" s="39">
        <f t="shared" si="1"/>
        <v>0</v>
      </c>
      <c r="X15" s="39">
        <f t="shared" si="1"/>
        <v>0</v>
      </c>
      <c r="Y15" s="39" t="e">
        <f t="shared" si="1"/>
        <v>#DIV/0!</v>
      </c>
      <c r="Z15" s="39" t="e">
        <f t="shared" si="1"/>
        <v>#DIV/0!</v>
      </c>
      <c r="AA15" s="39" t="e">
        <f t="shared" si="1"/>
        <v>#DIV/0!</v>
      </c>
      <c r="AB15" s="39">
        <f t="shared" si="1"/>
        <v>0</v>
      </c>
      <c r="AC15" s="39" t="e">
        <f t="shared" si="1"/>
        <v>#REF!</v>
      </c>
      <c r="AD15" s="88"/>
    </row>
    <row r="16" spans="1:30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 spans="1:30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U17" s="63"/>
      <c r="V17" s="63"/>
      <c r="W17" s="63" t="s">
        <v>52</v>
      </c>
      <c r="X17" s="63"/>
      <c r="Y17" s="63"/>
      <c r="Z17" s="63"/>
      <c r="AA17" s="63"/>
      <c r="AB17" s="63"/>
      <c r="AC17" s="63"/>
    </row>
    <row r="18" spans="1:30" s="45" customFormat="1" ht="16.5" customHeight="1" x14ac:dyDescent="0.25">
      <c r="C18" s="46"/>
      <c r="F18" s="120" t="s">
        <v>49</v>
      </c>
      <c r="G18" s="120"/>
      <c r="H18" s="47"/>
      <c r="I18" s="47"/>
      <c r="K18" s="48"/>
      <c r="Q18" s="121" t="s">
        <v>33</v>
      </c>
      <c r="R18" s="121"/>
      <c r="S18" s="121"/>
      <c r="T18" s="121"/>
      <c r="W18" s="51"/>
      <c r="X18" s="51"/>
      <c r="Y18" s="92" t="s">
        <v>34</v>
      </c>
      <c r="Z18" s="92"/>
      <c r="AA18" s="92"/>
      <c r="AB18" s="92"/>
      <c r="AD18" s="52"/>
    </row>
    <row r="19" spans="1:30" ht="15" customHeight="1" x14ac:dyDescent="0.25">
      <c r="F19" s="95" t="s">
        <v>35</v>
      </c>
      <c r="G19" s="95"/>
      <c r="H19" s="4"/>
      <c r="I19" s="4"/>
      <c r="K19" s="54"/>
      <c r="Q19" s="95" t="s">
        <v>35</v>
      </c>
      <c r="R19" s="95"/>
      <c r="S19" s="95"/>
      <c r="T19" s="95"/>
      <c r="V19" s="44"/>
      <c r="W19" s="42"/>
      <c r="X19" s="42"/>
      <c r="Y19" s="54" t="s">
        <v>35</v>
      </c>
      <c r="Z19" s="54"/>
      <c r="AA19" s="54"/>
      <c r="AB19" s="54"/>
    </row>
    <row r="20" spans="1:30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6"/>
      <c r="X20" s="56"/>
      <c r="Y20" s="53"/>
      <c r="Z20" s="53"/>
      <c r="AA20" s="53"/>
      <c r="AB20" s="53"/>
      <c r="AC20" s="53"/>
      <c r="AD20" s="57"/>
    </row>
    <row r="21" spans="1:30" ht="15" customHeight="1" x14ac:dyDescent="0.25">
      <c r="F21" s="53"/>
      <c r="G21" s="53"/>
      <c r="H21" s="4"/>
      <c r="I21" s="4"/>
      <c r="K21" s="54"/>
      <c r="R21" s="44"/>
      <c r="U21" s="53"/>
      <c r="W21" s="42"/>
      <c r="X21" s="42"/>
      <c r="Y21" s="53"/>
      <c r="Z21" s="53"/>
      <c r="AA21" s="53"/>
      <c r="AB21" s="53"/>
    </row>
    <row r="22" spans="1:30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16"/>
      <c r="T22" s="42"/>
      <c r="U22" s="40"/>
      <c r="V22" s="44"/>
      <c r="W22" s="44"/>
      <c r="X22" s="44"/>
      <c r="Y22" s="4"/>
      <c r="Z22" s="4"/>
      <c r="AA22" s="4"/>
    </row>
    <row r="23" spans="1:30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16"/>
      <c r="T23" s="42"/>
      <c r="U23" s="40"/>
      <c r="Y23" s="4"/>
      <c r="Z23" s="4"/>
      <c r="AA23" s="4"/>
    </row>
    <row r="24" spans="1:30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16"/>
      <c r="T24" s="42"/>
      <c r="U24" s="40"/>
      <c r="V24" s="42"/>
      <c r="W24" s="42"/>
      <c r="X24" s="42"/>
      <c r="Y24" s="42"/>
      <c r="Z24" s="42"/>
      <c r="AA24" s="42"/>
    </row>
    <row r="25" spans="1:30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 s="43"/>
      <c r="T25"/>
      <c r="U25"/>
    </row>
    <row r="26" spans="1:30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 s="43"/>
      <c r="T26" s="42"/>
      <c r="U26"/>
    </row>
    <row r="29" spans="1:30" x14ac:dyDescent="0.25">
      <c r="T29" s="44"/>
    </row>
  </sheetData>
  <mergeCells count="30">
    <mergeCell ref="AD9:AD10"/>
    <mergeCell ref="Q19:T19"/>
    <mergeCell ref="P5:U5"/>
    <mergeCell ref="P6:U6"/>
    <mergeCell ref="U9:U10"/>
    <mergeCell ref="X9:X10"/>
    <mergeCell ref="Q9:Q10"/>
    <mergeCell ref="T9:T10"/>
    <mergeCell ref="R9:R10"/>
    <mergeCell ref="S9:S10"/>
    <mergeCell ref="F19:G19"/>
    <mergeCell ref="AC9:AC10"/>
    <mergeCell ref="AB9:AB10"/>
    <mergeCell ref="AA9:AA10"/>
    <mergeCell ref="Y9:Y10"/>
    <mergeCell ref="Z9:Z10"/>
    <mergeCell ref="W9:W10"/>
    <mergeCell ref="V9:V10"/>
    <mergeCell ref="A11:C11"/>
    <mergeCell ref="F18:G18"/>
    <mergeCell ref="Q18:T18"/>
    <mergeCell ref="H7:I7"/>
    <mergeCell ref="H9:P9"/>
    <mergeCell ref="C9:C10"/>
    <mergeCell ref="D9:D10"/>
    <mergeCell ref="E9:E10"/>
    <mergeCell ref="F9:F10"/>
    <mergeCell ref="G9:G10"/>
    <mergeCell ref="A9:A10"/>
    <mergeCell ref="B9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9D28-C25B-4682-A245-A30235CB1DBC}">
  <dimension ref="A1:W29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N28" sqref="N28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" style="3" customWidth="1"/>
    <col min="8" max="8" width="8.5703125" style="3" customWidth="1"/>
    <col min="9" max="9" width="14.85546875" style="4" bestFit="1" customWidth="1"/>
    <col min="10" max="10" width="22.85546875" style="3" bestFit="1" customWidth="1"/>
    <col min="11" max="11" width="10.140625" style="3" bestFit="1" customWidth="1"/>
    <col min="12" max="12" width="10.5703125" style="3" bestFit="1" customWidth="1"/>
    <col min="13" max="13" width="8.7109375" style="5" bestFit="1" customWidth="1"/>
    <col min="14" max="14" width="11.5703125" style="3" bestFit="1" customWidth="1"/>
    <col min="15" max="15" width="29.5703125" style="3" bestFit="1" customWidth="1"/>
    <col min="16" max="16" width="12.42578125" style="3" customWidth="1"/>
    <col min="17" max="17" width="12.42578125" style="3" hidden="1" customWidth="1"/>
    <col min="18" max="18" width="17.7109375" style="3" customWidth="1"/>
    <col min="19" max="19" width="16.85546875" style="3" customWidth="1"/>
    <col min="20" max="20" width="13.85546875" style="3" customWidth="1"/>
    <col min="21" max="21" width="7.85546875" style="3" hidden="1" customWidth="1"/>
    <col min="22" max="22" width="0" style="3" hidden="1" customWidth="1"/>
    <col min="23" max="23" width="40.7109375" style="6" customWidth="1"/>
    <col min="24" max="16384" width="9.140625" style="3"/>
  </cols>
  <sheetData>
    <row r="1" spans="1:23" x14ac:dyDescent="0.25">
      <c r="A1" s="1"/>
      <c r="B1" s="1"/>
    </row>
    <row r="2" spans="1:23" x14ac:dyDescent="0.25">
      <c r="A2" s="1" t="s">
        <v>1</v>
      </c>
      <c r="B2" s="1"/>
    </row>
    <row r="3" spans="1:23" x14ac:dyDescent="0.25">
      <c r="A3" s="1" t="s">
        <v>2</v>
      </c>
      <c r="B3" s="1"/>
    </row>
    <row r="4" spans="1:23" x14ac:dyDescent="0.25">
      <c r="A4" s="1" t="s">
        <v>3</v>
      </c>
      <c r="B4" s="1"/>
      <c r="G4" s="4"/>
      <c r="H4" s="4"/>
      <c r="J4" s="4"/>
    </row>
    <row r="5" spans="1:23" ht="31.5" customHeight="1" x14ac:dyDescent="0.3">
      <c r="C5" s="8"/>
      <c r="D5" s="9"/>
      <c r="E5" s="9"/>
      <c r="F5" s="9"/>
      <c r="G5" s="96"/>
      <c r="H5" s="96"/>
      <c r="I5" s="96"/>
      <c r="J5" s="96"/>
      <c r="K5" s="9"/>
      <c r="L5" s="9"/>
      <c r="M5" s="10"/>
      <c r="N5" s="9"/>
      <c r="O5" s="9"/>
      <c r="P5" s="9"/>
      <c r="Q5" s="9"/>
      <c r="R5" s="9"/>
      <c r="S5" s="9"/>
      <c r="T5" s="9"/>
      <c r="U5" s="9"/>
    </row>
    <row r="6" spans="1:23" ht="26.25" customHeight="1" x14ac:dyDescent="0.3">
      <c r="C6" s="11"/>
      <c r="D6" s="12"/>
      <c r="E6" s="12"/>
      <c r="F6" s="12"/>
      <c r="G6" s="97"/>
      <c r="H6" s="97"/>
      <c r="I6" s="97"/>
      <c r="J6" s="97"/>
      <c r="K6" s="12"/>
      <c r="L6" s="12"/>
      <c r="M6" s="13"/>
      <c r="N6" s="12"/>
      <c r="O6" s="12"/>
      <c r="P6" s="12"/>
      <c r="Q6" s="12"/>
      <c r="R6" s="12"/>
      <c r="S6" s="12"/>
      <c r="T6" s="12"/>
      <c r="U6" s="12"/>
    </row>
    <row r="7" spans="1:23" ht="15.75" x14ac:dyDescent="0.25">
      <c r="A7" s="1"/>
      <c r="B7" s="1"/>
      <c r="C7" s="14"/>
      <c r="D7" s="1"/>
      <c r="E7" s="1"/>
      <c r="F7" s="1"/>
      <c r="G7" s="1"/>
      <c r="H7" s="1"/>
      <c r="I7" s="16"/>
      <c r="J7" s="1"/>
      <c r="K7" s="1"/>
      <c r="L7" s="1"/>
      <c r="M7" s="17"/>
      <c r="N7" s="1"/>
      <c r="O7" s="18" t="s">
        <v>6</v>
      </c>
      <c r="P7" s="1"/>
      <c r="Q7" s="1"/>
    </row>
    <row r="8" spans="1:23" s="19" customFormat="1" x14ac:dyDescent="0.25"/>
    <row r="9" spans="1:23" ht="27" customHeight="1" x14ac:dyDescent="0.25">
      <c r="A9" s="99" t="s">
        <v>0</v>
      </c>
      <c r="B9" s="100" t="s">
        <v>36</v>
      </c>
      <c r="C9" s="102" t="s">
        <v>7</v>
      </c>
      <c r="D9" s="104" t="s">
        <v>8</v>
      </c>
      <c r="E9" s="104" t="s">
        <v>47</v>
      </c>
      <c r="F9" s="104" t="s">
        <v>9</v>
      </c>
      <c r="G9" s="104" t="s">
        <v>13</v>
      </c>
      <c r="H9" s="104" t="s">
        <v>14</v>
      </c>
      <c r="I9" s="124" t="s">
        <v>38</v>
      </c>
      <c r="J9" s="108" t="s">
        <v>50</v>
      </c>
      <c r="K9" s="104" t="s">
        <v>17</v>
      </c>
      <c r="L9" s="99" t="s">
        <v>18</v>
      </c>
      <c r="M9" s="99"/>
      <c r="N9" s="99"/>
      <c r="O9" s="104" t="s">
        <v>19</v>
      </c>
      <c r="P9" s="111" t="s">
        <v>20</v>
      </c>
      <c r="Q9" s="111" t="s">
        <v>37</v>
      </c>
      <c r="R9" s="100" t="s">
        <v>22</v>
      </c>
      <c r="S9" s="117" t="s">
        <v>23</v>
      </c>
      <c r="T9" s="104" t="s">
        <v>24</v>
      </c>
      <c r="U9" s="119" t="s">
        <v>25</v>
      </c>
      <c r="V9" s="122" t="s">
        <v>26</v>
      </c>
      <c r="W9" s="113" t="s">
        <v>27</v>
      </c>
    </row>
    <row r="10" spans="1:23" ht="27.75" customHeight="1" x14ac:dyDescent="0.25">
      <c r="A10" s="100"/>
      <c r="B10" s="101"/>
      <c r="C10" s="103"/>
      <c r="D10" s="105"/>
      <c r="E10" s="105"/>
      <c r="F10" s="106"/>
      <c r="G10" s="105"/>
      <c r="H10" s="106"/>
      <c r="I10" s="125"/>
      <c r="J10" s="108"/>
      <c r="K10" s="106"/>
      <c r="L10" s="23" t="s">
        <v>30</v>
      </c>
      <c r="M10" s="22" t="s">
        <v>31</v>
      </c>
      <c r="N10" s="22" t="s">
        <v>32</v>
      </c>
      <c r="O10" s="106"/>
      <c r="P10" s="112"/>
      <c r="Q10" s="112"/>
      <c r="R10" s="106"/>
      <c r="S10" s="118"/>
      <c r="T10" s="105"/>
      <c r="U10" s="119"/>
      <c r="V10" s="123"/>
      <c r="W10" s="113"/>
    </row>
    <row r="11" spans="1:23" s="6" customFormat="1" x14ac:dyDescent="0.25">
      <c r="A11" s="109" t="s">
        <v>46</v>
      </c>
      <c r="B11" s="110"/>
      <c r="C11" s="110"/>
      <c r="D11" s="36"/>
      <c r="E11" s="36"/>
      <c r="F11" s="37"/>
      <c r="G11" s="38">
        <f t="shared" ref="G11:V11" si="0">SUMIF($E12:$E13,$A11,G12:G13)</f>
        <v>0</v>
      </c>
      <c r="H11" s="38">
        <f t="shared" si="0"/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5"/>
    </row>
    <row r="12" spans="1:23" s="6" customFormat="1" ht="15.75" x14ac:dyDescent="0.25">
      <c r="A12" s="24"/>
      <c r="B12" s="24"/>
      <c r="C12" s="25"/>
      <c r="D12" s="26"/>
      <c r="E12" s="27"/>
      <c r="F12" s="28"/>
      <c r="H12" s="28"/>
      <c r="I12" s="30"/>
      <c r="J12" s="31" t="e">
        <f>ROUND((#REF!/F12*H12)+I12,0)</f>
        <v>#REF!</v>
      </c>
      <c r="K12" s="90" t="e">
        <f>+J12-#REF!-#REF!</f>
        <v>#REF!</v>
      </c>
      <c r="L12" s="31">
        <v>0</v>
      </c>
      <c r="M12" s="31">
        <v>0</v>
      </c>
      <c r="N12" s="29">
        <f>4400000*M12</f>
        <v>0</v>
      </c>
      <c r="O12" s="32" t="e">
        <f>+IF(K12-L12-N12-#REF!&gt;0,K12-L12-N12-#REF!,0)</f>
        <v>#REF!</v>
      </c>
      <c r="P12" s="33" t="e">
        <f>ROUND(IF(O12&gt;80000000,O12*35%-9850000,IF(O12&gt;52000000,O12*30%-5850000,IF(O12&gt;32000000,O12*25%-3250000,IF(O12&gt;18000000,O12*20%-1650000,IF(O12&gt;10000000,O12*15%-750000,IF(O12&gt;5000000,O12*10%-250000,IF(O12&gt;0,O12*5%,0))))))),0)</f>
        <v>#REF!</v>
      </c>
      <c r="Q12" s="33"/>
      <c r="R12" s="29" t="e">
        <f>ROUND(J12-#REF!-P12-#REF! - Q12,0)</f>
        <v>#REF!</v>
      </c>
      <c r="S12" s="29" t="e">
        <f>R12</f>
        <v>#REF!</v>
      </c>
      <c r="T12" s="34" t="e">
        <f>IF(AND(R12&gt;S12,S12&gt;0),R12-S12,0)</f>
        <v>#REF!</v>
      </c>
      <c r="U12" s="29"/>
      <c r="V12" s="34" t="e">
        <f>+IF(P12&gt;0,1,0)</f>
        <v>#REF!</v>
      </c>
      <c r="W12" s="61"/>
    </row>
    <row r="13" spans="1:23" s="6" customFormat="1" ht="15.75" x14ac:dyDescent="0.25">
      <c r="A13" s="64"/>
      <c r="B13" s="64"/>
      <c r="C13" s="65"/>
      <c r="D13" s="66"/>
      <c r="E13" s="67"/>
      <c r="F13" s="68"/>
      <c r="G13" s="29"/>
      <c r="H13" s="68"/>
      <c r="I13" s="70"/>
      <c r="J13" s="31" t="e">
        <f>ROUND((#REF!/F13*H13)+I13,0)</f>
        <v>#REF!</v>
      </c>
      <c r="K13" s="69" t="e">
        <f>+J13-#REF!-#REF!</f>
        <v>#REF!</v>
      </c>
      <c r="L13" s="31">
        <v>0</v>
      </c>
      <c r="M13" s="71">
        <v>0</v>
      </c>
      <c r="N13" s="69">
        <f>4400000*M13</f>
        <v>0</v>
      </c>
      <c r="O13" s="32" t="e">
        <f>+IF(K13-L13-N13-#REF!&gt;0,K13-L13-N13-#REF!,0)</f>
        <v>#REF!</v>
      </c>
      <c r="P13" s="73" t="e">
        <f>ROUND(IF(O13&gt;80000000,O13*35%-9850000,IF(O13&gt;52000000,O13*30%-5850000,IF(O13&gt;32000000,O13*25%-3250000,IF(O13&gt;18000000,O13*20%-1650000,IF(O13&gt;10000000,O13*15%-750000,IF(O13&gt;5000000,O13*10%-250000,IF(O13&gt;0,O13*5%,0))))))),0)</f>
        <v>#REF!</v>
      </c>
      <c r="Q13" s="73"/>
      <c r="R13" s="29" t="e">
        <f>ROUND(J13-#REF!-P13-#REF! - Q13,0)</f>
        <v>#REF!</v>
      </c>
      <c r="S13" s="69" t="e">
        <f>R13</f>
        <v>#REF!</v>
      </c>
      <c r="T13" s="74" t="e">
        <f>IF(AND(R13&gt;S13,S13&gt;0),R13-S13,0)</f>
        <v>#REF!</v>
      </c>
      <c r="U13" s="69"/>
      <c r="V13" s="74" t="e">
        <f>+IF(P13&gt;0,1,0)</f>
        <v>#REF!</v>
      </c>
      <c r="W13" s="75"/>
    </row>
    <row r="14" spans="1:23" s="85" customFormat="1" x14ac:dyDescent="0.25">
      <c r="A14" s="76"/>
      <c r="B14" s="76"/>
      <c r="C14" s="77"/>
      <c r="D14" s="76"/>
      <c r="E14" s="76"/>
      <c r="F14" s="76"/>
      <c r="H14" s="78"/>
      <c r="I14" s="79"/>
      <c r="J14" s="78"/>
      <c r="K14" s="80"/>
      <c r="L14" s="81"/>
      <c r="M14" s="82"/>
      <c r="N14" s="81"/>
      <c r="O14" s="83"/>
      <c r="P14" s="81"/>
      <c r="Q14" s="81"/>
      <c r="R14" s="84"/>
      <c r="S14" s="84"/>
      <c r="T14" s="84"/>
      <c r="W14" s="28"/>
    </row>
    <row r="15" spans="1:23" s="89" customFormat="1" x14ac:dyDescent="0.25">
      <c r="A15" s="86"/>
      <c r="B15" s="86"/>
      <c r="C15" s="87"/>
      <c r="D15" s="86"/>
      <c r="E15" s="86"/>
      <c r="F15" s="86"/>
      <c r="G15" s="39">
        <f t="shared" ref="G15:V15" si="1">SUMIF($E11:$E14,"",G11:G14)</f>
        <v>0</v>
      </c>
      <c r="H15" s="39">
        <f t="shared" si="1"/>
        <v>0</v>
      </c>
      <c r="I15" s="39">
        <f t="shared" si="1"/>
        <v>0</v>
      </c>
      <c r="J15" s="39" t="e">
        <f t="shared" si="1"/>
        <v>#REF!</v>
      </c>
      <c r="K15" s="39" t="e">
        <f t="shared" si="1"/>
        <v>#REF!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 t="e">
        <f t="shared" si="1"/>
        <v>#REF!</v>
      </c>
      <c r="P15" s="39" t="e">
        <f t="shared" si="1"/>
        <v>#REF!</v>
      </c>
      <c r="Q15" s="39">
        <f t="shared" si="1"/>
        <v>0</v>
      </c>
      <c r="R15" s="39" t="e">
        <f t="shared" si="1"/>
        <v>#REF!</v>
      </c>
      <c r="S15" s="39" t="e">
        <f t="shared" si="1"/>
        <v>#REF!</v>
      </c>
      <c r="T15" s="39" t="e">
        <f t="shared" si="1"/>
        <v>#REF!</v>
      </c>
      <c r="U15" s="39">
        <f t="shared" si="1"/>
        <v>0</v>
      </c>
      <c r="V15" s="39" t="e">
        <f t="shared" si="1"/>
        <v>#REF!</v>
      </c>
      <c r="W15" s="88"/>
    </row>
    <row r="16" spans="1:23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3" x14ac:dyDescent="0.25">
      <c r="A17" s="40"/>
      <c r="B17" s="40"/>
      <c r="C17" s="41"/>
      <c r="D17" s="40"/>
      <c r="E17" s="40"/>
      <c r="F17" s="40"/>
      <c r="G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1:23" s="45" customFormat="1" ht="16.5" customHeight="1" x14ac:dyDescent="0.25">
      <c r="C18" s="46"/>
      <c r="F18" s="93" t="s">
        <v>49</v>
      </c>
      <c r="H18" s="121"/>
      <c r="I18" s="121"/>
      <c r="J18" s="121"/>
      <c r="K18" s="94"/>
      <c r="M18" s="49"/>
      <c r="N18" s="50"/>
      <c r="P18" s="51"/>
      <c r="Q18" s="51"/>
      <c r="R18" s="92" t="s">
        <v>34</v>
      </c>
      <c r="S18" s="92"/>
      <c r="T18" s="92"/>
      <c r="U18" s="92"/>
      <c r="W18" s="52"/>
    </row>
    <row r="19" spans="1:23" ht="15" customHeight="1" x14ac:dyDescent="0.25">
      <c r="F19" s="53" t="s">
        <v>35</v>
      </c>
      <c r="H19" s="95"/>
      <c r="I19" s="95"/>
      <c r="J19" s="95"/>
      <c r="K19" s="53"/>
      <c r="P19" s="42"/>
      <c r="Q19" s="42"/>
      <c r="R19" s="54" t="s">
        <v>35</v>
      </c>
      <c r="S19" s="54"/>
      <c r="T19" s="54"/>
      <c r="U19" s="54"/>
    </row>
    <row r="20" spans="1:23" ht="15" customHeight="1" x14ac:dyDescent="0.25">
      <c r="F20" s="53"/>
      <c r="G20" s="53"/>
      <c r="H20" s="53"/>
      <c r="I20" s="53"/>
      <c r="J20" s="53"/>
      <c r="K20" s="53"/>
      <c r="L20" s="53"/>
      <c r="M20" s="55"/>
      <c r="N20" s="53"/>
      <c r="O20" s="53"/>
      <c r="P20" s="56"/>
      <c r="Q20" s="56"/>
      <c r="R20" s="53"/>
      <c r="S20" s="53"/>
      <c r="T20" s="53"/>
      <c r="U20" s="53"/>
      <c r="V20" s="53"/>
      <c r="W20" s="57"/>
    </row>
    <row r="21" spans="1:23" ht="15" customHeight="1" x14ac:dyDescent="0.25">
      <c r="F21" s="53"/>
      <c r="H21" s="44"/>
      <c r="K21" s="53"/>
      <c r="L21" s="58"/>
      <c r="O21" s="44"/>
      <c r="P21" s="42"/>
      <c r="Q21" s="42"/>
      <c r="R21" s="53"/>
      <c r="S21" s="53"/>
      <c r="T21" s="53"/>
      <c r="U21" s="53"/>
    </row>
    <row r="22" spans="1:23" x14ac:dyDescent="0.25">
      <c r="A22" s="40"/>
      <c r="B22" s="40"/>
      <c r="C22" s="41"/>
      <c r="D22" s="40"/>
      <c r="E22" s="40"/>
      <c r="F22" s="40"/>
      <c r="G22" s="42"/>
      <c r="H22" s="42"/>
      <c r="I22" s="16"/>
      <c r="J22" s="42"/>
      <c r="K22" s="44"/>
      <c r="O22" s="44"/>
      <c r="P22" s="44"/>
      <c r="Q22" s="44"/>
      <c r="R22" s="4"/>
      <c r="S22" s="4"/>
      <c r="T22" s="4"/>
    </row>
    <row r="23" spans="1:23" x14ac:dyDescent="0.25">
      <c r="A23" s="40"/>
      <c r="B23" s="40"/>
      <c r="C23" s="41"/>
      <c r="D23" s="40"/>
      <c r="E23" s="40"/>
      <c r="F23" s="40"/>
      <c r="G23" s="42"/>
      <c r="H23" s="42"/>
      <c r="I23" s="16"/>
      <c r="J23" s="42"/>
      <c r="K23" s="59"/>
      <c r="R23" s="4"/>
      <c r="S23" s="4"/>
      <c r="T23" s="4"/>
    </row>
    <row r="24" spans="1:23" x14ac:dyDescent="0.25">
      <c r="A24" s="40"/>
      <c r="B24" s="40"/>
      <c r="C24" s="41"/>
      <c r="D24" s="40"/>
      <c r="E24" s="40"/>
      <c r="F24" s="40"/>
      <c r="G24" s="42"/>
      <c r="H24" s="42"/>
      <c r="I24" s="16"/>
      <c r="J24" s="42"/>
      <c r="K24" s="42"/>
      <c r="L24" s="42"/>
      <c r="M24" s="60"/>
      <c r="N24" s="42"/>
      <c r="O24" s="42"/>
      <c r="P24" s="42"/>
      <c r="Q24" s="42"/>
      <c r="R24" s="42"/>
      <c r="S24" s="42"/>
      <c r="T24" s="42"/>
    </row>
    <row r="25" spans="1:23" x14ac:dyDescent="0.25">
      <c r="F25"/>
      <c r="G25"/>
      <c r="H25"/>
      <c r="I25" s="43"/>
      <c r="J25"/>
      <c r="K25" s="59"/>
    </row>
    <row r="26" spans="1:23" x14ac:dyDescent="0.25">
      <c r="F26"/>
      <c r="G26"/>
      <c r="H26"/>
      <c r="I26" s="43"/>
      <c r="J26" s="42"/>
      <c r="K26" s="59"/>
    </row>
    <row r="27" spans="1:23" x14ac:dyDescent="0.25">
      <c r="K27" s="59"/>
    </row>
    <row r="29" spans="1:23" x14ac:dyDescent="0.25">
      <c r="J29" s="44"/>
    </row>
  </sheetData>
  <mergeCells count="26">
    <mergeCell ref="I9:I10"/>
    <mergeCell ref="J9:J10"/>
    <mergeCell ref="G5:J5"/>
    <mergeCell ref="G6:J6"/>
    <mergeCell ref="A9:A10"/>
    <mergeCell ref="B9:B10"/>
    <mergeCell ref="C9:C10"/>
    <mergeCell ref="D9:D10"/>
    <mergeCell ref="E9:E10"/>
    <mergeCell ref="F9:F10"/>
    <mergeCell ref="H19:J19"/>
    <mergeCell ref="U9:U10"/>
    <mergeCell ref="V9:V10"/>
    <mergeCell ref="W9:W10"/>
    <mergeCell ref="A11:C11"/>
    <mergeCell ref="H18:J18"/>
    <mergeCell ref="P9:P10"/>
    <mergeCell ref="Q9:Q10"/>
    <mergeCell ref="R9:R10"/>
    <mergeCell ref="S9:S10"/>
    <mergeCell ref="T9:T10"/>
    <mergeCell ref="K9:K10"/>
    <mergeCell ref="L9:N9"/>
    <mergeCell ref="O9:O10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Tổng</vt:lpstr>
      <vt:lpstr>Lương cơ bản</vt:lpstr>
      <vt:lpstr>Lương kinh doanh</vt:lpstr>
      <vt:lpstr>Tổng!bangluong</vt:lpstr>
      <vt:lpstr>Tổng!Print_Area</vt:lpstr>
      <vt:lpstr>Tổng!Print_Titles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2025-01-20T02:10:26Z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