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.xml" ContentType="application/vnd.openxmlformats-officedocument.drawingml.chartshape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TIỂU PHÂN - BETA\tiểu phân_BST_2019\phòng\Báo cáo TK năm_2019\"/>
    </mc:Choice>
  </mc:AlternateContent>
  <bookViews>
    <workbookView xWindow="0" yWindow="0" windowWidth="20496" windowHeight="7896" tabRatio="902" activeTab="2"/>
  </bookViews>
  <sheets>
    <sheet name="Filling room (11081)" sheetId="7" r:id="rId1"/>
    <sheet name="Capping room (11082)" sheetId="29" r:id="rId2"/>
    <sheet name="Receiving room (11080)" sheetId="25" r:id="rId3"/>
  </sheets>
  <definedNames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2" hidden="1">'Receiving room (11080)'!#REF!</definedName>
    <definedName name="_xlnm.Print_Area" localSheetId="1">'Capping room (11082)'!$A$1:$F$104</definedName>
    <definedName name="_xlnm.Print_Area" localSheetId="0">'Filling room (11081)'!$A$1:$F$95</definedName>
    <definedName name="_xlnm.Print_Area" localSheetId="2">'Receiving room (11080)'!$A$1:$F$79</definedName>
    <definedName name="_xlnm.Print_Titles" localSheetId="1">'Capping room (11082)'!$1:$11</definedName>
    <definedName name="_xlnm.Print_Titles" localSheetId="0">'Filling room (11081)'!$1:$11</definedName>
    <definedName name="_xlnm.Print_Titles" localSheetId="2">'Receiving room (11080)'!$1:$11</definedName>
    <definedName name="Z_B0B9736D_9E0A_43CB_9E72_F805E9BDE0DD_.wvu.FilterData" localSheetId="1" hidden="1">'Capping room (11082)'!$A$13:$F$13</definedName>
    <definedName name="Z_B0B9736D_9E0A_43CB_9E72_F805E9BDE0DD_.wvu.FilterData" localSheetId="0" hidden="1">'Filling room (11081)'!$A$13:$F$13</definedName>
    <definedName name="Z_B0B9736D_9E0A_43CB_9E72_F805E9BDE0DD_.wvu.FilterData" localSheetId="2" hidden="1">'Receiving room (11080)'!$A$13:$F$13</definedName>
    <definedName name="Z_B0B9736D_9E0A_43CB_9E72_F805E9BDE0DD_.wvu.PrintArea" localSheetId="1" hidden="1">'Capping room (11082)'!$A$1:$F$13</definedName>
    <definedName name="Z_B0B9736D_9E0A_43CB_9E72_F805E9BDE0DD_.wvu.PrintArea" localSheetId="0" hidden="1">'Filling room (11081)'!$A$1:$F$13</definedName>
    <definedName name="Z_B0B9736D_9E0A_43CB_9E72_F805E9BDE0DD_.wvu.PrintArea" localSheetId="2" hidden="1">'Receiving room (11080)'!$A$1:$F$13</definedName>
    <definedName name="Z_B0B9736D_9E0A_43CB_9E72_F805E9BDE0DD_.wvu.PrintTitles" localSheetId="1" hidden="1">'Capping room (11082)'!$1:$13</definedName>
    <definedName name="Z_B0B9736D_9E0A_43CB_9E72_F805E9BDE0DD_.wvu.PrintTitles" localSheetId="0" hidden="1">'Filling room (11081)'!$1:$13</definedName>
    <definedName name="Z_B0B9736D_9E0A_43CB_9E72_F805E9BDE0DD_.wvu.PrintTitles" localSheetId="2" hidden="1">'Receiving room (11080)'!$1:$13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R43" i="25" l="1"/>
  <c r="Q43" i="25"/>
  <c r="P43" i="25"/>
  <c r="R42" i="25"/>
  <c r="Q42" i="25"/>
  <c r="P42" i="25"/>
  <c r="O43" i="25"/>
  <c r="O42" i="25"/>
  <c r="I32" i="25"/>
  <c r="K32" i="25"/>
  <c r="I32" i="29"/>
  <c r="K32" i="29"/>
  <c r="I39" i="7"/>
  <c r="P46" i="29" l="1"/>
  <c r="P45" i="29"/>
  <c r="O46" i="29"/>
  <c r="O45" i="29"/>
  <c r="O43" i="29"/>
  <c r="O42" i="29"/>
  <c r="R53" i="7"/>
  <c r="Q53" i="7"/>
  <c r="P53" i="7"/>
  <c r="R52" i="7"/>
  <c r="Q52" i="7"/>
  <c r="P52" i="7"/>
  <c r="O53" i="7"/>
  <c r="O52" i="7"/>
  <c r="R49" i="7"/>
  <c r="Q49" i="7"/>
  <c r="P49" i="7"/>
  <c r="R48" i="7"/>
  <c r="Q48" i="7"/>
  <c r="P48" i="7"/>
  <c r="O49" i="7"/>
  <c r="O48" i="7"/>
  <c r="P43" i="29" l="1"/>
  <c r="P42" i="29"/>
  <c r="I38" i="7"/>
  <c r="I40" i="7"/>
  <c r="I41" i="7"/>
  <c r="I42" i="7"/>
  <c r="I43" i="7"/>
  <c r="I44" i="7"/>
  <c r="I45" i="7"/>
  <c r="I46" i="7"/>
  <c r="I47" i="7"/>
  <c r="I21" i="7" l="1"/>
  <c r="I22" i="7"/>
  <c r="I23" i="7"/>
  <c r="I24" i="7"/>
  <c r="I25" i="7"/>
  <c r="K21" i="7"/>
  <c r="K22" i="7"/>
  <c r="K23" i="7"/>
  <c r="K24" i="7"/>
  <c r="K25" i="7"/>
  <c r="F29" i="7" l="1"/>
  <c r="E29" i="7"/>
  <c r="D29" i="7"/>
  <c r="C29" i="7"/>
  <c r="F28" i="7"/>
  <c r="E28" i="7"/>
  <c r="D28" i="7"/>
  <c r="C28" i="7"/>
  <c r="F27" i="7"/>
  <c r="E27" i="7"/>
  <c r="D27" i="7"/>
  <c r="C27" i="7"/>
  <c r="F26" i="7"/>
  <c r="F30" i="7" s="1"/>
  <c r="E26" i="7"/>
  <c r="E30" i="7" s="1"/>
  <c r="D26" i="7"/>
  <c r="D30" i="7" s="1"/>
  <c r="C26" i="7"/>
  <c r="C30" i="7" s="1"/>
  <c r="A20" i="25"/>
  <c r="A21" i="25"/>
  <c r="A22" i="25"/>
  <c r="A23" i="25"/>
  <c r="A24" i="25"/>
  <c r="I37" i="7" l="1"/>
  <c r="K34" i="7" l="1"/>
  <c r="K26" i="7"/>
  <c r="K27" i="7"/>
  <c r="K28" i="7"/>
  <c r="K29" i="7"/>
  <c r="K30" i="7"/>
  <c r="K31" i="7"/>
  <c r="K32" i="7"/>
  <c r="K33" i="7"/>
  <c r="I26" i="7"/>
  <c r="I27" i="7"/>
  <c r="I28" i="7"/>
  <c r="I29" i="7"/>
  <c r="I30" i="7"/>
  <c r="I31" i="7"/>
  <c r="I32" i="7"/>
  <c r="I33" i="7"/>
  <c r="I34" i="7"/>
  <c r="I35" i="7"/>
  <c r="I36" i="7"/>
  <c r="B20" i="25" l="1"/>
  <c r="B21" i="25"/>
  <c r="B22" i="25"/>
  <c r="B23" i="25"/>
  <c r="B24" i="25"/>
  <c r="B21" i="29"/>
  <c r="B22" i="29"/>
  <c r="B23" i="29"/>
  <c r="B24" i="29"/>
  <c r="B20" i="29"/>
  <c r="B19" i="25" l="1"/>
  <c r="B19" i="29" l="1"/>
  <c r="C25" i="29"/>
  <c r="C26" i="29"/>
  <c r="C27" i="29"/>
  <c r="C28" i="29"/>
  <c r="C29" i="29" l="1"/>
  <c r="D28" i="29"/>
  <c r="D27" i="29"/>
  <c r="D26" i="29"/>
  <c r="D25" i="29"/>
  <c r="D29" i="29" l="1"/>
  <c r="F28" i="25" l="1"/>
  <c r="E28" i="25"/>
  <c r="D28" i="25"/>
  <c r="C28" i="25"/>
  <c r="F25" i="25"/>
  <c r="E25" i="25"/>
  <c r="D25" i="25"/>
  <c r="C25" i="25"/>
  <c r="F5" i="29" l="1"/>
  <c r="F26" i="25" l="1"/>
  <c r="F27" i="25"/>
  <c r="E27" i="25"/>
  <c r="E26" i="25"/>
  <c r="D26" i="25"/>
  <c r="D27" i="25"/>
  <c r="C27" i="25"/>
  <c r="C26" i="25"/>
  <c r="F29" i="25" l="1"/>
  <c r="D29" i="25"/>
  <c r="E29" i="25"/>
  <c r="C29" i="25"/>
  <c r="F10" i="29"/>
  <c r="C10" i="29"/>
  <c r="I40" i="29" l="1"/>
  <c r="I41" i="29"/>
  <c r="I31" i="29"/>
  <c r="I33" i="29"/>
  <c r="I34" i="29"/>
  <c r="I35" i="29"/>
  <c r="I36" i="29"/>
  <c r="I37" i="29"/>
  <c r="I38" i="29"/>
  <c r="I39" i="29"/>
  <c r="I15" i="29"/>
  <c r="I16" i="29"/>
  <c r="I17" i="29"/>
  <c r="I18" i="29"/>
  <c r="K40" i="29"/>
  <c r="K41" i="29"/>
  <c r="K31" i="29"/>
  <c r="K33" i="29"/>
  <c r="K34" i="29"/>
  <c r="K35" i="29"/>
  <c r="K36" i="29"/>
  <c r="K37" i="29"/>
  <c r="K38" i="29"/>
  <c r="K39" i="29"/>
  <c r="K15" i="29"/>
  <c r="K16" i="29"/>
  <c r="K17" i="29"/>
  <c r="K18" i="29"/>
  <c r="K29" i="29"/>
  <c r="K30" i="29"/>
  <c r="I29" i="29"/>
  <c r="I30" i="29"/>
  <c r="K21" i="29"/>
  <c r="K22" i="29"/>
  <c r="K23" i="29"/>
  <c r="K24" i="29"/>
  <c r="K25" i="29"/>
  <c r="K26" i="29"/>
  <c r="K27" i="29"/>
  <c r="K28" i="29"/>
  <c r="I21" i="29"/>
  <c r="I22" i="29"/>
  <c r="I23" i="29"/>
  <c r="I24" i="29"/>
  <c r="I25" i="29"/>
  <c r="I26" i="29"/>
  <c r="I27" i="29"/>
  <c r="I28" i="29"/>
  <c r="I19" i="29"/>
  <c r="I20" i="29"/>
  <c r="K19" i="29"/>
  <c r="K20" i="29"/>
  <c r="A19" i="25" l="1"/>
  <c r="J83" i="25" l="1"/>
  <c r="K83" i="25"/>
  <c r="L103" i="25"/>
  <c r="J84" i="25"/>
  <c r="K84" i="25"/>
  <c r="L104" i="25"/>
  <c r="J85" i="25"/>
  <c r="K85" i="25"/>
  <c r="L105" i="25"/>
  <c r="J86" i="25"/>
  <c r="K86" i="25"/>
  <c r="L106" i="25"/>
  <c r="I86" i="25"/>
  <c r="I85" i="25"/>
  <c r="I84" i="25"/>
  <c r="I83" i="25"/>
  <c r="L107" i="25" l="1"/>
  <c r="J87" i="25"/>
  <c r="K87" i="25"/>
  <c r="I87" i="25"/>
  <c r="F10" i="25" l="1"/>
  <c r="K40" i="25" s="1"/>
  <c r="C10" i="25"/>
  <c r="I40" i="25" s="1"/>
  <c r="F5" i="25"/>
  <c r="I31" i="25" l="1"/>
  <c r="I33" i="25"/>
  <c r="I34" i="25"/>
  <c r="I35" i="25"/>
  <c r="I36" i="25"/>
  <c r="I37" i="25"/>
  <c r="I38" i="25"/>
  <c r="I39" i="25"/>
  <c r="I15" i="25"/>
  <c r="I16" i="25"/>
  <c r="I17" i="25"/>
  <c r="I18" i="25"/>
  <c r="K31" i="25"/>
  <c r="K33" i="25"/>
  <c r="K34" i="25"/>
  <c r="K35" i="25"/>
  <c r="K36" i="25"/>
  <c r="K37" i="25"/>
  <c r="K38" i="25"/>
  <c r="K39" i="25"/>
  <c r="K15" i="25"/>
  <c r="K16" i="25"/>
  <c r="K17" i="25"/>
  <c r="K18" i="25"/>
  <c r="I29" i="25"/>
  <c r="I30" i="25"/>
  <c r="K29" i="25"/>
  <c r="K30" i="25"/>
  <c r="I23" i="25"/>
  <c r="I24" i="25"/>
  <c r="I25" i="25"/>
  <c r="I26" i="25"/>
  <c r="I27" i="25"/>
  <c r="I28" i="25"/>
  <c r="K23" i="25"/>
  <c r="K24" i="25"/>
  <c r="K25" i="25"/>
  <c r="K26" i="25"/>
  <c r="K27" i="25"/>
  <c r="K28" i="25"/>
  <c r="I19" i="25"/>
  <c r="I22" i="25"/>
  <c r="I21" i="25"/>
  <c r="K21" i="25"/>
  <c r="K22" i="25"/>
  <c r="K19" i="25"/>
  <c r="I20" i="25"/>
  <c r="K20" i="25"/>
</calcChain>
</file>

<file path=xl/sharedStrings.xml><?xml version="1.0" encoding="utf-8"?>
<sst xmlns="http://schemas.openxmlformats.org/spreadsheetml/2006/main" count="225" uniqueCount="94">
  <si>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</si>
  <si>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</si>
  <si>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</si>
  <si>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</si>
  <si>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</si>
  <si>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</si>
  <si>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</si>
  <si>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</si>
  <si>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</si>
  <si>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</si>
  <si>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</si>
  <si>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</si>
  <si>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</si>
  <si>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</si>
  <si>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</si>
  <si>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</si>
  <si>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</si>
  <si>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</si>
  <si>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</si>
  <si>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</si>
  <si>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</si>
  <si>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</si>
  <si>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</si>
  <si>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</si>
  <si>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</si>
  <si>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Tiểu phân 0.5 µm
</t>
    </r>
    <r>
      <rPr>
        <i/>
        <sz val="10"/>
        <rFont val="Arial"/>
        <family val="2"/>
        <charset val="163"/>
      </rPr>
      <t>Particle 0.5 µm</t>
    </r>
  </si>
  <si>
    <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</si>
  <si>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</si>
  <si>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</si>
  <si>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</si>
  <si>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chờ
</t>
    </r>
    <r>
      <rPr>
        <i/>
        <sz val="10"/>
        <rFont val="Arial"/>
        <family val="2"/>
        <charset val="163"/>
      </rPr>
      <t>Receiving room</t>
    </r>
  </si>
  <si>
    <r>
      <t xml:space="preserve">Hàng tuần
</t>
    </r>
    <r>
      <rPr>
        <i/>
        <sz val="10"/>
        <rFont val="Arial"/>
        <family val="2"/>
        <charset val="163"/>
      </rPr>
      <t>Weekly</t>
    </r>
  </si>
  <si>
    <t>11081_1</t>
  </si>
  <si>
    <t>11081_8</t>
  </si>
  <si>
    <t>11080_1</t>
  </si>
  <si>
    <t>11080_6</t>
  </si>
  <si>
    <t>11082_2</t>
  </si>
  <si>
    <t>Hình: Biểu đồ xu hướng tiểu phân 0.5 µm Phòng đóng thuốc (11081)</t>
  </si>
  <si>
    <t>Hình: Biểu đồ xu hướng tiểu phân 5.0 µm Phòng đóng thuốc (11081)</t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</si>
  <si>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</si>
  <si>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>TREND ANALYSIS REPORT FOR AIRBORNE PARTICLES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</si>
  <si>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</si>
  <si>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Tên phòng:
</t>
    </r>
    <r>
      <rPr>
        <i/>
        <sz val="10"/>
        <rFont val="Arial"/>
        <family val="2"/>
      </rPr>
      <t>R</t>
    </r>
    <r>
      <rPr>
        <i/>
        <sz val="10"/>
        <rFont val="Arial"/>
        <family val="2"/>
        <charset val="163"/>
      </rPr>
      <t>oom name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</si>
  <si>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</si>
  <si>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t>Figure: Trend chart of airborne particles 0.5 µm of Filling room (11081)</t>
  </si>
  <si>
    <t xml:space="preserve">Figure: Trend chart of airborne particles 5.0 µm of Filling room (11081) </t>
  </si>
  <si>
    <t>01/01/18 - 31/03/18</t>
  </si>
  <si>
    <t>Phòng đóng thuốc (11081) (cấp sạch B) - Phân xưởng Betalactam tiêm: Kết quả đếm tiểu phân không khí từ 01/01/18 đến 31/03/18 của mỗi điểm lấy mẫu đạt tiêu chuẩn chấp nhận. Không có giá trị nào vượt giới hạn hành động; không có sai lệch.</t>
  </si>
  <si>
    <t>Filling room (11081) (grade B) - Betalactam sterile workshop: The results of airborne particles count in the period from 01/01/18 to 31/03/18 of each sampling point meet the acceptance criteria. No any value is out of action level, no deviation.</t>
  </si>
  <si>
    <t>11080_8</t>
  </si>
  <si>
    <t>11080_3</t>
  </si>
  <si>
    <r>
      <t xml:space="preserve">Tĩnh
</t>
    </r>
    <r>
      <rPr>
        <i/>
        <sz val="10"/>
        <rFont val="Arial"/>
        <family val="2"/>
        <charset val="163"/>
      </rPr>
      <t>At rest</t>
    </r>
  </si>
  <si>
    <r>
      <t xml:space="preserve">Tĩnh 
</t>
    </r>
    <r>
      <rPr>
        <i/>
        <sz val="10"/>
        <rFont val="Arial"/>
        <family val="2"/>
        <charset val="163"/>
      </rPr>
      <t>At rest</t>
    </r>
  </si>
  <si>
    <t>Tên phòng:</t>
  </si>
  <si>
    <t>Room name</t>
  </si>
  <si>
    <t>Mã số vị trí lấy mẫu:</t>
  </si>
  <si>
    <t>Sampling location</t>
  </si>
  <si>
    <r>
      <t xml:space="preserve">Kết quả / </t>
    </r>
    <r>
      <rPr>
        <b/>
        <i/>
        <sz val="9"/>
        <rFont val="Arial"/>
        <family val="2"/>
        <charset val="163"/>
      </rPr>
      <t>Results</t>
    </r>
  </si>
  <si>
    <t>Filling room</t>
  </si>
  <si>
    <r>
      <t xml:space="preserve">Ngày / </t>
    </r>
    <r>
      <rPr>
        <b/>
        <i/>
        <sz val="9"/>
        <rFont val="Arial"/>
        <family val="2"/>
        <charset val="163"/>
      </rPr>
      <t>Date</t>
    </r>
  </si>
  <si>
    <t>0.5µm</t>
  </si>
  <si>
    <t>5µm</t>
  </si>
  <si>
    <t>cột</t>
  </si>
  <si>
    <t>02.08.18</t>
  </si>
  <si>
    <t>27.08.18</t>
  </si>
  <si>
    <t>06.09.18</t>
  </si>
  <si>
    <t>13.09.18</t>
  </si>
  <si>
    <t>17.09.18</t>
  </si>
  <si>
    <t>29.09.18</t>
  </si>
  <si>
    <t>Action limit</t>
  </si>
  <si>
    <t>Alert limit</t>
  </si>
  <si>
    <t>Giới hạn hành động:
Action limit</t>
  </si>
  <si>
    <t xml:space="preserve">Alert limit </t>
  </si>
  <si>
    <t>Mã số:
ID No/</t>
  </si>
  <si>
    <t>0/5 µm</t>
  </si>
  <si>
    <t>5/0 µm</t>
  </si>
  <si>
    <t>Tiểu phân 0/5 µm
Particle 0/5 µm</t>
  </si>
  <si>
    <t>Tiểu phân 5/0 µm
Particle 5/0 µm</t>
  </si>
  <si>
    <t>0/5</t>
  </si>
  <si>
    <t>Stt
No/</t>
  </si>
  <si>
    <t>Hình: Biểu đồ xu hướng tiểu phân 0/5 µm Phòng niềng (11082)</t>
  </si>
  <si>
    <t xml:space="preserve">Figure: Trend chart of airborne particles 0/5 µm of Capping room (11082) </t>
  </si>
  <si>
    <t>Hình: Biểu đồ xu hướng tiểu phân 5/0 µm Phòng niềng (11082)</t>
  </si>
  <si>
    <t xml:space="preserve">Figure: Trend chart of airborne particles 5/0 µm of Capping room (11082) </t>
  </si>
  <si>
    <t>Phòng niềng (11082) (cấp sạch B) - Phân xưởng Betalactam tiêm: Kết quả đếm tiểu phân không khí từ 01/01/18 đến 31/03/18 của điểm lấy mẫu đạt tiêu chuẩn chấp nhận/ Không có giá trị nào vượt giới hạn hành động; không có sai lệch/</t>
  </si>
  <si>
    <t>Capping room (11082) (grade B) - Betalactam sterile workshop: The results of airborne particles count in the period from 01/01/18 to 31/03/18 of sampling point meet the acceptance criteria/ No any value is out of action limit, no deviation/</t>
  </si>
  <si>
    <t xml:space="preserve">Hình: Biểu đồ xu hướng tiểu phân 0/5 µm Phòng chờ (11080) </t>
  </si>
  <si>
    <t xml:space="preserve">Figure: Trend chart of airborne particles 0/5 µm of Receiving room (11080) </t>
  </si>
  <si>
    <t>Hình: Biểu đồ xu hướng tiểu phân 5/0 µm Phòng chờ (11080)</t>
  </si>
  <si>
    <t xml:space="preserve">Figure: Trend chart of airborne particles 5/0 µm of Receiving room (11080) </t>
  </si>
  <si>
    <t>Phòng chờ (11080) (cấp sạch B) - Phân xưởng Betalactam tiêm: Kết quả đếm tiểu phân không khí từ 01/01/18 đến 31/03/18 của mỗi điểm lấy mẫu đạt tiêu chuẩn chấp nhận/ Không có giá trị nào vượt giới hạn hành động; không có sai lệch/</t>
  </si>
  <si>
    <t>Receiving room (11080) (grade B) - Betalactam sterile workshop: The results of airborne particles count in the period from 01/01/18 to 31/03/18 of each sampling point meet the acceptance criteria/ No any value is out of action limit, no deviation/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</si>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</sst>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yyyy"/>
    <numFmt numFmtId="165" formatCode="0\ &quot;CFU/Plate&quot;"/>
    <numFmt numFmtId="166" formatCode="\&lt;\ \1"/>
    <numFmt numFmtId="167" formatCode="0\ &quot;particles/m3&quot;"/>
    <numFmt numFmtId="168" formatCode="dd/mm/yy;@"/>
    <numFmt numFmtId="169" formatCode="dd\/mm\/yy"/>
  </numFmts>
  <fonts count="16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sz val="11"/>
      <name val="Calibri"/>
      <family val="2"/>
      <scheme val="minor"/>
    </font>
    <font>
      <b/>
      <sz val="9"/>
      <name val="Arial"/>
      <family val="2"/>
      <charset val="163"/>
    </font>
    <font>
      <b/>
      <i/>
      <sz val="9"/>
      <name val="Arial"/>
      <family val="2"/>
      <charset val="163"/>
    </font>
    <font>
      <sz val="9"/>
      <name val="Arial"/>
      <family val="2"/>
      <charset val="163"/>
    </font>
    <font>
      <sz val="9"/>
      <color rgb="FF00000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46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</xf>
    <xf numFmtId="164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>
      <alignment vertical="center"/>
    </xf>
    <xf numFmtId="3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4" fontId="8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8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>
      <alignment horizontal="center" vertical="center" wrapText="1"/>
    </xf>
    <xf numFmtId="168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Fill="1" applyAlignment="1" applyProtection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131"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Filling room 11081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914482872237262"/>
          <c:y val="1.2270483543136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246584099283008E-2"/>
          <c:y val="9.9570002819316966E-2"/>
          <c:w val="0.78213744408910135"/>
          <c:h val="0.7590478305179315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'Filling room (11081)'!$S$21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'Filling room (11081)'!$N$22:$N$37</c:f>
              <c:numCache>
                <c:formatCode>dd\/mm\/yy</c:formatCode>
                <c:ptCount val="1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</c:numCache>
            </c:numRef>
          </c:cat>
          <c:val>
            <c:numRef>
              <c:f>'Filling room (11081)'!$S$22:$S$47</c:f>
              <c:numCache>
                <c:formatCode>General</c:formatCode>
                <c:ptCount val="26"/>
                <c:pt idx="16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46071872"/>
        <c:axId val="1346079488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'Filling room (11081)'!$N$22:$N$37</c15:sqref>
                        </c15:formulaRef>
                      </c:ext>
                    </c:extLst>
                    <c:numCache>
                      <c:formatCode>dd\/mm\/yy</c:formatCode>
                      <c:ptCount val="16"/>
                      <c:pt idx="0">
                        <c:v>43110</c:v>
                      </c:pt>
                      <c:pt idx="1">
                        <c:v>43137</c:v>
                      </c:pt>
                      <c:pt idx="2">
                        <c:v>43143</c:v>
                      </c:pt>
                      <c:pt idx="3">
                        <c:v>43159</c:v>
                      </c:pt>
                      <c:pt idx="4">
                        <c:v>43195</c:v>
                      </c:pt>
                      <c:pt idx="5">
                        <c:v>43202</c:v>
                      </c:pt>
                      <c:pt idx="6">
                        <c:v>43224</c:v>
                      </c:pt>
                      <c:pt idx="7">
                        <c:v>43231</c:v>
                      </c:pt>
                      <c:pt idx="8">
                        <c:v>43251</c:v>
                      </c:pt>
                      <c:pt idx="9">
                        <c:v>43272</c:v>
                      </c:pt>
                      <c:pt idx="10">
                        <c:v>43314</c:v>
                      </c:pt>
                      <c:pt idx="11">
                        <c:v>43339</c:v>
                      </c:pt>
                      <c:pt idx="12">
                        <c:v>43349</c:v>
                      </c:pt>
                      <c:pt idx="13">
                        <c:v>43356</c:v>
                      </c:pt>
                      <c:pt idx="14">
                        <c:v>43360</c:v>
                      </c:pt>
                      <c:pt idx="15">
                        <c:v>43372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(11081)'!$H$15:$H$21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4EB-4617-98BD-02633C50D30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'Filling room (11081)'!$I$14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(11081)'!$I$22:$I$47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B-4617-98BD-02633C50D306}"/>
            </c:ext>
          </c:extLst>
        </c:ser>
        <c:ser>
          <c:idx val="4"/>
          <c:order val="1"/>
          <c:tx>
            <c:strRef>
              <c:f>'Filling room (11081)'!$L$14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(11081)'!$L$22:$L$47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'Filling room (11081)'!$O$15:$O$19</c:f>
              <c:strCache>
                <c:ptCount val="5"/>
                <c:pt idx="0">
                  <c:v>11081_1</c:v>
                </c:pt>
              </c:strCache>
            </c:strRef>
          </c:tx>
          <c:spPr>
            <a:ln w="22225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(11081)'!$O$22:$O$47</c:f>
              <c:numCache>
                <c:formatCode>#,##0</c:formatCode>
                <c:ptCount val="26"/>
                <c:pt idx="0">
                  <c:v>76</c:v>
                </c:pt>
                <c:pt idx="1">
                  <c:v>13</c:v>
                </c:pt>
                <c:pt idx="2" formatCode="General">
                  <c:v>248</c:v>
                </c:pt>
                <c:pt idx="3">
                  <c:v>19</c:v>
                </c:pt>
                <c:pt idx="4">
                  <c:v>78</c:v>
                </c:pt>
                <c:pt idx="5">
                  <c:v>990</c:v>
                </c:pt>
                <c:pt idx="6">
                  <c:v>238</c:v>
                </c:pt>
                <c:pt idx="7">
                  <c:v>30</c:v>
                </c:pt>
                <c:pt idx="8">
                  <c:v>12</c:v>
                </c:pt>
                <c:pt idx="9" formatCode="General">
                  <c:v>46</c:v>
                </c:pt>
                <c:pt idx="10">
                  <c:v>6</c:v>
                </c:pt>
                <c:pt idx="11">
                  <c:v>117</c:v>
                </c:pt>
                <c:pt idx="12">
                  <c:v>7</c:v>
                </c:pt>
                <c:pt idx="13">
                  <c:v>19</c:v>
                </c:pt>
                <c:pt idx="14">
                  <c:v>15</c:v>
                </c:pt>
                <c:pt idx="15" formatCode="General">
                  <c:v>106</c:v>
                </c:pt>
                <c:pt idx="16" formatCode="General">
                  <c:v>274</c:v>
                </c:pt>
                <c:pt idx="17" formatCode="General">
                  <c:v>15</c:v>
                </c:pt>
                <c:pt idx="18" formatCode="General">
                  <c:v>1</c:v>
                </c:pt>
                <c:pt idx="19" formatCode="General">
                  <c:v>93</c:v>
                </c:pt>
                <c:pt idx="20" formatCode="General">
                  <c:v>3</c:v>
                </c:pt>
                <c:pt idx="21" formatCode="General">
                  <c:v>10</c:v>
                </c:pt>
                <c:pt idx="22" formatCode="General">
                  <c:v>0</c:v>
                </c:pt>
                <c:pt idx="23" formatCode="General">
                  <c:v>46</c:v>
                </c:pt>
                <c:pt idx="24" formatCode="General">
                  <c:v>11</c:v>
                </c:pt>
                <c:pt idx="25" formatCode="General">
                  <c:v>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B-4617-98BD-02633C50D306}"/>
            </c:ext>
          </c:extLst>
        </c:ser>
        <c:ser>
          <c:idx val="3"/>
          <c:order val="4"/>
          <c:tx>
            <c:strRef>
              <c:f>'Filling room (11081)'!$Q$15:$Q$19</c:f>
              <c:strCache>
                <c:ptCount val="5"/>
                <c:pt idx="0">
                  <c:v>11081_8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tar"/>
            <c:size val="5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(11081)'!$Q$22:$Q$47</c:f>
              <c:numCache>
                <c:formatCode>#,##0</c:formatCode>
                <c:ptCount val="26"/>
                <c:pt idx="0">
                  <c:v>682</c:v>
                </c:pt>
                <c:pt idx="1">
                  <c:v>10</c:v>
                </c:pt>
                <c:pt idx="2" formatCode="General">
                  <c:v>7</c:v>
                </c:pt>
                <c:pt idx="3">
                  <c:v>11</c:v>
                </c:pt>
                <c:pt idx="4">
                  <c:v>4</c:v>
                </c:pt>
                <c:pt idx="5">
                  <c:v>22</c:v>
                </c:pt>
                <c:pt idx="6">
                  <c:v>60</c:v>
                </c:pt>
                <c:pt idx="7">
                  <c:v>21</c:v>
                </c:pt>
                <c:pt idx="8">
                  <c:v>129</c:v>
                </c:pt>
                <c:pt idx="9" formatCode="General">
                  <c:v>88</c:v>
                </c:pt>
                <c:pt idx="10">
                  <c:v>32</c:v>
                </c:pt>
                <c:pt idx="11">
                  <c:v>13</c:v>
                </c:pt>
                <c:pt idx="12">
                  <c:v>14</c:v>
                </c:pt>
                <c:pt idx="13">
                  <c:v>18</c:v>
                </c:pt>
                <c:pt idx="14">
                  <c:v>19</c:v>
                </c:pt>
                <c:pt idx="15" formatCode="General">
                  <c:v>469</c:v>
                </c:pt>
                <c:pt idx="16" formatCode="General">
                  <c:v>457</c:v>
                </c:pt>
                <c:pt idx="17" formatCode="General">
                  <c:v>7</c:v>
                </c:pt>
                <c:pt idx="18" formatCode="General">
                  <c:v>37</c:v>
                </c:pt>
                <c:pt idx="19" formatCode="General">
                  <c:v>10</c:v>
                </c:pt>
                <c:pt idx="20" formatCode="General">
                  <c:v>1</c:v>
                </c:pt>
                <c:pt idx="21" formatCode="General">
                  <c:v>9</c:v>
                </c:pt>
                <c:pt idx="22" formatCode="General">
                  <c:v>11</c:v>
                </c:pt>
                <c:pt idx="23" formatCode="General">
                  <c:v>42</c:v>
                </c:pt>
                <c:pt idx="24" formatCode="General">
                  <c:v>13</c:v>
                </c:pt>
                <c:pt idx="25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EB-4617-98BD-02633C50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1872"/>
        <c:axId val="1346079488"/>
      </c:lineChart>
      <c:catAx>
        <c:axId val="13460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9021297658762697"/>
              <c:y val="0.8322580718624922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079488"/>
        <c:crossesAt val="0"/>
        <c:auto val="0"/>
        <c:lblAlgn val="ctr"/>
        <c:lblOffset val="100"/>
        <c:tickLblSkip val="1"/>
        <c:noMultiLvlLbl val="0"/>
      </c:catAx>
      <c:valAx>
        <c:axId val="1346079488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1.51887788220020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071872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837767236148934"/>
          <c:y val="0.31726733373877519"/>
          <c:w val="0.11934524895947139"/>
          <c:h val="0.2474265091863517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3B-4D6E-BF92-5AF3623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0032"/>
        <c:axId val="1346083296"/>
      </c:lineChart>
      <c:catAx>
        <c:axId val="13460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8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CF-42DF-A864-12819252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5968"/>
        <c:axId val="1347101952"/>
      </c:lineChart>
      <c:catAx>
        <c:axId val="13470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10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09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8-465C-87CB-8F0AAD0B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02496"/>
        <c:axId val="1347103584"/>
      </c:lineChart>
      <c:catAx>
        <c:axId val="13471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10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4-40E6-97B8-0806C238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7600"/>
        <c:axId val="1356802368"/>
      </c:lineChart>
      <c:catAx>
        <c:axId val="13470976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6802368"/>
        <c:crosses val="autoZero"/>
        <c:auto val="1"/>
        <c:lblAlgn val="ctr"/>
        <c:lblOffset val="100"/>
        <c:tickMarkSkip val="1"/>
        <c:noMultiLvlLbl val="0"/>
      </c:catAx>
      <c:valAx>
        <c:axId val="13568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8F-A5E0-EFDBFF9F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6304"/>
        <c:axId val="1356814336"/>
      </c:lineChart>
      <c:catAx>
        <c:axId val="13568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72D-9F8F-CEE49F419C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72D-9F8F-CEE49F419C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72D-9F8F-CEE49F41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7600"/>
        <c:axId val="1356806720"/>
      </c:lineChart>
      <c:catAx>
        <c:axId val="13568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7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E-4308-B3D0-6501346D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31200"/>
        <c:axId val="1356816512"/>
      </c:lineChart>
      <c:catAx>
        <c:axId val="13568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68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7-4B81-B480-68563C4C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3584"/>
        <c:axId val="1356804000"/>
      </c:lineChart>
      <c:catAx>
        <c:axId val="13568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E-493A-8AC6-604CA8D4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3248"/>
        <c:axId val="1356812160"/>
      </c:lineChart>
      <c:catAx>
        <c:axId val="13568132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6812160"/>
        <c:crosses val="autoZero"/>
        <c:auto val="1"/>
        <c:lblAlgn val="ctr"/>
        <c:lblOffset val="100"/>
        <c:tickMarkSkip val="1"/>
        <c:noMultiLvlLbl val="0"/>
      </c:catAx>
      <c:valAx>
        <c:axId val="135681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9-4F97-847A-A6689332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0192"/>
        <c:axId val="1356818144"/>
      </c:lineChart>
      <c:catAx>
        <c:axId val="13568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0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7-4EA0-B84E-CB2402556D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7-4EA0-B84E-CB2402556D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37-4EA0-B84E-CB240255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8896"/>
        <c:axId val="1356820864"/>
      </c:lineChart>
      <c:catAx>
        <c:axId val="13568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8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9-4810-874D-B9C2102A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1664"/>
        <c:axId val="1346082208"/>
      </c:lineChart>
      <c:catAx>
        <c:axId val="13460816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6082208"/>
        <c:crosses val="autoZero"/>
        <c:auto val="1"/>
        <c:lblAlgn val="ctr"/>
        <c:lblOffset val="100"/>
        <c:tickMarkSkip val="1"/>
        <c:noMultiLvlLbl val="0"/>
      </c:catAx>
      <c:valAx>
        <c:axId val="134608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5-4CC5-9049-99A030B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5216"/>
        <c:axId val="1356817056"/>
      </c:lineChart>
      <c:catAx>
        <c:axId val="13568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3-44FC-941A-F383836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32288"/>
        <c:axId val="1356819232"/>
      </c:lineChart>
      <c:catAx>
        <c:axId val="13568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3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E-4F5D-8568-A04C972AFE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E-4F5D-8568-A04C972AFE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E-4F5D-8568-A04C972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1408"/>
        <c:axId val="1356804544"/>
      </c:lineChart>
      <c:catAx>
        <c:axId val="13568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A-4582-8791-66EE26A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1280"/>
        <c:axId val="1356807808"/>
      </c:lineChart>
      <c:catAx>
        <c:axId val="13568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FC3-AF4E-17A3B47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1952"/>
        <c:axId val="1356807264"/>
      </c:lineChart>
      <c:catAx>
        <c:axId val="13568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9-4279-9C1F-FCD62CFD0D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9-4279-9C1F-FCD62CFD0D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9-4279-9C1F-FCD62CF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5088"/>
        <c:axId val="1356818688"/>
      </c:lineChart>
      <c:catAx>
        <c:axId val="13568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5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7-4BEF-8BE9-D5A0741C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4128"/>
        <c:axId val="1356811616"/>
      </c:lineChart>
      <c:catAx>
        <c:axId val="13568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000"/>
          </a:p>
        </c:rich>
      </c:tx>
      <c:layout>
        <c:manualLayout>
          <c:xMode val="edge"/>
          <c:yMode val="edge"/>
          <c:x val="0.14602552886017456"/>
          <c:y val="7.102638485978726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16426618297037E-2"/>
          <c:y val="0.16764757955551415"/>
          <c:w val="0.80061423586385305"/>
          <c:h val="0.66149932441876702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'Receiving room (11080)'!$T$13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'Receiving room (11080)'!$T$14:$T$40</c:f>
              <c:numCache>
                <c:formatCode>General</c:formatCode>
                <c:ptCount val="27"/>
                <c:pt idx="16" formatCode="#,##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56819776"/>
        <c:axId val="1356801824"/>
        <c:extLst/>
      </c:barChart>
      <c:lineChart>
        <c:grouping val="standard"/>
        <c:varyColors val="0"/>
        <c:ser>
          <c:idx val="0"/>
          <c:order val="0"/>
          <c:tx>
            <c:strRef>
              <c:f>'Receiving room (11080)'!$K$14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(11080)'!$K$15:$K$40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9-4D47-8604-4CF2FBDA6341}"/>
            </c:ext>
          </c:extLst>
        </c:ser>
        <c:ser>
          <c:idx val="4"/>
          <c:order val="1"/>
          <c:tx>
            <c:strRef>
              <c:f>'Receiving room (11080)'!$M$14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(11080)'!$M$15:$M$40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'Receiving room (11080)'!$Q$13</c:f>
              <c:strCache>
                <c:ptCount val="1"/>
                <c:pt idx="0">
                  <c:v>11080_1</c:v>
                </c:pt>
              </c:strCache>
            </c:strRef>
          </c:tx>
          <c:spPr>
            <a:ln w="1905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(11080)'!$Q$15:$Q$40</c:f>
              <c:numCache>
                <c:formatCode>#,##0</c:formatCode>
                <c:ptCount val="26"/>
                <c:pt idx="0">
                  <c:v>3</c:v>
                </c:pt>
                <c:pt idx="1">
                  <c:v>3</c:v>
                </c:pt>
                <c:pt idx="2" formatCode="General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 formatCode="General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 formatCode="General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 formatCode="General">
                  <c:v>0</c:v>
                </c:pt>
                <c:pt idx="17" formatCode="General">
                  <c:v>9</c:v>
                </c:pt>
                <c:pt idx="18" formatCode="General">
                  <c:v>0</c:v>
                </c:pt>
                <c:pt idx="19" formatCode="General">
                  <c:v>9</c:v>
                </c:pt>
                <c:pt idx="20" formatCode="General">
                  <c:v>1</c:v>
                </c:pt>
                <c:pt idx="21" formatCode="General">
                  <c:v>5</c:v>
                </c:pt>
                <c:pt idx="22" formatCode="General">
                  <c:v>8</c:v>
                </c:pt>
                <c:pt idx="23" formatCode="General">
                  <c:v>13</c:v>
                </c:pt>
                <c:pt idx="24" formatCode="General">
                  <c:v>1</c:v>
                </c:pt>
                <c:pt idx="25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9-4D47-8604-4CF2FBDA6341}"/>
            </c:ext>
          </c:extLst>
        </c:ser>
        <c:ser>
          <c:idx val="3"/>
          <c:order val="3"/>
          <c:tx>
            <c:strRef>
              <c:f>'Receiving room (11080)'!$R$13</c:f>
              <c:strCache>
                <c:ptCount val="1"/>
                <c:pt idx="0">
                  <c:v>11080_6</c:v>
                </c:pt>
              </c:strCache>
            </c:strRef>
          </c:tx>
          <c:marker>
            <c:symbol val="star"/>
            <c:size val="5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(11080)'!$R$15:$R$40</c:f>
              <c:numCache>
                <c:formatCode>General</c:formatCode>
                <c:ptCount val="26"/>
                <c:pt idx="0" formatCode="#,##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22</c:v>
                </c:pt>
                <c:pt idx="4" formatCode="#,##0">
                  <c:v>0</c:v>
                </c:pt>
                <c:pt idx="5">
                  <c:v>1</c:v>
                </c:pt>
                <c:pt idx="6">
                  <c:v>17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 formatCode="#,##0">
                  <c:v>16</c:v>
                </c:pt>
                <c:pt idx="11">
                  <c:v>0</c:v>
                </c:pt>
                <c:pt idx="12">
                  <c:v>19</c:v>
                </c:pt>
                <c:pt idx="13">
                  <c:v>4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11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9-4D47-8604-4CF2FBDA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9776"/>
        <c:axId val="1356801824"/>
      </c:lineChart>
      <c:catAx>
        <c:axId val="13568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7594903201202412"/>
              <c:y val="0.85204525674499565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01824"/>
        <c:crossesAt val="0"/>
        <c:auto val="0"/>
        <c:lblAlgn val="ctr"/>
        <c:lblOffset val="100"/>
        <c:noMultiLvlLbl val="0"/>
      </c:catAx>
      <c:valAx>
        <c:axId val="1356801824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1.88688554922801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19776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017026329922019"/>
          <c:y val="0.33217847769028869"/>
          <c:w val="0.12957614024662009"/>
          <c:h val="0.2443718609247918"/>
        </c:manualLayout>
      </c:layout>
      <c:overlay val="1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3-4266-87AC-A3384C150A3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5760"/>
        <c:axId val="1356813792"/>
      </c:lineChart>
      <c:catAx>
        <c:axId val="13568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9-4729-9153-22401D4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8352"/>
        <c:axId val="1356812704"/>
      </c:lineChart>
      <c:catAx>
        <c:axId val="13568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D-4E98-933E-23F6A661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3840"/>
        <c:axId val="1346075680"/>
      </c:lineChart>
      <c:catAx>
        <c:axId val="13460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9-414F-AD2C-8C6058504E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9-414F-AD2C-8C6058504E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59-414F-AD2C-8C60585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4880"/>
        <c:axId val="1356805632"/>
      </c:lineChart>
      <c:catAx>
        <c:axId val="13568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4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F-4089-96D4-CF0A6AB1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6176"/>
        <c:axId val="1356830112"/>
      </c:lineChart>
      <c:catAx>
        <c:axId val="13568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3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3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2-4779-BB2A-AA45F07E19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2-4779-BB2A-AA45F07E19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2-4779-BB2A-AA45F07E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5424"/>
        <c:axId val="1356809440"/>
      </c:lineChart>
      <c:catAx>
        <c:axId val="13568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5A-4E06-9468-44B6162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0320"/>
        <c:axId val="1356815968"/>
      </c:lineChart>
      <c:catAx>
        <c:axId val="13568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F-4A66-B258-77928611E7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F-4A66-B258-77928611E7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F-4A66-B258-77928611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2496"/>
        <c:axId val="1356809984"/>
      </c:lineChart>
      <c:catAx>
        <c:axId val="13568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2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2-4ECB-8145-5548A3AC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10528"/>
        <c:axId val="1356823040"/>
      </c:lineChart>
      <c:catAx>
        <c:axId val="13568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D-4F55-8D7B-70C2FE72B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D-4F55-8D7B-70C2FE72B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D-4F55-8D7B-70C2FE72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2912"/>
        <c:axId val="1356824672"/>
      </c:lineChart>
      <c:catAx>
        <c:axId val="13568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2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8-4C7C-9DFB-627B7F28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6848"/>
        <c:axId val="1356811072"/>
      </c:lineChart>
      <c:catAx>
        <c:axId val="13568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1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1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D-4E61-BB91-F4B1D96888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D-4E61-BB91-F4B1D96888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D-4E61-BB91-F4B1D968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0736"/>
        <c:axId val="1356827392"/>
      </c:lineChart>
      <c:catAx>
        <c:axId val="13568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0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F-4738-BE3D-EC34332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7936"/>
        <c:axId val="1356828480"/>
      </c:lineChart>
      <c:catAx>
        <c:axId val="13568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4-4F0F-84C9-6509A5D1C2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4-4F0F-84C9-6509A5D1C2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4-4F0F-84C9-6509A5D1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6768"/>
        <c:axId val="1346084384"/>
      </c:lineChart>
      <c:catAx>
        <c:axId val="13460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8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6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F-413E-962D-4033AA127FC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9024"/>
        <c:axId val="1356829568"/>
      </c:lineChart>
      <c:catAx>
        <c:axId val="13568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2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2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D9-46BE-9292-C811BF80FD1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3456"/>
        <c:axId val="1356830656"/>
      </c:lineChart>
      <c:catAx>
        <c:axId val="13568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3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8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0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F39-9003-3792B7E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31744"/>
        <c:axId val="1359100832"/>
      </c:lineChart>
      <c:catAx>
        <c:axId val="13568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683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8-4C65-B64A-F050AC7E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1920"/>
        <c:axId val="1359109536"/>
      </c:lineChart>
      <c:catAx>
        <c:axId val="13591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0-40ED-9462-0BEF59C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1168"/>
        <c:axId val="1359110080"/>
      </c:lineChart>
      <c:catAx>
        <c:axId val="13591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1-49B3-8CA7-B72FCE51BD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1-49B3-8CA7-B72FCE51BD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1-49B3-8CA7-B72FCE5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4304"/>
        <c:axId val="1359088320"/>
      </c:lineChart>
      <c:catAx>
        <c:axId val="13590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8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8-465C-87CB-8F0AAD0B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1712"/>
        <c:axId val="1359112800"/>
      </c:lineChart>
      <c:catAx>
        <c:axId val="13591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8F-A5E0-EFDBFF9F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6608"/>
        <c:axId val="1359117696"/>
      </c:lineChart>
      <c:catAx>
        <c:axId val="13591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72D-9F8F-CEE49F419C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72D-9F8F-CEE49F419C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72D-9F8F-CEE49F41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1584"/>
        <c:axId val="1359118240"/>
      </c:lineChart>
      <c:catAx>
        <c:axId val="13590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1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7-4B81-B480-68563C4C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1040"/>
        <c:axId val="1359090496"/>
      </c:lineChart>
      <c:catAx>
        <c:axId val="13590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64-4451-B1D6-61064944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6224"/>
        <c:axId val="1346070240"/>
      </c:lineChart>
      <c:catAx>
        <c:axId val="13460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607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9-4F97-847A-A6689332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89952"/>
        <c:axId val="1359092128"/>
      </c:lineChart>
      <c:catAx>
        <c:axId val="13590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7-4EA0-B84E-CB2402556D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7-4EA0-B84E-CB2402556D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37-4EA0-B84E-CB240255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2464"/>
        <c:axId val="1359099744"/>
      </c:lineChart>
      <c:catAx>
        <c:axId val="13591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2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5-4CC5-9049-99A030B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4848"/>
        <c:axId val="1359092672"/>
      </c:lineChart>
      <c:catAx>
        <c:axId val="13590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3-44FC-941A-F383836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9200"/>
        <c:axId val="1359087776"/>
      </c:lineChart>
      <c:catAx>
        <c:axId val="13590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8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E-4F5D-8568-A04C972AFE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E-4F5D-8568-A04C972AFE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E-4F5D-8568-A04C972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3344"/>
        <c:axId val="1359100288"/>
      </c:lineChart>
      <c:catAx>
        <c:axId val="13591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A-4582-8791-66EE26A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5392"/>
        <c:axId val="1359096480"/>
      </c:lineChart>
      <c:catAx>
        <c:axId val="13590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FC3-AF4E-17A3B47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6272"/>
        <c:axId val="1359097024"/>
      </c:lineChart>
      <c:catAx>
        <c:axId val="13591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9-4279-9C1F-FCD62CFD0D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9-4279-9C1F-FCD62CFD0D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9-4279-9C1F-FCD62CF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6816"/>
        <c:axId val="1359103008"/>
      </c:lineChart>
      <c:catAx>
        <c:axId val="13591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6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7-4BEF-8BE9-D5A0741C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8784"/>
        <c:axId val="1359116064"/>
      </c:lineChart>
      <c:catAx>
        <c:axId val="13591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3-4266-87AC-A3384C150A3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7904"/>
        <c:axId val="1359113888"/>
      </c:lineChart>
      <c:catAx>
        <c:axId val="13591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2-49F9-ACD5-3004E58E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2960"/>
        <c:axId val="1347933680"/>
      </c:lineChart>
      <c:catAx>
        <c:axId val="13460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3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9-4729-9153-22401D4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88864"/>
        <c:axId val="1359093216"/>
      </c:lineChart>
      <c:catAx>
        <c:axId val="13590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9-414F-AD2C-8C6058504E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9-414F-AD2C-8C6058504E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59-414F-AD2C-8C60585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7568"/>
        <c:axId val="1359107360"/>
      </c:lineChart>
      <c:catAx>
        <c:axId val="13590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7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F-4089-96D4-CF0A6AB1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2256"/>
        <c:axId val="1359093760"/>
      </c:lineChart>
      <c:catAx>
        <c:axId val="1359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2-4779-BB2A-AA45F07E19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2-4779-BB2A-AA45F07E19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2-4779-BB2A-AA45F07E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5936"/>
        <c:axId val="1359098112"/>
      </c:lineChart>
      <c:catAx>
        <c:axId val="13590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5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5A-4E06-9468-44B6162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9328"/>
        <c:axId val="1359087232"/>
      </c:lineChart>
      <c:catAx>
        <c:axId val="13591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8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F-4A66-B258-77928611E7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F-4A66-B258-77928611E7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F-4A66-B258-77928611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8656"/>
        <c:axId val="1359101376"/>
      </c:lineChart>
      <c:catAx>
        <c:axId val="13590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98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2-4ECB-8145-5548A3AC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3552"/>
        <c:axId val="1359104096"/>
      </c:lineChart>
      <c:catAx>
        <c:axId val="13591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D-4F55-8D7B-70C2FE72B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D-4F55-8D7B-70C2FE72B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D-4F55-8D7B-70C2FE72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8448"/>
        <c:axId val="1359104640"/>
      </c:lineChart>
      <c:catAx>
        <c:axId val="13591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8-4C7C-9DFB-627B7F28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5184"/>
        <c:axId val="1359089408"/>
      </c:lineChart>
      <c:catAx>
        <c:axId val="13591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08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08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D-4E61-BB91-F4B1D96888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D-4E61-BB91-F4B1D96888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D-4E61-BB91-F4B1D968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5728"/>
        <c:axId val="1359108992"/>
      </c:lineChart>
      <c:catAx>
        <c:axId val="13591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0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05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F1-4401-9141-E89394E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7696"/>
        <c:axId val="1347934224"/>
      </c:lineChart>
      <c:catAx>
        <c:axId val="13479276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934224"/>
        <c:crosses val="autoZero"/>
        <c:auto val="1"/>
        <c:lblAlgn val="ctr"/>
        <c:lblOffset val="100"/>
        <c:tickMarkSkip val="1"/>
        <c:noMultiLvlLbl val="0"/>
      </c:catAx>
      <c:valAx>
        <c:axId val="134793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F-4738-BE3D-EC34332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0624"/>
        <c:axId val="1359114432"/>
      </c:lineChart>
      <c:catAx>
        <c:axId val="13591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91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11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9-4428-926E-74ADAF42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1712"/>
        <c:axId val="1347924432"/>
      </c:lineChart>
      <c:catAx>
        <c:axId val="13479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8E-4E64-BC73-6F9888F9C2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8E-4E64-BC73-6F9888F9C2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8E-4E64-BC73-6F9888F9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2800"/>
        <c:axId val="1347925520"/>
      </c:lineChart>
      <c:catAx>
        <c:axId val="134792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2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52-4A1C-9677-167B50CE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6608"/>
        <c:axId val="1347926064"/>
      </c:lineChart>
      <c:catAx>
        <c:axId val="134792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92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9-4772-AC7D-584FB0CABAD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3504"/>
        <c:axId val="1346081120"/>
      </c:lineChart>
      <c:catAx>
        <c:axId val="13460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8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0-4850-AFEB-4C71DE67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9328"/>
        <c:axId val="1347931504"/>
      </c:lineChart>
      <c:catAx>
        <c:axId val="134792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3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4-4434-B404-9D0B6D92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32048"/>
        <c:axId val="1347928784"/>
      </c:lineChart>
      <c:catAx>
        <c:axId val="13479320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928784"/>
        <c:crosses val="autoZero"/>
        <c:auto val="1"/>
        <c:lblAlgn val="ctr"/>
        <c:lblOffset val="100"/>
        <c:tickMarkSkip val="1"/>
        <c:noMultiLvlLbl val="0"/>
      </c:catAx>
      <c:valAx>
        <c:axId val="134792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4C-49D1-A9FF-BAEC2E6F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7152"/>
        <c:axId val="1347928240"/>
      </c:lineChart>
      <c:catAx>
        <c:axId val="13479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9-46BF-8577-FFE04F456B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9-46BF-8577-FFE04F456B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9-46BF-8577-FFE04F4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9872"/>
        <c:axId val="1347921168"/>
      </c:lineChart>
      <c:catAx>
        <c:axId val="134792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9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0-474E-837C-723B86E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30416"/>
        <c:axId val="1347933136"/>
      </c:lineChart>
      <c:catAx>
        <c:axId val="13479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3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E-4AB7-9D24-F90D2662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34768"/>
        <c:axId val="1347932592"/>
      </c:lineChart>
      <c:catAx>
        <c:axId val="13479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3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7D-4A85-A0AA-2CCA7C1DEA4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7D-4A85-A0AA-2CCA7C1DEA4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7D-4A85-A0AA-2CCA7C1D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30960"/>
        <c:axId val="1347935312"/>
      </c:lineChart>
      <c:catAx>
        <c:axId val="13479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3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30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4F-4BC5-ACEC-1D8EC723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0080"/>
        <c:axId val="1347920624"/>
      </c:lineChart>
      <c:catAx>
        <c:axId val="134792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FB-463B-9B6D-A6C27337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2256"/>
        <c:axId val="1347923344"/>
      </c:lineChart>
      <c:catAx>
        <c:axId val="134792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3-4F21-B1D1-1419544D0F3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3-4F21-B1D1-1419544D0F3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13-4F21-B1D1-1419544D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23888"/>
        <c:axId val="1347924976"/>
      </c:lineChart>
      <c:catAx>
        <c:axId val="13479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92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923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C-4654-8BD4-CB54F6B4FEC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C-4654-8BD4-CB54F6B4FEC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C-4654-8BD4-CB54F6B4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74592"/>
        <c:axId val="1346085472"/>
      </c:scatterChart>
      <c:valAx>
        <c:axId val="13460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5472"/>
        <c:crosses val="autoZero"/>
        <c:crossBetween val="midCat"/>
      </c:valAx>
      <c:valAx>
        <c:axId val="134608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4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9D-44ED-9322-447268A6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4848"/>
        <c:axId val="1348939952"/>
      </c:lineChart>
      <c:catAx>
        <c:axId val="13489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3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3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</a:t>
            </a:r>
            <a:r>
              <a:rPr lang="en-US" sz="1400" b="1" i="0" baseline="0">
                <a:effectLst/>
              </a:rPr>
              <a:t>  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Filling room 11081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5.0 µm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400"/>
          </a:p>
        </c:rich>
      </c:tx>
      <c:layout>
        <c:manualLayout>
          <c:xMode val="edge"/>
          <c:yMode val="edge"/>
          <c:x val="0.18292139752676984"/>
          <c:y val="1.742875707787988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1468086546485E-2"/>
          <c:y val="0.14433339316810545"/>
          <c:w val="0.77850839464542998"/>
          <c:h val="0.694735115530153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'Filling room (11081)'!$T$21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'Filling room (11081)'!$N$26:$N$37</c:f>
              <c:numCache>
                <c:formatCode>dd\/mm\/yy</c:formatCode>
                <c:ptCount val="12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43339</c:v>
                </c:pt>
                <c:pt idx="8">
                  <c:v>43349</c:v>
                </c:pt>
                <c:pt idx="9">
                  <c:v>43356</c:v>
                </c:pt>
                <c:pt idx="10">
                  <c:v>43360</c:v>
                </c:pt>
                <c:pt idx="11">
                  <c:v>43372</c:v>
                </c:pt>
              </c:numCache>
            </c:numRef>
          </c:cat>
          <c:val>
            <c:numRef>
              <c:f>'Filling room (11081)'!$T$22:$T$47</c:f>
              <c:numCache>
                <c:formatCode>General</c:formatCode>
                <c:ptCount val="26"/>
                <c:pt idx="16" formatCode="#,##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48942128"/>
        <c:axId val="1348942672"/>
        <c:extLst/>
      </c:barChart>
      <c:lineChart>
        <c:grouping val="standard"/>
        <c:varyColors val="0"/>
        <c:ser>
          <c:idx val="0"/>
          <c:order val="0"/>
          <c:tx>
            <c:strRef>
              <c:f>'Filling room (11081)'!$K$14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(11081)'!$K$21:$K$47</c:f>
              <c:numCache>
                <c:formatCode>General</c:formatCode>
                <c:ptCount val="2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F-4C05-8919-A8EC68D8AE91}"/>
            </c:ext>
          </c:extLst>
        </c:ser>
        <c:ser>
          <c:idx val="4"/>
          <c:order val="1"/>
          <c:tx>
            <c:strRef>
              <c:f>'Filling room (11081)'!$M$14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(11081)'!$M$22:$M$47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'Filling room (11081)'!$P$15:$P$19</c:f>
              <c:strCache>
                <c:ptCount val="5"/>
                <c:pt idx="0">
                  <c:v>11081_1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(11081)'!$P$22:$P$47</c:f>
              <c:numCache>
                <c:formatCode>#,##0</c:formatCode>
                <c:ptCount val="26"/>
                <c:pt idx="0">
                  <c:v>1</c:v>
                </c:pt>
                <c:pt idx="1">
                  <c:v>0</c:v>
                </c:pt>
                <c:pt idx="2" formatCode="General">
                  <c:v>0</c:v>
                </c:pt>
                <c:pt idx="3">
                  <c:v>14</c:v>
                </c:pt>
                <c:pt idx="4">
                  <c:v>15</c:v>
                </c:pt>
                <c:pt idx="5">
                  <c:v>4</c:v>
                </c:pt>
                <c:pt idx="6">
                  <c:v>19</c:v>
                </c:pt>
                <c:pt idx="7">
                  <c:v>1</c:v>
                </c:pt>
                <c:pt idx="8">
                  <c:v>4</c:v>
                </c:pt>
                <c:pt idx="9" formatCode="General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15</c:v>
                </c:pt>
                <c:pt idx="15" formatCode="General">
                  <c:v>15</c:v>
                </c:pt>
                <c:pt idx="16" formatCode="General">
                  <c:v>8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6</c:v>
                </c:pt>
                <c:pt idx="24" formatCode="General">
                  <c:v>1</c:v>
                </c:pt>
                <c:pt idx="25" formatCode="General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F-4C05-8919-A8EC68D8AE91}"/>
            </c:ext>
          </c:extLst>
        </c:ser>
        <c:ser>
          <c:idx val="3"/>
          <c:order val="3"/>
          <c:tx>
            <c:strRef>
              <c:f>'Filling room (11081)'!$R$15:$R$19</c:f>
              <c:strCache>
                <c:ptCount val="5"/>
                <c:pt idx="0">
                  <c:v>11081_8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(11081)'!$R$22:$R$47</c:f>
              <c:numCache>
                <c:formatCode>General</c:formatCode>
                <c:ptCount val="26"/>
                <c:pt idx="0" formatCode="#,##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4</c:v>
                </c:pt>
                <c:pt idx="7" formatCode="#,##0">
                  <c:v>1</c:v>
                </c:pt>
                <c:pt idx="8">
                  <c:v>2</c:v>
                </c:pt>
                <c:pt idx="9">
                  <c:v>3</c:v>
                </c:pt>
                <c:pt idx="10" formatCode="#,##0">
                  <c:v>8</c:v>
                </c:pt>
                <c:pt idx="11" formatCode="#,##0">
                  <c:v>0</c:v>
                </c:pt>
                <c:pt idx="12" formatCode="#,##0">
                  <c:v>11</c:v>
                </c:pt>
                <c:pt idx="13" formatCode="#,##0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 formatCode="#,##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4F-4C05-8919-A8EC68D8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2128"/>
        <c:axId val="1348942672"/>
      </c:lineChart>
      <c:catAx>
        <c:axId val="134894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8166524748756514"/>
              <c:y val="0.84988148781140538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942672"/>
        <c:crossesAt val="0"/>
        <c:auto val="0"/>
        <c:lblAlgn val="ctr"/>
        <c:lblOffset val="100"/>
        <c:noMultiLvlLbl val="0"/>
      </c:catAx>
      <c:valAx>
        <c:axId val="1348942672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0005390651845501E-2"/>
              <c:y val="2.25066430490552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942128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6297080261468"/>
          <c:y val="0.3906614967255988"/>
          <c:w val="0.13545412840586904"/>
          <c:h val="0.24665562942064925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79-4537-B533-7823C7ECB58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5392"/>
        <c:axId val="1348945936"/>
      </c:lineChart>
      <c:catAx>
        <c:axId val="134894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1-4CC2-97E2-18374C8A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3008"/>
        <c:axId val="1348954096"/>
      </c:lineChart>
      <c:catAx>
        <c:axId val="13489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5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60-41A4-A10E-BD7EC1740C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0-41A4-A10E-BD7EC1740C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0-41A4-A10E-BD7EC174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9744"/>
        <c:axId val="1348946480"/>
      </c:lineChart>
      <c:catAx>
        <c:axId val="13489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E-48FD-B181-D742467E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7024"/>
        <c:axId val="1348947568"/>
      </c:lineChart>
      <c:catAx>
        <c:axId val="13489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7-4121-A2F8-AB2C7D6E42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7-4121-A2F8-AB2C7D6E42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B7-4121-A2F8-AB2C7D6E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9200"/>
        <c:axId val="1348948112"/>
      </c:lineChart>
      <c:catAx>
        <c:axId val="134894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9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B-4E06-ACBD-F61E08F5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8656"/>
        <c:axId val="1348950288"/>
      </c:lineChart>
      <c:catAx>
        <c:axId val="134894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5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5-4963-993F-BDF3F748A7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D5-4963-993F-BDF3F748A7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D5-4963-993F-BDF3F748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3552"/>
        <c:axId val="1348950832"/>
      </c:lineChart>
      <c:catAx>
        <c:axId val="13489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5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3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8-4DB0-8BDC-91192B7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4640"/>
        <c:axId val="1348951376"/>
      </c:lineChart>
      <c:catAx>
        <c:axId val="13489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5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9-4957-9A50-864B71DE63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2752"/>
        <c:axId val="1346078400"/>
      </c:lineChart>
      <c:catAx>
        <c:axId val="1346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608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DD-4897-87A8-6D5F3FDE6B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DD-4897-87A8-6D5F3FDE6B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DD-4897-87A8-6D5F3FDE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3760"/>
        <c:axId val="1348955184"/>
      </c:lineChart>
      <c:catAx>
        <c:axId val="134894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5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BC-44AF-85CA-465830D3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2464"/>
        <c:axId val="1348941584"/>
      </c:lineChart>
      <c:catAx>
        <c:axId val="13489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7-4F56-908C-82099E0146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D7-4F56-908C-82099E0146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D7-4F56-908C-82099E01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1920"/>
        <c:axId val="1348943216"/>
      </c:lineChart>
      <c:catAx>
        <c:axId val="134895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51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EE-44E1-836B-D6BC2C2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0496"/>
        <c:axId val="1348944304"/>
      </c:lineChart>
      <c:catAx>
        <c:axId val="13489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94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940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Capping room_11082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6881755165219733"/>
          <c:y val="9.64069967444545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37357830271215E-2"/>
          <c:y val="0.1418777915918405"/>
          <c:w val="0.80060030957668737"/>
          <c:h val="0.6573396557474514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'Capping room (11082)'!$Q$14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'Capping room (11082)'!$Q$15:$Q$40</c:f>
              <c:numCache>
                <c:formatCode>General</c:formatCode>
                <c:ptCount val="26"/>
                <c:pt idx="16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48941040"/>
        <c:axId val="1350582848"/>
        <c:extLst/>
      </c:barChart>
      <c:lineChart>
        <c:grouping val="standard"/>
        <c:varyColors val="0"/>
        <c:ser>
          <c:idx val="0"/>
          <c:order val="0"/>
          <c:tx>
            <c:strRef>
              <c:f>'Capping room (11082)'!$I$14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(11082)'!$I$15:$I$40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0-4F68-AD1C-8CD3C1CF55E3}"/>
            </c:ext>
          </c:extLst>
        </c:ser>
        <c:ser>
          <c:idx val="3"/>
          <c:order val="1"/>
          <c:tx>
            <c:strRef>
              <c:f>'Capping room (11082)'!$L$14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(11082)'!$L$15:$L$40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'Capping room (11082)'!$O$14</c:f>
              <c:strCache>
                <c:ptCount val="1"/>
                <c:pt idx="0">
                  <c:v>11082_2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(11082)'!$O$15:$O$40</c:f>
              <c:numCache>
                <c:formatCode>General</c:formatCode>
                <c:ptCount val="26"/>
                <c:pt idx="0" formatCode="#,##0">
                  <c:v>6</c:v>
                </c:pt>
                <c:pt idx="1">
                  <c:v>15</c:v>
                </c:pt>
                <c:pt idx="2">
                  <c:v>5</c:v>
                </c:pt>
                <c:pt idx="3">
                  <c:v>32</c:v>
                </c:pt>
                <c:pt idx="4" formatCode="#,##0">
                  <c:v>112</c:v>
                </c:pt>
                <c:pt idx="5">
                  <c:v>366</c:v>
                </c:pt>
                <c:pt idx="6">
                  <c:v>29</c:v>
                </c:pt>
                <c:pt idx="7">
                  <c:v>74</c:v>
                </c:pt>
                <c:pt idx="8">
                  <c:v>173</c:v>
                </c:pt>
                <c:pt idx="9">
                  <c:v>399</c:v>
                </c:pt>
                <c:pt idx="10" formatCode="#,##0">
                  <c:v>669</c:v>
                </c:pt>
                <c:pt idx="11">
                  <c:v>5</c:v>
                </c:pt>
                <c:pt idx="12">
                  <c:v>21</c:v>
                </c:pt>
                <c:pt idx="13">
                  <c:v>5</c:v>
                </c:pt>
                <c:pt idx="14">
                  <c:v>25</c:v>
                </c:pt>
                <c:pt idx="15">
                  <c:v>98</c:v>
                </c:pt>
                <c:pt idx="16">
                  <c:v>1</c:v>
                </c:pt>
                <c:pt idx="17">
                  <c:v>17</c:v>
                </c:pt>
                <c:pt idx="18">
                  <c:v>5</c:v>
                </c:pt>
                <c:pt idx="19">
                  <c:v>233</c:v>
                </c:pt>
                <c:pt idx="20">
                  <c:v>102</c:v>
                </c:pt>
                <c:pt idx="21">
                  <c:v>31</c:v>
                </c:pt>
                <c:pt idx="22">
                  <c:v>59</c:v>
                </c:pt>
                <c:pt idx="23">
                  <c:v>21</c:v>
                </c:pt>
                <c:pt idx="24">
                  <c:v>16</c:v>
                </c:pt>
                <c:pt idx="25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0-4F68-AD1C-8CD3C1CF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1040"/>
        <c:axId val="1350582848"/>
      </c:lineChart>
      <c:catAx>
        <c:axId val="13489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8887561971420237"/>
              <c:y val="0.78550665377354145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82848"/>
        <c:crossesAt val="0"/>
        <c:auto val="0"/>
        <c:lblAlgn val="ctr"/>
        <c:lblOffset val="100"/>
        <c:noMultiLvlLbl val="0"/>
      </c:catAx>
      <c:valAx>
        <c:axId val="1350582848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2.18181173299283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941040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61306536399662"/>
          <c:y val="0.33217847769028874"/>
          <c:w val="0.12373937717244803"/>
          <c:h val="0.20889220289707344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6-4BC0-BE25-9837EE57F7F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8832"/>
        <c:axId val="1350585568"/>
      </c:lineChart>
      <c:catAx>
        <c:axId val="13505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1-4DD3-B31B-FEC06B0C2321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1-4DD3-B31B-FEC06B0C2321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1-4DD3-B31B-FEC06B0C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91008"/>
        <c:axId val="1350589920"/>
      </c:scatterChart>
      <c:valAx>
        <c:axId val="13505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9920"/>
        <c:crosses val="autoZero"/>
        <c:crossBetween val="midCat"/>
      </c:valAx>
      <c:valAx>
        <c:axId val="135058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C-40CD-8FB2-81DB325E9AF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91552"/>
        <c:axId val="1350590464"/>
      </c:lineChart>
      <c:catAx>
        <c:axId val="1350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9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9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59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4480"/>
        <c:axId val="1350580672"/>
      </c:lineChart>
      <c:catAx>
        <c:axId val="13505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0-4EB5-9D14-871EE987B99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78496"/>
        <c:axId val="1350580128"/>
      </c:lineChart>
      <c:catAx>
        <c:axId val="1350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1-416A-A714-41CBA113294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4928"/>
        <c:axId val="1346075136"/>
      </c:lineChart>
      <c:catAx>
        <c:axId val="13460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2D-4859-973C-9AFEFEBC8DF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6112"/>
        <c:axId val="1350576320"/>
      </c:lineChart>
      <c:catAx>
        <c:axId val="13505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576320"/>
        <c:crosses val="autoZero"/>
        <c:auto val="1"/>
        <c:lblAlgn val="ctr"/>
        <c:lblOffset val="100"/>
        <c:tickMarkSkip val="1"/>
        <c:noMultiLvlLbl val="0"/>
      </c:catAx>
      <c:valAx>
        <c:axId val="135057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9-4B53-BA81-027FCF50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8288"/>
        <c:axId val="1350581216"/>
      </c:lineChart>
      <c:catAx>
        <c:axId val="13505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1AE-ADA4-1BC10503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6656"/>
        <c:axId val="1350576864"/>
      </c:lineChart>
      <c:catAx>
        <c:axId val="13505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58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77408"/>
        <c:axId val="1350577952"/>
      </c:lineChart>
      <c:catAx>
        <c:axId val="13505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8-43C5-A4AE-8CFE31CF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5024"/>
        <c:axId val="1350583936"/>
      </c:lineChart>
      <c:catAx>
        <c:axId val="13505850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583936"/>
        <c:crosses val="autoZero"/>
        <c:auto val="1"/>
        <c:lblAlgn val="ctr"/>
        <c:lblOffset val="100"/>
        <c:tickMarkSkip val="1"/>
        <c:noMultiLvlLbl val="0"/>
      </c:catAx>
      <c:valAx>
        <c:axId val="135058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B-446F-8A2D-6A8C54C7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79584"/>
        <c:axId val="1350587744"/>
      </c:lineChart>
      <c:catAx>
        <c:axId val="13505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9376"/>
        <c:axId val="1350579040"/>
      </c:lineChart>
      <c:catAx>
        <c:axId val="13505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7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7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9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C0-4B47-B26A-CC13F1B5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1760"/>
        <c:axId val="1350582304"/>
      </c:lineChart>
      <c:catAx>
        <c:axId val="1350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58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3392"/>
        <c:axId val="1350587200"/>
      </c:lineChart>
      <c:catAx>
        <c:axId val="13505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058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058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4-44F5-8B0B-A5D68111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6224"/>
        <c:axId val="1351873504"/>
      </c:lineChart>
      <c:catAx>
        <c:axId val="13518762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1873504"/>
        <c:crosses val="autoZero"/>
        <c:auto val="1"/>
        <c:lblAlgn val="ctr"/>
        <c:lblOffset val="100"/>
        <c:tickMarkSkip val="1"/>
        <c:noMultiLvlLbl val="0"/>
      </c:catAx>
      <c:valAx>
        <c:axId val="135187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F-4399-B33A-EB95B5BE78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1328"/>
        <c:axId val="1346070784"/>
      </c:lineChart>
      <c:catAx>
        <c:axId val="13460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83-4861-962B-BA6B8C27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4592"/>
        <c:axId val="1351883840"/>
      </c:lineChart>
      <c:catAx>
        <c:axId val="13518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8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80576"/>
        <c:axId val="1351882208"/>
      </c:lineChart>
      <c:catAx>
        <c:axId val="13518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8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0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3-4438-95F6-B2E6902B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1328"/>
        <c:axId val="1351882752"/>
      </c:lineChart>
      <c:catAx>
        <c:axId val="13518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8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187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81664"/>
        <c:axId val="1351877312"/>
      </c:lineChart>
      <c:catAx>
        <c:axId val="13518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A-4D0C-A1DC-53F7180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2416"/>
        <c:axId val="1351877856"/>
      </c:lineChart>
      <c:catAx>
        <c:axId val="13518724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1877856"/>
        <c:crosses val="autoZero"/>
        <c:auto val="1"/>
        <c:lblAlgn val="ctr"/>
        <c:lblOffset val="100"/>
        <c:tickMarkSkip val="1"/>
        <c:noMultiLvlLbl val="0"/>
      </c:catAx>
      <c:valAx>
        <c:axId val="135187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F3-46C5-98F9-AFF211C3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5680"/>
        <c:axId val="1351872960"/>
      </c:lineChart>
      <c:catAx>
        <c:axId val="13518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8400"/>
        <c:axId val="1351876768"/>
      </c:lineChart>
      <c:catAx>
        <c:axId val="13518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8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8944"/>
        <c:axId val="1351883296"/>
      </c:lineChart>
      <c:catAx>
        <c:axId val="13518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8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6-4878-BF82-0D225C1D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5136"/>
        <c:axId val="1351879488"/>
      </c:lineChart>
      <c:catAx>
        <c:axId val="13518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80032"/>
        <c:axId val="1351869696"/>
      </c:lineChart>
      <c:catAx>
        <c:axId val="13518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6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6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0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C1-40AA-935C-010692ADF2B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2416"/>
        <c:axId val="1346080576"/>
      </c:lineChart>
      <c:catAx>
        <c:axId val="13460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6080576"/>
        <c:crosses val="autoZero"/>
        <c:auto val="1"/>
        <c:lblAlgn val="ctr"/>
        <c:lblOffset val="100"/>
        <c:tickMarkSkip val="1"/>
        <c:noMultiLvlLbl val="0"/>
      </c:catAx>
      <c:valAx>
        <c:axId val="13460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69152"/>
        <c:axId val="1351874048"/>
      </c:lineChart>
      <c:catAx>
        <c:axId val="13518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6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9-4DA3-B71F-C2C27E4C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81120"/>
        <c:axId val="1351868608"/>
      </c:lineChart>
      <c:catAx>
        <c:axId val="13518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6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8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0240"/>
        <c:axId val="1351870784"/>
      </c:lineChart>
      <c:catAx>
        <c:axId val="13518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187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0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71872"/>
        <c:axId val="1352116544"/>
      </c:lineChart>
      <c:catAx>
        <c:axId val="13518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87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</a:t>
            </a:r>
            <a:r>
              <a:rPr lang="en-US" sz="1400" b="1" i="0" baseline="0">
                <a:effectLst/>
              </a:rPr>
              <a:t>  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Capping room_11082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5.0 µm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317722648643154"/>
          <c:y val="5.35566848566334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52950711189425E-2"/>
          <c:y val="0.12708479440069989"/>
          <c:w val="0.81003249239737385"/>
          <c:h val="0.6978379702537183"/>
        </c:manualLayout>
      </c:layout>
      <c:barChart>
        <c:barDir val="col"/>
        <c:grouping val="clustered"/>
        <c:varyColors val="0"/>
        <c:ser>
          <c:idx val="4"/>
          <c:order val="2"/>
          <c:tx>
            <c:strRef>
              <c:f>'Capping room (11082)'!$R$14</c:f>
              <c:strCache>
                <c:ptCount val="1"/>
                <c:pt idx="0">
                  <c:v>cột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val>
            <c:numRef>
              <c:f>'Capping room (11082)'!$R$15:$R$40</c:f>
              <c:numCache>
                <c:formatCode>General</c:formatCode>
                <c:ptCount val="26"/>
                <c:pt idx="1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52126880"/>
        <c:axId val="1352123072"/>
        <c:extLst/>
      </c:barChart>
      <c:lineChart>
        <c:grouping val="standard"/>
        <c:varyColors val="0"/>
        <c:ser>
          <c:idx val="0"/>
          <c:order val="0"/>
          <c:tx>
            <c:strRef>
              <c:f>'Capping room (11082)'!$K$14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(11082)'!$K$15:$K$40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2B-4DAE-B61C-15B2C2B10AC3}"/>
            </c:ext>
          </c:extLst>
        </c:ser>
        <c:ser>
          <c:idx val="3"/>
          <c:order val="1"/>
          <c:tx>
            <c:strRef>
              <c:f>'Capping room (11082)'!$M$14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(11082)'!$M$15:$M$40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'Capping room (11082)'!$P$14</c:f>
              <c:strCache>
                <c:ptCount val="1"/>
                <c:pt idx="0">
                  <c:v>11082_2</c:v>
                </c:pt>
              </c:strCache>
            </c:strRef>
          </c:tx>
          <c:spPr>
            <a:ln w="19050"/>
          </c:spPr>
          <c:marker>
            <c:symbol val="square"/>
            <c:size val="4"/>
          </c:marker>
          <c:val>
            <c:numRef>
              <c:f>'Capping room (11082)'!$P$15:$P$40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#,##0">
                  <c:v>1</c:v>
                </c:pt>
                <c:pt idx="3" formatCode="#,##0">
                  <c:v>1</c:v>
                </c:pt>
                <c:pt idx="4">
                  <c:v>18</c:v>
                </c:pt>
                <c:pt idx="5">
                  <c:v>11</c:v>
                </c:pt>
                <c:pt idx="6">
                  <c:v>0</c:v>
                </c:pt>
                <c:pt idx="7">
                  <c:v>4</c:v>
                </c:pt>
                <c:pt idx="8">
                  <c:v>12</c:v>
                </c:pt>
                <c:pt idx="9">
                  <c:v>16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12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6880"/>
        <c:axId val="1352123072"/>
      </c:lineChart>
      <c:catAx>
        <c:axId val="13521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68023614611913"/>
              <c:y val="0.8335991601049869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123072"/>
        <c:crossesAt val="0"/>
        <c:auto val="0"/>
        <c:lblAlgn val="ctr"/>
        <c:lblOffset val="100"/>
        <c:noMultiLvlLbl val="0"/>
      </c:catAx>
      <c:valAx>
        <c:axId val="1352123072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Particles/</a:t>
                </a:r>
                <a:r>
                  <a:rPr lang="en-US" baseline="0"/>
                  <a:t> m3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1.01656353008093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126880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39021361706558"/>
          <c:y val="0.33217847769028869"/>
          <c:w val="0.12292393032078607"/>
          <c:h val="0.1945222448898175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5-4E11-B897-58E7C191B8B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7632"/>
        <c:axId val="1352121440"/>
      </c:lineChart>
      <c:catAx>
        <c:axId val="13521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B-451F-A9EB-F71A9C38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8176"/>
        <c:axId val="1352127968"/>
      </c:lineChart>
      <c:catAx>
        <c:axId val="13521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C-448D-A5B2-7B0E87B396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C-448D-A5B2-7B0E87B396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C-448D-A5B2-7B0E87B3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1984"/>
        <c:axId val="1352122528"/>
      </c:lineChart>
      <c:catAx>
        <c:axId val="13521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91-49F7-A8DA-A0C0F875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4704"/>
        <c:axId val="1352114912"/>
      </c:lineChart>
      <c:catAx>
        <c:axId val="13521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3D7-8D6B-3CADA5C8B5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F8-43D7-8D6B-3CADA5C8B5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F8-43D7-8D6B-3CADA5C8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5792"/>
        <c:axId val="1352126336"/>
      </c:lineChart>
      <c:catAx>
        <c:axId val="13521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5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5-44AE-A0EE-82136527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7312"/>
        <c:axId val="1346077856"/>
      </c:lineChart>
      <c:catAx>
        <c:axId val="13460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7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1-4E75-83BC-B46024E3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0352"/>
        <c:axId val="1352116000"/>
      </c:lineChart>
      <c:catAx>
        <c:axId val="13521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E-4556-9F3B-58BB1619B4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E-4556-9F3B-58BB1619B4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E-4556-9F3B-58BB161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8720"/>
        <c:axId val="1352114368"/>
      </c:lineChart>
      <c:catAx>
        <c:axId val="13521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8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0-4BE3-997B-B7BA4CF2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5456"/>
        <c:axId val="1352127424"/>
      </c:lineChart>
      <c:catAx>
        <c:axId val="13521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77-4588-A668-17C50CFD9E4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77-4588-A668-17C50CFD9E4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77-4588-A668-17C50CFD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3616"/>
        <c:axId val="1352117088"/>
      </c:lineChart>
      <c:catAx>
        <c:axId val="13521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B-4A74-B142-1FAB8E9B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9264"/>
        <c:axId val="1352124160"/>
      </c:lineChart>
      <c:catAx>
        <c:axId val="13521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AF-48A7-A6F0-31FBE897DA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AF-48A7-A6F0-31FBE897DA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AF-48A7-A6F0-31FBE897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5248"/>
        <c:axId val="1352119808"/>
      </c:lineChart>
      <c:catAx>
        <c:axId val="13521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1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5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B-40F2-B63E-17CB7A3C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9600"/>
        <c:axId val="1352120896"/>
      </c:lineChart>
      <c:catAx>
        <c:axId val="13521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12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212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Receiving room _11080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661284763646968"/>
          <c:y val="2.206588285241488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11855201268142E-2"/>
          <c:y val="0.13330423697037871"/>
          <c:w val="0.7949990904602271"/>
          <c:h val="0.690209223847019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'Receiving room (11080)'!$S$13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'Receiving room (11080)'!$S$14:$S$40</c:f>
              <c:numCache>
                <c:formatCode>General</c:formatCode>
                <c:ptCount val="27"/>
                <c:pt idx="16" formatCode="#,##0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52128512"/>
        <c:axId val="1352129056"/>
        <c:extLst/>
      </c:barChart>
      <c:lineChart>
        <c:grouping val="standard"/>
        <c:varyColors val="0"/>
        <c:ser>
          <c:idx val="0"/>
          <c:order val="0"/>
          <c:tx>
            <c:strRef>
              <c:f>'Receiving room (11080)'!$I$14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(11080)'!$I$15:$I$40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9C-4C00-9F61-86000C583C24}"/>
            </c:ext>
          </c:extLst>
        </c:ser>
        <c:ser>
          <c:idx val="4"/>
          <c:order val="1"/>
          <c:tx>
            <c:strRef>
              <c:f>'Receiving room (11080)'!$L$14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(11080)'!$L$15:$L$40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'Receiving room (11080)'!$O$13</c:f>
              <c:strCache>
                <c:ptCount val="1"/>
                <c:pt idx="0">
                  <c:v>11080_1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(11080)'!$O$15:$O$40</c:f>
              <c:numCache>
                <c:formatCode>General</c:formatCode>
                <c:ptCount val="26"/>
                <c:pt idx="0">
                  <c:v>74</c:v>
                </c:pt>
                <c:pt idx="1">
                  <c:v>5</c:v>
                </c:pt>
                <c:pt idx="2" formatCode="#,##0">
                  <c:v>53</c:v>
                </c:pt>
                <c:pt idx="3" formatCode="#,##0">
                  <c:v>43</c:v>
                </c:pt>
                <c:pt idx="4">
                  <c:v>1</c:v>
                </c:pt>
                <c:pt idx="5">
                  <c:v>234</c:v>
                </c:pt>
                <c:pt idx="6" formatCode="#,##0">
                  <c:v>4</c:v>
                </c:pt>
                <c:pt idx="7" formatCode="#,##0">
                  <c:v>33</c:v>
                </c:pt>
                <c:pt idx="8" formatCode="#,##0">
                  <c:v>250</c:v>
                </c:pt>
                <c:pt idx="9" formatCode="#,##0">
                  <c:v>515</c:v>
                </c:pt>
                <c:pt idx="10">
                  <c:v>87</c:v>
                </c:pt>
                <c:pt idx="11">
                  <c:v>0</c:v>
                </c:pt>
                <c:pt idx="12" formatCode="#,##0">
                  <c:v>21</c:v>
                </c:pt>
                <c:pt idx="13" formatCode="#,##0">
                  <c:v>48</c:v>
                </c:pt>
                <c:pt idx="14" formatCode="#,##0">
                  <c:v>33</c:v>
                </c:pt>
                <c:pt idx="15" formatCode="#,##0">
                  <c:v>80</c:v>
                </c:pt>
                <c:pt idx="16">
                  <c:v>0</c:v>
                </c:pt>
                <c:pt idx="17">
                  <c:v>502</c:v>
                </c:pt>
                <c:pt idx="18">
                  <c:v>2</c:v>
                </c:pt>
                <c:pt idx="19">
                  <c:v>155</c:v>
                </c:pt>
                <c:pt idx="20">
                  <c:v>17</c:v>
                </c:pt>
                <c:pt idx="21">
                  <c:v>84</c:v>
                </c:pt>
                <c:pt idx="22">
                  <c:v>327</c:v>
                </c:pt>
                <c:pt idx="23">
                  <c:v>570</c:v>
                </c:pt>
                <c:pt idx="24">
                  <c:v>6</c:v>
                </c:pt>
                <c:pt idx="25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9C-4C00-9F61-86000C583C24}"/>
            </c:ext>
          </c:extLst>
        </c:ser>
        <c:ser>
          <c:idx val="3"/>
          <c:order val="3"/>
          <c:tx>
            <c:strRef>
              <c:f>'Receiving room (11080)'!$P$13</c:f>
              <c:strCache>
                <c:ptCount val="1"/>
                <c:pt idx="0">
                  <c:v>11080_6</c:v>
                </c:pt>
              </c:strCache>
            </c:strRef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star"/>
            <c:size val="5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(11080)'!$P$15:$P$40</c:f>
              <c:numCache>
                <c:formatCode>#,##0</c:formatCode>
                <c:ptCount val="26"/>
                <c:pt idx="0">
                  <c:v>0</c:v>
                </c:pt>
                <c:pt idx="1">
                  <c:v>162</c:v>
                </c:pt>
                <c:pt idx="2" formatCode="General">
                  <c:v>60</c:v>
                </c:pt>
                <c:pt idx="3">
                  <c:v>92</c:v>
                </c:pt>
                <c:pt idx="4">
                  <c:v>2</c:v>
                </c:pt>
                <c:pt idx="5">
                  <c:v>65</c:v>
                </c:pt>
                <c:pt idx="6" formatCode="General">
                  <c:v>28</c:v>
                </c:pt>
                <c:pt idx="7">
                  <c:v>81</c:v>
                </c:pt>
                <c:pt idx="8">
                  <c:v>125</c:v>
                </c:pt>
                <c:pt idx="9">
                  <c:v>0</c:v>
                </c:pt>
                <c:pt idx="10">
                  <c:v>1866</c:v>
                </c:pt>
                <c:pt idx="11">
                  <c:v>0</c:v>
                </c:pt>
                <c:pt idx="12" formatCode="General">
                  <c:v>25</c:v>
                </c:pt>
                <c:pt idx="13">
                  <c:v>89</c:v>
                </c:pt>
                <c:pt idx="14">
                  <c:v>8</c:v>
                </c:pt>
                <c:pt idx="15">
                  <c:v>91</c:v>
                </c:pt>
                <c:pt idx="16" formatCode="General">
                  <c:v>70</c:v>
                </c:pt>
                <c:pt idx="17" formatCode="General">
                  <c:v>936</c:v>
                </c:pt>
                <c:pt idx="18" formatCode="General">
                  <c:v>155</c:v>
                </c:pt>
                <c:pt idx="19" formatCode="General">
                  <c:v>4</c:v>
                </c:pt>
                <c:pt idx="20" formatCode="General">
                  <c:v>28</c:v>
                </c:pt>
                <c:pt idx="21" formatCode="General">
                  <c:v>20</c:v>
                </c:pt>
                <c:pt idx="22" formatCode="General">
                  <c:v>177</c:v>
                </c:pt>
                <c:pt idx="23" formatCode="General">
                  <c:v>429</c:v>
                </c:pt>
                <c:pt idx="24" formatCode="General">
                  <c:v>13</c:v>
                </c:pt>
                <c:pt idx="25" formatCode="General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9C-4C00-9F61-86000C58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28512"/>
        <c:axId val="1352129056"/>
      </c:lineChart>
      <c:catAx>
        <c:axId val="1352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90067261394305909"/>
              <c:y val="0.83724304392364324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129056"/>
        <c:crossesAt val="0"/>
        <c:auto val="0"/>
        <c:lblAlgn val="ctr"/>
        <c:lblOffset val="100"/>
        <c:noMultiLvlLbl val="0"/>
      </c:catAx>
      <c:valAx>
        <c:axId val="1352129056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896633475580844E-3"/>
              <c:y val="2.81235767514876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128512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53769609798381"/>
          <c:y val="0.36781817392292315"/>
          <c:w val="0.12866576923786163"/>
          <c:h val="0.22843361786720454"/>
        </c:manualLayout>
      </c:layout>
      <c:overlay val="0"/>
      <c:spPr>
        <a:ln w="9525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" l="0.2" r="0.1" t="0.3" header="0.1" footer="0.1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F-413E-962D-4033AA127FC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8144"/>
        <c:axId val="1347091072"/>
      </c:lineChart>
      <c:catAx>
        <c:axId val="13470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A-4F20-9AEB-8CF9F844DA3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AA-4F20-9AEB-8CF9F844DA3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AA-4F20-9AEB-8CF9F84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88896"/>
        <c:axId val="1347093792"/>
      </c:scatterChart>
      <c:valAx>
        <c:axId val="13470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3792"/>
        <c:crosses val="autoZero"/>
        <c:crossBetween val="midCat"/>
      </c:valAx>
      <c:valAx>
        <c:axId val="134709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88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1-415C-B403-46D71381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74048"/>
        <c:axId val="1346078944"/>
      </c:lineChart>
      <c:catAx>
        <c:axId val="13460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607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07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607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B-4882-AF09-716C0802356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0528"/>
        <c:axId val="1347100320"/>
      </c:lineChart>
      <c:catAx>
        <c:axId val="13470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10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09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D9-46BE-9292-C811BF80FD1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2160"/>
        <c:axId val="1347103040"/>
      </c:lineChart>
      <c:catAx>
        <c:axId val="13470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10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B9-4A6B-88B5-D1DE38D48D3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89440"/>
        <c:axId val="1347099776"/>
      </c:lineChart>
      <c:catAx>
        <c:axId val="13470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8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1-472F-B568-2CFB9513F85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89984"/>
        <c:axId val="1347091616"/>
      </c:lineChart>
      <c:catAx>
        <c:axId val="13470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091616"/>
        <c:crosses val="autoZero"/>
        <c:auto val="1"/>
        <c:lblAlgn val="ctr"/>
        <c:lblOffset val="100"/>
        <c:tickMarkSkip val="1"/>
        <c:noMultiLvlLbl val="0"/>
      </c:catAx>
      <c:valAx>
        <c:axId val="134709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8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F39-9003-3792B7E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00864"/>
        <c:axId val="1347097056"/>
      </c:lineChart>
      <c:catAx>
        <c:axId val="13471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CD-452E-8DDA-AD6AEAD4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5424"/>
        <c:axId val="1347094336"/>
      </c:lineChart>
      <c:catAx>
        <c:axId val="13470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09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8-4C65-B64A-F050AC7E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2704"/>
        <c:axId val="1347094880"/>
      </c:lineChart>
      <c:catAx>
        <c:axId val="13470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BD-438D-9EDD-2E5BB33A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88352"/>
        <c:axId val="1347093248"/>
      </c:lineChart>
      <c:catAx>
        <c:axId val="13470883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47093248"/>
        <c:crosses val="autoZero"/>
        <c:auto val="1"/>
        <c:lblAlgn val="ctr"/>
        <c:lblOffset val="100"/>
        <c:tickMarkSkip val="1"/>
        <c:noMultiLvlLbl val="0"/>
      </c:catAx>
      <c:valAx>
        <c:axId val="134709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8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0-40ED-9462-0BEF59C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98688"/>
        <c:axId val="1347099232"/>
      </c:lineChart>
      <c:catAx>
        <c:axId val="13470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1-49B3-8CA7-B72FCE51BD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1-49B3-8CA7-B72FCE51BD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1-49B3-8CA7-B72FCE5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01408"/>
        <c:axId val="1347096512"/>
      </c:lineChart>
      <c:catAx>
        <c:axId val="13471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09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09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710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image" Target="../media/image1.png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4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4" Type="http://schemas.openxmlformats.org/officeDocument/2006/relationships/chart" Target="../charts/chart86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43" Type="http://schemas.openxmlformats.org/officeDocument/2006/relationships/chart" Target="../charts/chart85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11.xml"/><Relationship Id="rId21" Type="http://schemas.openxmlformats.org/officeDocument/2006/relationships/chart" Target="../charts/chart106.xml"/><Relationship Id="rId42" Type="http://schemas.openxmlformats.org/officeDocument/2006/relationships/chart" Target="../charts/chart127.xml"/><Relationship Id="rId47" Type="http://schemas.openxmlformats.org/officeDocument/2006/relationships/chart" Target="../charts/chart132.xml"/><Relationship Id="rId63" Type="http://schemas.openxmlformats.org/officeDocument/2006/relationships/chart" Target="../charts/chart148.xml"/><Relationship Id="rId68" Type="http://schemas.openxmlformats.org/officeDocument/2006/relationships/chart" Target="../charts/chart153.xml"/><Relationship Id="rId2" Type="http://schemas.openxmlformats.org/officeDocument/2006/relationships/image" Target="../media/image1.png"/><Relationship Id="rId16" Type="http://schemas.openxmlformats.org/officeDocument/2006/relationships/chart" Target="../charts/chart101.xml"/><Relationship Id="rId29" Type="http://schemas.openxmlformats.org/officeDocument/2006/relationships/chart" Target="../charts/chart114.xml"/><Relationship Id="rId11" Type="http://schemas.openxmlformats.org/officeDocument/2006/relationships/chart" Target="../charts/chart96.xml"/><Relationship Id="rId24" Type="http://schemas.openxmlformats.org/officeDocument/2006/relationships/chart" Target="../charts/chart109.xml"/><Relationship Id="rId32" Type="http://schemas.openxmlformats.org/officeDocument/2006/relationships/chart" Target="../charts/chart117.xml"/><Relationship Id="rId37" Type="http://schemas.openxmlformats.org/officeDocument/2006/relationships/chart" Target="../charts/chart122.xml"/><Relationship Id="rId40" Type="http://schemas.openxmlformats.org/officeDocument/2006/relationships/chart" Target="../charts/chart125.xml"/><Relationship Id="rId45" Type="http://schemas.openxmlformats.org/officeDocument/2006/relationships/chart" Target="../charts/chart130.xml"/><Relationship Id="rId53" Type="http://schemas.openxmlformats.org/officeDocument/2006/relationships/chart" Target="../charts/chart138.xml"/><Relationship Id="rId58" Type="http://schemas.openxmlformats.org/officeDocument/2006/relationships/chart" Target="../charts/chart143.xml"/><Relationship Id="rId66" Type="http://schemas.openxmlformats.org/officeDocument/2006/relationships/chart" Target="../charts/chart151.xml"/><Relationship Id="rId74" Type="http://schemas.openxmlformats.org/officeDocument/2006/relationships/chart" Target="../charts/chart159.xml"/><Relationship Id="rId5" Type="http://schemas.openxmlformats.org/officeDocument/2006/relationships/chart" Target="../charts/chart90.xml"/><Relationship Id="rId61" Type="http://schemas.openxmlformats.org/officeDocument/2006/relationships/chart" Target="../charts/chart146.xml"/><Relationship Id="rId19" Type="http://schemas.openxmlformats.org/officeDocument/2006/relationships/chart" Target="../charts/chart104.xml"/><Relationship Id="rId14" Type="http://schemas.openxmlformats.org/officeDocument/2006/relationships/chart" Target="../charts/chart99.xml"/><Relationship Id="rId22" Type="http://schemas.openxmlformats.org/officeDocument/2006/relationships/chart" Target="../charts/chart107.xml"/><Relationship Id="rId27" Type="http://schemas.openxmlformats.org/officeDocument/2006/relationships/chart" Target="../charts/chart112.xml"/><Relationship Id="rId30" Type="http://schemas.openxmlformats.org/officeDocument/2006/relationships/chart" Target="../charts/chart115.xml"/><Relationship Id="rId35" Type="http://schemas.openxmlformats.org/officeDocument/2006/relationships/chart" Target="../charts/chart120.xml"/><Relationship Id="rId43" Type="http://schemas.openxmlformats.org/officeDocument/2006/relationships/chart" Target="../charts/chart128.xml"/><Relationship Id="rId48" Type="http://schemas.openxmlformats.org/officeDocument/2006/relationships/chart" Target="../charts/chart133.xml"/><Relationship Id="rId56" Type="http://schemas.openxmlformats.org/officeDocument/2006/relationships/chart" Target="../charts/chart141.xml"/><Relationship Id="rId64" Type="http://schemas.openxmlformats.org/officeDocument/2006/relationships/chart" Target="../charts/chart149.xml"/><Relationship Id="rId69" Type="http://schemas.openxmlformats.org/officeDocument/2006/relationships/chart" Target="../charts/chart154.xml"/><Relationship Id="rId8" Type="http://schemas.openxmlformats.org/officeDocument/2006/relationships/chart" Target="../charts/chart93.xml"/><Relationship Id="rId51" Type="http://schemas.openxmlformats.org/officeDocument/2006/relationships/chart" Target="../charts/chart136.xml"/><Relationship Id="rId72" Type="http://schemas.openxmlformats.org/officeDocument/2006/relationships/chart" Target="../charts/chart157.xml"/><Relationship Id="rId3" Type="http://schemas.openxmlformats.org/officeDocument/2006/relationships/chart" Target="../charts/chart88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5" Type="http://schemas.openxmlformats.org/officeDocument/2006/relationships/chart" Target="../charts/chart110.xml"/><Relationship Id="rId33" Type="http://schemas.openxmlformats.org/officeDocument/2006/relationships/chart" Target="../charts/chart118.xml"/><Relationship Id="rId38" Type="http://schemas.openxmlformats.org/officeDocument/2006/relationships/chart" Target="../charts/chart123.xml"/><Relationship Id="rId46" Type="http://schemas.openxmlformats.org/officeDocument/2006/relationships/chart" Target="../charts/chart131.xml"/><Relationship Id="rId59" Type="http://schemas.openxmlformats.org/officeDocument/2006/relationships/chart" Target="../charts/chart144.xml"/><Relationship Id="rId67" Type="http://schemas.openxmlformats.org/officeDocument/2006/relationships/chart" Target="../charts/chart152.xml"/><Relationship Id="rId20" Type="http://schemas.openxmlformats.org/officeDocument/2006/relationships/chart" Target="../charts/chart105.xml"/><Relationship Id="rId41" Type="http://schemas.openxmlformats.org/officeDocument/2006/relationships/chart" Target="../charts/chart126.xml"/><Relationship Id="rId54" Type="http://schemas.openxmlformats.org/officeDocument/2006/relationships/chart" Target="../charts/chart139.xml"/><Relationship Id="rId62" Type="http://schemas.openxmlformats.org/officeDocument/2006/relationships/chart" Target="../charts/chart147.xml"/><Relationship Id="rId70" Type="http://schemas.openxmlformats.org/officeDocument/2006/relationships/chart" Target="../charts/chart155.xml"/><Relationship Id="rId75" Type="http://schemas.openxmlformats.org/officeDocument/2006/relationships/chart" Target="../charts/chart160.xml"/><Relationship Id="rId1" Type="http://schemas.openxmlformats.org/officeDocument/2006/relationships/chart" Target="../charts/chart87.xml"/><Relationship Id="rId6" Type="http://schemas.openxmlformats.org/officeDocument/2006/relationships/chart" Target="../charts/chart91.xml"/><Relationship Id="rId15" Type="http://schemas.openxmlformats.org/officeDocument/2006/relationships/chart" Target="../charts/chart100.xml"/><Relationship Id="rId23" Type="http://schemas.openxmlformats.org/officeDocument/2006/relationships/chart" Target="../charts/chart108.xml"/><Relationship Id="rId28" Type="http://schemas.openxmlformats.org/officeDocument/2006/relationships/chart" Target="../charts/chart113.xml"/><Relationship Id="rId36" Type="http://schemas.openxmlformats.org/officeDocument/2006/relationships/chart" Target="../charts/chart121.xml"/><Relationship Id="rId49" Type="http://schemas.openxmlformats.org/officeDocument/2006/relationships/chart" Target="../charts/chart134.xml"/><Relationship Id="rId57" Type="http://schemas.openxmlformats.org/officeDocument/2006/relationships/chart" Target="../charts/chart142.xml"/><Relationship Id="rId10" Type="http://schemas.openxmlformats.org/officeDocument/2006/relationships/chart" Target="../charts/chart95.xml"/><Relationship Id="rId31" Type="http://schemas.openxmlformats.org/officeDocument/2006/relationships/chart" Target="../charts/chart116.xml"/><Relationship Id="rId44" Type="http://schemas.openxmlformats.org/officeDocument/2006/relationships/chart" Target="../charts/chart129.xml"/><Relationship Id="rId52" Type="http://schemas.openxmlformats.org/officeDocument/2006/relationships/chart" Target="../charts/chart137.xml"/><Relationship Id="rId60" Type="http://schemas.openxmlformats.org/officeDocument/2006/relationships/chart" Target="../charts/chart145.xml"/><Relationship Id="rId65" Type="http://schemas.openxmlformats.org/officeDocument/2006/relationships/chart" Target="../charts/chart150.xml"/><Relationship Id="rId73" Type="http://schemas.openxmlformats.org/officeDocument/2006/relationships/chart" Target="../charts/chart158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39" Type="http://schemas.openxmlformats.org/officeDocument/2006/relationships/chart" Target="../charts/chart124.xml"/><Relationship Id="rId34" Type="http://schemas.openxmlformats.org/officeDocument/2006/relationships/chart" Target="../charts/chart119.xml"/><Relationship Id="rId50" Type="http://schemas.openxmlformats.org/officeDocument/2006/relationships/chart" Target="../charts/chart135.xml"/><Relationship Id="rId55" Type="http://schemas.openxmlformats.org/officeDocument/2006/relationships/chart" Target="../charts/chart140.xml"/><Relationship Id="rId7" Type="http://schemas.openxmlformats.org/officeDocument/2006/relationships/chart" Target="../charts/chart92.xml"/><Relationship Id="rId71" Type="http://schemas.openxmlformats.org/officeDocument/2006/relationships/chart" Target="../charts/chart15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182273</xdr:colOff>
      <xdr:row>19</xdr:row>
      <xdr:rowOff>77932</xdr:rowOff>
    </xdr:from>
    <xdr:to>
      <xdr:col>32</xdr:col>
      <xdr:colOff>303959</xdr:colOff>
      <xdr:row>42</xdr:row>
      <xdr:rowOff>99581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28575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33480</xdr:colOff>
      <xdr:row>43</xdr:row>
      <xdr:rowOff>64651</xdr:rowOff>
    </xdr:from>
    <xdr:to>
      <xdr:col>32</xdr:col>
      <xdr:colOff>270994</xdr:colOff>
      <xdr:row>60</xdr:row>
      <xdr:rowOff>2426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199158</xdr:colOff>
      <xdr:row>9</xdr:row>
      <xdr:rowOff>170585</xdr:rowOff>
    </xdr:from>
    <xdr:to>
      <xdr:col>32</xdr:col>
      <xdr:colOff>389658</xdr:colOff>
      <xdr:row>16</xdr:row>
      <xdr:rowOff>79665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225136</xdr:colOff>
      <xdr:row>17</xdr:row>
      <xdr:rowOff>250245</xdr:rowOff>
    </xdr:from>
    <xdr:to>
      <xdr:col>32</xdr:col>
      <xdr:colOff>462394</xdr:colOff>
      <xdr:row>33</xdr:row>
      <xdr:rowOff>123823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611331</xdr:colOff>
      <xdr:row>10</xdr:row>
      <xdr:rowOff>82694</xdr:rowOff>
    </xdr:from>
    <xdr:to>
      <xdr:col>29</xdr:col>
      <xdr:colOff>544656</xdr:colOff>
      <xdr:row>23</xdr:row>
      <xdr:rowOff>18617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243465</xdr:colOff>
      <xdr:row>30</xdr:row>
      <xdr:rowOff>130318</xdr:rowOff>
    </xdr:from>
    <xdr:to>
      <xdr:col>30</xdr:col>
      <xdr:colOff>129165</xdr:colOff>
      <xdr:row>48</xdr:row>
      <xdr:rowOff>114299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4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4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6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0.11868</cdr:x>
      <cdr:y>0.00485</cdr:y>
    </cdr:from>
    <cdr:to>
      <cdr:x>0.94263</cdr:x>
      <cdr:y>0.09571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4333" y="16933"/>
          <a:ext cx="5584420" cy="3170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0"/>
  <sheetViews>
    <sheetView view="pageBreakPreview" topLeftCell="L23" zoomScale="60" zoomScaleNormal="100" workbookViewId="0">
      <selection activeCell="L53" sqref="L53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3" width="19.88671875" style="5" customWidth="1"/>
    <col min="4" max="4" width="18.88671875" style="5" customWidth="1"/>
    <col min="5" max="5" width="19.88671875" style="5" customWidth="1"/>
    <col min="6" max="6" width="20.6640625" style="5" customWidth="1"/>
    <col min="7" max="7" width="2.6640625" style="6" customWidth="1"/>
    <col min="8" max="8" width="14.44140625" style="6" customWidth="1"/>
    <col min="9" max="9" width="14.6640625" style="6" customWidth="1"/>
    <col min="10" max="10" width="13.33203125" style="6" customWidth="1"/>
    <col min="11" max="11" width="11.109375" style="6" customWidth="1"/>
    <col min="12" max="12" width="12.5546875" style="6" customWidth="1"/>
    <col min="13" max="13" width="6" style="26" customWidth="1"/>
    <col min="14" max="14" width="13" style="5" customWidth="1"/>
    <col min="15" max="15" width="8.6640625" style="5" customWidth="1"/>
    <col min="16" max="16" width="10.109375" style="5" bestFit="1" customWidth="1"/>
    <col min="17" max="16384" width="9.109375" style="5"/>
  </cols>
  <sheetData>
    <row r="1" spans="1:37" s="1" customFormat="1" ht="33.75" customHeight="1" x14ac:dyDescent="0.25">
      <c r="A1" s="139" t="s">
        <v>0</v>
      </c>
      <c r="B1" s="139"/>
      <c r="C1" s="139"/>
      <c r="D1" s="139"/>
      <c r="E1" s="139"/>
      <c r="F1" s="139"/>
      <c r="G1" s="10"/>
      <c r="H1" s="4"/>
      <c r="I1" s="4"/>
      <c r="J1" s="4"/>
      <c r="K1" s="4"/>
      <c r="L1" s="4"/>
      <c r="M1" s="4"/>
    </row>
    <row r="2" spans="1:37" s="1" customFormat="1" ht="30.75" customHeight="1" x14ac:dyDescent="0.25">
      <c r="A2" s="140" t="s">
        <v>39</v>
      </c>
      <c r="B2" s="140"/>
      <c r="C2" s="140"/>
      <c r="D2" s="140"/>
      <c r="E2" s="140"/>
      <c r="F2" s="140"/>
      <c r="G2" s="9"/>
      <c r="H2" s="4"/>
      <c r="I2" s="4"/>
      <c r="J2" s="4"/>
      <c r="K2" s="4"/>
      <c r="L2" s="4"/>
      <c r="M2" s="4"/>
    </row>
    <row r="3" spans="1:37" s="1" customFormat="1" ht="6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7" s="1" customFormat="1" ht="27" customHeight="1" x14ac:dyDescent="0.25">
      <c r="A4" s="134" t="s">
        <v>21</v>
      </c>
      <c r="B4" s="135"/>
      <c r="C4" s="141" t="s">
        <v>43</v>
      </c>
      <c r="D4" s="141"/>
      <c r="E4" s="141"/>
      <c r="F4" s="141"/>
      <c r="G4" s="13"/>
      <c r="H4" s="4"/>
      <c r="I4" s="4"/>
      <c r="J4" s="4"/>
      <c r="K4" s="4"/>
      <c r="L4" s="4"/>
      <c r="M4" s="4"/>
    </row>
    <row r="5" spans="1:37" s="1" customFormat="1" ht="27" customHeight="1" x14ac:dyDescent="0.25">
      <c r="A5" s="134" t="s">
        <v>4</v>
      </c>
      <c r="B5" s="135"/>
      <c r="C5" s="132" t="s">
        <v>24</v>
      </c>
      <c r="D5" s="133"/>
      <c r="E5" s="41" t="s">
        <v>1</v>
      </c>
      <c r="F5" s="14" t="s">
        <v>46</v>
      </c>
      <c r="G5" s="15"/>
      <c r="H5" s="4"/>
      <c r="I5" s="4"/>
      <c r="J5" s="4"/>
      <c r="K5" s="4"/>
      <c r="L5" s="4"/>
      <c r="M5" s="4"/>
      <c r="O5" s="80"/>
      <c r="P5" s="80"/>
      <c r="Q5" s="80"/>
      <c r="R5" s="80"/>
      <c r="S5" s="80"/>
      <c r="T5" s="80"/>
      <c r="U5" s="80"/>
    </row>
    <row r="6" spans="1:37" s="1" customFormat="1" ht="27" customHeight="1" x14ac:dyDescent="0.25">
      <c r="A6" s="134" t="s">
        <v>42</v>
      </c>
      <c r="B6" s="135"/>
      <c r="C6" s="132" t="s">
        <v>27</v>
      </c>
      <c r="D6" s="133"/>
      <c r="E6" s="41" t="s">
        <v>6</v>
      </c>
      <c r="F6" s="16">
        <v>11081</v>
      </c>
      <c r="G6" s="2"/>
      <c r="H6" s="4"/>
      <c r="I6" s="4"/>
      <c r="J6" s="4"/>
      <c r="K6" s="4"/>
      <c r="L6" s="4"/>
      <c r="M6" s="4"/>
      <c r="O6" s="80"/>
      <c r="P6" s="80"/>
      <c r="Q6" s="101"/>
      <c r="R6" s="80"/>
      <c r="S6" s="80"/>
      <c r="T6" s="80"/>
      <c r="U6" s="80"/>
    </row>
    <row r="7" spans="1:37" s="1" customFormat="1" ht="54" customHeight="1" x14ac:dyDescent="0.25">
      <c r="A7" s="134" t="s">
        <v>5</v>
      </c>
      <c r="B7" s="135"/>
      <c r="C7" s="132" t="s">
        <v>28</v>
      </c>
      <c r="D7" s="133"/>
      <c r="E7" s="41" t="s">
        <v>7</v>
      </c>
      <c r="F7" s="16" t="s">
        <v>31</v>
      </c>
      <c r="G7" s="2"/>
      <c r="H7" s="4"/>
      <c r="I7" s="4"/>
      <c r="J7" s="4"/>
      <c r="K7" s="4"/>
      <c r="L7" s="4"/>
      <c r="M7" s="4"/>
      <c r="O7" s="80"/>
      <c r="P7" s="80"/>
      <c r="Q7" s="101"/>
      <c r="R7" s="80"/>
      <c r="S7" s="80"/>
      <c r="T7" s="80"/>
      <c r="U7" s="80"/>
    </row>
    <row r="8" spans="1:37" s="1" customFormat="1" ht="27" customHeight="1" x14ac:dyDescent="0.25">
      <c r="A8" s="134" t="s">
        <v>13</v>
      </c>
      <c r="B8" s="135"/>
      <c r="C8" s="132" t="s">
        <v>52</v>
      </c>
      <c r="D8" s="133"/>
      <c r="E8" s="41" t="s">
        <v>16</v>
      </c>
      <c r="F8" s="16">
        <v>2</v>
      </c>
      <c r="G8" s="2"/>
      <c r="H8" s="4"/>
      <c r="I8" s="4"/>
      <c r="J8" s="4"/>
      <c r="K8" s="4"/>
      <c r="L8" s="4"/>
      <c r="M8" s="4"/>
      <c r="O8" s="80"/>
      <c r="P8" s="80"/>
      <c r="Q8" s="101"/>
      <c r="R8" s="80"/>
      <c r="S8" s="80"/>
      <c r="T8" s="80"/>
      <c r="U8" s="80"/>
    </row>
    <row r="9" spans="1:37" s="1" customFormat="1" ht="27" customHeight="1" x14ac:dyDescent="0.25">
      <c r="A9" s="130" t="s">
        <v>14</v>
      </c>
      <c r="B9" s="131"/>
      <c r="C9" s="132" t="s">
        <v>15</v>
      </c>
      <c r="D9" s="133"/>
      <c r="E9" s="41" t="s">
        <v>14</v>
      </c>
      <c r="F9" s="16" t="s">
        <v>17</v>
      </c>
      <c r="G9" s="2"/>
      <c r="H9" s="4"/>
      <c r="I9" s="4"/>
      <c r="J9" s="4"/>
      <c r="K9" s="4"/>
      <c r="L9" s="4"/>
      <c r="M9" s="4"/>
      <c r="O9" s="80"/>
      <c r="P9" s="80"/>
      <c r="Q9" s="101"/>
      <c r="R9" s="80"/>
      <c r="S9" s="80"/>
      <c r="T9" s="80"/>
      <c r="U9" s="80"/>
    </row>
    <row r="10" spans="1:37" s="1" customFormat="1" ht="27" customHeight="1" x14ac:dyDescent="0.25">
      <c r="A10" s="134" t="s">
        <v>22</v>
      </c>
      <c r="B10" s="135"/>
      <c r="C10" s="136">
        <v>3520</v>
      </c>
      <c r="D10" s="137"/>
      <c r="E10" s="41" t="s">
        <v>22</v>
      </c>
      <c r="F10" s="50">
        <v>29</v>
      </c>
      <c r="G10" s="17"/>
      <c r="H10" s="4"/>
      <c r="I10" s="4"/>
      <c r="J10" s="4"/>
      <c r="K10" s="4"/>
      <c r="L10" s="4"/>
      <c r="M10" s="4"/>
      <c r="O10" s="80"/>
      <c r="P10" s="80"/>
      <c r="Q10" s="101"/>
      <c r="R10" s="80"/>
      <c r="S10" s="80"/>
      <c r="T10" s="80"/>
      <c r="U10" s="80"/>
    </row>
    <row r="11" spans="1:37" s="1" customFormat="1" ht="7.5" customHeight="1" x14ac:dyDescent="0.25">
      <c r="A11" s="138"/>
      <c r="B11" s="138"/>
      <c r="C11" s="138"/>
      <c r="D11" s="138"/>
      <c r="E11" s="138"/>
      <c r="F11" s="138"/>
      <c r="G11" s="2"/>
      <c r="H11" s="4"/>
      <c r="I11" s="4"/>
      <c r="J11" s="4"/>
      <c r="K11" s="4"/>
      <c r="L11" s="4"/>
      <c r="M11" s="4"/>
      <c r="O11" s="80"/>
      <c r="P11" s="80"/>
      <c r="Q11" s="87">
        <v>1</v>
      </c>
      <c r="R11" s="80"/>
      <c r="S11" s="80"/>
      <c r="T11" s="80"/>
      <c r="U11" s="80"/>
    </row>
    <row r="12" spans="1:37" s="1" customFormat="1" ht="27" customHeight="1" x14ac:dyDescent="0.25">
      <c r="A12" s="35"/>
      <c r="B12" s="35"/>
      <c r="C12" s="128" t="s">
        <v>25</v>
      </c>
      <c r="D12" s="128"/>
      <c r="E12" s="128" t="s">
        <v>26</v>
      </c>
      <c r="F12" s="128"/>
      <c r="G12" s="2"/>
      <c r="H12" s="4"/>
      <c r="I12" s="4"/>
      <c r="J12" s="4"/>
      <c r="K12" s="4"/>
      <c r="L12" s="4"/>
      <c r="O12" s="80">
        <v>0.5</v>
      </c>
      <c r="P12" s="80">
        <v>5</v>
      </c>
      <c r="Q12" s="80">
        <v>0.5</v>
      </c>
      <c r="R12" s="80"/>
      <c r="S12" s="80"/>
      <c r="T12" s="80"/>
      <c r="U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</row>
    <row r="13" spans="1:37" s="4" customFormat="1" ht="26.25" customHeight="1" x14ac:dyDescent="0.25">
      <c r="C13" s="36" t="s">
        <v>32</v>
      </c>
      <c r="D13" s="36" t="s">
        <v>33</v>
      </c>
      <c r="E13" s="36" t="s">
        <v>32</v>
      </c>
      <c r="F13" s="64" t="s">
        <v>33</v>
      </c>
      <c r="G13" s="13"/>
      <c r="H13" s="129">
        <v>0.5</v>
      </c>
      <c r="I13" s="129"/>
      <c r="J13" s="129">
        <v>5</v>
      </c>
      <c r="K13" s="129"/>
      <c r="L13" s="99"/>
      <c r="M13" s="93"/>
      <c r="N13" s="94" t="s">
        <v>53</v>
      </c>
      <c r="O13" s="126" t="s">
        <v>58</v>
      </c>
      <c r="P13" s="126"/>
      <c r="Q13" s="126"/>
      <c r="R13" s="126"/>
      <c r="S13" s="126"/>
      <c r="T13" s="126"/>
      <c r="U13" s="126"/>
      <c r="V13" s="126"/>
      <c r="W13" s="126"/>
      <c r="X13" s="126"/>
      <c r="Y13" s="1"/>
      <c r="Z13" s="80"/>
      <c r="AA13" s="2"/>
      <c r="AB13" s="80"/>
      <c r="AC13" s="80"/>
      <c r="AD13" s="80"/>
      <c r="AE13" s="2"/>
      <c r="AF13" s="80"/>
      <c r="AG13" s="2"/>
      <c r="AH13" s="2"/>
      <c r="AI13" s="2"/>
      <c r="AJ13" s="2"/>
      <c r="AK13" s="2"/>
    </row>
    <row r="14" spans="1:37" ht="26.25" customHeight="1" x14ac:dyDescent="0.25">
      <c r="A14" s="3" t="s">
        <v>19</v>
      </c>
      <c r="B14" s="40" t="s">
        <v>23</v>
      </c>
      <c r="C14" s="37" t="s">
        <v>18</v>
      </c>
      <c r="D14" s="47" t="s">
        <v>18</v>
      </c>
      <c r="E14" s="47" t="s">
        <v>18</v>
      </c>
      <c r="F14" s="47" t="s">
        <v>18</v>
      </c>
      <c r="G14" s="18"/>
      <c r="H14" s="32"/>
      <c r="I14" s="32" t="s">
        <v>69</v>
      </c>
      <c r="J14" s="32"/>
      <c r="K14" s="32" t="s">
        <v>69</v>
      </c>
      <c r="L14" s="32" t="s">
        <v>70</v>
      </c>
      <c r="M14" s="32" t="s">
        <v>70</v>
      </c>
      <c r="N14" s="95" t="s">
        <v>54</v>
      </c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/>
      <c r="Z14" s="80"/>
      <c r="AA14" s="2"/>
      <c r="AB14" s="61"/>
      <c r="AC14" s="61"/>
      <c r="AD14" s="61"/>
      <c r="AE14" s="2"/>
      <c r="AF14" s="80"/>
      <c r="AG14" s="7"/>
      <c r="AH14" s="7"/>
      <c r="AI14" s="2"/>
      <c r="AJ14" s="7"/>
      <c r="AK14" s="7"/>
    </row>
    <row r="15" spans="1:37" ht="15" customHeight="1" thickBot="1" x14ac:dyDescent="0.3">
      <c r="A15" s="8">
        <v>1</v>
      </c>
      <c r="B15" s="69" t="s">
        <v>63</v>
      </c>
      <c r="C15" s="66">
        <v>6</v>
      </c>
      <c r="D15" s="66">
        <v>32</v>
      </c>
      <c r="E15" s="66">
        <v>0</v>
      </c>
      <c r="F15" s="66">
        <v>8</v>
      </c>
      <c r="G15" s="19"/>
      <c r="H15" s="100"/>
      <c r="I15" s="100"/>
      <c r="J15" s="100"/>
      <c r="K15" s="100"/>
      <c r="L15" s="100"/>
      <c r="M15" s="100"/>
      <c r="N15" s="94" t="s">
        <v>55</v>
      </c>
      <c r="O15" s="126" t="s">
        <v>32</v>
      </c>
      <c r="P15" s="126" t="s">
        <v>32</v>
      </c>
      <c r="Q15" s="126" t="s">
        <v>33</v>
      </c>
      <c r="R15" s="126" t="s">
        <v>33</v>
      </c>
      <c r="S15" s="126"/>
      <c r="T15" s="126"/>
      <c r="U15" s="126"/>
      <c r="V15" s="126"/>
      <c r="W15" s="126"/>
      <c r="X15" s="126"/>
      <c r="Y15"/>
      <c r="Z15" s="80"/>
      <c r="AA15" s="61"/>
      <c r="AB15" s="61"/>
      <c r="AC15" s="61"/>
      <c r="AD15" s="61"/>
      <c r="AE15" s="61"/>
      <c r="AF15" s="61"/>
      <c r="AG15" s="61"/>
      <c r="AH15" s="7"/>
      <c r="AI15" s="61"/>
      <c r="AJ15" s="61"/>
      <c r="AK15" s="61"/>
    </row>
    <row r="16" spans="1:37" ht="15" customHeight="1" thickBot="1" x14ac:dyDescent="0.3">
      <c r="A16" s="8">
        <v>2</v>
      </c>
      <c r="B16" s="69" t="s">
        <v>64</v>
      </c>
      <c r="C16" s="66">
        <v>117</v>
      </c>
      <c r="D16" s="66">
        <v>13</v>
      </c>
      <c r="E16" s="66">
        <v>4</v>
      </c>
      <c r="F16" s="66">
        <v>0</v>
      </c>
      <c r="G16" s="19"/>
      <c r="H16" s="100"/>
      <c r="I16" s="100"/>
      <c r="J16" s="100"/>
      <c r="K16" s="100"/>
      <c r="L16" s="100"/>
      <c r="M16" s="100"/>
      <c r="N16" s="94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/>
      <c r="Z16" s="80"/>
      <c r="AA16" s="61"/>
      <c r="AB16" s="61"/>
      <c r="AC16" s="61"/>
      <c r="AD16" s="61"/>
      <c r="AE16" s="61"/>
      <c r="AF16" s="61"/>
      <c r="AG16" s="61"/>
      <c r="AH16" s="7"/>
      <c r="AI16" s="61"/>
      <c r="AJ16" s="61"/>
      <c r="AK16" s="61"/>
    </row>
    <row r="17" spans="1:37" ht="15" customHeight="1" thickBot="1" x14ac:dyDescent="0.3">
      <c r="A17" s="8">
        <v>3</v>
      </c>
      <c r="B17" s="69" t="s">
        <v>65</v>
      </c>
      <c r="C17" s="66">
        <v>7</v>
      </c>
      <c r="D17" s="66">
        <v>14</v>
      </c>
      <c r="E17" s="66">
        <v>4</v>
      </c>
      <c r="F17" s="66">
        <v>11</v>
      </c>
      <c r="G17" s="19"/>
      <c r="H17" s="100"/>
      <c r="I17" s="100"/>
      <c r="J17" s="100"/>
      <c r="K17" s="100"/>
      <c r="L17" s="100"/>
      <c r="M17" s="100"/>
      <c r="N17" s="94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/>
      <c r="Z17" s="80"/>
      <c r="AA17" s="61"/>
      <c r="AB17" s="61"/>
      <c r="AC17" s="61"/>
      <c r="AD17" s="61"/>
      <c r="AE17" s="61"/>
      <c r="AF17" s="61"/>
      <c r="AG17" s="61"/>
      <c r="AH17" s="7"/>
      <c r="AI17" s="61"/>
      <c r="AJ17" s="61"/>
      <c r="AK17" s="61"/>
    </row>
    <row r="18" spans="1:37" ht="15" customHeight="1" thickBot="1" x14ac:dyDescent="0.3">
      <c r="A18" s="8">
        <v>4</v>
      </c>
      <c r="B18" s="69" t="s">
        <v>66</v>
      </c>
      <c r="C18" s="66">
        <v>19</v>
      </c>
      <c r="D18" s="66">
        <v>18</v>
      </c>
      <c r="E18" s="66">
        <v>13</v>
      </c>
      <c r="F18" s="66">
        <v>5</v>
      </c>
      <c r="G18" s="19"/>
      <c r="H18" s="100"/>
      <c r="I18" s="100"/>
      <c r="J18" s="100"/>
      <c r="K18" s="100"/>
      <c r="L18" s="100"/>
      <c r="M18" s="100"/>
      <c r="N18" s="94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/>
      <c r="Z18" s="80"/>
      <c r="AA18" s="61"/>
      <c r="AB18" s="61"/>
      <c r="AC18" s="61"/>
      <c r="AD18" s="61"/>
      <c r="AE18" s="61"/>
      <c r="AF18" s="61"/>
      <c r="AG18" s="61"/>
      <c r="AH18" s="7"/>
      <c r="AI18" s="61"/>
      <c r="AJ18" s="61"/>
      <c r="AK18" s="61"/>
    </row>
    <row r="19" spans="1:37" ht="26.25" customHeight="1" thickBot="1" x14ac:dyDescent="0.3">
      <c r="A19" s="8">
        <v>5</v>
      </c>
      <c r="B19" s="69" t="s">
        <v>67</v>
      </c>
      <c r="C19" s="66">
        <v>15</v>
      </c>
      <c r="D19" s="66">
        <v>19</v>
      </c>
      <c r="E19" s="66">
        <v>15</v>
      </c>
      <c r="F19" s="67">
        <v>10</v>
      </c>
      <c r="G19" s="19"/>
      <c r="H19" s="100"/>
      <c r="I19" s="100"/>
      <c r="J19" s="100"/>
      <c r="K19" s="100"/>
      <c r="L19" s="100"/>
      <c r="M19" s="100"/>
      <c r="N19" s="95" t="s">
        <v>56</v>
      </c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/>
      <c r="Z19" s="80"/>
      <c r="AA19" s="61"/>
      <c r="AB19" s="61"/>
      <c r="AC19" s="61"/>
      <c r="AD19" s="62"/>
      <c r="AE19" s="61"/>
      <c r="AF19" s="61"/>
      <c r="AG19" s="61"/>
      <c r="AH19" s="7"/>
      <c r="AI19" s="61"/>
      <c r="AJ19" s="61"/>
      <c r="AK19" s="61"/>
    </row>
    <row r="20" spans="1:37" ht="15" customHeight="1" thickBot="1" x14ac:dyDescent="0.3">
      <c r="A20" s="8">
        <v>6</v>
      </c>
      <c r="B20" s="69" t="s">
        <v>68</v>
      </c>
      <c r="C20" s="67">
        <v>106</v>
      </c>
      <c r="D20" s="67">
        <v>469</v>
      </c>
      <c r="E20" s="67">
        <v>15</v>
      </c>
      <c r="F20" s="67">
        <v>20</v>
      </c>
      <c r="G20" s="19"/>
      <c r="H20" s="100"/>
      <c r="I20" s="100"/>
      <c r="J20" s="100"/>
      <c r="K20" s="100"/>
      <c r="L20" s="100"/>
      <c r="M20" s="100"/>
      <c r="N20" s="126" t="s">
        <v>59</v>
      </c>
      <c r="O20" s="113" t="s">
        <v>57</v>
      </c>
      <c r="P20" s="113"/>
      <c r="Q20" s="113"/>
      <c r="R20" s="113"/>
      <c r="S20" s="113"/>
      <c r="T20" s="113"/>
      <c r="U20" s="113"/>
      <c r="V20" s="113"/>
      <c r="W20" s="113"/>
      <c r="X20" s="113"/>
      <c r="Y20" s="68"/>
      <c r="Z20" s="80"/>
      <c r="AA20" s="68"/>
      <c r="AB20" s="68"/>
      <c r="AC20" s="68"/>
      <c r="AD20" s="52"/>
      <c r="AE20" s="68"/>
      <c r="AF20" s="68"/>
      <c r="AG20" s="68"/>
      <c r="AH20" s="7"/>
      <c r="AI20" s="68"/>
      <c r="AJ20" s="68"/>
      <c r="AK20" s="68"/>
    </row>
    <row r="21" spans="1:37" ht="18" customHeight="1" thickBot="1" x14ac:dyDescent="0.3">
      <c r="A21" s="8">
        <v>4</v>
      </c>
      <c r="B21" s="69"/>
      <c r="C21" s="66"/>
      <c r="D21" s="66"/>
      <c r="E21" s="66"/>
      <c r="F21" s="67"/>
      <c r="G21" s="19"/>
      <c r="H21" s="100"/>
      <c r="I21" s="100">
        <f t="shared" ref="I21:I47" si="0">$C$10</f>
        <v>3520</v>
      </c>
      <c r="J21" s="100"/>
      <c r="K21" s="100">
        <f t="shared" ref="K21:K34" si="1">$F$10</f>
        <v>29</v>
      </c>
      <c r="L21" s="100">
        <v>2816</v>
      </c>
      <c r="M21" s="100">
        <v>23</v>
      </c>
      <c r="N21" s="126"/>
      <c r="O21" s="96" t="s">
        <v>60</v>
      </c>
      <c r="P21" s="96" t="s">
        <v>61</v>
      </c>
      <c r="Q21" s="96" t="s">
        <v>60</v>
      </c>
      <c r="R21" s="96" t="s">
        <v>61</v>
      </c>
      <c r="S21" s="96" t="s">
        <v>62</v>
      </c>
      <c r="T21" s="96" t="s">
        <v>62</v>
      </c>
      <c r="U21" s="96"/>
      <c r="V21" s="96"/>
      <c r="W21" s="96"/>
      <c r="X21" s="96"/>
      <c r="Y21" s="52"/>
      <c r="Z21" s="80"/>
      <c r="AA21" s="52"/>
      <c r="AB21" s="52"/>
      <c r="AC21" s="52"/>
      <c r="AD21" s="52"/>
      <c r="AE21" s="52"/>
      <c r="AF21" s="52"/>
      <c r="AG21" s="52"/>
      <c r="AH21" s="7"/>
      <c r="AI21" s="52"/>
      <c r="AJ21" s="52"/>
      <c r="AK21" s="52">
        <v>247.44827586206895</v>
      </c>
    </row>
    <row r="22" spans="1:37" ht="15" customHeight="1" x14ac:dyDescent="0.25">
      <c r="A22" s="8"/>
      <c r="B22" s="69"/>
      <c r="C22" s="101"/>
      <c r="D22" s="101"/>
      <c r="E22" s="101"/>
      <c r="F22" s="87"/>
      <c r="G22" s="19"/>
      <c r="H22" s="100"/>
      <c r="I22" s="100">
        <f t="shared" si="0"/>
        <v>3520</v>
      </c>
      <c r="J22" s="100"/>
      <c r="K22" s="100">
        <f t="shared" si="1"/>
        <v>29</v>
      </c>
      <c r="L22" s="100">
        <v>2816</v>
      </c>
      <c r="M22" s="100">
        <v>23</v>
      </c>
      <c r="N22" s="102">
        <v>43110</v>
      </c>
      <c r="O22" s="97">
        <v>76</v>
      </c>
      <c r="P22" s="97">
        <v>1</v>
      </c>
      <c r="Q22" s="97">
        <v>682</v>
      </c>
      <c r="R22" s="97">
        <v>2</v>
      </c>
      <c r="S22" s="103"/>
      <c r="T22" s="96"/>
      <c r="U22" s="96"/>
      <c r="V22" s="96"/>
      <c r="W22" s="96"/>
      <c r="X22" s="96"/>
      <c r="Y22" s="52"/>
      <c r="Z22" s="80"/>
      <c r="AA22" s="52"/>
      <c r="AB22" s="52"/>
      <c r="AC22" s="52"/>
      <c r="AD22" s="52"/>
      <c r="AE22" s="52"/>
      <c r="AF22" s="52"/>
      <c r="AG22" s="52"/>
      <c r="AH22" s="7"/>
      <c r="AI22" s="52"/>
      <c r="AJ22" s="52"/>
      <c r="AK22" s="52"/>
    </row>
    <row r="23" spans="1:37" ht="15" customHeight="1" x14ac:dyDescent="0.25">
      <c r="A23" s="8"/>
      <c r="B23" s="69"/>
      <c r="C23" s="101"/>
      <c r="D23" s="101"/>
      <c r="E23" s="101"/>
      <c r="F23" s="87"/>
      <c r="G23" s="19"/>
      <c r="H23" s="100"/>
      <c r="I23" s="100">
        <f t="shared" si="0"/>
        <v>3520</v>
      </c>
      <c r="J23" s="100"/>
      <c r="K23" s="100">
        <f t="shared" si="1"/>
        <v>29</v>
      </c>
      <c r="L23" s="100">
        <v>2816</v>
      </c>
      <c r="M23" s="100">
        <v>23</v>
      </c>
      <c r="N23" s="102">
        <v>43137</v>
      </c>
      <c r="O23" s="97">
        <v>13</v>
      </c>
      <c r="P23" s="97">
        <v>0</v>
      </c>
      <c r="Q23" s="97">
        <v>10</v>
      </c>
      <c r="R23" s="98">
        <v>1</v>
      </c>
      <c r="S23" s="103"/>
      <c r="T23" s="96"/>
      <c r="U23" s="96"/>
      <c r="V23" s="96"/>
      <c r="W23" s="96"/>
      <c r="X23" s="96"/>
      <c r="Y23" s="52"/>
      <c r="Z23" s="80"/>
      <c r="AA23" s="52"/>
      <c r="AB23" s="52"/>
      <c r="AC23" s="52"/>
      <c r="AD23" s="52"/>
      <c r="AE23" s="52"/>
      <c r="AF23" s="52"/>
      <c r="AG23" s="52"/>
      <c r="AH23" s="7"/>
      <c r="AI23" s="52"/>
      <c r="AJ23" s="52"/>
      <c r="AK23" s="52"/>
    </row>
    <row r="24" spans="1:37" ht="15" customHeight="1" x14ac:dyDescent="0.25">
      <c r="A24" s="8"/>
      <c r="B24" s="69"/>
      <c r="C24" s="101"/>
      <c r="D24" s="101"/>
      <c r="E24" s="101"/>
      <c r="F24" s="87"/>
      <c r="G24" s="19"/>
      <c r="H24" s="100"/>
      <c r="I24" s="100">
        <f t="shared" si="0"/>
        <v>3520</v>
      </c>
      <c r="J24" s="100"/>
      <c r="K24" s="100">
        <f t="shared" si="1"/>
        <v>29</v>
      </c>
      <c r="L24" s="100">
        <v>2816</v>
      </c>
      <c r="M24" s="100">
        <v>23</v>
      </c>
      <c r="N24" s="102">
        <v>43143</v>
      </c>
      <c r="O24" s="98">
        <v>248</v>
      </c>
      <c r="P24" s="98">
        <v>0</v>
      </c>
      <c r="Q24" s="98">
        <v>7</v>
      </c>
      <c r="R24" s="98">
        <v>1</v>
      </c>
      <c r="S24" s="103"/>
      <c r="T24" s="96"/>
      <c r="U24" s="96"/>
      <c r="V24" s="96"/>
      <c r="W24" s="96"/>
      <c r="X24" s="96"/>
      <c r="Y24" s="52"/>
      <c r="Z24" s="80"/>
      <c r="AA24" s="52"/>
      <c r="AB24" s="52"/>
      <c r="AC24" s="52"/>
      <c r="AD24" s="52"/>
      <c r="AE24" s="52"/>
      <c r="AF24" s="52"/>
      <c r="AG24" s="52"/>
      <c r="AH24" s="7"/>
      <c r="AI24" s="52"/>
      <c r="AJ24" s="52"/>
      <c r="AK24" s="52"/>
    </row>
    <row r="25" spans="1:37" ht="15" customHeight="1" x14ac:dyDescent="0.25">
      <c r="A25" s="8"/>
      <c r="B25" s="69"/>
      <c r="C25" s="101"/>
      <c r="D25" s="101"/>
      <c r="E25" s="101"/>
      <c r="F25" s="87"/>
      <c r="G25" s="19"/>
      <c r="H25" s="100"/>
      <c r="I25" s="100">
        <f t="shared" si="0"/>
        <v>3520</v>
      </c>
      <c r="J25" s="100"/>
      <c r="K25" s="100">
        <f t="shared" si="1"/>
        <v>29</v>
      </c>
      <c r="L25" s="100">
        <v>2816</v>
      </c>
      <c r="M25" s="100">
        <v>23</v>
      </c>
      <c r="N25" s="102">
        <v>43159</v>
      </c>
      <c r="O25" s="97">
        <v>19</v>
      </c>
      <c r="P25" s="97">
        <v>14</v>
      </c>
      <c r="Q25" s="97">
        <v>11</v>
      </c>
      <c r="R25" s="98">
        <v>0</v>
      </c>
      <c r="S25" s="103"/>
      <c r="T25" s="96"/>
      <c r="U25" s="96"/>
      <c r="V25" s="96"/>
      <c r="W25" s="96"/>
      <c r="X25" s="96"/>
      <c r="Y25" s="52"/>
      <c r="Z25" s="80"/>
      <c r="AA25" s="52"/>
      <c r="AB25" s="52"/>
      <c r="AC25" s="52"/>
      <c r="AD25" s="52"/>
      <c r="AE25" s="52"/>
      <c r="AF25" s="52"/>
      <c r="AG25" s="52"/>
      <c r="AH25" s="7"/>
      <c r="AI25" s="52"/>
      <c r="AJ25" s="52"/>
      <c r="AK25" s="52"/>
    </row>
    <row r="26" spans="1:37" ht="15" customHeight="1" x14ac:dyDescent="0.25">
      <c r="A26" s="8" t="s">
        <v>8</v>
      </c>
      <c r="B26" s="22"/>
      <c r="C26" s="34">
        <f>ROUNDUP(AVERAGE(C16:C21), 0)</f>
        <v>53</v>
      </c>
      <c r="D26" s="8">
        <f>ROUNDUP(AVERAGE(D16:D21), 0)</f>
        <v>107</v>
      </c>
      <c r="E26" s="8">
        <f>ROUNDUP(AVERAGE(E16:E21), 0)</f>
        <v>11</v>
      </c>
      <c r="F26" s="8">
        <f>ROUNDUP(AVERAGE(F16:F21), 0)</f>
        <v>10</v>
      </c>
      <c r="G26" s="38"/>
      <c r="H26" s="32"/>
      <c r="I26" s="100">
        <f t="shared" si="0"/>
        <v>3520</v>
      </c>
      <c r="J26" s="32"/>
      <c r="K26" s="100">
        <f t="shared" si="1"/>
        <v>29</v>
      </c>
      <c r="L26" s="100">
        <v>2816</v>
      </c>
      <c r="M26" s="100">
        <v>23</v>
      </c>
      <c r="N26" s="102">
        <v>43195</v>
      </c>
      <c r="O26" s="97">
        <v>78</v>
      </c>
      <c r="P26" s="97">
        <v>15</v>
      </c>
      <c r="Q26" s="97">
        <v>4</v>
      </c>
      <c r="R26" s="97">
        <v>0</v>
      </c>
      <c r="S26" s="98"/>
      <c r="T26" s="97"/>
      <c r="U26" s="97"/>
      <c r="V26" s="98"/>
      <c r="W26" s="98"/>
      <c r="X26" s="98"/>
      <c r="Y26" s="52"/>
      <c r="Z26" s="80"/>
      <c r="AA26" s="52"/>
      <c r="AB26" s="52"/>
      <c r="AC26" s="52"/>
      <c r="AD26" s="52"/>
      <c r="AE26" s="52"/>
      <c r="AF26" s="52"/>
      <c r="AG26" s="52"/>
      <c r="AH26" s="7"/>
      <c r="AI26" s="52"/>
      <c r="AJ26" s="52"/>
      <c r="AK26" s="52"/>
    </row>
    <row r="27" spans="1:37" ht="15" customHeight="1" x14ac:dyDescent="0.25">
      <c r="A27" s="8" t="s">
        <v>9</v>
      </c>
      <c r="B27" s="23"/>
      <c r="C27" s="34">
        <f>MIN(C16:C21)</f>
        <v>7</v>
      </c>
      <c r="D27" s="8">
        <f>MIN(D16:D21)</f>
        <v>13</v>
      </c>
      <c r="E27" s="8">
        <f>MIN(E16:E21)</f>
        <v>4</v>
      </c>
      <c r="F27" s="8">
        <f>MIN(F16:F21)</f>
        <v>0</v>
      </c>
      <c r="G27" s="38"/>
      <c r="H27" s="32"/>
      <c r="I27" s="100">
        <f t="shared" si="0"/>
        <v>3520</v>
      </c>
      <c r="J27" s="32"/>
      <c r="K27" s="100">
        <f t="shared" si="1"/>
        <v>29</v>
      </c>
      <c r="L27" s="100">
        <v>2816</v>
      </c>
      <c r="M27" s="100">
        <v>23</v>
      </c>
      <c r="N27" s="102">
        <v>43202</v>
      </c>
      <c r="O27" s="97">
        <v>990</v>
      </c>
      <c r="P27" s="97">
        <v>4</v>
      </c>
      <c r="Q27" s="97">
        <v>22</v>
      </c>
      <c r="R27" s="97">
        <v>0</v>
      </c>
      <c r="S27" s="98"/>
      <c r="T27" s="97"/>
      <c r="U27" s="97"/>
      <c r="V27" s="97"/>
      <c r="W27" s="97"/>
      <c r="X27" s="98"/>
      <c r="Y27" s="52"/>
      <c r="Z27" s="80"/>
      <c r="AA27" s="52"/>
      <c r="AB27" s="52"/>
      <c r="AC27" s="52"/>
      <c r="AD27" s="52"/>
      <c r="AE27" s="52"/>
      <c r="AF27" s="52"/>
      <c r="AG27" s="52"/>
      <c r="AH27" s="7"/>
      <c r="AI27" s="52"/>
      <c r="AJ27" s="52"/>
      <c r="AK27" s="52"/>
    </row>
    <row r="28" spans="1:37" ht="15" customHeight="1" x14ac:dyDescent="0.25">
      <c r="A28" s="8" t="s">
        <v>10</v>
      </c>
      <c r="B28" s="23"/>
      <c r="C28" s="34">
        <f>MAX(C16:C21)</f>
        <v>117</v>
      </c>
      <c r="D28" s="8">
        <f>MAX(D16:D21)</f>
        <v>469</v>
      </c>
      <c r="E28" s="8">
        <f>MAX(E16:E21)</f>
        <v>15</v>
      </c>
      <c r="F28" s="8">
        <f>MAX(F16:F21)</f>
        <v>20</v>
      </c>
      <c r="G28" s="38"/>
      <c r="H28" s="32"/>
      <c r="I28" s="100">
        <f t="shared" si="0"/>
        <v>3520</v>
      </c>
      <c r="J28" s="32"/>
      <c r="K28" s="100">
        <f t="shared" si="1"/>
        <v>29</v>
      </c>
      <c r="L28" s="100">
        <v>2816</v>
      </c>
      <c r="M28" s="100">
        <v>23</v>
      </c>
      <c r="N28" s="102">
        <v>43224</v>
      </c>
      <c r="O28" s="97">
        <v>238</v>
      </c>
      <c r="P28" s="97">
        <v>19</v>
      </c>
      <c r="Q28" s="97">
        <v>60</v>
      </c>
      <c r="R28" s="97">
        <v>4</v>
      </c>
      <c r="S28" s="97"/>
      <c r="T28" s="97"/>
      <c r="U28" s="97"/>
      <c r="V28" s="97"/>
      <c r="W28" s="97"/>
      <c r="X28" s="97"/>
      <c r="Y28" s="52"/>
      <c r="Z28" s="80"/>
      <c r="AA28" s="52"/>
      <c r="AB28" s="52"/>
      <c r="AC28" s="52"/>
      <c r="AD28" s="52"/>
      <c r="AE28" s="52"/>
      <c r="AF28" s="52"/>
      <c r="AG28" s="52"/>
      <c r="AH28" s="7"/>
      <c r="AI28" s="52"/>
      <c r="AJ28" s="52"/>
      <c r="AK28" s="52"/>
    </row>
    <row r="29" spans="1:37" ht="15" customHeight="1" x14ac:dyDescent="0.25">
      <c r="A29" s="8" t="s">
        <v>11</v>
      </c>
      <c r="B29" s="23"/>
      <c r="C29" s="33">
        <f>STDEV(C16:C21)</f>
        <v>53.899907235541697</v>
      </c>
      <c r="D29" s="24">
        <f>STDEV(D16:D21)</f>
        <v>202.60380055665294</v>
      </c>
      <c r="E29" s="24">
        <f>STDEV(E16:E21)</f>
        <v>5.7183913821983179</v>
      </c>
      <c r="F29" s="24">
        <f>STDEV(F16:F21)</f>
        <v>7.463243262818116</v>
      </c>
      <c r="G29" s="25"/>
      <c r="H29" s="32"/>
      <c r="I29" s="100">
        <f t="shared" si="0"/>
        <v>3520</v>
      </c>
      <c r="J29" s="32"/>
      <c r="K29" s="100">
        <f t="shared" si="1"/>
        <v>29</v>
      </c>
      <c r="L29" s="100">
        <v>2816</v>
      </c>
      <c r="M29" s="100">
        <v>23</v>
      </c>
      <c r="N29" s="102">
        <v>43231</v>
      </c>
      <c r="O29" s="97">
        <v>30</v>
      </c>
      <c r="P29" s="97">
        <v>1</v>
      </c>
      <c r="Q29" s="97">
        <v>21</v>
      </c>
      <c r="R29" s="97">
        <v>1</v>
      </c>
      <c r="S29" s="98"/>
      <c r="T29" s="98"/>
      <c r="U29" s="98"/>
      <c r="V29" s="97"/>
      <c r="W29" s="97"/>
      <c r="X29" s="98"/>
      <c r="Y29" s="52"/>
      <c r="Z29" s="80"/>
      <c r="AA29" s="52"/>
      <c r="AB29" s="52"/>
      <c r="AC29" s="52"/>
      <c r="AD29" s="52"/>
      <c r="AE29" s="52"/>
      <c r="AF29" s="52"/>
      <c r="AG29" s="52"/>
      <c r="AH29" s="7"/>
      <c r="AI29" s="52"/>
      <c r="AJ29" s="52"/>
      <c r="AK29" s="52"/>
    </row>
    <row r="30" spans="1:37" ht="15" customHeight="1" x14ac:dyDescent="0.25">
      <c r="A30" s="8" t="s">
        <v>12</v>
      </c>
      <c r="B30" s="23"/>
      <c r="C30" s="33">
        <f>IF(C26=0, "NA", C29*100/C26)</f>
        <v>101.69793818026736</v>
      </c>
      <c r="D30" s="24">
        <f>IF(D26=0, "NA", D29*100/D26)</f>
        <v>189.34934631462892</v>
      </c>
      <c r="E30" s="24">
        <f>IF(E26=0, "NA", E29*100/E26)</f>
        <v>51.985376201802886</v>
      </c>
      <c r="F30" s="24">
        <f>IF(F26=0, "NA", F29*100/F26)</f>
        <v>74.632432628181164</v>
      </c>
      <c r="G30" s="25"/>
      <c r="H30" s="32"/>
      <c r="I30" s="100">
        <f t="shared" si="0"/>
        <v>3520</v>
      </c>
      <c r="J30" s="32"/>
      <c r="K30" s="100">
        <f t="shared" si="1"/>
        <v>29</v>
      </c>
      <c r="L30" s="100">
        <v>2816</v>
      </c>
      <c r="M30" s="100">
        <v>23</v>
      </c>
      <c r="N30" s="102">
        <v>43251</v>
      </c>
      <c r="O30" s="97">
        <v>12</v>
      </c>
      <c r="P30" s="97">
        <v>4</v>
      </c>
      <c r="Q30" s="97">
        <v>129</v>
      </c>
      <c r="R30" s="98">
        <v>2</v>
      </c>
      <c r="S30" s="98"/>
      <c r="T30" s="98"/>
      <c r="U30" s="97"/>
      <c r="V30" s="97"/>
      <c r="W30" s="97"/>
      <c r="X30" s="98"/>
      <c r="Y30" s="52"/>
      <c r="Z30" s="80"/>
      <c r="AA30" s="52"/>
      <c r="AB30" s="52"/>
      <c r="AC30" s="52"/>
      <c r="AD30" s="52"/>
      <c r="AE30" s="52"/>
      <c r="AF30" s="52"/>
      <c r="AG30" s="52"/>
      <c r="AH30" s="7"/>
      <c r="AI30" s="52"/>
      <c r="AJ30" s="52"/>
      <c r="AK30" s="52"/>
    </row>
    <row r="31" spans="1:37" ht="15" customHeight="1" x14ac:dyDescent="0.25">
      <c r="A31" s="8">
        <v>17</v>
      </c>
      <c r="H31" s="99"/>
      <c r="I31" s="100">
        <f t="shared" si="0"/>
        <v>3520</v>
      </c>
      <c r="J31" s="99"/>
      <c r="K31" s="100">
        <f t="shared" si="1"/>
        <v>29</v>
      </c>
      <c r="L31" s="100">
        <v>2816</v>
      </c>
      <c r="M31" s="100">
        <v>23</v>
      </c>
      <c r="N31" s="102">
        <v>43272</v>
      </c>
      <c r="O31" s="98">
        <v>46</v>
      </c>
      <c r="P31" s="98">
        <v>1</v>
      </c>
      <c r="Q31" s="98">
        <v>88</v>
      </c>
      <c r="R31" s="98">
        <v>3</v>
      </c>
      <c r="S31" s="98"/>
      <c r="T31" s="98"/>
      <c r="U31" s="98"/>
      <c r="V31" s="97"/>
      <c r="W31" s="97"/>
      <c r="X31" s="98"/>
      <c r="Y31" s="52"/>
      <c r="Z31" s="80"/>
      <c r="AA31" s="52"/>
      <c r="AB31" s="52"/>
      <c r="AC31" s="52"/>
      <c r="AD31" s="52"/>
      <c r="AE31" s="52"/>
      <c r="AF31" s="52"/>
      <c r="AG31" s="52"/>
      <c r="AH31" s="7"/>
      <c r="AI31" s="52"/>
      <c r="AJ31" s="52"/>
      <c r="AK31" s="52"/>
    </row>
    <row r="32" spans="1:37" ht="15" customHeight="1" x14ac:dyDescent="0.25">
      <c r="A32" s="8">
        <v>18</v>
      </c>
      <c r="H32" s="99"/>
      <c r="I32" s="100">
        <f t="shared" si="0"/>
        <v>3520</v>
      </c>
      <c r="J32" s="99"/>
      <c r="K32" s="100">
        <f t="shared" si="1"/>
        <v>29</v>
      </c>
      <c r="L32" s="100">
        <v>2816</v>
      </c>
      <c r="M32" s="100">
        <v>23</v>
      </c>
      <c r="N32" s="102">
        <v>43314</v>
      </c>
      <c r="O32" s="97">
        <v>6</v>
      </c>
      <c r="P32" s="97">
        <v>0</v>
      </c>
      <c r="Q32" s="97">
        <v>32</v>
      </c>
      <c r="R32" s="97">
        <v>8</v>
      </c>
      <c r="S32" s="97"/>
      <c r="T32" s="98"/>
      <c r="U32" s="98"/>
      <c r="V32" s="97"/>
      <c r="W32" s="97"/>
      <c r="X32" s="97"/>
      <c r="Y32" s="52"/>
      <c r="Z32" s="80"/>
      <c r="AA32" s="52"/>
      <c r="AB32" s="52"/>
      <c r="AC32" s="52"/>
      <c r="AD32" s="80"/>
      <c r="AE32" s="52"/>
      <c r="AF32" s="52"/>
      <c r="AG32" s="52"/>
      <c r="AH32" s="7"/>
      <c r="AI32" s="52"/>
      <c r="AJ32" s="52"/>
      <c r="AK32" s="52"/>
    </row>
    <row r="33" spans="1:37" ht="15" customHeight="1" x14ac:dyDescent="0.25">
      <c r="A33" s="8">
        <v>19</v>
      </c>
      <c r="H33" s="99"/>
      <c r="I33" s="100">
        <f t="shared" si="0"/>
        <v>3520</v>
      </c>
      <c r="J33" s="99"/>
      <c r="K33" s="100">
        <f t="shared" si="1"/>
        <v>29</v>
      </c>
      <c r="L33" s="100">
        <v>2816</v>
      </c>
      <c r="M33" s="100">
        <v>23</v>
      </c>
      <c r="N33" s="102">
        <v>43339</v>
      </c>
      <c r="O33" s="97">
        <v>117</v>
      </c>
      <c r="P33" s="97">
        <v>4</v>
      </c>
      <c r="Q33" s="97">
        <v>13</v>
      </c>
      <c r="R33" s="97">
        <v>0</v>
      </c>
      <c r="S33" s="98"/>
      <c r="T33" s="98"/>
      <c r="U33" s="98"/>
      <c r="V33" s="97"/>
      <c r="W33" s="97"/>
      <c r="X33" s="98"/>
      <c r="Y33" s="1"/>
      <c r="Z33" s="80"/>
      <c r="AA33" s="80"/>
      <c r="AB33" s="80"/>
      <c r="AC33" s="80"/>
      <c r="AD33" s="80"/>
      <c r="AE33" s="80"/>
      <c r="AF33" s="80"/>
      <c r="AG33" s="7"/>
      <c r="AH33" s="7"/>
      <c r="AI33" s="7"/>
      <c r="AJ33" s="7"/>
      <c r="AK33" s="7"/>
    </row>
    <row r="34" spans="1:37" ht="15" customHeight="1" x14ac:dyDescent="0.25">
      <c r="A34" s="8">
        <v>20</v>
      </c>
      <c r="H34" s="99"/>
      <c r="I34" s="100">
        <f t="shared" si="0"/>
        <v>3520</v>
      </c>
      <c r="J34" s="99"/>
      <c r="K34" s="100">
        <f t="shared" si="1"/>
        <v>29</v>
      </c>
      <c r="L34" s="100">
        <v>2816</v>
      </c>
      <c r="M34" s="100">
        <v>23</v>
      </c>
      <c r="N34" s="102">
        <v>43349</v>
      </c>
      <c r="O34" s="97">
        <v>7</v>
      </c>
      <c r="P34" s="97">
        <v>4</v>
      </c>
      <c r="Q34" s="97">
        <v>14</v>
      </c>
      <c r="R34" s="97">
        <v>11</v>
      </c>
      <c r="S34" s="97"/>
      <c r="T34" s="97"/>
      <c r="U34" s="97"/>
      <c r="V34" s="97"/>
      <c r="W34" s="97"/>
      <c r="X34" s="97"/>
      <c r="Y34"/>
      <c r="Z34" s="80"/>
      <c r="AA34" s="80"/>
      <c r="AB34" s="61"/>
      <c r="AC34" s="61"/>
      <c r="AD34" s="61"/>
      <c r="AE34" s="80"/>
      <c r="AF34" s="80"/>
      <c r="AG34" s="7"/>
      <c r="AH34" s="7"/>
      <c r="AI34" s="7"/>
      <c r="AJ34" s="7"/>
      <c r="AK34" s="7"/>
    </row>
    <row r="35" spans="1:37" ht="15" customHeight="1" x14ac:dyDescent="0.25">
      <c r="A35" s="8">
        <v>21</v>
      </c>
      <c r="H35" s="99"/>
      <c r="I35" s="100">
        <f t="shared" si="0"/>
        <v>3520</v>
      </c>
      <c r="J35" s="99"/>
      <c r="K35" s="100">
        <v>29</v>
      </c>
      <c r="L35" s="100">
        <v>2816</v>
      </c>
      <c r="M35" s="100">
        <v>23</v>
      </c>
      <c r="N35" s="102">
        <v>43356</v>
      </c>
      <c r="O35" s="97">
        <v>19</v>
      </c>
      <c r="P35" s="97">
        <v>13</v>
      </c>
      <c r="Q35" s="97">
        <v>18</v>
      </c>
      <c r="R35" s="97">
        <v>5</v>
      </c>
      <c r="S35" s="98"/>
      <c r="T35" s="98"/>
      <c r="U35" s="98"/>
      <c r="V35" s="98"/>
      <c r="W35" s="98"/>
      <c r="X35" s="98"/>
      <c r="Y35"/>
      <c r="Z35" s="80"/>
      <c r="AA35" s="80"/>
      <c r="AB35" s="61"/>
      <c r="AC35" s="61"/>
      <c r="AD35" s="61"/>
      <c r="AE35" s="80"/>
      <c r="AF35" s="80"/>
      <c r="AG35" s="7"/>
      <c r="AH35" s="7"/>
      <c r="AI35" s="7"/>
      <c r="AJ35" s="7"/>
      <c r="AK35" s="7"/>
    </row>
    <row r="36" spans="1:37" ht="15" customHeight="1" x14ac:dyDescent="0.25">
      <c r="A36" s="8">
        <v>22</v>
      </c>
      <c r="H36" s="99"/>
      <c r="I36" s="100">
        <f t="shared" si="0"/>
        <v>3520</v>
      </c>
      <c r="J36" s="99"/>
      <c r="K36" s="100">
        <v>29</v>
      </c>
      <c r="L36" s="100">
        <v>2816</v>
      </c>
      <c r="M36" s="100">
        <v>23</v>
      </c>
      <c r="N36" s="102">
        <v>43360</v>
      </c>
      <c r="O36" s="97">
        <v>15</v>
      </c>
      <c r="P36" s="97">
        <v>15</v>
      </c>
      <c r="Q36" s="97">
        <v>19</v>
      </c>
      <c r="R36" s="98">
        <v>10</v>
      </c>
      <c r="S36" s="98"/>
      <c r="T36" s="98"/>
      <c r="U36" s="98"/>
      <c r="V36" s="97"/>
      <c r="W36" s="97"/>
      <c r="X36" s="98"/>
      <c r="Y36" s="62"/>
      <c r="Z36" s="80"/>
      <c r="AA36" s="80"/>
      <c r="AB36" s="62"/>
      <c r="AC36" s="62"/>
      <c r="AD36" s="62"/>
      <c r="AE36" s="80"/>
      <c r="AF36" s="80"/>
      <c r="AG36" s="7"/>
      <c r="AH36" s="7"/>
      <c r="AI36" s="7"/>
      <c r="AJ36" s="7"/>
      <c r="AK36" s="7"/>
    </row>
    <row r="37" spans="1:37" ht="15" customHeight="1" x14ac:dyDescent="0.25">
      <c r="A37" s="8">
        <v>23</v>
      </c>
      <c r="H37" s="99"/>
      <c r="I37" s="100">
        <f t="shared" si="0"/>
        <v>3520</v>
      </c>
      <c r="J37" s="99"/>
      <c r="K37" s="100">
        <v>29</v>
      </c>
      <c r="L37" s="100">
        <v>2816</v>
      </c>
      <c r="M37" s="100">
        <v>23</v>
      </c>
      <c r="N37" s="102">
        <v>43372</v>
      </c>
      <c r="O37" s="98">
        <v>106</v>
      </c>
      <c r="P37" s="98">
        <v>15</v>
      </c>
      <c r="Q37" s="98">
        <v>469</v>
      </c>
      <c r="R37" s="98">
        <v>20</v>
      </c>
      <c r="S37" s="98"/>
      <c r="T37" s="98"/>
      <c r="U37" s="98"/>
      <c r="V37" s="98"/>
      <c r="W37" s="98"/>
      <c r="X37" s="98"/>
      <c r="Y37" s="52"/>
      <c r="Z37" s="80"/>
      <c r="AA37" s="80"/>
      <c r="AB37" s="52"/>
      <c r="AC37" s="52"/>
      <c r="AD37" s="52"/>
      <c r="AE37" s="80"/>
      <c r="AF37" s="80"/>
      <c r="AG37" s="7"/>
      <c r="AH37" s="7"/>
      <c r="AI37" s="7"/>
      <c r="AJ37" s="7"/>
      <c r="AK37" s="7"/>
    </row>
    <row r="38" spans="1:37" ht="15" customHeight="1" x14ac:dyDescent="0.25">
      <c r="A38" s="8">
        <v>24</v>
      </c>
      <c r="H38" s="99"/>
      <c r="I38" s="100">
        <f t="shared" si="0"/>
        <v>3520</v>
      </c>
      <c r="J38" s="99"/>
      <c r="K38" s="100">
        <v>29</v>
      </c>
      <c r="L38" s="100">
        <v>2816</v>
      </c>
      <c r="M38" s="100">
        <v>23</v>
      </c>
      <c r="N38" s="110">
        <v>43504</v>
      </c>
      <c r="O38" s="111">
        <v>274</v>
      </c>
      <c r="P38" s="111">
        <v>8</v>
      </c>
      <c r="Q38" s="111">
        <v>457</v>
      </c>
      <c r="R38" s="111">
        <v>0</v>
      </c>
      <c r="S38" s="98">
        <v>4000</v>
      </c>
      <c r="T38" s="97">
        <v>35</v>
      </c>
      <c r="U38" s="97"/>
      <c r="V38" s="97"/>
      <c r="W38" s="97"/>
      <c r="X38" s="98"/>
      <c r="Y38" s="52"/>
      <c r="Z38" s="80"/>
      <c r="AA38" s="80"/>
      <c r="AB38" s="52"/>
      <c r="AC38" s="52"/>
      <c r="AD38" s="52"/>
      <c r="AE38" s="80"/>
      <c r="AF38" s="80"/>
      <c r="AG38" s="7"/>
      <c r="AH38" s="7"/>
      <c r="AI38" s="7"/>
      <c r="AJ38" s="7"/>
      <c r="AK38" s="7"/>
    </row>
    <row r="39" spans="1:37" ht="15" customHeight="1" x14ac:dyDescent="0.25">
      <c r="A39" s="8"/>
      <c r="H39" s="99"/>
      <c r="I39" s="100">
        <f t="shared" si="0"/>
        <v>3520</v>
      </c>
      <c r="J39" s="99"/>
      <c r="K39" s="100">
        <v>29</v>
      </c>
      <c r="L39" s="100">
        <v>2816</v>
      </c>
      <c r="M39" s="100">
        <v>23</v>
      </c>
      <c r="N39" s="110">
        <v>43535</v>
      </c>
      <c r="O39" s="111">
        <v>15</v>
      </c>
      <c r="P39" s="111">
        <v>0</v>
      </c>
      <c r="Q39" s="111">
        <v>7</v>
      </c>
      <c r="R39" s="111">
        <v>0</v>
      </c>
      <c r="S39" s="98"/>
      <c r="T39" s="97"/>
      <c r="U39" s="97"/>
      <c r="V39" s="97"/>
      <c r="W39" s="97"/>
      <c r="X39" s="98"/>
      <c r="Y39" s="52"/>
      <c r="Z39" s="80"/>
      <c r="AA39" s="80"/>
      <c r="AB39" s="52"/>
      <c r="AC39" s="52"/>
      <c r="AD39" s="52"/>
      <c r="AE39" s="80"/>
      <c r="AF39" s="80"/>
      <c r="AG39" s="7"/>
      <c r="AH39" s="7"/>
      <c r="AI39" s="7"/>
      <c r="AJ39" s="7"/>
      <c r="AK39" s="7"/>
    </row>
    <row r="40" spans="1:37" ht="15" customHeight="1" x14ac:dyDescent="0.25">
      <c r="A40" s="8">
        <v>25</v>
      </c>
      <c r="H40" s="99"/>
      <c r="I40" s="100">
        <f t="shared" si="0"/>
        <v>3520</v>
      </c>
      <c r="J40" s="99"/>
      <c r="K40" s="100">
        <v>29</v>
      </c>
      <c r="L40" s="100">
        <v>2816</v>
      </c>
      <c r="M40" s="100">
        <v>23</v>
      </c>
      <c r="N40" s="112">
        <v>43633</v>
      </c>
      <c r="O40" s="111">
        <v>1</v>
      </c>
      <c r="P40" s="111">
        <v>0</v>
      </c>
      <c r="Q40" s="111">
        <v>37</v>
      </c>
      <c r="R40" s="111">
        <v>8</v>
      </c>
      <c r="S40" s="98"/>
      <c r="T40" s="97"/>
      <c r="U40" s="97"/>
      <c r="V40" s="97"/>
      <c r="W40" s="97"/>
      <c r="X40" s="98"/>
      <c r="Y40" s="52"/>
      <c r="Z40" s="1"/>
      <c r="AA40" s="1"/>
      <c r="AB40" s="52"/>
      <c r="AC40" s="52"/>
      <c r="AD40" s="52"/>
      <c r="AE40" s="1"/>
      <c r="AF40" s="1"/>
    </row>
    <row r="41" spans="1:37" ht="15" customHeight="1" x14ac:dyDescent="0.25">
      <c r="A41" s="8">
        <v>26</v>
      </c>
      <c r="H41" s="99"/>
      <c r="I41" s="100">
        <f t="shared" si="0"/>
        <v>3520</v>
      </c>
      <c r="J41" s="99"/>
      <c r="K41" s="100">
        <v>29</v>
      </c>
      <c r="L41" s="100">
        <v>2816</v>
      </c>
      <c r="M41" s="100">
        <v>23</v>
      </c>
      <c r="N41" s="112">
        <v>43726</v>
      </c>
      <c r="O41" s="111">
        <v>93</v>
      </c>
      <c r="P41" s="111">
        <v>5</v>
      </c>
      <c r="Q41" s="111">
        <v>10</v>
      </c>
      <c r="R41" s="111">
        <v>1</v>
      </c>
      <c r="S41" s="97"/>
      <c r="T41" s="97"/>
      <c r="U41" s="97"/>
      <c r="V41" s="97"/>
      <c r="W41" s="97"/>
      <c r="X41" s="97"/>
      <c r="Y41" s="52"/>
      <c r="Z41" s="1"/>
      <c r="AA41" s="1"/>
      <c r="AB41" s="52"/>
      <c r="AC41" s="52"/>
      <c r="AD41" s="52"/>
      <c r="AE41" s="1"/>
      <c r="AF41" s="1"/>
    </row>
    <row r="42" spans="1:37" ht="15" customHeight="1" x14ac:dyDescent="0.25">
      <c r="A42" s="8" t="s">
        <v>8</v>
      </c>
      <c r="H42" s="99"/>
      <c r="I42" s="100">
        <f t="shared" si="0"/>
        <v>3520</v>
      </c>
      <c r="J42" s="99"/>
      <c r="K42" s="100">
        <v>29</v>
      </c>
      <c r="L42" s="100">
        <v>2816</v>
      </c>
      <c r="M42" s="100">
        <v>23</v>
      </c>
      <c r="N42" s="112">
        <v>43730</v>
      </c>
      <c r="O42" s="111">
        <v>3</v>
      </c>
      <c r="P42" s="111">
        <v>0</v>
      </c>
      <c r="Q42" s="111">
        <v>1</v>
      </c>
      <c r="R42" s="111">
        <v>1</v>
      </c>
      <c r="S42" s="97"/>
      <c r="T42" s="97"/>
      <c r="U42" s="97"/>
      <c r="V42" s="97"/>
      <c r="W42" s="97"/>
      <c r="X42" s="98"/>
      <c r="Y42" s="52"/>
      <c r="Z42" s="1"/>
      <c r="AA42" s="1"/>
      <c r="AB42" s="52"/>
      <c r="AC42" s="52"/>
      <c r="AD42" s="52"/>
      <c r="AE42" s="1"/>
      <c r="AF42" s="1"/>
    </row>
    <row r="43" spans="1:37" ht="15" customHeight="1" x14ac:dyDescent="0.25">
      <c r="A43" s="8" t="s">
        <v>9</v>
      </c>
      <c r="H43" s="99"/>
      <c r="I43" s="100">
        <f t="shared" si="0"/>
        <v>3520</v>
      </c>
      <c r="J43" s="99"/>
      <c r="K43" s="100">
        <v>29</v>
      </c>
      <c r="L43" s="100">
        <v>2816</v>
      </c>
      <c r="M43" s="100">
        <v>23</v>
      </c>
      <c r="N43" s="112">
        <v>43737</v>
      </c>
      <c r="O43" s="111">
        <v>10</v>
      </c>
      <c r="P43" s="111">
        <v>0</v>
      </c>
      <c r="Q43" s="111">
        <v>9</v>
      </c>
      <c r="R43" s="111">
        <v>0</v>
      </c>
      <c r="S43" s="97"/>
      <c r="T43" s="98"/>
      <c r="U43" s="98"/>
      <c r="V43" s="97"/>
      <c r="W43" s="97"/>
      <c r="X43" s="97"/>
      <c r="Y43" s="52"/>
      <c r="Z43" s="1"/>
      <c r="AA43" s="1"/>
      <c r="AB43" s="52"/>
      <c r="AC43" s="52"/>
      <c r="AD43" s="52"/>
      <c r="AE43" s="1"/>
      <c r="AF43" s="1"/>
    </row>
    <row r="44" spans="1:37" ht="15" customHeight="1" x14ac:dyDescent="0.25">
      <c r="A44" s="8" t="s">
        <v>10</v>
      </c>
      <c r="H44" s="99"/>
      <c r="I44" s="100">
        <f t="shared" si="0"/>
        <v>3520</v>
      </c>
      <c r="J44" s="99"/>
      <c r="K44" s="100">
        <v>29</v>
      </c>
      <c r="L44" s="100">
        <v>2816</v>
      </c>
      <c r="M44" s="100">
        <v>23</v>
      </c>
      <c r="N44" s="112">
        <v>43740</v>
      </c>
      <c r="O44" s="111">
        <v>0</v>
      </c>
      <c r="P44" s="111">
        <v>0</v>
      </c>
      <c r="Q44" s="111">
        <v>11</v>
      </c>
      <c r="R44" s="111">
        <v>7</v>
      </c>
      <c r="S44" s="97"/>
      <c r="T44" s="97"/>
      <c r="U44" s="97"/>
      <c r="V44" s="97"/>
      <c r="W44" s="97"/>
      <c r="X44" s="98"/>
      <c r="Y44" s="52"/>
      <c r="Z44" s="1"/>
      <c r="AA44" s="1"/>
      <c r="AB44" s="52"/>
      <c r="AC44" s="52"/>
      <c r="AD44" s="52"/>
      <c r="AE44" s="1"/>
      <c r="AF44" s="1"/>
    </row>
    <row r="45" spans="1:37" ht="15" customHeight="1" x14ac:dyDescent="0.25">
      <c r="A45" s="8" t="s">
        <v>11</v>
      </c>
      <c r="H45" s="99"/>
      <c r="I45" s="100">
        <f t="shared" si="0"/>
        <v>3520</v>
      </c>
      <c r="J45" s="99"/>
      <c r="K45" s="100">
        <v>29</v>
      </c>
      <c r="L45" s="100">
        <v>2816</v>
      </c>
      <c r="M45" s="100">
        <v>23</v>
      </c>
      <c r="N45" s="112">
        <v>43750</v>
      </c>
      <c r="O45" s="111">
        <v>46</v>
      </c>
      <c r="P45" s="111">
        <v>6</v>
      </c>
      <c r="Q45" s="111">
        <v>42</v>
      </c>
      <c r="R45" s="111">
        <v>9</v>
      </c>
      <c r="S45" s="97"/>
      <c r="T45" s="98"/>
      <c r="U45" s="98"/>
      <c r="V45" s="97"/>
      <c r="W45" s="97"/>
      <c r="X45" s="97"/>
      <c r="Y45" s="52"/>
      <c r="Z45" s="1"/>
      <c r="AA45" s="1"/>
      <c r="AB45" s="52"/>
      <c r="AC45" s="52"/>
      <c r="AD45" s="52"/>
      <c r="AE45" s="1"/>
      <c r="AF45" s="1"/>
    </row>
    <row r="46" spans="1:37" ht="15" customHeight="1" x14ac:dyDescent="0.25">
      <c r="A46" s="8" t="s">
        <v>12</v>
      </c>
      <c r="H46" s="99"/>
      <c r="I46" s="100">
        <f t="shared" si="0"/>
        <v>3520</v>
      </c>
      <c r="J46" s="99"/>
      <c r="K46" s="100">
        <v>29</v>
      </c>
      <c r="L46" s="100">
        <v>2816</v>
      </c>
      <c r="M46" s="100">
        <v>23</v>
      </c>
      <c r="N46" s="112">
        <v>43761</v>
      </c>
      <c r="O46" s="111">
        <v>11</v>
      </c>
      <c r="P46" s="111">
        <v>1</v>
      </c>
      <c r="Q46" s="111">
        <v>13</v>
      </c>
      <c r="R46" s="111">
        <v>1</v>
      </c>
      <c r="S46" s="97"/>
      <c r="T46" s="98"/>
      <c r="U46" s="98"/>
      <c r="V46" s="98"/>
      <c r="W46" s="98"/>
      <c r="X46" s="98"/>
      <c r="Y46" s="52"/>
      <c r="Z46" s="1"/>
      <c r="AA46" s="1"/>
      <c r="AB46" s="52"/>
      <c r="AC46" s="52"/>
      <c r="AD46" s="52"/>
      <c r="AE46" s="1"/>
      <c r="AF46" s="1"/>
    </row>
    <row r="47" spans="1:37" ht="15" customHeight="1" x14ac:dyDescent="0.25">
      <c r="H47" s="99"/>
      <c r="I47" s="100">
        <f t="shared" si="0"/>
        <v>3520</v>
      </c>
      <c r="J47" s="99"/>
      <c r="K47" s="100">
        <v>29</v>
      </c>
      <c r="L47" s="100">
        <v>2816</v>
      </c>
      <c r="M47" s="100">
        <v>23</v>
      </c>
      <c r="N47" s="112">
        <v>43815</v>
      </c>
      <c r="O47" s="111">
        <v>87</v>
      </c>
      <c r="P47" s="111">
        <v>4</v>
      </c>
      <c r="Q47" s="115">
        <v>25</v>
      </c>
      <c r="R47" s="115">
        <v>2</v>
      </c>
      <c r="S47" s="97"/>
      <c r="T47" s="98"/>
      <c r="U47" s="98"/>
      <c r="V47" s="97"/>
      <c r="W47" s="97"/>
      <c r="X47" s="97"/>
    </row>
    <row r="48" spans="1:37" ht="15.9" customHeight="1" x14ac:dyDescent="0.25">
      <c r="H48" s="7"/>
      <c r="I48" s="63"/>
      <c r="J48" s="63"/>
      <c r="K48" s="63"/>
      <c r="L48" s="20"/>
      <c r="M48" s="20"/>
      <c r="N48" s="109" t="s">
        <v>10</v>
      </c>
      <c r="O48" s="97">
        <f>MAX(O38:O47)</f>
        <v>274</v>
      </c>
      <c r="P48" s="97">
        <f t="shared" ref="P48:R48" si="2">MAX(P38:P47)</f>
        <v>8</v>
      </c>
      <c r="Q48" s="97">
        <f t="shared" si="2"/>
        <v>457</v>
      </c>
      <c r="R48" s="97">
        <f t="shared" si="2"/>
        <v>9</v>
      </c>
      <c r="S48" s="26"/>
    </row>
    <row r="49" spans="1:18" ht="15.9" customHeight="1" x14ac:dyDescent="0.25">
      <c r="H49" s="7"/>
      <c r="I49" s="63"/>
      <c r="J49" s="63"/>
      <c r="K49" s="63"/>
      <c r="L49" s="20"/>
      <c r="M49" s="20"/>
      <c r="N49" s="109" t="s">
        <v>9</v>
      </c>
      <c r="O49" s="97">
        <f>MIN(O38:O47)</f>
        <v>0</v>
      </c>
      <c r="P49" s="97">
        <f t="shared" ref="P49:R49" si="3">MIN(P38:P47)</f>
        <v>0</v>
      </c>
      <c r="Q49" s="97">
        <f t="shared" si="3"/>
        <v>1</v>
      </c>
      <c r="R49" s="97">
        <f t="shared" si="3"/>
        <v>0</v>
      </c>
    </row>
    <row r="50" spans="1:18" ht="15.9" customHeight="1" x14ac:dyDescent="0.25">
      <c r="H50" s="7"/>
      <c r="I50" s="63"/>
      <c r="J50" s="63"/>
      <c r="K50" s="63"/>
      <c r="L50" s="20"/>
      <c r="M50" s="20"/>
    </row>
    <row r="51" spans="1:18" ht="15.9" customHeight="1" x14ac:dyDescent="0.25">
      <c r="G51" s="39"/>
      <c r="H51" s="7"/>
      <c r="I51" s="63"/>
      <c r="J51" s="63"/>
      <c r="K51" s="63"/>
      <c r="L51" s="20"/>
      <c r="M51" s="20"/>
    </row>
    <row r="52" spans="1:18" ht="15.9" customHeight="1" x14ac:dyDescent="0.25">
      <c r="G52" s="39"/>
      <c r="H52" s="7"/>
      <c r="I52" s="63"/>
      <c r="J52" s="63"/>
      <c r="K52" s="63"/>
      <c r="L52" s="20"/>
      <c r="M52" s="20"/>
      <c r="N52" s="108" t="s">
        <v>10</v>
      </c>
      <c r="O52" s="97">
        <f>MAX(O22:O37)</f>
        <v>990</v>
      </c>
      <c r="P52" s="97">
        <f t="shared" ref="P52:R52" si="4">MAX(P22:P37)</f>
        <v>19</v>
      </c>
      <c r="Q52" s="97">
        <f t="shared" si="4"/>
        <v>682</v>
      </c>
      <c r="R52" s="97">
        <f t="shared" si="4"/>
        <v>20</v>
      </c>
    </row>
    <row r="53" spans="1:18" ht="15.9" customHeight="1" x14ac:dyDescent="0.25">
      <c r="H53" s="7"/>
      <c r="I53" s="63"/>
      <c r="J53" s="63"/>
      <c r="K53" s="63"/>
      <c r="L53" s="20"/>
      <c r="M53" s="20"/>
      <c r="N53" s="108" t="s">
        <v>9</v>
      </c>
      <c r="O53" s="97">
        <f>MIN(O22:O37)</f>
        <v>6</v>
      </c>
      <c r="P53" s="97">
        <f t="shared" ref="P53:R53" si="5">MIN(P22:P37)</f>
        <v>0</v>
      </c>
      <c r="Q53" s="97">
        <f t="shared" si="5"/>
        <v>4</v>
      </c>
      <c r="R53" s="97">
        <f t="shared" si="5"/>
        <v>0</v>
      </c>
    </row>
    <row r="54" spans="1:18" ht="15.9" customHeight="1" x14ac:dyDescent="0.25">
      <c r="A54" s="27"/>
      <c r="H54" s="7"/>
      <c r="I54" s="63"/>
      <c r="J54" s="63"/>
      <c r="K54" s="63"/>
      <c r="L54" s="20"/>
      <c r="M54" s="20"/>
    </row>
    <row r="55" spans="1:18" ht="15.9" customHeight="1" x14ac:dyDescent="0.25">
      <c r="H55" s="7"/>
      <c r="I55" s="63"/>
      <c r="J55" s="63"/>
      <c r="K55" s="63"/>
      <c r="L55" s="20"/>
      <c r="M55" s="20"/>
    </row>
    <row r="56" spans="1:18" ht="15.9" customHeight="1" x14ac:dyDescent="0.25">
      <c r="H56" s="7"/>
      <c r="I56" s="63"/>
      <c r="J56" s="63"/>
      <c r="K56" s="63"/>
      <c r="L56" s="63"/>
      <c r="M56" s="5"/>
    </row>
    <row r="57" spans="1:18" ht="15.9" customHeight="1" x14ac:dyDescent="0.25">
      <c r="H57" s="7"/>
      <c r="I57" s="63"/>
      <c r="J57" s="63"/>
      <c r="K57" s="63"/>
      <c r="L57" s="63"/>
      <c r="M57" s="5"/>
    </row>
    <row r="58" spans="1:18" ht="15.9" customHeight="1" x14ac:dyDescent="0.25">
      <c r="H58" s="7"/>
      <c r="I58" s="63"/>
      <c r="J58" s="63"/>
      <c r="K58" s="63"/>
      <c r="L58" s="63"/>
      <c r="M58" s="5"/>
    </row>
    <row r="59" spans="1:18" ht="15.9" customHeight="1" x14ac:dyDescent="0.25">
      <c r="H59" s="7"/>
      <c r="I59" s="63"/>
      <c r="J59" s="63"/>
      <c r="K59" s="63"/>
      <c r="L59" s="63"/>
      <c r="M59" s="7"/>
      <c r="N59" s="7"/>
      <c r="O59" s="7"/>
      <c r="P59" s="7"/>
      <c r="Q59" s="7"/>
    </row>
    <row r="60" spans="1:18" ht="15.9" customHeight="1" x14ac:dyDescent="0.25">
      <c r="H60" s="7"/>
      <c r="I60" s="63"/>
      <c r="J60" s="63"/>
      <c r="K60" s="63"/>
      <c r="L60" s="63"/>
      <c r="M60" s="7"/>
      <c r="N60" s="7"/>
      <c r="O60" s="7"/>
      <c r="P60" s="7"/>
      <c r="Q60" s="7"/>
    </row>
    <row r="61" spans="1:18" ht="15.9" customHeight="1" x14ac:dyDescent="0.25">
      <c r="H61" s="7"/>
      <c r="I61" s="63"/>
      <c r="J61" s="63"/>
      <c r="K61" s="63"/>
      <c r="L61" s="63"/>
      <c r="M61" s="7"/>
      <c r="N61" s="7"/>
      <c r="O61" s="7"/>
      <c r="P61" s="7"/>
      <c r="Q61" s="7"/>
    </row>
    <row r="62" spans="1:18" ht="15.9" customHeight="1" x14ac:dyDescent="0.25">
      <c r="H62" s="7"/>
      <c r="I62" s="63"/>
      <c r="J62" s="63"/>
      <c r="K62" s="63"/>
      <c r="L62" s="63"/>
      <c r="M62" s="7"/>
      <c r="N62" s="7"/>
      <c r="O62" s="7"/>
      <c r="P62" s="7"/>
      <c r="Q62" s="7"/>
    </row>
    <row r="63" spans="1:18" ht="15.9" customHeight="1" x14ac:dyDescent="0.25">
      <c r="H63" s="7"/>
      <c r="I63" s="63"/>
      <c r="J63" s="63"/>
      <c r="K63" s="63"/>
      <c r="L63" s="63"/>
      <c r="M63" s="7"/>
      <c r="N63" s="7"/>
      <c r="O63" s="7"/>
      <c r="P63" s="7"/>
      <c r="Q63" s="7"/>
    </row>
    <row r="64" spans="1:18" ht="15.9" customHeight="1" x14ac:dyDescent="0.25">
      <c r="H64" s="7"/>
      <c r="I64" s="63"/>
      <c r="J64" s="63"/>
      <c r="K64" s="63"/>
      <c r="L64" s="63"/>
      <c r="M64" s="7"/>
      <c r="N64" s="7"/>
      <c r="O64" s="7"/>
      <c r="P64" s="7"/>
      <c r="Q64" s="7"/>
    </row>
    <row r="65" spans="1:28" ht="15.9" customHeight="1" x14ac:dyDescent="0.25">
      <c r="A65" s="6"/>
      <c r="H65" s="7"/>
      <c r="I65" s="63"/>
      <c r="J65" s="63"/>
      <c r="K65" s="63"/>
      <c r="L65" s="63"/>
      <c r="M65" s="7"/>
      <c r="N65" s="7"/>
      <c r="O65" s="7"/>
      <c r="P65" s="7"/>
      <c r="Q65" s="7"/>
    </row>
    <row r="66" spans="1:28" ht="15.9" customHeight="1" x14ac:dyDescent="0.25">
      <c r="A66" s="86" t="s">
        <v>37</v>
      </c>
      <c r="B66" s="6"/>
      <c r="C66" s="6"/>
      <c r="D66" s="6"/>
      <c r="E66" s="6"/>
      <c r="F66" s="6"/>
      <c r="H66" s="7"/>
      <c r="I66" s="63"/>
      <c r="J66" s="63"/>
      <c r="K66" s="63"/>
      <c r="L66" s="63"/>
      <c r="M66" s="7"/>
      <c r="N66" s="7"/>
      <c r="O66" s="7"/>
      <c r="P66" s="7"/>
      <c r="Q66" s="7"/>
    </row>
    <row r="67" spans="1:28" ht="15.9" customHeight="1" x14ac:dyDescent="0.25">
      <c r="A67" s="85" t="s">
        <v>44</v>
      </c>
      <c r="B67" s="86"/>
      <c r="C67" s="86"/>
      <c r="D67" s="86"/>
      <c r="E67" s="86"/>
      <c r="F67" s="86"/>
      <c r="H67" s="7"/>
      <c r="I67" s="71"/>
      <c r="J67" s="71"/>
      <c r="K67" s="71"/>
      <c r="L67" s="71"/>
      <c r="M67" s="7"/>
      <c r="N67" s="7"/>
      <c r="O67" s="7"/>
      <c r="P67" s="7"/>
      <c r="Q67" s="7"/>
    </row>
    <row r="68" spans="1:28" ht="15.9" customHeight="1" x14ac:dyDescent="0.25">
      <c r="B68" s="86"/>
      <c r="C68" s="86"/>
      <c r="D68" s="86"/>
      <c r="E68" s="86"/>
      <c r="F68" s="86"/>
      <c r="H68" s="7"/>
      <c r="I68" s="71"/>
      <c r="J68" s="71"/>
      <c r="K68" s="71"/>
      <c r="L68" s="71"/>
      <c r="M68" s="7"/>
      <c r="N68" s="7"/>
      <c r="O68" s="7"/>
      <c r="P68" s="7"/>
      <c r="Q68" s="7"/>
    </row>
    <row r="69" spans="1:28" ht="15.9" customHeight="1" x14ac:dyDescent="0.25">
      <c r="A69" s="27"/>
      <c r="B69" s="6"/>
      <c r="C69" s="6"/>
      <c r="D69" s="6"/>
      <c r="E69" s="6"/>
      <c r="F69" s="6"/>
      <c r="H69" s="7"/>
      <c r="I69" s="63"/>
      <c r="J69" s="63"/>
      <c r="K69" s="63"/>
      <c r="L69" s="63"/>
      <c r="M69" s="7"/>
      <c r="N69" s="7"/>
      <c r="O69" s="7"/>
      <c r="P69" s="7"/>
      <c r="Q69" s="7"/>
    </row>
    <row r="70" spans="1:28" ht="15.9" customHeight="1" x14ac:dyDescent="0.25">
      <c r="A70" s="27"/>
      <c r="B70" s="82"/>
      <c r="C70" s="82"/>
      <c r="D70" s="38"/>
      <c r="E70" s="29"/>
      <c r="F70" s="38"/>
      <c r="H70" s="7"/>
      <c r="I70" s="63"/>
      <c r="J70" s="63"/>
      <c r="K70" s="63"/>
      <c r="L70" s="63"/>
      <c r="M70" s="7"/>
      <c r="N70" s="7"/>
      <c r="O70" s="7"/>
      <c r="P70" s="7"/>
      <c r="Q70" s="7"/>
    </row>
    <row r="71" spans="1:28" s="28" customFormat="1" ht="13.5" customHeight="1" x14ac:dyDescent="0.25">
      <c r="A71" s="27"/>
      <c r="B71" s="82"/>
      <c r="C71" s="82"/>
      <c r="D71" s="82"/>
      <c r="E71" s="82"/>
      <c r="F71" s="82"/>
      <c r="G71" s="6"/>
      <c r="H71" s="7"/>
      <c r="I71" s="71"/>
      <c r="J71" s="71"/>
      <c r="K71" s="71"/>
      <c r="L71" s="71"/>
      <c r="M71" s="7"/>
      <c r="N71" s="7"/>
      <c r="O71" s="7"/>
      <c r="P71" s="7"/>
      <c r="Q71" s="7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s="28" customFormat="1" ht="15" customHeight="1" x14ac:dyDescent="0.25">
      <c r="A72" s="27"/>
      <c r="B72" s="83"/>
      <c r="C72" s="83"/>
      <c r="D72" s="83"/>
      <c r="E72" s="83"/>
      <c r="F72" s="83"/>
      <c r="G72" s="39"/>
      <c r="H72" s="7"/>
      <c r="I72" s="71"/>
      <c r="J72" s="71"/>
      <c r="K72" s="71"/>
      <c r="L72" s="71"/>
      <c r="M72" s="7"/>
      <c r="N72" s="7"/>
      <c r="O72" s="7"/>
      <c r="P72" s="7"/>
      <c r="Q72" s="7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9" customHeight="1" x14ac:dyDescent="0.25">
      <c r="A73" s="27"/>
      <c r="B73" s="29"/>
      <c r="C73" s="29"/>
      <c r="D73" s="29"/>
      <c r="E73" s="29"/>
      <c r="F73" s="38"/>
      <c r="G73" s="39"/>
      <c r="H73" s="7"/>
      <c r="I73" s="63"/>
      <c r="J73" s="63"/>
      <c r="K73" s="63"/>
      <c r="L73" s="63"/>
      <c r="M73" s="7"/>
      <c r="N73" s="7"/>
      <c r="O73" s="7"/>
      <c r="P73" s="7"/>
      <c r="Q73" s="7"/>
    </row>
    <row r="74" spans="1:28" ht="15.9" customHeight="1" x14ac:dyDescent="0.25">
      <c r="A74" s="27"/>
      <c r="B74" s="84"/>
      <c r="C74" s="84"/>
      <c r="D74" s="127"/>
      <c r="E74" s="127"/>
      <c r="F74" s="127"/>
      <c r="H74" s="7"/>
      <c r="I74" s="63"/>
      <c r="J74" s="63"/>
      <c r="K74" s="63"/>
      <c r="L74" s="63"/>
      <c r="M74" s="7"/>
      <c r="N74" s="7"/>
      <c r="O74" s="7"/>
      <c r="P74" s="7"/>
      <c r="Q74" s="7"/>
    </row>
    <row r="75" spans="1:28" ht="15.9" customHeight="1" x14ac:dyDescent="0.25">
      <c r="A75" s="27"/>
      <c r="B75" s="29"/>
      <c r="C75" s="29"/>
      <c r="D75" s="29"/>
      <c r="E75" s="29"/>
      <c r="F75" s="29"/>
      <c r="G75" s="38"/>
      <c r="H75" s="7"/>
      <c r="I75" s="63"/>
      <c r="J75" s="63"/>
      <c r="K75" s="63"/>
      <c r="L75" s="63"/>
      <c r="M75" s="7"/>
      <c r="N75" s="7"/>
      <c r="O75" s="7"/>
      <c r="P75" s="7"/>
      <c r="Q75" s="7"/>
    </row>
    <row r="76" spans="1:28" ht="15.9" customHeight="1" x14ac:dyDescent="0.25">
      <c r="B76" s="7"/>
      <c r="C76" s="7"/>
      <c r="D76" s="7"/>
      <c r="E76" s="7"/>
      <c r="F76" s="7"/>
      <c r="G76" s="30"/>
      <c r="H76" s="7"/>
      <c r="I76" s="63"/>
      <c r="J76" s="63"/>
      <c r="K76" s="63"/>
      <c r="L76" s="63"/>
      <c r="M76" s="7"/>
      <c r="N76" s="7"/>
      <c r="O76" s="7"/>
      <c r="P76" s="7"/>
      <c r="Q76" s="7"/>
    </row>
    <row r="77" spans="1:28" ht="15.9" customHeight="1" x14ac:dyDescent="0.25">
      <c r="B77" s="7"/>
      <c r="C77" s="7"/>
      <c r="D77" s="7"/>
      <c r="E77" s="7"/>
      <c r="F77" s="7"/>
      <c r="G77" s="30"/>
      <c r="H77" s="72"/>
      <c r="I77" s="72"/>
      <c r="J77" s="72"/>
      <c r="K77" s="72"/>
      <c r="L77" s="72"/>
      <c r="M77" s="7"/>
      <c r="N77" s="7"/>
      <c r="O77" s="7"/>
      <c r="P77" s="7"/>
      <c r="Q77" s="7"/>
    </row>
    <row r="78" spans="1:28" ht="15.9" customHeight="1" x14ac:dyDescent="0.25">
      <c r="G78" s="38"/>
      <c r="H78" s="72"/>
      <c r="I78" s="72"/>
      <c r="J78" s="72"/>
      <c r="K78" s="72"/>
      <c r="L78" s="72"/>
      <c r="M78" s="7"/>
      <c r="N78" s="7"/>
      <c r="O78" s="7"/>
      <c r="P78" s="7"/>
      <c r="Q78" s="7"/>
    </row>
    <row r="79" spans="1:28" ht="15.9" customHeight="1" x14ac:dyDescent="0.25">
      <c r="G79" s="38"/>
      <c r="H79" s="72"/>
      <c r="I79" s="72"/>
      <c r="J79" s="72"/>
      <c r="K79" s="72"/>
      <c r="L79" s="72"/>
      <c r="M79" s="7"/>
      <c r="N79" s="7"/>
      <c r="O79" s="7"/>
      <c r="P79" s="7"/>
      <c r="Q79" s="7"/>
    </row>
    <row r="80" spans="1:28" ht="15.9" customHeight="1" x14ac:dyDescent="0.25">
      <c r="G80" s="38"/>
      <c r="H80" s="72"/>
      <c r="I80" s="73"/>
      <c r="J80" s="73"/>
      <c r="K80" s="73"/>
      <c r="L80" s="73"/>
      <c r="M80" s="7"/>
      <c r="N80" s="7"/>
      <c r="O80" s="7"/>
      <c r="P80" s="7"/>
      <c r="Q80" s="7"/>
    </row>
    <row r="81" spans="1:36" ht="15.9" customHeight="1" x14ac:dyDescent="0.25">
      <c r="H81" s="72"/>
      <c r="I81" s="73"/>
      <c r="J81" s="73"/>
      <c r="K81" s="73"/>
      <c r="L81" s="73"/>
      <c r="M81" s="7"/>
      <c r="N81" s="7"/>
      <c r="O81" s="7"/>
      <c r="P81" s="7"/>
      <c r="Q81" s="7"/>
    </row>
    <row r="82" spans="1:36" ht="15.9" customHeight="1" x14ac:dyDescent="0.25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36" ht="15.9" customHeight="1" x14ac:dyDescent="0.25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36" ht="15.9" customHeight="1" x14ac:dyDescent="0.25">
      <c r="H84" s="74"/>
      <c r="I84" s="74"/>
      <c r="J84" s="74"/>
      <c r="K84" s="74"/>
      <c r="L84" s="74"/>
      <c r="M84" s="7"/>
      <c r="N84" s="7"/>
      <c r="O84" s="7"/>
      <c r="P84" s="7"/>
      <c r="Q84" s="7"/>
    </row>
    <row r="85" spans="1:36" ht="15.9" customHeight="1" x14ac:dyDescent="0.25">
      <c r="H85" s="75"/>
      <c r="I85" s="74"/>
      <c r="J85" s="74"/>
      <c r="K85" s="74"/>
      <c r="L85" s="74"/>
      <c r="M85" s="7"/>
      <c r="N85" s="7"/>
      <c r="O85" s="7"/>
      <c r="P85" s="7"/>
      <c r="Q85" s="7"/>
    </row>
    <row r="86" spans="1:36" ht="15.9" customHeight="1" x14ac:dyDescent="0.25">
      <c r="A86" s="6"/>
      <c r="H86" s="74"/>
      <c r="I86" s="125"/>
      <c r="J86" s="125"/>
      <c r="K86" s="125"/>
      <c r="L86" s="125"/>
      <c r="M86" s="7"/>
      <c r="N86" s="7"/>
      <c r="O86" s="7"/>
      <c r="P86" s="7"/>
      <c r="Q86" s="7"/>
    </row>
    <row r="87" spans="1:36" ht="15.9" customHeight="1" x14ac:dyDescent="0.25">
      <c r="A87" s="86" t="s">
        <v>38</v>
      </c>
      <c r="H87" s="75"/>
      <c r="I87" s="125"/>
      <c r="J87" s="125"/>
      <c r="K87" s="125"/>
      <c r="L87" s="125"/>
      <c r="M87" s="7"/>
      <c r="N87" s="7"/>
      <c r="O87" s="7"/>
      <c r="P87" s="7"/>
      <c r="Q87" s="7"/>
    </row>
    <row r="88" spans="1:36" ht="15.9" customHeight="1" x14ac:dyDescent="0.25">
      <c r="A88" s="85" t="s">
        <v>45</v>
      </c>
      <c r="H88" s="75"/>
      <c r="I88" s="81"/>
      <c r="J88" s="81"/>
      <c r="K88" s="81"/>
      <c r="L88" s="81"/>
      <c r="M88" s="7"/>
      <c r="N88" s="7"/>
      <c r="O88" s="7"/>
      <c r="P88" s="7"/>
      <c r="Q88" s="7"/>
    </row>
    <row r="89" spans="1:36" ht="15.9" customHeight="1" x14ac:dyDescent="0.25">
      <c r="H89" s="75"/>
      <c r="I89" s="75"/>
      <c r="J89" s="74"/>
      <c r="K89" s="74"/>
      <c r="L89" s="74"/>
      <c r="M89" s="7"/>
      <c r="N89" s="7"/>
      <c r="O89" s="7"/>
      <c r="P89" s="7"/>
      <c r="Q89" s="7"/>
    </row>
    <row r="90" spans="1:36" ht="15.9" customHeight="1" x14ac:dyDescent="0.25">
      <c r="A90" s="82" t="s">
        <v>20</v>
      </c>
      <c r="H90" s="76"/>
      <c r="I90" s="77"/>
      <c r="J90" s="78"/>
      <c r="K90" s="78"/>
      <c r="L90" s="78"/>
      <c r="M90" s="7"/>
      <c r="N90" s="7"/>
      <c r="O90" s="7"/>
      <c r="P90" s="7"/>
      <c r="Q90" s="7"/>
    </row>
    <row r="91" spans="1:36" ht="15.9" customHeight="1" x14ac:dyDescent="0.25">
      <c r="A91" s="82" t="s">
        <v>47</v>
      </c>
      <c r="H91" s="76"/>
      <c r="I91" s="79"/>
      <c r="J91" s="78"/>
      <c r="K91" s="78"/>
      <c r="L91" s="78"/>
      <c r="M91" s="7"/>
      <c r="N91" s="7"/>
      <c r="O91" s="7"/>
      <c r="P91" s="7"/>
      <c r="Q91" s="7"/>
    </row>
    <row r="92" spans="1:36" s="28" customFormat="1" ht="13.5" customHeight="1" x14ac:dyDescent="0.25">
      <c r="A92" s="83" t="s">
        <v>48</v>
      </c>
      <c r="B92" s="5"/>
      <c r="C92" s="5"/>
      <c r="D92" s="5"/>
      <c r="E92" s="5"/>
      <c r="F92" s="5"/>
      <c r="G92" s="6"/>
      <c r="H92" s="76"/>
      <c r="I92" s="79"/>
      <c r="J92" s="78"/>
      <c r="K92" s="78"/>
      <c r="L92" s="78"/>
      <c r="M92" s="7"/>
      <c r="N92" s="7"/>
      <c r="O92" s="7"/>
      <c r="P92" s="7"/>
      <c r="Q92" s="7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36" s="28" customFormat="1" ht="15" customHeight="1" x14ac:dyDescent="0.25">
      <c r="A93" s="29"/>
      <c r="B93" s="5"/>
      <c r="C93" s="5"/>
      <c r="D93" s="5"/>
      <c r="E93" s="5"/>
      <c r="F93" s="5"/>
      <c r="G93" s="6"/>
      <c r="H93" s="76"/>
      <c r="I93" s="79"/>
      <c r="J93" s="78"/>
      <c r="K93" s="78"/>
      <c r="L93" s="78"/>
      <c r="M93" s="7"/>
      <c r="N93" s="7"/>
      <c r="O93" s="7"/>
      <c r="P93" s="7"/>
      <c r="Q93" s="7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36" ht="15.9" customHeight="1" x14ac:dyDescent="0.25">
      <c r="A94" s="84" t="s">
        <v>2</v>
      </c>
      <c r="H94" s="76"/>
      <c r="I94" s="79"/>
      <c r="J94" s="78"/>
      <c r="K94" s="78"/>
      <c r="L94" s="78"/>
      <c r="M94" s="7"/>
      <c r="N94" s="7"/>
      <c r="O94" s="7"/>
      <c r="P94" s="7"/>
      <c r="Q94" s="7"/>
    </row>
    <row r="95" spans="1:36" s="29" customFormat="1" ht="15.9" customHeight="1" x14ac:dyDescent="0.25">
      <c r="B95" s="5"/>
      <c r="C95" s="5"/>
      <c r="D95" s="5"/>
      <c r="E95" s="5"/>
      <c r="F95" s="5"/>
      <c r="G95" s="6"/>
      <c r="H95" s="76"/>
      <c r="I95" s="79"/>
      <c r="J95" s="78"/>
      <c r="K95" s="78"/>
      <c r="L95" s="78"/>
      <c r="M95" s="7"/>
      <c r="N95" s="7"/>
      <c r="O95" s="7"/>
      <c r="P95" s="7"/>
      <c r="Q95" s="7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36" s="31" customFormat="1" ht="40.5" customHeight="1" x14ac:dyDescent="0.25">
      <c r="A96" s="26"/>
      <c r="B96" s="5"/>
      <c r="C96" s="5"/>
      <c r="D96" s="5"/>
      <c r="E96" s="5"/>
      <c r="F96" s="5"/>
      <c r="G96" s="6"/>
      <c r="H96" s="76"/>
      <c r="I96" s="79"/>
      <c r="J96" s="78"/>
      <c r="K96" s="78"/>
      <c r="L96" s="78"/>
      <c r="M96" s="7"/>
      <c r="N96" s="7"/>
      <c r="O96" s="7"/>
      <c r="P96" s="7"/>
      <c r="Q96" s="7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28"/>
      <c r="AD96" s="28"/>
      <c r="AE96" s="28"/>
      <c r="AF96" s="28"/>
      <c r="AG96" s="28"/>
      <c r="AH96" s="28"/>
      <c r="AI96" s="28"/>
      <c r="AJ96" s="28"/>
    </row>
    <row r="97" spans="1:36" s="31" customFormat="1" ht="38.25" customHeight="1" x14ac:dyDescent="0.25">
      <c r="A97" s="26"/>
      <c r="B97" s="5"/>
      <c r="C97" s="5"/>
      <c r="D97" s="5"/>
      <c r="E97" s="5"/>
      <c r="F97" s="5"/>
      <c r="G97" s="6"/>
      <c r="H97" s="76"/>
      <c r="I97" s="79"/>
      <c r="J97" s="78"/>
      <c r="K97" s="78"/>
      <c r="L97" s="78"/>
      <c r="M97" s="7"/>
      <c r="N97" s="7"/>
      <c r="O97" s="7"/>
      <c r="P97" s="7"/>
      <c r="Q97" s="7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8"/>
      <c r="AD97" s="28"/>
      <c r="AE97" s="28"/>
      <c r="AF97" s="28"/>
      <c r="AG97" s="28"/>
      <c r="AH97" s="28"/>
      <c r="AI97" s="28"/>
      <c r="AJ97" s="28"/>
    </row>
    <row r="98" spans="1:36" s="29" customFormat="1" ht="15.9" customHeight="1" x14ac:dyDescent="0.25">
      <c r="A98" s="26"/>
      <c r="B98" s="5"/>
      <c r="C98" s="5"/>
      <c r="D98" s="5"/>
      <c r="E98" s="5"/>
      <c r="F98" s="5"/>
      <c r="G98" s="6"/>
      <c r="H98" s="76"/>
      <c r="I98" s="79"/>
      <c r="J98" s="78"/>
      <c r="K98" s="78"/>
      <c r="L98" s="78"/>
      <c r="M98" s="7"/>
      <c r="N98" s="7"/>
      <c r="O98" s="7"/>
      <c r="P98" s="7"/>
      <c r="Q98" s="7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36" s="29" customFormat="1" ht="25.5" customHeight="1" x14ac:dyDescent="0.25">
      <c r="A99" s="26"/>
      <c r="B99" s="5"/>
      <c r="C99" s="5"/>
      <c r="D99" s="5"/>
      <c r="E99" s="5"/>
      <c r="F99" s="5"/>
      <c r="G99" s="6"/>
      <c r="H99" s="76"/>
      <c r="I99" s="79"/>
      <c r="J99" s="78"/>
      <c r="K99" s="78"/>
      <c r="L99" s="78"/>
      <c r="M99" s="7"/>
      <c r="N99" s="7"/>
      <c r="O99" s="7"/>
      <c r="P99" s="7"/>
      <c r="Q99" s="7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36" s="29" customFormat="1" ht="38.1" customHeight="1" x14ac:dyDescent="0.25">
      <c r="A100" s="26"/>
      <c r="B100" s="5"/>
      <c r="C100" s="5"/>
      <c r="D100" s="5"/>
      <c r="E100" s="5"/>
      <c r="F100" s="5"/>
      <c r="G100" s="6"/>
      <c r="H100" s="76"/>
      <c r="I100" s="79"/>
      <c r="J100" s="78"/>
      <c r="K100" s="78"/>
      <c r="L100" s="78"/>
      <c r="M100" s="7"/>
      <c r="N100" s="7"/>
      <c r="O100" s="7"/>
      <c r="P100" s="7"/>
      <c r="Q100" s="7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36" x14ac:dyDescent="0.25">
      <c r="H101" s="76"/>
      <c r="I101" s="79"/>
      <c r="J101" s="78"/>
      <c r="K101" s="78"/>
      <c r="L101" s="78"/>
      <c r="M101" s="7"/>
      <c r="N101" s="7"/>
      <c r="O101" s="7"/>
      <c r="P101" s="7"/>
      <c r="Q101" s="7"/>
    </row>
    <row r="102" spans="1:36" x14ac:dyDescent="0.25">
      <c r="H102" s="76"/>
      <c r="I102" s="79"/>
      <c r="J102" s="78"/>
      <c r="K102" s="78"/>
      <c r="L102" s="78"/>
      <c r="M102" s="7"/>
      <c r="N102" s="7"/>
      <c r="O102" s="7"/>
      <c r="P102" s="7"/>
      <c r="Q102" s="7"/>
    </row>
    <row r="103" spans="1:36" x14ac:dyDescent="0.25">
      <c r="H103" s="76"/>
      <c r="I103" s="79"/>
      <c r="J103" s="78"/>
      <c r="K103" s="78"/>
      <c r="L103" s="78"/>
      <c r="M103" s="7"/>
      <c r="N103" s="7"/>
      <c r="O103" s="7"/>
      <c r="P103" s="7"/>
      <c r="Q103" s="7"/>
    </row>
    <row r="104" spans="1:36" x14ac:dyDescent="0.25">
      <c r="H104" s="76"/>
      <c r="I104" s="79"/>
      <c r="J104" s="78"/>
      <c r="K104" s="78"/>
      <c r="L104" s="78"/>
      <c r="M104" s="125"/>
      <c r="N104" s="125"/>
      <c r="O104" s="7"/>
      <c r="P104" s="7"/>
      <c r="Q104" s="7"/>
    </row>
    <row r="105" spans="1:36" x14ac:dyDescent="0.25">
      <c r="H105" s="76"/>
      <c r="I105" s="79"/>
      <c r="J105" s="78"/>
      <c r="K105" s="78"/>
      <c r="L105" s="78"/>
      <c r="M105" s="125"/>
      <c r="N105" s="125"/>
      <c r="O105" s="7"/>
      <c r="P105" s="7"/>
      <c r="Q105" s="7"/>
    </row>
    <row r="106" spans="1:36" ht="36" customHeight="1" x14ac:dyDescent="0.25">
      <c r="H106" s="79"/>
      <c r="I106" s="79"/>
      <c r="J106" s="78"/>
      <c r="K106" s="78"/>
      <c r="L106" s="78"/>
      <c r="M106" s="125"/>
      <c r="N106" s="125"/>
      <c r="O106" s="7"/>
      <c r="P106" s="7"/>
      <c r="Q106" s="7"/>
    </row>
    <row r="107" spans="1:36" ht="36.75" customHeight="1" x14ac:dyDescent="0.25">
      <c r="H107" s="79"/>
      <c r="I107" s="79"/>
      <c r="J107" s="78"/>
      <c r="K107" s="78"/>
      <c r="L107" s="78"/>
      <c r="M107" s="125"/>
      <c r="N107" s="125"/>
      <c r="O107" s="7"/>
      <c r="P107" s="7"/>
      <c r="Q107" s="7"/>
    </row>
    <row r="108" spans="1:36" ht="24" customHeight="1" x14ac:dyDescent="0.25">
      <c r="H108" s="79"/>
      <c r="I108" s="79"/>
      <c r="J108" s="78"/>
      <c r="K108" s="78"/>
      <c r="L108" s="78"/>
      <c r="M108" s="81"/>
      <c r="N108" s="81"/>
      <c r="O108" s="7"/>
      <c r="P108" s="7"/>
      <c r="Q108" s="7"/>
    </row>
    <row r="109" spans="1:36" x14ac:dyDescent="0.25">
      <c r="H109" s="79"/>
      <c r="I109" s="79"/>
      <c r="J109" s="78"/>
      <c r="K109" s="78"/>
      <c r="L109" s="78"/>
      <c r="M109" s="74"/>
      <c r="N109" s="74"/>
      <c r="O109" s="7"/>
      <c r="P109" s="7"/>
      <c r="Q109" s="7"/>
    </row>
    <row r="110" spans="1:36" x14ac:dyDescent="0.25">
      <c r="H110" s="79"/>
      <c r="I110" s="79"/>
      <c r="J110" s="78"/>
      <c r="K110" s="78"/>
      <c r="L110" s="78"/>
      <c r="M110" s="78"/>
      <c r="N110" s="78"/>
      <c r="O110" s="7"/>
      <c r="P110" s="7"/>
      <c r="Q110" s="7"/>
    </row>
    <row r="111" spans="1:36" x14ac:dyDescent="0.25">
      <c r="H111" s="79"/>
      <c r="I111" s="79"/>
      <c r="J111" s="78"/>
      <c r="K111" s="78"/>
      <c r="L111" s="78"/>
      <c r="M111" s="78"/>
      <c r="N111" s="7"/>
      <c r="O111" s="7"/>
      <c r="P111" s="7"/>
      <c r="Q111" s="7"/>
    </row>
    <row r="112" spans="1:36" x14ac:dyDescent="0.25">
      <c r="H112" s="79"/>
      <c r="I112" s="79"/>
      <c r="J112" s="78"/>
      <c r="K112" s="78"/>
      <c r="L112" s="78"/>
      <c r="M112" s="78"/>
      <c r="N112" s="78"/>
      <c r="O112" s="7"/>
      <c r="P112" s="7"/>
      <c r="Q112" s="7"/>
    </row>
    <row r="113" spans="8:17" x14ac:dyDescent="0.25">
      <c r="H113" s="79"/>
      <c r="I113" s="79"/>
      <c r="J113" s="78"/>
      <c r="K113" s="78"/>
      <c r="L113" s="78"/>
      <c r="M113" s="78"/>
      <c r="N113" s="78"/>
      <c r="O113" s="7"/>
      <c r="P113" s="7"/>
      <c r="Q113" s="7"/>
    </row>
    <row r="114" spans="8:17" x14ac:dyDescent="0.25">
      <c r="H114" s="79"/>
      <c r="I114" s="79"/>
      <c r="J114" s="78"/>
      <c r="K114" s="78"/>
      <c r="L114" s="78"/>
      <c r="M114" s="78"/>
      <c r="N114" s="78"/>
      <c r="O114" s="7"/>
      <c r="P114" s="7"/>
      <c r="Q114" s="7"/>
    </row>
    <row r="115" spans="8:17" x14ac:dyDescent="0.25">
      <c r="H115" s="79"/>
      <c r="I115" s="79"/>
      <c r="J115" s="78"/>
      <c r="K115" s="78"/>
      <c r="L115" s="78"/>
      <c r="M115" s="78"/>
      <c r="N115" s="78"/>
      <c r="O115" s="7"/>
      <c r="P115" s="7"/>
      <c r="Q115" s="7"/>
    </row>
    <row r="116" spans="8:17" x14ac:dyDescent="0.25">
      <c r="H116" s="79"/>
      <c r="I116" s="79"/>
      <c r="J116" s="78"/>
      <c r="K116" s="78"/>
      <c r="L116" s="78"/>
      <c r="M116" s="78"/>
      <c r="N116" s="78"/>
      <c r="O116" s="7"/>
      <c r="P116" s="7"/>
      <c r="Q116" s="7"/>
    </row>
    <row r="117" spans="8:17" x14ac:dyDescent="0.25">
      <c r="H117" s="79"/>
      <c r="I117" s="79"/>
      <c r="J117" s="78"/>
      <c r="K117" s="78"/>
      <c r="L117" s="78"/>
      <c r="M117" s="78"/>
      <c r="N117" s="78"/>
      <c r="O117" s="7"/>
      <c r="P117" s="7"/>
      <c r="Q117" s="7"/>
    </row>
    <row r="118" spans="8:17" x14ac:dyDescent="0.25">
      <c r="H118" s="79"/>
      <c r="I118" s="79"/>
      <c r="J118" s="78"/>
      <c r="K118" s="78"/>
      <c r="L118" s="78"/>
      <c r="M118" s="78"/>
      <c r="N118" s="78"/>
      <c r="O118" s="7"/>
      <c r="P118" s="7"/>
      <c r="Q118" s="7"/>
    </row>
    <row r="119" spans="8:17" x14ac:dyDescent="0.25">
      <c r="H119" s="79"/>
      <c r="I119" s="79"/>
      <c r="J119" s="78"/>
      <c r="K119" s="78"/>
      <c r="L119" s="78"/>
      <c r="M119" s="78"/>
      <c r="N119" s="78"/>
      <c r="O119" s="7"/>
      <c r="P119" s="7"/>
      <c r="Q119" s="7"/>
    </row>
    <row r="120" spans="8:17" x14ac:dyDescent="0.25">
      <c r="H120" s="79"/>
      <c r="I120" s="79"/>
      <c r="J120" s="78"/>
      <c r="K120" s="78"/>
      <c r="L120" s="78"/>
      <c r="M120" s="78"/>
      <c r="N120" s="78"/>
      <c r="O120" s="7"/>
      <c r="P120" s="7"/>
      <c r="Q120" s="7"/>
    </row>
    <row r="121" spans="8:17" x14ac:dyDescent="0.25">
      <c r="H121" s="79"/>
      <c r="I121" s="79"/>
      <c r="J121" s="78"/>
      <c r="K121" s="78"/>
      <c r="L121" s="78"/>
      <c r="M121" s="78"/>
      <c r="N121" s="78"/>
      <c r="O121" s="7"/>
      <c r="P121" s="7"/>
      <c r="Q121" s="7"/>
    </row>
    <row r="122" spans="8:17" x14ac:dyDescent="0.25">
      <c r="H122" s="79"/>
      <c r="I122" s="79"/>
      <c r="J122" s="78"/>
      <c r="K122" s="78"/>
      <c r="L122" s="78"/>
      <c r="M122" s="78"/>
      <c r="N122" s="78"/>
      <c r="O122" s="7"/>
      <c r="P122" s="7"/>
      <c r="Q122" s="7"/>
    </row>
    <row r="123" spans="8:17" x14ac:dyDescent="0.25">
      <c r="H123" s="79"/>
      <c r="I123" s="79"/>
      <c r="J123" s="78"/>
      <c r="K123" s="78"/>
      <c r="L123" s="78"/>
      <c r="M123" s="78"/>
      <c r="N123" s="78"/>
      <c r="O123" s="7"/>
      <c r="P123" s="7"/>
      <c r="Q123" s="7"/>
    </row>
    <row r="124" spans="8:17" x14ac:dyDescent="0.25">
      <c r="H124" s="79"/>
      <c r="I124" s="79"/>
      <c r="J124" s="78"/>
      <c r="K124" s="78"/>
      <c r="L124" s="78"/>
      <c r="M124" s="78"/>
      <c r="N124" s="78"/>
      <c r="O124" s="7"/>
      <c r="P124" s="7"/>
      <c r="Q124" s="7"/>
    </row>
    <row r="125" spans="8:17" x14ac:dyDescent="0.25">
      <c r="H125" s="79"/>
      <c r="I125" s="79"/>
      <c r="J125" s="78"/>
      <c r="K125" s="78"/>
      <c r="L125" s="78"/>
      <c r="M125" s="78"/>
      <c r="N125" s="78"/>
      <c r="O125" s="7"/>
      <c r="P125" s="7"/>
      <c r="Q125" s="7"/>
    </row>
    <row r="126" spans="8:17" x14ac:dyDescent="0.25">
      <c r="H126" s="79"/>
      <c r="I126" s="79"/>
      <c r="J126" s="78"/>
      <c r="K126" s="78"/>
      <c r="L126" s="78"/>
      <c r="M126" s="78"/>
      <c r="N126" s="78"/>
      <c r="O126" s="7"/>
      <c r="P126" s="7"/>
      <c r="Q126" s="7"/>
    </row>
    <row r="127" spans="8:17" x14ac:dyDescent="0.25">
      <c r="H127" s="79"/>
      <c r="I127" s="79"/>
      <c r="J127" s="78"/>
      <c r="K127" s="78"/>
      <c r="L127" s="78"/>
      <c r="M127" s="78"/>
      <c r="N127" s="78"/>
      <c r="O127" s="7"/>
      <c r="P127" s="7"/>
      <c r="Q127" s="7"/>
    </row>
    <row r="128" spans="8:17" x14ac:dyDescent="0.25">
      <c r="H128" s="79"/>
      <c r="I128" s="79"/>
      <c r="J128" s="78"/>
      <c r="K128" s="78"/>
      <c r="L128" s="78"/>
      <c r="M128" s="78"/>
      <c r="N128" s="78"/>
      <c r="O128" s="7"/>
      <c r="P128" s="7"/>
      <c r="Q128" s="7"/>
    </row>
    <row r="129" spans="8:17" x14ac:dyDescent="0.25">
      <c r="H129" s="79"/>
      <c r="I129" s="79"/>
      <c r="J129" s="78"/>
      <c r="K129" s="78"/>
      <c r="L129" s="78"/>
      <c r="M129" s="78"/>
      <c r="N129" s="78"/>
      <c r="O129" s="7"/>
      <c r="P129" s="7"/>
      <c r="Q129" s="7"/>
    </row>
    <row r="130" spans="8:17" x14ac:dyDescent="0.25">
      <c r="H130" s="79"/>
      <c r="I130" s="79"/>
      <c r="J130" s="78"/>
      <c r="K130" s="78"/>
      <c r="L130" s="78"/>
      <c r="M130" s="78"/>
      <c r="N130" s="78"/>
      <c r="O130" s="7"/>
      <c r="P130" s="7"/>
      <c r="Q130" s="7"/>
    </row>
    <row r="131" spans="8:17" x14ac:dyDescent="0.25">
      <c r="H131" s="79"/>
      <c r="I131" s="79"/>
      <c r="J131" s="78"/>
      <c r="K131" s="78"/>
      <c r="L131" s="78"/>
      <c r="M131" s="78"/>
      <c r="N131" s="78"/>
      <c r="O131" s="7"/>
      <c r="P131" s="7"/>
      <c r="Q131" s="7"/>
    </row>
    <row r="132" spans="8:17" x14ac:dyDescent="0.25">
      <c r="H132" s="79"/>
      <c r="I132" s="79"/>
      <c r="J132" s="78"/>
      <c r="K132" s="78"/>
      <c r="L132" s="78"/>
      <c r="M132" s="78"/>
      <c r="N132" s="78"/>
      <c r="O132" s="7"/>
      <c r="P132" s="7"/>
      <c r="Q132" s="7"/>
    </row>
    <row r="133" spans="8:17" x14ac:dyDescent="0.25">
      <c r="H133" s="79"/>
      <c r="I133" s="79"/>
      <c r="J133" s="78"/>
      <c r="K133" s="78"/>
      <c r="L133" s="78"/>
      <c r="M133" s="78"/>
      <c r="N133" s="78"/>
      <c r="O133" s="7"/>
      <c r="P133" s="7"/>
      <c r="Q133" s="7"/>
    </row>
    <row r="134" spans="8:17" x14ac:dyDescent="0.25">
      <c r="H134" s="79"/>
      <c r="I134" s="79"/>
      <c r="J134" s="78"/>
      <c r="K134" s="78"/>
      <c r="L134" s="78"/>
      <c r="M134" s="78"/>
      <c r="N134" s="78"/>
      <c r="O134" s="7"/>
      <c r="P134" s="7"/>
      <c r="Q134" s="7"/>
    </row>
    <row r="135" spans="8:17" x14ac:dyDescent="0.25">
      <c r="H135" s="79"/>
      <c r="I135" s="79"/>
      <c r="J135" s="78"/>
      <c r="K135" s="78"/>
      <c r="L135" s="78"/>
      <c r="M135" s="78"/>
      <c r="N135" s="78"/>
      <c r="O135" s="7"/>
      <c r="P135" s="7"/>
      <c r="Q135" s="7"/>
    </row>
    <row r="136" spans="8:17" x14ac:dyDescent="0.25">
      <c r="H136" s="79"/>
      <c r="I136" s="79"/>
      <c r="J136" s="78"/>
      <c r="K136" s="78"/>
      <c r="L136" s="78"/>
      <c r="M136" s="78"/>
      <c r="N136" s="78"/>
      <c r="O136" s="7"/>
      <c r="P136" s="7"/>
      <c r="Q136" s="7"/>
    </row>
    <row r="137" spans="8:17" x14ac:dyDescent="0.25">
      <c r="H137" s="79"/>
      <c r="I137" s="79"/>
      <c r="J137" s="78"/>
      <c r="K137" s="78"/>
      <c r="L137" s="78"/>
      <c r="M137" s="78"/>
      <c r="N137" s="78"/>
      <c r="O137" s="7"/>
      <c r="P137" s="7"/>
      <c r="Q137" s="7"/>
    </row>
    <row r="138" spans="8:17" x14ac:dyDescent="0.25">
      <c r="H138" s="79"/>
      <c r="I138" s="79"/>
      <c r="J138" s="78"/>
      <c r="K138" s="78"/>
      <c r="L138" s="78"/>
      <c r="M138" s="78"/>
      <c r="N138" s="78"/>
      <c r="O138" s="7"/>
      <c r="P138" s="7"/>
      <c r="Q138" s="7"/>
    </row>
    <row r="139" spans="8:17" x14ac:dyDescent="0.25">
      <c r="H139" s="74"/>
      <c r="I139" s="74"/>
      <c r="J139" s="74"/>
      <c r="K139" s="74"/>
      <c r="L139" s="74"/>
      <c r="M139" s="78"/>
      <c r="N139" s="78"/>
      <c r="O139" s="7"/>
      <c r="P139" s="7"/>
      <c r="Q139" s="7"/>
    </row>
    <row r="140" spans="8:17" x14ac:dyDescent="0.25">
      <c r="H140" s="74"/>
      <c r="I140" s="74"/>
      <c r="J140" s="74"/>
      <c r="K140" s="74"/>
      <c r="L140" s="74"/>
      <c r="M140" s="78"/>
      <c r="N140" s="78"/>
      <c r="O140" s="7"/>
      <c r="P140" s="7"/>
      <c r="Q140" s="7"/>
    </row>
    <row r="141" spans="8:17" x14ac:dyDescent="0.25">
      <c r="M141" s="78"/>
      <c r="N141" s="78"/>
      <c r="O141" s="7"/>
      <c r="P141" s="7"/>
      <c r="Q141" s="7"/>
    </row>
    <row r="142" spans="8:17" x14ac:dyDescent="0.25">
      <c r="M142" s="78"/>
      <c r="N142" s="78"/>
      <c r="O142" s="7"/>
      <c r="P142" s="7"/>
      <c r="Q142" s="7"/>
    </row>
    <row r="143" spans="8:17" x14ac:dyDescent="0.25">
      <c r="M143" s="78"/>
      <c r="N143" s="78"/>
      <c r="O143" s="7"/>
      <c r="P143" s="7"/>
      <c r="Q143" s="7"/>
    </row>
    <row r="144" spans="8:17" x14ac:dyDescent="0.25">
      <c r="M144" s="78"/>
      <c r="N144" s="78"/>
      <c r="O144" s="7"/>
      <c r="P144" s="7"/>
      <c r="Q144" s="7"/>
    </row>
    <row r="145" spans="13:17" x14ac:dyDescent="0.25">
      <c r="M145" s="78"/>
      <c r="N145" s="78"/>
      <c r="O145" s="7"/>
      <c r="P145" s="7"/>
      <c r="Q145" s="7"/>
    </row>
    <row r="146" spans="13:17" x14ac:dyDescent="0.25">
      <c r="M146" s="78"/>
      <c r="N146" s="78"/>
      <c r="O146" s="7"/>
      <c r="P146" s="7"/>
      <c r="Q146" s="7"/>
    </row>
    <row r="147" spans="13:17" x14ac:dyDescent="0.25">
      <c r="M147" s="78"/>
      <c r="N147" s="78"/>
      <c r="O147" s="7"/>
      <c r="P147" s="7"/>
      <c r="Q147" s="7"/>
    </row>
    <row r="148" spans="13:17" x14ac:dyDescent="0.25">
      <c r="M148" s="78"/>
      <c r="N148" s="78"/>
      <c r="O148" s="7"/>
      <c r="P148" s="7"/>
      <c r="Q148" s="7"/>
    </row>
    <row r="149" spans="13:17" x14ac:dyDescent="0.25">
      <c r="M149" s="78"/>
      <c r="N149" s="78"/>
      <c r="O149" s="7"/>
      <c r="P149" s="7"/>
      <c r="Q149" s="7"/>
    </row>
    <row r="150" spans="13:17" x14ac:dyDescent="0.25">
      <c r="M150" s="78"/>
      <c r="N150" s="78"/>
      <c r="O150" s="7"/>
      <c r="P150" s="7"/>
      <c r="Q150" s="7"/>
    </row>
    <row r="151" spans="13:17" x14ac:dyDescent="0.25">
      <c r="M151" s="78"/>
      <c r="N151" s="78"/>
      <c r="O151" s="7"/>
      <c r="P151" s="7"/>
      <c r="Q151" s="7"/>
    </row>
    <row r="152" spans="13:17" x14ac:dyDescent="0.25">
      <c r="M152" s="78"/>
      <c r="N152" s="78"/>
      <c r="O152" s="7"/>
      <c r="P152" s="7"/>
      <c r="Q152" s="7"/>
    </row>
    <row r="153" spans="13:17" x14ac:dyDescent="0.25">
      <c r="M153" s="78"/>
      <c r="N153" s="78"/>
      <c r="O153" s="7"/>
      <c r="P153" s="7"/>
      <c r="Q153" s="7"/>
    </row>
    <row r="154" spans="13:17" x14ac:dyDescent="0.25">
      <c r="M154" s="78"/>
      <c r="N154" s="78"/>
      <c r="O154" s="7"/>
      <c r="P154" s="7"/>
      <c r="Q154" s="7"/>
    </row>
    <row r="155" spans="13:17" x14ac:dyDescent="0.25">
      <c r="M155" s="78"/>
      <c r="N155" s="78"/>
      <c r="O155" s="7"/>
      <c r="P155" s="7"/>
      <c r="Q155" s="7"/>
    </row>
    <row r="156" spans="13:17" x14ac:dyDescent="0.25">
      <c r="M156" s="78"/>
      <c r="N156" s="78"/>
      <c r="O156" s="7"/>
      <c r="P156" s="7"/>
      <c r="Q156" s="7"/>
    </row>
    <row r="157" spans="13:17" x14ac:dyDescent="0.25">
      <c r="M157" s="78"/>
      <c r="N157" s="78"/>
      <c r="O157" s="7"/>
      <c r="P157" s="7"/>
      <c r="Q157" s="7"/>
    </row>
    <row r="158" spans="13:17" x14ac:dyDescent="0.25">
      <c r="M158" s="78"/>
      <c r="N158" s="78"/>
      <c r="O158" s="7"/>
      <c r="P158" s="7"/>
      <c r="Q158" s="7"/>
    </row>
    <row r="159" spans="13:17" x14ac:dyDescent="0.25">
      <c r="M159" s="74"/>
      <c r="N159" s="74"/>
      <c r="O159" s="7"/>
      <c r="P159" s="7"/>
      <c r="Q159" s="7"/>
    </row>
    <row r="160" spans="13:17" x14ac:dyDescent="0.25">
      <c r="M160" s="74"/>
      <c r="N160" s="74"/>
      <c r="O160" s="7"/>
      <c r="P160" s="7"/>
      <c r="Q160" s="7"/>
    </row>
  </sheetData>
  <sheetProtection formatCells="0" formatRows="0" insertRows="0" insertHyperlinks="0" deleteRows="0" sort="0" autoFilter="0" pivotTables="0"/>
  <mergeCells count="44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86:I87"/>
    <mergeCell ref="J86:J87"/>
    <mergeCell ref="D74:F74"/>
    <mergeCell ref="C12:D12"/>
    <mergeCell ref="E12:F12"/>
    <mergeCell ref="H13:I13"/>
    <mergeCell ref="J13:K13"/>
    <mergeCell ref="K86:K87"/>
    <mergeCell ref="T15:T19"/>
    <mergeCell ref="U13:X14"/>
    <mergeCell ref="S13:T14"/>
    <mergeCell ref="P15:P19"/>
    <mergeCell ref="Q15:Q19"/>
    <mergeCell ref="S15:S19"/>
    <mergeCell ref="U15:U19"/>
    <mergeCell ref="W15:W19"/>
    <mergeCell ref="V15:V19"/>
    <mergeCell ref="X15:X19"/>
    <mergeCell ref="L86:L87"/>
    <mergeCell ref="M106:M107"/>
    <mergeCell ref="N20:N21"/>
    <mergeCell ref="O13:R14"/>
    <mergeCell ref="O15:O19"/>
    <mergeCell ref="R15:R19"/>
    <mergeCell ref="M104:M105"/>
    <mergeCell ref="N104:N105"/>
    <mergeCell ref="N106:N107"/>
  </mergeCells>
  <conditionalFormatting sqref="N38:N39">
    <cfRule type="timePeriod" dxfId="130" priority="108" timePeriod="today">
      <formula>FLOOR(N38,1)=TODAY()</formula>
    </cfRule>
  </conditionalFormatting>
  <conditionalFormatting sqref="N38:N39">
    <cfRule type="timePeriod" dxfId="129" priority="107" timePeriod="today">
      <formula>FLOOR(N38,1)=TODAY()</formula>
    </cfRule>
  </conditionalFormatting>
  <conditionalFormatting sqref="O38:O39">
    <cfRule type="expression" dxfId="128" priority="104">
      <formula>O38&gt;$E$6</formula>
    </cfRule>
    <cfRule type="expression" dxfId="127" priority="105">
      <formula>AND(O38&gt;$E$5,O38&lt;=$E$6)</formula>
    </cfRule>
    <cfRule type="expression" dxfId="126" priority="106">
      <formula>O38&lt;=$E$5</formula>
    </cfRule>
  </conditionalFormatting>
  <conditionalFormatting sqref="N40">
    <cfRule type="timePeriod" dxfId="125" priority="97" timePeriod="today">
      <formula>FLOOR(N40,1)=TODAY()</formula>
    </cfRule>
  </conditionalFormatting>
  <conditionalFormatting sqref="O40">
    <cfRule type="expression" dxfId="124" priority="94">
      <formula>O40&gt;$E$6</formula>
    </cfRule>
    <cfRule type="expression" dxfId="123" priority="95">
      <formula>AND(O40&gt;$E$5,O40&lt;=$E$6)</formula>
    </cfRule>
    <cfRule type="expression" dxfId="122" priority="96">
      <formula>O40&lt;=$E$5</formula>
    </cfRule>
  </conditionalFormatting>
  <conditionalFormatting sqref="N41:N43">
    <cfRule type="timePeriod" dxfId="121" priority="87" timePeriod="today">
      <formula>FLOOR(N41,1)=TODAY()</formula>
    </cfRule>
  </conditionalFormatting>
  <conditionalFormatting sqref="O41:O43">
    <cfRule type="expression" dxfId="120" priority="84">
      <formula>O41&gt;$E$6</formula>
    </cfRule>
    <cfRule type="expression" dxfId="119" priority="85">
      <formula>AND(O41&gt;$E$5,O41&lt;=$E$6)</formula>
    </cfRule>
    <cfRule type="expression" dxfId="118" priority="86">
      <formula>O41&lt;=$E$5</formula>
    </cfRule>
  </conditionalFormatting>
  <conditionalFormatting sqref="N44:N46">
    <cfRule type="timePeriod" dxfId="117" priority="77" timePeriod="today">
      <formula>FLOOR(N44,1)=TODAY()</formula>
    </cfRule>
  </conditionalFormatting>
  <conditionalFormatting sqref="O44:O46">
    <cfRule type="expression" dxfId="116" priority="74">
      <formula>O44&gt;$E$6</formula>
    </cfRule>
    <cfRule type="expression" dxfId="115" priority="75">
      <formula>AND(O44&gt;$E$5,O44&lt;=$E$6)</formula>
    </cfRule>
    <cfRule type="expression" dxfId="114" priority="76">
      <formula>O44&lt;=$E$5</formula>
    </cfRule>
  </conditionalFormatting>
  <conditionalFormatting sqref="R38:R39">
    <cfRule type="expression" dxfId="113" priority="62">
      <formula>R38&lt;=$G$5</formula>
    </cfRule>
    <cfRule type="expression" dxfId="112" priority="63">
      <formula>AND(R38&gt;$G$5,R38&lt;=$G$6)</formula>
    </cfRule>
    <cfRule type="expression" dxfId="111" priority="64">
      <formula>R38&gt;$G$6</formula>
    </cfRule>
  </conditionalFormatting>
  <conditionalFormatting sqref="R40">
    <cfRule type="expression" dxfId="110" priority="56">
      <formula>R40&lt;=$G$5</formula>
    </cfRule>
    <cfRule type="expression" dxfId="109" priority="57">
      <formula>AND(R40&gt;$G$5,R40&lt;=$G$6)</formula>
    </cfRule>
    <cfRule type="expression" dxfId="108" priority="58">
      <formula>R40&gt;$G$6</formula>
    </cfRule>
  </conditionalFormatting>
  <conditionalFormatting sqref="R41:R43">
    <cfRule type="expression" dxfId="107" priority="50">
      <formula>R41&lt;=$G$5</formula>
    </cfRule>
    <cfRule type="expression" dxfId="106" priority="51">
      <formula>AND(R41&gt;$G$5,R41&lt;=$G$6)</formula>
    </cfRule>
    <cfRule type="expression" dxfId="105" priority="52">
      <formula>R41&gt;$G$6</formula>
    </cfRule>
  </conditionalFormatting>
  <conditionalFormatting sqref="R44:R46">
    <cfRule type="expression" dxfId="104" priority="44">
      <formula>R44&lt;=$G$5</formula>
    </cfRule>
    <cfRule type="expression" dxfId="103" priority="45">
      <formula>AND(R44&gt;$G$5,R44&lt;=$G$6)</formula>
    </cfRule>
    <cfRule type="expression" dxfId="102" priority="46">
      <formula>R44&gt;$G$6</formula>
    </cfRule>
  </conditionalFormatting>
  <conditionalFormatting sqref="P38:P39">
    <cfRule type="expression" dxfId="101" priority="29">
      <formula>P38&lt;=$G$5</formula>
    </cfRule>
    <cfRule type="expression" dxfId="100" priority="30">
      <formula>AND(P38&gt;$G$5,P38&lt;=$G$6)</formula>
    </cfRule>
    <cfRule type="expression" dxfId="99" priority="31">
      <formula>P38&gt;$G$6</formula>
    </cfRule>
  </conditionalFormatting>
  <conditionalFormatting sqref="P40">
    <cfRule type="expression" dxfId="98" priority="26">
      <formula>P40&lt;=$G$5</formula>
    </cfRule>
    <cfRule type="expression" dxfId="97" priority="27">
      <formula>AND(P40&gt;$G$5,P40&lt;=$G$6)</formula>
    </cfRule>
    <cfRule type="expression" dxfId="96" priority="28">
      <formula>P40&gt;$G$6</formula>
    </cfRule>
  </conditionalFormatting>
  <conditionalFormatting sqref="P41:P43">
    <cfRule type="expression" dxfId="95" priority="23">
      <formula>P41&lt;=$G$5</formula>
    </cfRule>
    <cfRule type="expression" dxfId="94" priority="24">
      <formula>AND(P41&gt;$G$5,P41&lt;=$G$6)</formula>
    </cfRule>
    <cfRule type="expression" dxfId="93" priority="25">
      <formula>P41&gt;$G$6</formula>
    </cfRule>
  </conditionalFormatting>
  <conditionalFormatting sqref="P44:P46">
    <cfRule type="expression" dxfId="92" priority="20">
      <formula>P44&lt;=$G$5</formula>
    </cfRule>
    <cfRule type="expression" dxfId="91" priority="21">
      <formula>AND(P44&gt;$G$5,P44&lt;=$G$6)</formula>
    </cfRule>
    <cfRule type="expression" dxfId="90" priority="22">
      <formula>P44&gt;$G$6</formula>
    </cfRule>
  </conditionalFormatting>
  <conditionalFormatting sqref="Q38:Q39">
    <cfRule type="expression" dxfId="89" priority="17">
      <formula>Q38&gt;$E$6</formula>
    </cfRule>
    <cfRule type="expression" dxfId="88" priority="18">
      <formula>AND(Q38&gt;$E$5,Q38&lt;=$E$6)</formula>
    </cfRule>
    <cfRule type="expression" dxfId="87" priority="19">
      <formula>Q38&lt;=$E$5</formula>
    </cfRule>
  </conditionalFormatting>
  <conditionalFormatting sqref="Q40">
    <cfRule type="expression" dxfId="86" priority="14">
      <formula>Q40&gt;$E$6</formula>
    </cfRule>
    <cfRule type="expression" dxfId="85" priority="15">
      <formula>AND(Q40&gt;$E$5,Q40&lt;=$E$6)</formula>
    </cfRule>
    <cfRule type="expression" dxfId="84" priority="16">
      <formula>Q40&lt;=$E$5</formula>
    </cfRule>
  </conditionalFormatting>
  <conditionalFormatting sqref="Q41:Q43">
    <cfRule type="expression" dxfId="83" priority="11">
      <formula>Q41&gt;$E$6</formula>
    </cfRule>
    <cfRule type="expression" dxfId="82" priority="12">
      <formula>AND(Q41&gt;$E$5,Q41&lt;=$E$6)</formula>
    </cfRule>
    <cfRule type="expression" dxfId="81" priority="13">
      <formula>Q41&lt;=$E$5</formula>
    </cfRule>
  </conditionalFormatting>
  <conditionalFormatting sqref="Q44:Q46">
    <cfRule type="expression" dxfId="80" priority="8">
      <formula>Q44&gt;$E$6</formula>
    </cfRule>
    <cfRule type="expression" dxfId="79" priority="9">
      <formula>AND(Q44&gt;$E$5,Q44&lt;=$E$6)</formula>
    </cfRule>
    <cfRule type="expression" dxfId="78" priority="10">
      <formula>Q44&lt;=$E$5</formula>
    </cfRule>
  </conditionalFormatting>
  <conditionalFormatting sqref="N47">
    <cfRule type="timePeriod" dxfId="77" priority="7" timePeriod="today">
      <formula>FLOOR(N47,1)=TODAY()</formula>
    </cfRule>
  </conditionalFormatting>
  <conditionalFormatting sqref="O47">
    <cfRule type="expression" dxfId="76" priority="4">
      <formula>O47&gt;$E$6</formula>
    </cfRule>
    <cfRule type="expression" dxfId="75" priority="5">
      <formula>AND(O47&gt;$E$5,O47&lt;=$E$6)</formula>
    </cfRule>
    <cfRule type="expression" dxfId="74" priority="6">
      <formula>O47&lt;=$E$5</formula>
    </cfRule>
  </conditionalFormatting>
  <conditionalFormatting sqref="P47">
    <cfRule type="expression" dxfId="73" priority="1">
      <formula>P47&lt;=$G$5</formula>
    </cfRule>
    <cfRule type="expression" dxfId="72" priority="2">
      <formula>AND(P47&gt;$G$5,P47&lt;=$G$6)</formula>
    </cfRule>
    <cfRule type="expression" dxfId="71" priority="3">
      <formula>P47&gt;$G$6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41" max="5" man="1"/>
    <brk id="67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"/>
  <sheetViews>
    <sheetView view="pageBreakPreview" topLeftCell="P11" zoomScale="80" zoomScaleNormal="100" zoomScaleSheetLayoutView="80" workbookViewId="0">
      <selection activeCell="O39" sqref="O39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4" width="19.6640625" style="5" customWidth="1"/>
    <col min="5" max="5" width="19.88671875" style="5" customWidth="1"/>
    <col min="6" max="6" width="20.6640625" style="5" customWidth="1"/>
    <col min="7" max="7" width="2.6640625" style="6" customWidth="1"/>
    <col min="8" max="8" width="8.44140625" style="6" customWidth="1"/>
    <col min="9" max="9" width="9.6640625" style="6" customWidth="1"/>
    <col min="10" max="10" width="7.44140625" style="6" customWidth="1"/>
    <col min="11" max="11" width="7.33203125" style="6" customWidth="1"/>
    <col min="12" max="12" width="10.44140625" style="6" customWidth="1"/>
    <col min="13" max="13" width="8" style="26" customWidth="1"/>
    <col min="14" max="16" width="14.109375" style="5" customWidth="1"/>
    <col min="17" max="16384" width="9.109375" style="5"/>
  </cols>
  <sheetData>
    <row r="1" spans="1:31" s="1" customFormat="1" ht="33.75" customHeight="1" x14ac:dyDescent="0.25">
      <c r="A1" s="139" t="s">
        <v>0</v>
      </c>
      <c r="B1" s="139"/>
      <c r="C1" s="139"/>
      <c r="D1" s="139"/>
      <c r="E1" s="139"/>
      <c r="F1" s="139"/>
      <c r="G1" s="10"/>
      <c r="H1" s="4"/>
      <c r="I1" s="4"/>
      <c r="J1" s="4"/>
      <c r="K1" s="4"/>
      <c r="L1" s="4"/>
      <c r="M1" s="4"/>
    </row>
    <row r="2" spans="1:31" s="1" customFormat="1" ht="30.75" customHeight="1" x14ac:dyDescent="0.25">
      <c r="A2" s="140" t="s">
        <v>40</v>
      </c>
      <c r="B2" s="140"/>
      <c r="C2" s="140"/>
      <c r="D2" s="140"/>
      <c r="E2" s="140"/>
      <c r="F2" s="140"/>
      <c r="G2" s="9"/>
      <c r="H2" s="4"/>
      <c r="I2" s="4"/>
      <c r="J2" s="4"/>
      <c r="K2" s="4"/>
      <c r="L2" s="4"/>
      <c r="M2" s="4"/>
    </row>
    <row r="3" spans="1:31" s="1" customFormat="1" ht="6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1" s="1" customFormat="1" ht="27" customHeight="1" x14ac:dyDescent="0.25">
      <c r="A4" s="134" t="s">
        <v>21</v>
      </c>
      <c r="B4" s="135"/>
      <c r="C4" s="141" t="s">
        <v>43</v>
      </c>
      <c r="D4" s="141"/>
      <c r="E4" s="141"/>
      <c r="F4" s="141"/>
      <c r="G4" s="13"/>
      <c r="H4" s="4"/>
      <c r="I4" s="4"/>
      <c r="J4" s="4"/>
      <c r="K4" s="4"/>
      <c r="L4" s="4"/>
      <c r="M4" s="4"/>
    </row>
    <row r="5" spans="1:31" s="1" customFormat="1" ht="27" customHeight="1" x14ac:dyDescent="0.25">
      <c r="A5" s="134" t="s">
        <v>4</v>
      </c>
      <c r="B5" s="135"/>
      <c r="C5" s="132" t="s">
        <v>24</v>
      </c>
      <c r="D5" s="133"/>
      <c r="E5" s="54" t="s">
        <v>1</v>
      </c>
      <c r="F5" s="14" t="str">
        <f>'Filling room (11081)'!F5</f>
        <v>01/01/18 - 31/03/18</v>
      </c>
      <c r="G5" s="15"/>
      <c r="H5" s="4"/>
      <c r="I5" s="4"/>
      <c r="J5" s="4"/>
      <c r="K5" s="4"/>
      <c r="L5" s="4"/>
      <c r="M5" s="4"/>
    </row>
    <row r="6" spans="1:31" s="1" customFormat="1" ht="27" customHeight="1" x14ac:dyDescent="0.25">
      <c r="A6" s="134" t="s">
        <v>42</v>
      </c>
      <c r="B6" s="135"/>
      <c r="C6" s="132" t="s">
        <v>29</v>
      </c>
      <c r="D6" s="133"/>
      <c r="E6" s="54" t="s">
        <v>73</v>
      </c>
      <c r="F6" s="16">
        <v>11082</v>
      </c>
      <c r="G6" s="2"/>
      <c r="H6" s="4"/>
      <c r="I6" s="4"/>
      <c r="J6" s="4"/>
      <c r="K6" s="4"/>
      <c r="L6" s="4"/>
      <c r="M6" s="4"/>
    </row>
    <row r="7" spans="1:31" s="1" customFormat="1" ht="52.5" customHeight="1" x14ac:dyDescent="0.25">
      <c r="A7" s="134" t="s">
        <v>5</v>
      </c>
      <c r="B7" s="135"/>
      <c r="C7" s="132" t="s">
        <v>28</v>
      </c>
      <c r="D7" s="133"/>
      <c r="E7" s="54" t="s">
        <v>7</v>
      </c>
      <c r="F7" s="16" t="s">
        <v>31</v>
      </c>
      <c r="G7" s="2"/>
      <c r="H7" s="4"/>
      <c r="I7" s="4"/>
      <c r="J7" s="4"/>
      <c r="K7" s="4"/>
      <c r="L7" s="4"/>
      <c r="M7" s="4"/>
    </row>
    <row r="8" spans="1:31" s="1" customFormat="1" ht="27" customHeight="1" x14ac:dyDescent="0.25">
      <c r="A8" s="134" t="s">
        <v>13</v>
      </c>
      <c r="B8" s="135"/>
      <c r="C8" s="132" t="s">
        <v>52</v>
      </c>
      <c r="D8" s="133"/>
      <c r="E8" s="54" t="s">
        <v>16</v>
      </c>
      <c r="F8" s="16">
        <v>1</v>
      </c>
      <c r="G8" s="2"/>
      <c r="H8" s="4"/>
      <c r="I8" s="4"/>
      <c r="J8" s="4"/>
      <c r="K8" s="4"/>
      <c r="L8" s="4"/>
      <c r="M8" s="4"/>
    </row>
    <row r="9" spans="1:31" s="1" customFormat="1" ht="27" customHeight="1" x14ac:dyDescent="0.25">
      <c r="A9" s="130" t="s">
        <v>14</v>
      </c>
      <c r="B9" s="131"/>
      <c r="C9" s="132" t="s">
        <v>74</v>
      </c>
      <c r="D9" s="133"/>
      <c r="E9" s="54" t="s">
        <v>14</v>
      </c>
      <c r="F9" s="16" t="s">
        <v>75</v>
      </c>
      <c r="G9" s="2"/>
      <c r="H9" s="4"/>
      <c r="I9" s="4"/>
      <c r="J9" s="4"/>
      <c r="K9" s="4"/>
      <c r="L9" s="4"/>
      <c r="M9" s="4"/>
    </row>
    <row r="10" spans="1:31" s="1" customFormat="1" ht="27" customHeight="1" x14ac:dyDescent="0.25">
      <c r="A10" s="134" t="s">
        <v>71</v>
      </c>
      <c r="B10" s="135"/>
      <c r="C10" s="136">
        <f>'Filling room (11081)'!C10:D10</f>
        <v>3520</v>
      </c>
      <c r="D10" s="137"/>
      <c r="E10" s="54" t="s">
        <v>71</v>
      </c>
      <c r="F10" s="50">
        <f>'Filling room (11081)'!F10</f>
        <v>29</v>
      </c>
      <c r="G10" s="17"/>
      <c r="H10" s="4"/>
      <c r="I10" s="4"/>
      <c r="J10" s="4"/>
      <c r="K10" s="4"/>
      <c r="L10" s="4"/>
      <c r="M10" s="4"/>
    </row>
    <row r="11" spans="1:31" s="1" customFormat="1" ht="7.5" customHeight="1" x14ac:dyDescent="0.25">
      <c r="A11" s="138"/>
      <c r="B11" s="138"/>
      <c r="C11" s="138"/>
      <c r="D11" s="138"/>
      <c r="E11" s="138"/>
      <c r="F11" s="138"/>
      <c r="G11" s="2"/>
      <c r="H11" s="4"/>
      <c r="I11" s="4"/>
      <c r="J11" s="4"/>
      <c r="K11" s="4"/>
      <c r="L11" s="4"/>
      <c r="M11" s="4"/>
    </row>
    <row r="12" spans="1:31" s="1" customFormat="1" ht="27" customHeight="1" x14ac:dyDescent="0.25">
      <c r="A12" s="55"/>
      <c r="B12" s="55"/>
      <c r="C12" s="53" t="s">
        <v>76</v>
      </c>
      <c r="D12" s="53" t="s">
        <v>77</v>
      </c>
      <c r="G12" s="2"/>
      <c r="H12" s="4"/>
      <c r="I12" s="4"/>
      <c r="J12" s="4"/>
      <c r="K12" s="4"/>
      <c r="L12" s="4"/>
      <c r="M12" s="80"/>
      <c r="N12" s="80"/>
      <c r="O12" s="80"/>
      <c r="P12" s="80"/>
      <c r="Q12" s="80"/>
      <c r="R12" s="80"/>
      <c r="S12" s="80"/>
      <c r="T12" s="80"/>
      <c r="U12" s="80"/>
    </row>
    <row r="13" spans="1:31" s="4" customFormat="1" ht="70.5" customHeight="1" x14ac:dyDescent="0.25">
      <c r="C13" s="36" t="s">
        <v>36</v>
      </c>
      <c r="D13" s="56" t="s">
        <v>36</v>
      </c>
      <c r="E13" s="1"/>
      <c r="F13" s="1"/>
      <c r="G13" s="13"/>
      <c r="H13" s="129" t="s">
        <v>78</v>
      </c>
      <c r="I13" s="129"/>
      <c r="J13" s="129">
        <v>5</v>
      </c>
      <c r="K13" s="129"/>
      <c r="L13" s="99"/>
      <c r="M13" s="93"/>
      <c r="N13" s="93"/>
      <c r="O13" s="92" t="s">
        <v>76</v>
      </c>
      <c r="P13" s="92" t="s">
        <v>77</v>
      </c>
      <c r="Q13" s="80"/>
      <c r="R13" s="80"/>
      <c r="S13" s="7"/>
      <c r="T13" s="7"/>
      <c r="U13" s="7"/>
      <c r="V13" s="5"/>
      <c r="W13" s="5"/>
    </row>
    <row r="14" spans="1:31" ht="36" customHeight="1" x14ac:dyDescent="0.25">
      <c r="A14" s="53" t="s">
        <v>79</v>
      </c>
      <c r="B14" s="56" t="s">
        <v>23</v>
      </c>
      <c r="C14" s="37" t="s">
        <v>18</v>
      </c>
      <c r="D14" s="47" t="s">
        <v>18</v>
      </c>
      <c r="E14" s="1"/>
      <c r="F14" s="1"/>
      <c r="G14" s="18"/>
      <c r="H14" s="32"/>
      <c r="I14" s="32" t="s">
        <v>69</v>
      </c>
      <c r="J14" s="32"/>
      <c r="K14" s="32" t="s">
        <v>69</v>
      </c>
      <c r="L14" s="32" t="s">
        <v>72</v>
      </c>
      <c r="M14" s="32" t="s">
        <v>70</v>
      </c>
      <c r="N14" s="106"/>
      <c r="O14" s="93" t="s">
        <v>36</v>
      </c>
      <c r="P14" s="93" t="s">
        <v>36</v>
      </c>
      <c r="Q14" s="61" t="s">
        <v>62</v>
      </c>
      <c r="R14" s="61" t="s">
        <v>62</v>
      </c>
      <c r="S14" s="6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26.25" customHeight="1" x14ac:dyDescent="0.25">
      <c r="A15" s="92"/>
      <c r="B15" s="93"/>
      <c r="C15" s="18"/>
      <c r="D15" s="18"/>
      <c r="E15" s="1"/>
      <c r="F15" s="1"/>
      <c r="G15" s="18"/>
      <c r="H15" s="32"/>
      <c r="I15" s="100">
        <f t="shared" ref="I15:I18" si="0">$C$10</f>
        <v>3520</v>
      </c>
      <c r="J15" s="100"/>
      <c r="K15" s="100">
        <f t="shared" ref="K15:K18" si="1">$F$10</f>
        <v>29</v>
      </c>
      <c r="L15" s="100">
        <v>2816</v>
      </c>
      <c r="M15" s="100">
        <v>23</v>
      </c>
      <c r="N15" s="102">
        <v>43110</v>
      </c>
      <c r="O15" s="97">
        <v>6</v>
      </c>
      <c r="P15" s="98">
        <v>0</v>
      </c>
      <c r="Q15" s="61"/>
      <c r="R15" s="61"/>
      <c r="S15" s="61"/>
      <c r="T15" s="21"/>
      <c r="U15" s="105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ht="26.25" customHeight="1" x14ac:dyDescent="0.25">
      <c r="A16" s="92"/>
      <c r="B16" s="93"/>
      <c r="C16" s="18"/>
      <c r="D16" s="18"/>
      <c r="E16" s="1"/>
      <c r="F16" s="1"/>
      <c r="G16" s="18"/>
      <c r="H16" s="32"/>
      <c r="I16" s="100">
        <f t="shared" si="0"/>
        <v>3520</v>
      </c>
      <c r="J16" s="100"/>
      <c r="K16" s="100">
        <f t="shared" si="1"/>
        <v>29</v>
      </c>
      <c r="L16" s="100">
        <v>2816</v>
      </c>
      <c r="M16" s="100">
        <v>23</v>
      </c>
      <c r="N16" s="102">
        <v>43137</v>
      </c>
      <c r="O16" s="98">
        <v>15</v>
      </c>
      <c r="P16" s="98">
        <v>0</v>
      </c>
      <c r="Q16" s="61"/>
      <c r="R16" s="61"/>
      <c r="S16" s="61"/>
      <c r="T16" s="21"/>
      <c r="U16" s="105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26.25" customHeight="1" x14ac:dyDescent="0.25">
      <c r="A17" s="92"/>
      <c r="B17" s="93"/>
      <c r="C17" s="18"/>
      <c r="D17" s="18"/>
      <c r="E17" s="1"/>
      <c r="F17" s="1"/>
      <c r="G17" s="18"/>
      <c r="H17" s="32"/>
      <c r="I17" s="100">
        <f t="shared" si="0"/>
        <v>3520</v>
      </c>
      <c r="J17" s="100"/>
      <c r="K17" s="100">
        <f t="shared" si="1"/>
        <v>29</v>
      </c>
      <c r="L17" s="100">
        <v>2816</v>
      </c>
      <c r="M17" s="100">
        <v>23</v>
      </c>
      <c r="N17" s="102">
        <v>43143</v>
      </c>
      <c r="O17" s="98">
        <v>5</v>
      </c>
      <c r="P17" s="97">
        <v>1</v>
      </c>
      <c r="Q17" s="61"/>
      <c r="R17" s="61"/>
      <c r="S17" s="61"/>
      <c r="T17" s="21"/>
      <c r="U17" s="105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ht="26.25" customHeight="1" x14ac:dyDescent="0.25">
      <c r="A18" s="92"/>
      <c r="B18" s="93"/>
      <c r="C18" s="18"/>
      <c r="D18" s="18"/>
      <c r="E18" s="1"/>
      <c r="F18" s="1"/>
      <c r="G18" s="18"/>
      <c r="H18" s="32"/>
      <c r="I18" s="100">
        <f t="shared" si="0"/>
        <v>3520</v>
      </c>
      <c r="J18" s="100"/>
      <c r="K18" s="100">
        <f t="shared" si="1"/>
        <v>29</v>
      </c>
      <c r="L18" s="100">
        <v>2816</v>
      </c>
      <c r="M18" s="100">
        <v>23</v>
      </c>
      <c r="N18" s="102">
        <v>43159</v>
      </c>
      <c r="O18" s="98">
        <v>32</v>
      </c>
      <c r="P18" s="97">
        <v>1</v>
      </c>
      <c r="Q18" s="61"/>
      <c r="R18" s="61"/>
      <c r="S18" s="61"/>
      <c r="T18" s="21"/>
      <c r="U18" s="105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ht="15" customHeight="1" thickBot="1" x14ac:dyDescent="0.3">
      <c r="A19" s="8">
        <v>1</v>
      </c>
      <c r="B19" s="89" t="str">
        <f>'Filling room (11081)'!B15</f>
        <v>02.08.18</v>
      </c>
      <c r="C19" s="66">
        <v>669</v>
      </c>
      <c r="D19" s="67">
        <v>3</v>
      </c>
      <c r="E19" s="1"/>
      <c r="F19" s="1"/>
      <c r="G19" s="19"/>
      <c r="H19" s="100"/>
      <c r="I19" s="100">
        <f>$C$10</f>
        <v>3520</v>
      </c>
      <c r="J19" s="100"/>
      <c r="K19" s="100">
        <f>$F$10</f>
        <v>29</v>
      </c>
      <c r="L19" s="100">
        <v>2816</v>
      </c>
      <c r="M19" s="100">
        <v>23</v>
      </c>
      <c r="N19" s="102">
        <v>43195</v>
      </c>
      <c r="O19" s="97">
        <v>112</v>
      </c>
      <c r="P19" s="98">
        <v>18</v>
      </c>
      <c r="Q19" s="61"/>
      <c r="R19" s="61"/>
      <c r="S19" s="6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ht="15" customHeight="1" thickBot="1" x14ac:dyDescent="0.3">
      <c r="A20" s="8">
        <v>2</v>
      </c>
      <c r="B20" s="89" t="str">
        <f>'Filling room (11081)'!B16</f>
        <v>27.08.18</v>
      </c>
      <c r="C20" s="67">
        <v>5</v>
      </c>
      <c r="D20" s="67">
        <v>1</v>
      </c>
      <c r="E20" s="1"/>
      <c r="F20" s="1"/>
      <c r="G20" s="19"/>
      <c r="H20" s="100"/>
      <c r="I20" s="100">
        <f t="shared" ref="I20:I41" si="2">$C$10</f>
        <v>3520</v>
      </c>
      <c r="J20" s="100"/>
      <c r="K20" s="100">
        <f t="shared" ref="K20:K41" si="3">$F$10</f>
        <v>29</v>
      </c>
      <c r="L20" s="100">
        <v>2816</v>
      </c>
      <c r="M20" s="100">
        <v>23</v>
      </c>
      <c r="N20" s="102">
        <v>43202</v>
      </c>
      <c r="O20" s="98">
        <v>366</v>
      </c>
      <c r="P20" s="98">
        <v>11</v>
      </c>
      <c r="Q20" s="68"/>
      <c r="R20" s="68"/>
      <c r="S20" s="68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15" customHeight="1" thickBot="1" x14ac:dyDescent="0.3">
      <c r="A21" s="8">
        <v>3</v>
      </c>
      <c r="B21" s="89" t="str">
        <f>'Filling room (11081)'!B17</f>
        <v>06.09.18</v>
      </c>
      <c r="C21" s="67">
        <v>21</v>
      </c>
      <c r="D21" s="67">
        <v>2</v>
      </c>
      <c r="E21" s="1"/>
      <c r="F21" s="1"/>
      <c r="G21" s="19"/>
      <c r="H21" s="100"/>
      <c r="I21" s="100">
        <f t="shared" si="2"/>
        <v>3520</v>
      </c>
      <c r="J21" s="100"/>
      <c r="K21" s="100">
        <f t="shared" si="3"/>
        <v>29</v>
      </c>
      <c r="L21" s="100">
        <v>2816</v>
      </c>
      <c r="M21" s="100">
        <v>23</v>
      </c>
      <c r="N21" s="102">
        <v>43224</v>
      </c>
      <c r="O21" s="98">
        <v>29</v>
      </c>
      <c r="P21" s="98">
        <v>0</v>
      </c>
      <c r="Q21" s="68"/>
      <c r="R21" s="68"/>
      <c r="S21" s="68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" customHeight="1" thickBot="1" x14ac:dyDescent="0.3">
      <c r="A22" s="8">
        <v>4</v>
      </c>
      <c r="B22" s="89" t="str">
        <f>'Filling room (11081)'!B18</f>
        <v>13.09.18</v>
      </c>
      <c r="C22" s="67">
        <v>5</v>
      </c>
      <c r="D22" s="67">
        <v>4</v>
      </c>
      <c r="E22" s="1"/>
      <c r="F22" s="1"/>
      <c r="G22" s="19"/>
      <c r="H22" s="100"/>
      <c r="I22" s="100">
        <f t="shared" si="2"/>
        <v>3520</v>
      </c>
      <c r="J22" s="100"/>
      <c r="K22" s="100">
        <f t="shared" si="3"/>
        <v>29</v>
      </c>
      <c r="L22" s="100">
        <v>2816</v>
      </c>
      <c r="M22" s="100">
        <v>23</v>
      </c>
      <c r="N22" s="102">
        <v>43231</v>
      </c>
      <c r="O22" s="98">
        <v>74</v>
      </c>
      <c r="P22" s="98">
        <v>4</v>
      </c>
      <c r="Q22" s="68"/>
      <c r="R22" s="68"/>
      <c r="S22" s="68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" customHeight="1" thickBot="1" x14ac:dyDescent="0.3">
      <c r="A23" s="8">
        <v>5</v>
      </c>
      <c r="B23" s="89" t="str">
        <f>'Filling room (11081)'!B19</f>
        <v>17.09.18</v>
      </c>
      <c r="C23" s="67">
        <v>25</v>
      </c>
      <c r="D23" s="67">
        <v>4</v>
      </c>
      <c r="E23" s="1"/>
      <c r="F23" s="1"/>
      <c r="G23" s="19"/>
      <c r="H23" s="100"/>
      <c r="I23" s="100">
        <f t="shared" si="2"/>
        <v>3520</v>
      </c>
      <c r="J23" s="100"/>
      <c r="K23" s="100">
        <f t="shared" si="3"/>
        <v>29</v>
      </c>
      <c r="L23" s="100">
        <v>2816</v>
      </c>
      <c r="M23" s="100">
        <v>23</v>
      </c>
      <c r="N23" s="102">
        <v>43251</v>
      </c>
      <c r="O23" s="98">
        <v>173</v>
      </c>
      <c r="P23" s="98">
        <v>12</v>
      </c>
      <c r="Q23" s="68"/>
      <c r="R23" s="68"/>
      <c r="S23" s="68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5" customHeight="1" thickBot="1" x14ac:dyDescent="0.3">
      <c r="A24" s="8">
        <v>6</v>
      </c>
      <c r="B24" s="89" t="str">
        <f>'Filling room (11081)'!B20</f>
        <v>29.09.18</v>
      </c>
      <c r="C24" s="67">
        <v>98</v>
      </c>
      <c r="D24" s="67">
        <v>7</v>
      </c>
      <c r="E24" s="1"/>
      <c r="F24" s="1"/>
      <c r="G24" s="19"/>
      <c r="H24" s="100"/>
      <c r="I24" s="100">
        <f t="shared" si="2"/>
        <v>3520</v>
      </c>
      <c r="J24" s="100"/>
      <c r="K24" s="100">
        <f t="shared" si="3"/>
        <v>29</v>
      </c>
      <c r="L24" s="100">
        <v>2816</v>
      </c>
      <c r="M24" s="100">
        <v>23</v>
      </c>
      <c r="N24" s="102">
        <v>43272</v>
      </c>
      <c r="O24" s="98">
        <v>399</v>
      </c>
      <c r="P24" s="98">
        <v>16</v>
      </c>
      <c r="Q24" s="68"/>
      <c r="R24" s="68"/>
      <c r="S24" s="68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" customHeight="1" x14ac:dyDescent="0.25">
      <c r="A25" s="8" t="s">
        <v>8</v>
      </c>
      <c r="B25" s="22"/>
      <c r="C25" s="8">
        <f>ROUNDUP(AVERAGE(C19:C24), 0)</f>
        <v>138</v>
      </c>
      <c r="D25" s="8">
        <f>ROUNDUP(AVERAGE(D19:D24), 0)</f>
        <v>4</v>
      </c>
      <c r="E25" s="1"/>
      <c r="F25" s="1"/>
      <c r="G25" s="19"/>
      <c r="H25" s="100"/>
      <c r="I25" s="100">
        <f t="shared" si="2"/>
        <v>3520</v>
      </c>
      <c r="J25" s="100"/>
      <c r="K25" s="100">
        <f t="shared" si="3"/>
        <v>29</v>
      </c>
      <c r="L25" s="100">
        <v>2816</v>
      </c>
      <c r="M25" s="100">
        <v>23</v>
      </c>
      <c r="N25" s="102">
        <v>43314</v>
      </c>
      <c r="O25" s="97">
        <v>669</v>
      </c>
      <c r="P25" s="98">
        <v>3</v>
      </c>
      <c r="Q25" s="68"/>
      <c r="R25" s="68"/>
      <c r="S25" s="5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4.25" customHeight="1" x14ac:dyDescent="0.25">
      <c r="A26" s="8" t="s">
        <v>9</v>
      </c>
      <c r="B26" s="23"/>
      <c r="C26" s="34">
        <f>MIN(C19:C24)</f>
        <v>5</v>
      </c>
      <c r="D26" s="8">
        <f>MIN(D19:D24)</f>
        <v>1</v>
      </c>
      <c r="E26" s="1"/>
      <c r="F26" s="1"/>
      <c r="G26" s="19"/>
      <c r="H26" s="100"/>
      <c r="I26" s="100">
        <f t="shared" si="2"/>
        <v>3520</v>
      </c>
      <c r="J26" s="100"/>
      <c r="K26" s="100">
        <f t="shared" si="3"/>
        <v>29</v>
      </c>
      <c r="L26" s="100">
        <v>2816</v>
      </c>
      <c r="M26" s="100">
        <v>23</v>
      </c>
      <c r="N26" s="102">
        <v>43339</v>
      </c>
      <c r="O26" s="98">
        <v>5</v>
      </c>
      <c r="P26" s="98">
        <v>1</v>
      </c>
      <c r="Q26" s="68"/>
      <c r="R26" s="68"/>
      <c r="S26" s="52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ht="15" customHeight="1" x14ac:dyDescent="0.25">
      <c r="A27" s="8" t="s">
        <v>10</v>
      </c>
      <c r="B27" s="23"/>
      <c r="C27" s="34">
        <f>MAX(C19:C24)</f>
        <v>669</v>
      </c>
      <c r="D27" s="8">
        <f>MAX(D19:D24)</f>
        <v>7</v>
      </c>
      <c r="E27" s="1"/>
      <c r="F27" s="1"/>
      <c r="G27" s="58"/>
      <c r="H27" s="32"/>
      <c r="I27" s="100">
        <f t="shared" si="2"/>
        <v>3520</v>
      </c>
      <c r="J27" s="100"/>
      <c r="K27" s="100">
        <f t="shared" si="3"/>
        <v>29</v>
      </c>
      <c r="L27" s="100">
        <v>2816</v>
      </c>
      <c r="M27" s="100">
        <v>23</v>
      </c>
      <c r="N27" s="102">
        <v>43349</v>
      </c>
      <c r="O27" s="98">
        <v>21</v>
      </c>
      <c r="P27" s="98">
        <v>2</v>
      </c>
      <c r="Q27" s="87"/>
      <c r="R27" s="52"/>
      <c r="S27" s="5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" customHeight="1" x14ac:dyDescent="0.25">
      <c r="A28" s="8" t="s">
        <v>11</v>
      </c>
      <c r="B28" s="23"/>
      <c r="C28" s="33">
        <f>STDEV(C19:C24)</f>
        <v>262.82801727872669</v>
      </c>
      <c r="D28" s="24">
        <f>STDEV(D19:D24)</f>
        <v>2.0736441353327719</v>
      </c>
      <c r="E28" s="1"/>
      <c r="F28" s="1"/>
      <c r="G28" s="58"/>
      <c r="H28" s="32"/>
      <c r="I28" s="100">
        <f t="shared" si="2"/>
        <v>3520</v>
      </c>
      <c r="J28" s="100"/>
      <c r="K28" s="100">
        <f t="shared" si="3"/>
        <v>29</v>
      </c>
      <c r="L28" s="100">
        <v>2816</v>
      </c>
      <c r="M28" s="100">
        <v>23</v>
      </c>
      <c r="N28" s="102">
        <v>43356</v>
      </c>
      <c r="O28" s="98">
        <v>5</v>
      </c>
      <c r="P28" s="98">
        <v>4</v>
      </c>
      <c r="Q28" s="87"/>
      <c r="R28" s="52"/>
      <c r="S28" s="52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5" customHeight="1" x14ac:dyDescent="0.25">
      <c r="A29" s="8" t="s">
        <v>12</v>
      </c>
      <c r="B29" s="23"/>
      <c r="C29" s="33">
        <f>IF(C25=0, "NA", C28*100/C25)</f>
        <v>190.45508498458457</v>
      </c>
      <c r="D29" s="24">
        <f>IF(D25=0, "NA", D28*100/D25)</f>
        <v>51.8411033833193</v>
      </c>
      <c r="E29" s="1"/>
      <c r="F29" s="1"/>
      <c r="G29" s="58"/>
      <c r="H29" s="32"/>
      <c r="I29" s="100">
        <f t="shared" si="2"/>
        <v>3520</v>
      </c>
      <c r="J29" s="100"/>
      <c r="K29" s="100">
        <f t="shared" si="3"/>
        <v>29</v>
      </c>
      <c r="L29" s="100">
        <v>2816</v>
      </c>
      <c r="M29" s="100">
        <v>23</v>
      </c>
      <c r="N29" s="102">
        <v>43360</v>
      </c>
      <c r="O29" s="98">
        <v>25</v>
      </c>
      <c r="P29" s="98">
        <v>4</v>
      </c>
      <c r="Q29" s="87"/>
      <c r="R29" s="52"/>
      <c r="S29" s="5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" customHeight="1" x14ac:dyDescent="0.25">
      <c r="A30" s="8">
        <v>10</v>
      </c>
      <c r="E30" s="1"/>
      <c r="F30" s="1"/>
      <c r="G30" s="25"/>
      <c r="H30" s="32"/>
      <c r="I30" s="100">
        <f t="shared" si="2"/>
        <v>3520</v>
      </c>
      <c r="J30" s="100"/>
      <c r="K30" s="100">
        <f t="shared" si="3"/>
        <v>29</v>
      </c>
      <c r="L30" s="100">
        <v>2816</v>
      </c>
      <c r="M30" s="100">
        <v>23</v>
      </c>
      <c r="N30" s="102">
        <v>43372</v>
      </c>
      <c r="O30" s="98">
        <v>98</v>
      </c>
      <c r="P30" s="98">
        <v>7</v>
      </c>
      <c r="Q30" s="52"/>
      <c r="R30" s="52"/>
      <c r="S30" s="52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" customHeight="1" x14ac:dyDescent="0.25">
      <c r="A31" s="8">
        <v>11</v>
      </c>
      <c r="E31" s="1"/>
      <c r="F31" s="1"/>
      <c r="G31" s="25"/>
      <c r="H31" s="32"/>
      <c r="I31" s="100">
        <f t="shared" si="2"/>
        <v>3520</v>
      </c>
      <c r="J31" s="100"/>
      <c r="K31" s="100">
        <f t="shared" si="3"/>
        <v>29</v>
      </c>
      <c r="L31" s="100">
        <v>2816</v>
      </c>
      <c r="M31" s="100">
        <v>23</v>
      </c>
      <c r="N31" s="116">
        <v>43504</v>
      </c>
      <c r="O31" s="117">
        <v>1</v>
      </c>
      <c r="P31" s="117">
        <v>0</v>
      </c>
      <c r="Q31" s="107">
        <v>4000</v>
      </c>
      <c r="R31" s="68">
        <v>35</v>
      </c>
      <c r="S31" s="5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ht="15" customHeight="1" x14ac:dyDescent="0.25">
      <c r="A32" s="8"/>
      <c r="E32" s="1"/>
      <c r="F32" s="1"/>
      <c r="G32" s="25"/>
      <c r="H32" s="32"/>
      <c r="I32" s="100">
        <f t="shared" si="2"/>
        <v>3520</v>
      </c>
      <c r="J32" s="100"/>
      <c r="K32" s="100">
        <f t="shared" si="3"/>
        <v>29</v>
      </c>
      <c r="L32" s="100">
        <v>2816</v>
      </c>
      <c r="M32" s="100">
        <v>23</v>
      </c>
      <c r="N32" s="116">
        <v>43535</v>
      </c>
      <c r="O32" s="117">
        <v>17</v>
      </c>
      <c r="P32" s="117">
        <v>2</v>
      </c>
      <c r="Q32" s="107"/>
      <c r="R32" s="68"/>
      <c r="S32" s="52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" customHeight="1" x14ac:dyDescent="0.25">
      <c r="A33" s="8">
        <v>12</v>
      </c>
      <c r="H33" s="32"/>
      <c r="I33" s="100">
        <f t="shared" si="2"/>
        <v>3520</v>
      </c>
      <c r="J33" s="100"/>
      <c r="K33" s="100">
        <f t="shared" si="3"/>
        <v>29</v>
      </c>
      <c r="L33" s="100">
        <v>2816</v>
      </c>
      <c r="M33" s="100">
        <v>23</v>
      </c>
      <c r="N33" s="118">
        <v>43633</v>
      </c>
      <c r="O33" s="119">
        <v>5</v>
      </c>
      <c r="P33" s="122">
        <v>0</v>
      </c>
      <c r="Q33" s="52"/>
      <c r="R33" s="52"/>
      <c r="S33" s="5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" customHeight="1" x14ac:dyDescent="0.25">
      <c r="A34" s="8">
        <v>13</v>
      </c>
      <c r="H34" s="32"/>
      <c r="I34" s="100">
        <f t="shared" si="2"/>
        <v>3520</v>
      </c>
      <c r="J34" s="100"/>
      <c r="K34" s="100">
        <f t="shared" si="3"/>
        <v>29</v>
      </c>
      <c r="L34" s="100">
        <v>2816</v>
      </c>
      <c r="M34" s="100">
        <v>23</v>
      </c>
      <c r="N34" s="118">
        <v>43726</v>
      </c>
      <c r="O34" s="117">
        <v>233</v>
      </c>
      <c r="P34" s="117">
        <v>22</v>
      </c>
      <c r="Q34" s="1"/>
      <c r="R34" s="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5" customHeight="1" x14ac:dyDescent="0.25">
      <c r="A35" s="8">
        <v>14</v>
      </c>
      <c r="H35" s="32"/>
      <c r="I35" s="100">
        <f t="shared" si="2"/>
        <v>3520</v>
      </c>
      <c r="J35" s="100"/>
      <c r="K35" s="100">
        <f t="shared" si="3"/>
        <v>29</v>
      </c>
      <c r="L35" s="100">
        <v>2816</v>
      </c>
      <c r="M35" s="100">
        <v>23</v>
      </c>
      <c r="N35" s="118">
        <v>43730</v>
      </c>
      <c r="O35" s="117">
        <v>102</v>
      </c>
      <c r="P35" s="117">
        <v>0</v>
      </c>
      <c r="Q35" s="1"/>
      <c r="R35" s="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" customHeight="1" x14ac:dyDescent="0.25">
      <c r="A36" s="8">
        <v>15</v>
      </c>
      <c r="H36" s="32"/>
      <c r="I36" s="100">
        <f t="shared" si="2"/>
        <v>3520</v>
      </c>
      <c r="J36" s="100"/>
      <c r="K36" s="100">
        <f t="shared" si="3"/>
        <v>29</v>
      </c>
      <c r="L36" s="100">
        <v>2816</v>
      </c>
      <c r="M36" s="100">
        <v>23</v>
      </c>
      <c r="N36" s="118">
        <v>43737</v>
      </c>
      <c r="O36" s="117">
        <v>31</v>
      </c>
      <c r="P36" s="117">
        <v>12</v>
      </c>
      <c r="Q36" s="1"/>
      <c r="R36" s="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" customHeight="1" x14ac:dyDescent="0.25">
      <c r="A37" s="8">
        <v>16</v>
      </c>
      <c r="H37" s="32"/>
      <c r="I37" s="100">
        <f t="shared" si="2"/>
        <v>3520</v>
      </c>
      <c r="J37" s="100"/>
      <c r="K37" s="100">
        <f t="shared" si="3"/>
        <v>29</v>
      </c>
      <c r="L37" s="100">
        <v>2816</v>
      </c>
      <c r="M37" s="100">
        <v>23</v>
      </c>
      <c r="N37" s="118">
        <v>43740</v>
      </c>
      <c r="O37" s="117">
        <v>59</v>
      </c>
      <c r="P37" s="117">
        <v>2</v>
      </c>
      <c r="Q37" s="1"/>
      <c r="R37" s="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" customHeight="1" x14ac:dyDescent="0.25">
      <c r="A38" s="8">
        <v>17</v>
      </c>
      <c r="H38" s="32"/>
      <c r="I38" s="100">
        <f t="shared" si="2"/>
        <v>3520</v>
      </c>
      <c r="J38" s="100"/>
      <c r="K38" s="100">
        <f t="shared" si="3"/>
        <v>29</v>
      </c>
      <c r="L38" s="100">
        <v>2816</v>
      </c>
      <c r="M38" s="100">
        <v>23</v>
      </c>
      <c r="N38" s="118">
        <v>43750</v>
      </c>
      <c r="O38" s="117">
        <v>21</v>
      </c>
      <c r="P38" s="117">
        <v>1</v>
      </c>
      <c r="Q38" s="1"/>
      <c r="R38" s="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5" customHeight="1" x14ac:dyDescent="0.25">
      <c r="A39" s="8">
        <v>18</v>
      </c>
      <c r="H39" s="32"/>
      <c r="I39" s="100">
        <f t="shared" si="2"/>
        <v>3520</v>
      </c>
      <c r="J39" s="100"/>
      <c r="K39" s="100">
        <f t="shared" si="3"/>
        <v>29</v>
      </c>
      <c r="L39" s="100">
        <v>2816</v>
      </c>
      <c r="M39" s="100">
        <v>23</v>
      </c>
      <c r="N39" s="118">
        <v>43761</v>
      </c>
      <c r="O39" s="117">
        <v>16</v>
      </c>
      <c r="P39" s="117">
        <v>0</v>
      </c>
      <c r="Q39" s="1"/>
      <c r="R39" s="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" customHeight="1" x14ac:dyDescent="0.25">
      <c r="A40" s="8">
        <v>19</v>
      </c>
      <c r="H40" s="32"/>
      <c r="I40" s="100">
        <f t="shared" si="2"/>
        <v>3520</v>
      </c>
      <c r="J40" s="100"/>
      <c r="K40" s="100">
        <f t="shared" si="3"/>
        <v>29</v>
      </c>
      <c r="L40" s="100">
        <v>2816</v>
      </c>
      <c r="M40" s="100">
        <v>23</v>
      </c>
      <c r="N40" s="123">
        <v>43815</v>
      </c>
      <c r="O40" s="122">
        <v>36</v>
      </c>
      <c r="P40" s="122">
        <v>2</v>
      </c>
      <c r="Q40" s="1"/>
      <c r="R40" s="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" customHeight="1" x14ac:dyDescent="0.25">
      <c r="A41" s="8">
        <v>20</v>
      </c>
      <c r="H41" s="32"/>
      <c r="I41" s="100">
        <f t="shared" si="2"/>
        <v>3520</v>
      </c>
      <c r="J41" s="100"/>
      <c r="K41" s="100">
        <f t="shared" si="3"/>
        <v>29</v>
      </c>
      <c r="L41" s="100">
        <v>2816</v>
      </c>
      <c r="M41" s="100">
        <v>23</v>
      </c>
      <c r="O41" s="1"/>
      <c r="P41" s="1"/>
      <c r="Q41" s="1"/>
      <c r="R41" s="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" customHeight="1" x14ac:dyDescent="0.25">
      <c r="A42" s="8">
        <v>21</v>
      </c>
      <c r="H42" s="5"/>
      <c r="I42" s="5"/>
      <c r="J42" s="5"/>
      <c r="K42" s="5"/>
      <c r="L42" s="5"/>
      <c r="N42" s="5" t="s">
        <v>92</v>
      </c>
      <c r="O42" s="1">
        <f>MAX(O31:O41)</f>
        <v>233</v>
      </c>
      <c r="P42" s="1">
        <f>MAX(P31:P41)</f>
        <v>22</v>
      </c>
      <c r="Q42" s="1"/>
      <c r="R42" s="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" customHeight="1" x14ac:dyDescent="0.25">
      <c r="A43" s="8">
        <v>22</v>
      </c>
      <c r="H43" s="5"/>
      <c r="I43" s="5"/>
      <c r="J43" s="5"/>
      <c r="K43" s="5"/>
      <c r="L43" s="5"/>
      <c r="N43" s="5" t="s">
        <v>93</v>
      </c>
      <c r="O43" s="1">
        <f>MIN(O31:O41)</f>
        <v>1</v>
      </c>
      <c r="P43" s="1">
        <f>MIN(P31:P41)</f>
        <v>0</v>
      </c>
      <c r="Q43" s="1"/>
      <c r="R43" s="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" customHeight="1" x14ac:dyDescent="0.25">
      <c r="A44" s="8">
        <v>23</v>
      </c>
      <c r="H44" s="5"/>
      <c r="I44" s="5"/>
      <c r="J44" s="5"/>
      <c r="K44" s="5"/>
      <c r="L44" s="5"/>
      <c r="O44" s="1"/>
      <c r="P44" s="1"/>
      <c r="Q44" s="1"/>
      <c r="R44" s="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" customHeight="1" x14ac:dyDescent="0.25">
      <c r="A45" s="8">
        <v>24</v>
      </c>
      <c r="H45" s="7"/>
      <c r="I45" s="2"/>
      <c r="J45" s="2"/>
      <c r="K45" s="7"/>
      <c r="L45" s="5"/>
      <c r="N45" s="5" t="s">
        <v>92</v>
      </c>
      <c r="O45" s="124">
        <f>MAX(O15:O30)</f>
        <v>669</v>
      </c>
      <c r="P45" s="124">
        <f>MAX(P15:P30)</f>
        <v>18</v>
      </c>
      <c r="Q45" s="1"/>
      <c r="R45" s="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" customHeight="1" x14ac:dyDescent="0.25">
      <c r="A46" s="8">
        <v>25</v>
      </c>
      <c r="H46" s="7"/>
      <c r="I46" s="2"/>
      <c r="J46" s="2"/>
      <c r="K46" s="7"/>
      <c r="L46" s="5"/>
      <c r="N46" s="5" t="s">
        <v>93</v>
      </c>
      <c r="O46" s="124">
        <f>MIN(O15:O30)</f>
        <v>5</v>
      </c>
      <c r="P46" s="124">
        <f>MIN(P15:P30)</f>
        <v>0</v>
      </c>
      <c r="Q46" s="1"/>
      <c r="R46" s="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" customHeight="1" x14ac:dyDescent="0.25">
      <c r="A47" s="8">
        <v>26</v>
      </c>
      <c r="H47" s="7"/>
      <c r="I47" s="63"/>
      <c r="J47" s="63"/>
      <c r="K47" s="7"/>
      <c r="L47" s="5"/>
      <c r="O47" s="1"/>
      <c r="P47" s="1"/>
      <c r="Q47" s="1"/>
      <c r="R47" s="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" customHeight="1" x14ac:dyDescent="0.25">
      <c r="A48" s="8" t="s">
        <v>8</v>
      </c>
      <c r="H48" s="7"/>
      <c r="I48" s="63"/>
      <c r="J48" s="63"/>
      <c r="K48" s="7"/>
      <c r="L48" s="5"/>
      <c r="O48" s="1"/>
      <c r="P48" s="1"/>
      <c r="Q48" s="1"/>
      <c r="R48" s="1"/>
    </row>
    <row r="49" spans="1:18" ht="15" customHeight="1" x14ac:dyDescent="0.25">
      <c r="A49" s="8" t="s">
        <v>9</v>
      </c>
      <c r="H49" s="7"/>
      <c r="I49" s="63"/>
      <c r="J49" s="63"/>
      <c r="K49" s="7"/>
      <c r="L49" s="5"/>
      <c r="O49" s="1"/>
      <c r="P49" s="1"/>
      <c r="Q49" s="1"/>
      <c r="R49" s="1"/>
    </row>
    <row r="50" spans="1:18" ht="15" customHeight="1" x14ac:dyDescent="0.25">
      <c r="A50" s="8" t="s">
        <v>10</v>
      </c>
      <c r="H50" s="7"/>
      <c r="I50" s="63"/>
      <c r="J50" s="63"/>
      <c r="K50" s="7"/>
      <c r="L50" s="5"/>
      <c r="O50" s="1"/>
      <c r="P50" s="1"/>
      <c r="Q50" s="1"/>
      <c r="R50" s="1"/>
    </row>
    <row r="51" spans="1:18" ht="15" customHeight="1" x14ac:dyDescent="0.25">
      <c r="A51" s="8" t="s">
        <v>11</v>
      </c>
      <c r="H51" s="7"/>
      <c r="I51" s="63"/>
      <c r="J51" s="63"/>
      <c r="K51" s="7"/>
      <c r="L51" s="5"/>
      <c r="O51" s="1"/>
      <c r="P51" s="1"/>
      <c r="Q51" s="1"/>
      <c r="R51" s="1"/>
    </row>
    <row r="52" spans="1:18" ht="15" customHeight="1" x14ac:dyDescent="0.25">
      <c r="A52" s="8" t="s">
        <v>12</v>
      </c>
      <c r="B52" s="6"/>
      <c r="C52" s="6"/>
      <c r="D52" s="6"/>
      <c r="H52" s="7"/>
      <c r="I52" s="63"/>
      <c r="J52" s="63"/>
      <c r="K52" s="7"/>
      <c r="L52" s="5"/>
      <c r="O52" s="1"/>
      <c r="P52" s="1"/>
      <c r="Q52" s="1"/>
      <c r="R52" s="1"/>
    </row>
    <row r="53" spans="1:18" ht="15.9" customHeight="1" x14ac:dyDescent="0.25">
      <c r="B53" s="86"/>
      <c r="C53" s="86"/>
      <c r="D53" s="86"/>
      <c r="H53" s="7"/>
      <c r="I53" s="63"/>
      <c r="J53" s="63"/>
      <c r="K53" s="7"/>
      <c r="L53" s="5"/>
      <c r="M53" s="5"/>
      <c r="O53" s="1"/>
      <c r="P53" s="1"/>
      <c r="Q53" s="1"/>
      <c r="R53" s="1"/>
    </row>
    <row r="54" spans="1:18" ht="15.9" customHeight="1" x14ac:dyDescent="0.25">
      <c r="B54" s="86"/>
      <c r="C54" s="86"/>
      <c r="D54" s="86"/>
      <c r="E54" s="6"/>
      <c r="F54" s="6"/>
      <c r="H54" s="7"/>
      <c r="I54" s="63"/>
      <c r="J54" s="63"/>
      <c r="K54" s="7"/>
      <c r="L54" s="5"/>
      <c r="M54" s="5"/>
      <c r="O54" s="1"/>
      <c r="P54" s="1"/>
      <c r="Q54" s="1"/>
      <c r="R54" s="1"/>
    </row>
    <row r="55" spans="1:18" ht="15.9" customHeight="1" x14ac:dyDescent="0.25">
      <c r="E55" s="86"/>
      <c r="F55" s="86"/>
      <c r="G55" s="57"/>
      <c r="H55" s="7"/>
      <c r="I55" s="63"/>
      <c r="J55" s="63"/>
      <c r="K55" s="7"/>
      <c r="L55" s="5"/>
      <c r="M55" s="5"/>
      <c r="O55" s="1"/>
      <c r="P55" s="1"/>
      <c r="Q55" s="1"/>
      <c r="R55" s="1"/>
    </row>
    <row r="56" spans="1:18" ht="15.9" customHeight="1" x14ac:dyDescent="0.25">
      <c r="E56" s="86"/>
      <c r="F56" s="86"/>
      <c r="G56" s="57"/>
      <c r="H56" s="7"/>
      <c r="I56" s="63"/>
      <c r="J56" s="63"/>
      <c r="K56" s="7"/>
      <c r="L56" s="5"/>
      <c r="M56" s="5"/>
      <c r="O56" s="1"/>
      <c r="P56" s="1"/>
      <c r="Q56" s="1"/>
      <c r="R56" s="1"/>
    </row>
    <row r="57" spans="1:18" ht="15.9" customHeight="1" x14ac:dyDescent="0.25">
      <c r="H57" s="7"/>
      <c r="I57" s="63"/>
      <c r="J57" s="63"/>
      <c r="K57" s="7"/>
      <c r="L57" s="5"/>
      <c r="M57" s="5"/>
      <c r="O57" s="1"/>
      <c r="P57" s="1"/>
      <c r="Q57" s="1"/>
      <c r="R57" s="1"/>
    </row>
    <row r="58" spans="1:18" ht="15.9" customHeight="1" x14ac:dyDescent="0.25">
      <c r="H58" s="7"/>
      <c r="I58" s="63"/>
      <c r="J58" s="63"/>
      <c r="K58" s="7"/>
      <c r="L58" s="5"/>
      <c r="M58" s="5"/>
      <c r="O58" s="1"/>
      <c r="P58" s="1"/>
      <c r="Q58" s="1"/>
      <c r="R58" s="1"/>
    </row>
    <row r="59" spans="1:18" ht="15.9" customHeight="1" x14ac:dyDescent="0.25">
      <c r="H59" s="7"/>
      <c r="I59" s="63"/>
      <c r="J59" s="63"/>
      <c r="K59" s="7"/>
      <c r="L59" s="5"/>
      <c r="M59" s="5"/>
      <c r="O59" s="1"/>
      <c r="P59" s="1"/>
      <c r="Q59" s="1"/>
      <c r="R59" s="1"/>
    </row>
    <row r="60" spans="1:18" ht="15.9" customHeight="1" x14ac:dyDescent="0.25">
      <c r="H60" s="7"/>
      <c r="I60" s="63"/>
      <c r="J60" s="63"/>
      <c r="K60" s="7"/>
      <c r="L60" s="5"/>
      <c r="M60" s="5"/>
      <c r="O60" s="1"/>
      <c r="P60" s="1"/>
      <c r="Q60" s="1"/>
      <c r="R60" s="1"/>
    </row>
    <row r="61" spans="1:18" ht="15.9" customHeight="1" x14ac:dyDescent="0.25">
      <c r="H61" s="7"/>
      <c r="I61" s="63"/>
      <c r="J61" s="63"/>
      <c r="K61" s="7"/>
      <c r="L61" s="5"/>
      <c r="M61" s="5"/>
      <c r="O61" s="1"/>
      <c r="P61" s="1"/>
      <c r="Q61" s="1"/>
      <c r="R61" s="1"/>
    </row>
    <row r="62" spans="1:18" ht="15.9" customHeight="1" x14ac:dyDescent="0.25">
      <c r="H62" s="7"/>
      <c r="I62" s="63"/>
      <c r="J62" s="63"/>
      <c r="K62" s="7"/>
      <c r="L62" s="5"/>
      <c r="M62" s="5"/>
      <c r="O62" s="1"/>
      <c r="P62" s="1"/>
      <c r="Q62" s="1"/>
      <c r="R62" s="1"/>
    </row>
    <row r="63" spans="1:18" ht="15.9" customHeight="1" x14ac:dyDescent="0.25">
      <c r="A63" s="27"/>
      <c r="H63" s="7"/>
      <c r="I63" s="63"/>
      <c r="J63" s="63"/>
      <c r="K63" s="7"/>
      <c r="L63" s="5"/>
      <c r="M63" s="5"/>
      <c r="O63" s="1"/>
      <c r="P63" s="1"/>
      <c r="Q63" s="1"/>
      <c r="R63" s="1"/>
    </row>
    <row r="64" spans="1:18" ht="15.9" customHeight="1" x14ac:dyDescent="0.25">
      <c r="H64" s="7"/>
      <c r="I64" s="63"/>
      <c r="J64" s="63"/>
      <c r="K64" s="7"/>
      <c r="L64" s="5"/>
      <c r="M64" s="5"/>
      <c r="O64" s="1"/>
      <c r="P64" s="1"/>
      <c r="Q64" s="1"/>
      <c r="R64" s="1"/>
    </row>
    <row r="65" spans="1:23" ht="15.9" customHeight="1" x14ac:dyDescent="0.25">
      <c r="H65" s="7"/>
      <c r="I65" s="63"/>
      <c r="J65" s="63"/>
      <c r="K65" s="7"/>
      <c r="L65" s="5"/>
      <c r="M65" s="5"/>
      <c r="O65" s="1"/>
      <c r="P65" s="1"/>
      <c r="Q65" s="1"/>
      <c r="R65" s="1"/>
    </row>
    <row r="66" spans="1:23" ht="15.9" customHeight="1" x14ac:dyDescent="0.25">
      <c r="H66" s="7"/>
      <c r="I66" s="63"/>
      <c r="J66" s="63"/>
      <c r="K66" s="7"/>
      <c r="L66" s="5"/>
      <c r="M66" s="5"/>
      <c r="O66" s="1"/>
      <c r="P66" s="1"/>
      <c r="Q66" s="1"/>
      <c r="R66" s="1"/>
    </row>
    <row r="67" spans="1:23" ht="15.9" customHeight="1" x14ac:dyDescent="0.25">
      <c r="H67" s="7"/>
      <c r="I67" s="63"/>
      <c r="J67" s="63"/>
      <c r="K67" s="7"/>
      <c r="L67" s="5"/>
      <c r="M67" s="5"/>
      <c r="O67" s="1"/>
      <c r="P67" s="1"/>
      <c r="Q67" s="1"/>
      <c r="R67" s="1"/>
    </row>
    <row r="68" spans="1:23" ht="15.9" customHeight="1" x14ac:dyDescent="0.25">
      <c r="H68" s="7"/>
      <c r="I68" s="63"/>
      <c r="J68" s="63"/>
      <c r="K68" s="7"/>
      <c r="L68" s="5"/>
      <c r="M68" s="5"/>
      <c r="O68" s="1"/>
      <c r="P68" s="1"/>
      <c r="Q68" s="1"/>
      <c r="R68" s="1"/>
    </row>
    <row r="69" spans="1:23" ht="15.9" customHeight="1" x14ac:dyDescent="0.25">
      <c r="H69" s="7"/>
      <c r="I69" s="63"/>
      <c r="J69" s="63"/>
      <c r="K69" s="7"/>
      <c r="L69" s="5"/>
      <c r="M69" s="5"/>
      <c r="O69" s="1"/>
      <c r="P69" s="1"/>
      <c r="Q69" s="1"/>
      <c r="R69" s="1"/>
    </row>
    <row r="70" spans="1:23" ht="15.9" customHeight="1" x14ac:dyDescent="0.25">
      <c r="H70" s="7"/>
      <c r="I70" s="63"/>
      <c r="J70" s="63"/>
      <c r="K70" s="7"/>
      <c r="L70" s="5"/>
      <c r="M70" s="5"/>
      <c r="O70" s="1"/>
      <c r="P70" s="1"/>
      <c r="Q70" s="1"/>
      <c r="R70" s="1"/>
    </row>
    <row r="71" spans="1:23" ht="15.9" customHeight="1" x14ac:dyDescent="0.25">
      <c r="H71" s="7"/>
      <c r="I71" s="63"/>
      <c r="J71" s="63"/>
      <c r="K71" s="7"/>
      <c r="L71" s="5"/>
      <c r="M71" s="5"/>
      <c r="O71" s="1"/>
      <c r="P71" s="1"/>
      <c r="Q71" s="1"/>
      <c r="R71" s="1"/>
    </row>
    <row r="72" spans="1:23" ht="15.9" customHeight="1" x14ac:dyDescent="0.25">
      <c r="H72" s="7"/>
      <c r="I72" s="71"/>
      <c r="J72" s="71"/>
      <c r="K72" s="7"/>
      <c r="L72" s="5"/>
      <c r="M72" s="5"/>
      <c r="O72" s="1"/>
      <c r="P72" s="1"/>
      <c r="Q72" s="1"/>
      <c r="R72" s="1"/>
    </row>
    <row r="73" spans="1:23" ht="15.9" customHeight="1" x14ac:dyDescent="0.25">
      <c r="B73" s="6"/>
      <c r="C73" s="6"/>
      <c r="D73" s="6"/>
      <c r="H73" s="7"/>
      <c r="I73" s="71"/>
      <c r="J73" s="71"/>
      <c r="K73" s="7"/>
      <c r="L73" s="5"/>
      <c r="M73" s="5"/>
      <c r="O73" s="1"/>
      <c r="P73" s="1"/>
      <c r="Q73" s="1"/>
      <c r="R73" s="1"/>
    </row>
    <row r="74" spans="1:23" ht="15.9" customHeight="1" x14ac:dyDescent="0.25">
      <c r="A74" s="6"/>
      <c r="B74" s="86"/>
      <c r="C74" s="86"/>
      <c r="D74" s="86"/>
      <c r="H74" s="7"/>
      <c r="I74" s="63"/>
      <c r="J74" s="63"/>
      <c r="K74" s="7"/>
      <c r="L74" s="5"/>
      <c r="M74" s="5"/>
      <c r="O74" s="1"/>
      <c r="P74" s="1"/>
      <c r="Q74" s="1"/>
      <c r="R74" s="1"/>
    </row>
    <row r="75" spans="1:23" s="28" customFormat="1" ht="13.5" customHeight="1" x14ac:dyDescent="0.25">
      <c r="A75" s="86" t="s">
        <v>80</v>
      </c>
      <c r="B75" s="86"/>
      <c r="C75" s="86"/>
      <c r="D75" s="86"/>
      <c r="E75" s="6"/>
      <c r="F75" s="6"/>
      <c r="G75" s="6"/>
      <c r="H75" s="7"/>
      <c r="I75" s="63"/>
      <c r="J75" s="63"/>
      <c r="K75" s="7"/>
      <c r="L75" s="5"/>
      <c r="M75" s="5"/>
      <c r="N75" s="5"/>
      <c r="O75" s="1"/>
      <c r="P75" s="1"/>
      <c r="Q75" s="1"/>
      <c r="R75" s="1"/>
      <c r="S75" s="5"/>
      <c r="T75" s="5"/>
      <c r="U75" s="5"/>
      <c r="V75" s="5"/>
      <c r="W75" s="5"/>
    </row>
    <row r="76" spans="1:23" s="28" customFormat="1" ht="15" customHeight="1" x14ac:dyDescent="0.25">
      <c r="A76" s="85" t="s">
        <v>81</v>
      </c>
      <c r="B76" s="6"/>
      <c r="C76" s="6"/>
      <c r="D76" s="6"/>
      <c r="E76" s="86"/>
      <c r="F76" s="86"/>
      <c r="G76" s="57"/>
      <c r="H76" s="7"/>
      <c r="I76" s="71"/>
      <c r="J76" s="71"/>
      <c r="K76" s="7"/>
      <c r="L76" s="5"/>
      <c r="M76" s="5"/>
      <c r="N76" s="5"/>
      <c r="O76" s="1"/>
      <c r="P76" s="1"/>
      <c r="Q76" s="1"/>
      <c r="R76" s="1"/>
      <c r="S76" s="5"/>
      <c r="T76" s="5"/>
      <c r="U76" s="5"/>
      <c r="V76" s="5"/>
      <c r="W76" s="5"/>
    </row>
    <row r="77" spans="1:23" ht="15.9" customHeight="1" x14ac:dyDescent="0.25">
      <c r="B77" s="82"/>
      <c r="C77" s="82"/>
      <c r="D77" s="58"/>
      <c r="E77" s="86"/>
      <c r="F77" s="86"/>
      <c r="G77" s="57"/>
      <c r="H77" s="7"/>
      <c r="I77" s="71"/>
      <c r="J77" s="71"/>
      <c r="K77" s="7"/>
      <c r="L77" s="5"/>
      <c r="M77" s="5"/>
      <c r="O77" s="1"/>
      <c r="P77" s="1"/>
      <c r="Q77" s="1"/>
      <c r="R77" s="1"/>
    </row>
    <row r="78" spans="1:23" ht="15.9" customHeight="1" x14ac:dyDescent="0.25">
      <c r="A78" s="27"/>
      <c r="B78" s="82"/>
      <c r="C78" s="82"/>
      <c r="D78" s="82"/>
      <c r="E78" s="6"/>
      <c r="F78" s="6"/>
      <c r="H78" s="7"/>
      <c r="I78" s="63"/>
      <c r="J78" s="63"/>
      <c r="K78" s="7"/>
      <c r="L78" s="5"/>
      <c r="M78" s="5"/>
      <c r="O78" s="1"/>
      <c r="P78" s="1"/>
      <c r="Q78" s="1"/>
      <c r="R78" s="1"/>
    </row>
    <row r="79" spans="1:23" ht="15.9" customHeight="1" x14ac:dyDescent="0.25">
      <c r="B79" s="83"/>
      <c r="C79" s="83"/>
      <c r="D79" s="83"/>
      <c r="E79" s="29"/>
      <c r="F79" s="58"/>
      <c r="G79" s="58"/>
      <c r="H79" s="7"/>
      <c r="I79" s="63"/>
      <c r="J79" s="63"/>
      <c r="K79" s="7"/>
      <c r="L79" s="5"/>
      <c r="M79" s="5"/>
      <c r="O79" s="1"/>
      <c r="P79" s="1"/>
      <c r="Q79" s="1"/>
      <c r="R79" s="1"/>
    </row>
    <row r="80" spans="1:23" ht="15.75" customHeight="1" x14ac:dyDescent="0.25">
      <c r="B80" s="29"/>
      <c r="C80" s="29"/>
      <c r="D80" s="29"/>
      <c r="E80" s="82"/>
      <c r="F80" s="82"/>
      <c r="G80" s="30"/>
      <c r="H80" s="7"/>
      <c r="I80" s="63"/>
      <c r="J80" s="63"/>
      <c r="K80" s="7"/>
      <c r="L80" s="5"/>
      <c r="M80" s="5"/>
      <c r="O80" s="1"/>
      <c r="P80" s="1"/>
      <c r="Q80" s="1"/>
      <c r="R80" s="1"/>
    </row>
    <row r="81" spans="1:23" ht="15.75" customHeight="1" x14ac:dyDescent="0.25">
      <c r="B81" s="84"/>
      <c r="C81" s="84"/>
      <c r="D81" s="91" t="s">
        <v>3</v>
      </c>
      <c r="E81" s="83"/>
      <c r="F81" s="83"/>
      <c r="G81" s="30"/>
      <c r="H81" s="7"/>
      <c r="I81" s="63"/>
      <c r="J81" s="63"/>
      <c r="K81" s="7"/>
      <c r="L81" s="5"/>
      <c r="M81" s="5"/>
      <c r="O81" s="1"/>
      <c r="P81" s="1"/>
      <c r="Q81" s="1"/>
      <c r="R81" s="1"/>
    </row>
    <row r="82" spans="1:23" ht="15.75" customHeight="1" x14ac:dyDescent="0.25">
      <c r="B82" s="29"/>
      <c r="C82" s="29"/>
      <c r="D82" s="29"/>
      <c r="E82" s="29"/>
      <c r="F82" s="58"/>
      <c r="G82" s="58"/>
      <c r="H82" s="72"/>
      <c r="I82" s="72"/>
      <c r="J82" s="72"/>
      <c r="K82" s="7"/>
      <c r="L82" s="5"/>
      <c r="M82" s="5"/>
      <c r="O82" s="1"/>
      <c r="P82" s="1"/>
      <c r="Q82" s="1"/>
      <c r="R82" s="1"/>
    </row>
    <row r="83" spans="1:23" ht="15.75" customHeight="1" x14ac:dyDescent="0.25">
      <c r="B83" s="7"/>
      <c r="C83" s="7"/>
      <c r="D83" s="7"/>
      <c r="E83" s="91"/>
      <c r="F83" s="91"/>
      <c r="G83" s="58"/>
      <c r="H83" s="72"/>
      <c r="I83" s="72"/>
      <c r="J83" s="72"/>
      <c r="K83" s="7"/>
      <c r="L83" s="5"/>
      <c r="M83" s="5"/>
      <c r="O83" s="1"/>
      <c r="P83" s="1"/>
      <c r="Q83" s="1"/>
      <c r="R83" s="1"/>
    </row>
    <row r="84" spans="1:23" ht="15.75" customHeight="1" x14ac:dyDescent="0.25">
      <c r="B84" s="7"/>
      <c r="C84" s="7"/>
      <c r="D84" s="7"/>
      <c r="E84" s="29"/>
      <c r="F84" s="29"/>
      <c r="G84" s="58"/>
      <c r="H84" s="72"/>
      <c r="I84" s="72"/>
      <c r="J84" s="72"/>
      <c r="K84" s="7"/>
      <c r="L84" s="5"/>
      <c r="M84" s="5"/>
      <c r="O84" s="1"/>
      <c r="P84" s="1"/>
      <c r="Q84" s="1"/>
      <c r="R84" s="1"/>
    </row>
    <row r="85" spans="1:23" ht="15.75" customHeight="1" x14ac:dyDescent="0.25">
      <c r="E85" s="7"/>
      <c r="F85" s="7"/>
      <c r="H85" s="72"/>
      <c r="I85" s="73"/>
      <c r="J85" s="73"/>
      <c r="K85" s="7"/>
      <c r="L85" s="5"/>
      <c r="M85" s="5"/>
      <c r="O85" s="1"/>
      <c r="P85" s="1"/>
      <c r="Q85" s="1"/>
      <c r="R85" s="1"/>
    </row>
    <row r="86" spans="1:23" ht="15.75" customHeight="1" x14ac:dyDescent="0.25">
      <c r="E86" s="7"/>
      <c r="F86" s="7"/>
      <c r="H86" s="72"/>
      <c r="I86" s="73"/>
      <c r="J86" s="73"/>
      <c r="K86" s="7"/>
      <c r="L86" s="5"/>
      <c r="M86" s="5"/>
      <c r="O86" s="1"/>
      <c r="P86" s="1"/>
      <c r="Q86" s="1"/>
      <c r="R86" s="1"/>
    </row>
    <row r="87" spans="1:23" ht="15.9" customHeight="1" x14ac:dyDescent="0.25">
      <c r="H87" s="7"/>
      <c r="I87" s="7"/>
      <c r="J87" s="7"/>
      <c r="K87" s="7"/>
      <c r="L87" s="5"/>
      <c r="M87" s="5"/>
      <c r="O87" s="1"/>
      <c r="P87" s="1"/>
      <c r="Q87" s="1"/>
      <c r="R87" s="1"/>
    </row>
    <row r="88" spans="1:23" ht="15.9" customHeight="1" x14ac:dyDescent="0.25">
      <c r="H88" s="7"/>
      <c r="I88" s="7"/>
      <c r="J88" s="7"/>
      <c r="K88" s="7"/>
      <c r="L88" s="5"/>
      <c r="M88" s="5"/>
      <c r="O88" s="1"/>
      <c r="P88" s="1"/>
      <c r="Q88" s="1"/>
      <c r="R88" s="1"/>
    </row>
    <row r="89" spans="1:23" ht="15.9" customHeight="1" x14ac:dyDescent="0.25">
      <c r="H89" s="7"/>
      <c r="I89" s="7"/>
      <c r="J89" s="7"/>
      <c r="K89" s="7"/>
      <c r="L89" s="5"/>
      <c r="M89" s="5"/>
      <c r="O89" s="1"/>
      <c r="P89" s="1"/>
      <c r="Q89" s="1"/>
      <c r="R89" s="1"/>
    </row>
    <row r="90" spans="1:23" ht="15.9" customHeight="1" x14ac:dyDescent="0.25">
      <c r="H90" s="7"/>
      <c r="I90" s="7"/>
      <c r="J90" s="7"/>
      <c r="K90" s="7"/>
      <c r="L90" s="5"/>
      <c r="M90" s="5"/>
      <c r="O90" s="1"/>
      <c r="P90" s="1"/>
      <c r="Q90" s="1"/>
      <c r="R90" s="1"/>
    </row>
    <row r="91" spans="1:23" ht="15.9" customHeight="1" x14ac:dyDescent="0.25">
      <c r="H91" s="70"/>
      <c r="I91" s="7"/>
      <c r="J91" s="7"/>
      <c r="K91" s="7"/>
      <c r="L91" s="5"/>
      <c r="M91" s="5"/>
      <c r="O91" s="1"/>
      <c r="P91" s="1"/>
      <c r="Q91" s="1"/>
      <c r="R91" s="1"/>
    </row>
    <row r="92" spans="1:23" ht="15.9" customHeight="1" x14ac:dyDescent="0.25">
      <c r="H92" s="70"/>
      <c r="I92" s="7"/>
      <c r="J92" s="7"/>
      <c r="K92" s="7"/>
      <c r="L92" s="5"/>
      <c r="M92" s="5"/>
      <c r="O92" s="1"/>
      <c r="P92" s="1"/>
      <c r="Q92" s="1"/>
      <c r="R92" s="1"/>
    </row>
    <row r="93" spans="1:23" ht="15.9" customHeight="1" x14ac:dyDescent="0.25">
      <c r="H93" s="70"/>
      <c r="I93" s="70"/>
      <c r="J93" s="70"/>
      <c r="K93" s="70"/>
      <c r="M93" s="5"/>
      <c r="O93" s="1"/>
      <c r="P93" s="1"/>
      <c r="Q93" s="1"/>
      <c r="R93" s="1"/>
    </row>
    <row r="94" spans="1:23" ht="15.9" customHeight="1" x14ac:dyDescent="0.25">
      <c r="M94" s="5"/>
      <c r="O94" s="1"/>
      <c r="P94" s="1"/>
      <c r="Q94" s="1"/>
      <c r="R94" s="1"/>
    </row>
    <row r="95" spans="1:23" ht="15.9" customHeight="1" x14ac:dyDescent="0.25">
      <c r="A95" s="6"/>
      <c r="M95" s="5"/>
      <c r="O95" s="1"/>
      <c r="P95" s="1"/>
      <c r="Q95" s="1"/>
      <c r="R95" s="1"/>
    </row>
    <row r="96" spans="1:23" s="28" customFormat="1" ht="13.5" customHeight="1" x14ac:dyDescent="0.25">
      <c r="A96" s="86" t="s">
        <v>82</v>
      </c>
      <c r="B96" s="5"/>
      <c r="C96" s="5"/>
      <c r="D96" s="5"/>
      <c r="E96" s="5"/>
      <c r="F96" s="5"/>
      <c r="G96" s="6"/>
      <c r="H96" s="6"/>
      <c r="I96" s="6"/>
      <c r="J96" s="6"/>
      <c r="K96" s="6"/>
      <c r="L96" s="6"/>
      <c r="M96" s="5"/>
      <c r="N96" s="5"/>
      <c r="O96" s="1"/>
      <c r="P96" s="1"/>
      <c r="Q96" s="1"/>
      <c r="R96" s="1"/>
      <c r="S96" s="5"/>
      <c r="T96" s="5"/>
      <c r="U96" s="5"/>
      <c r="V96" s="5"/>
      <c r="W96" s="5"/>
    </row>
    <row r="97" spans="1:31" s="28" customFormat="1" ht="15" customHeight="1" x14ac:dyDescent="0.25">
      <c r="A97" s="85" t="s">
        <v>83</v>
      </c>
      <c r="B97" s="5"/>
      <c r="C97" s="5"/>
      <c r="D97" s="5"/>
      <c r="E97" s="5"/>
      <c r="F97" s="5"/>
      <c r="G97" s="6"/>
      <c r="H97" s="6"/>
      <c r="I97" s="6"/>
      <c r="J97" s="6"/>
      <c r="K97" s="6"/>
      <c r="L97" s="6"/>
      <c r="M97" s="5"/>
      <c r="N97" s="5"/>
      <c r="O97" s="1"/>
      <c r="P97" s="1"/>
      <c r="Q97" s="1"/>
      <c r="R97" s="1"/>
      <c r="S97" s="5"/>
      <c r="T97" s="5"/>
      <c r="U97" s="5"/>
      <c r="V97" s="5"/>
      <c r="W97" s="5"/>
    </row>
    <row r="98" spans="1:31" ht="15.9" customHeight="1" x14ac:dyDescent="0.25">
      <c r="M98" s="5"/>
      <c r="O98" s="1"/>
      <c r="P98" s="1"/>
      <c r="Q98" s="1"/>
      <c r="R98" s="1"/>
    </row>
    <row r="99" spans="1:31" s="29" customFormat="1" ht="15.9" customHeight="1" x14ac:dyDescent="0.25">
      <c r="A99" s="82" t="s">
        <v>20</v>
      </c>
      <c r="B99" s="5"/>
      <c r="C99" s="5"/>
      <c r="D99" s="5"/>
      <c r="E99" s="5"/>
      <c r="F99" s="5"/>
      <c r="G99" s="6"/>
      <c r="H99" s="6"/>
      <c r="I99" s="6"/>
      <c r="J99" s="6"/>
      <c r="K99" s="6"/>
      <c r="L99" s="6"/>
      <c r="M99" s="5"/>
      <c r="N99" s="5"/>
      <c r="O99" s="1"/>
      <c r="P99" s="1"/>
      <c r="Q99" s="1"/>
      <c r="R99" s="1"/>
      <c r="S99" s="5"/>
      <c r="T99" s="5"/>
      <c r="U99" s="5"/>
      <c r="V99" s="5"/>
      <c r="W99" s="5"/>
    </row>
    <row r="100" spans="1:31" s="31" customFormat="1" ht="29.25" customHeight="1" x14ac:dyDescent="0.25">
      <c r="A100" s="82" t="s">
        <v>84</v>
      </c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5"/>
      <c r="N100" s="5"/>
      <c r="O100" s="1"/>
      <c r="P100" s="1"/>
      <c r="Q100" s="1"/>
      <c r="R100" s="1"/>
      <c r="S100" s="5"/>
      <c r="T100" s="5"/>
      <c r="U100" s="5"/>
      <c r="V100" s="5"/>
      <c r="W100" s="5"/>
      <c r="X100" s="28"/>
      <c r="Y100" s="28"/>
      <c r="Z100" s="28"/>
      <c r="AA100" s="28"/>
      <c r="AB100" s="28"/>
      <c r="AC100" s="28"/>
      <c r="AD100" s="28"/>
      <c r="AE100" s="28"/>
    </row>
    <row r="101" spans="1:31" s="31" customFormat="1" ht="30" customHeight="1" x14ac:dyDescent="0.25">
      <c r="A101" s="83" t="s">
        <v>85</v>
      </c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5"/>
      <c r="N101" s="5"/>
      <c r="O101" s="1"/>
      <c r="P101" s="1"/>
      <c r="Q101" s="1"/>
      <c r="R101" s="1"/>
      <c r="S101" s="5"/>
      <c r="T101" s="5"/>
      <c r="U101" s="5"/>
      <c r="V101" s="5"/>
      <c r="W101" s="5"/>
      <c r="X101" s="28"/>
      <c r="Y101" s="28"/>
      <c r="Z101" s="28"/>
      <c r="AA101" s="28"/>
      <c r="AB101" s="28"/>
      <c r="AC101" s="28"/>
      <c r="AD101" s="28"/>
      <c r="AE101" s="28"/>
    </row>
    <row r="102" spans="1:31" s="29" customFormat="1" ht="15.9" customHeight="1" x14ac:dyDescent="0.25"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5"/>
      <c r="N102" s="5"/>
      <c r="O102" s="1"/>
      <c r="P102" s="1"/>
      <c r="Q102" s="1"/>
      <c r="R102" s="1"/>
      <c r="S102" s="5"/>
      <c r="T102" s="5"/>
      <c r="U102" s="5"/>
      <c r="V102" s="5"/>
      <c r="W102" s="5"/>
    </row>
    <row r="103" spans="1:31" s="29" customFormat="1" ht="25.5" customHeight="1" x14ac:dyDescent="0.25">
      <c r="A103" s="84" t="s">
        <v>2</v>
      </c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1" s="29" customFormat="1" ht="38.1" customHeight="1" x14ac:dyDescent="0.25"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31" x14ac:dyDescent="0.25">
      <c r="M105" s="5"/>
    </row>
    <row r="106" spans="1:31" x14ac:dyDescent="0.25">
      <c r="M106" s="5"/>
    </row>
    <row r="107" spans="1:31" x14ac:dyDescent="0.25">
      <c r="M107" s="5"/>
    </row>
    <row r="108" spans="1:31" x14ac:dyDescent="0.25">
      <c r="M108" s="5"/>
    </row>
    <row r="109" spans="1:31" x14ac:dyDescent="0.25">
      <c r="M109" s="5"/>
    </row>
    <row r="110" spans="1:31" x14ac:dyDescent="0.25">
      <c r="M110" s="5"/>
    </row>
    <row r="111" spans="1:31" x14ac:dyDescent="0.25">
      <c r="M111" s="5"/>
    </row>
    <row r="112" spans="1:31" x14ac:dyDescent="0.25">
      <c r="M112" s="5"/>
    </row>
  </sheetData>
  <sheetProtection formatCells="0" formatRows="0" insertRows="0" insertHyperlinks="0" deleteRows="0" sort="0" autoFilter="0" pivotTables="0"/>
  <mergeCells count="19">
    <mergeCell ref="J13:K13"/>
    <mergeCell ref="H13:I13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N31:N32">
    <cfRule type="timePeriod" dxfId="70" priority="23" timePeriod="today">
      <formula>FLOOR(N31,1)=TODAY()</formula>
    </cfRule>
  </conditionalFormatting>
  <conditionalFormatting sqref="N31:N32">
    <cfRule type="timePeriod" dxfId="69" priority="22" timePeriod="today">
      <formula>FLOOR(N31,1)=TODAY()</formula>
    </cfRule>
  </conditionalFormatting>
  <conditionalFormatting sqref="O31:O32">
    <cfRule type="expression" dxfId="68" priority="19">
      <formula>O31&gt;$E$6</formula>
    </cfRule>
    <cfRule type="expression" dxfId="67" priority="20">
      <formula>AND(O31&gt;$E$5,O31&lt;=$E$6)</formula>
    </cfRule>
    <cfRule type="expression" dxfId="66" priority="21">
      <formula>O31&lt;=$E$5</formula>
    </cfRule>
  </conditionalFormatting>
  <conditionalFormatting sqref="P31:P32">
    <cfRule type="expression" dxfId="65" priority="16">
      <formula>P31&lt;=$G$5</formula>
    </cfRule>
    <cfRule type="expression" dxfId="64" priority="17">
      <formula>AND(P31&gt;$G$5,P31&lt;=$G$6)</formula>
    </cfRule>
    <cfRule type="expression" dxfId="63" priority="18">
      <formula>P31&gt;$G$6</formula>
    </cfRule>
  </conditionalFormatting>
  <conditionalFormatting sqref="N33">
    <cfRule type="timePeriod" dxfId="62" priority="15" timePeriod="today">
      <formula>FLOOR(N33,1)=TODAY()</formula>
    </cfRule>
  </conditionalFormatting>
  <conditionalFormatting sqref="N34:N36">
    <cfRule type="timePeriod" dxfId="61" priority="14" timePeriod="today">
      <formula>FLOOR(N34,1)=TODAY()</formula>
    </cfRule>
  </conditionalFormatting>
  <conditionalFormatting sqref="O34:O36">
    <cfRule type="expression" dxfId="60" priority="11">
      <formula>O34&gt;$E$6</formula>
    </cfRule>
    <cfRule type="expression" dxfId="59" priority="12">
      <formula>AND(O34&gt;$E$5,O34&lt;=$E$6)</formula>
    </cfRule>
    <cfRule type="expression" dxfId="58" priority="13">
      <formula>O34&lt;=$E$5</formula>
    </cfRule>
  </conditionalFormatting>
  <conditionalFormatting sqref="P34:P36">
    <cfRule type="expression" dxfId="57" priority="8">
      <formula>P34&lt;=$G$5</formula>
    </cfRule>
    <cfRule type="expression" dxfId="56" priority="9">
      <formula>AND(P34&gt;$G$5,P34&lt;=$G$6)</formula>
    </cfRule>
    <cfRule type="expression" dxfId="55" priority="10">
      <formula>P34&gt;$G$6</formula>
    </cfRule>
  </conditionalFormatting>
  <conditionalFormatting sqref="N37:N39">
    <cfRule type="timePeriod" dxfId="54" priority="7" timePeriod="today">
      <formula>FLOOR(N37,1)=TODAY()</formula>
    </cfRule>
  </conditionalFormatting>
  <conditionalFormatting sqref="O37:O39">
    <cfRule type="expression" dxfId="53" priority="4">
      <formula>O37&gt;$E$6</formula>
    </cfRule>
    <cfRule type="expression" dxfId="52" priority="5">
      <formula>AND(O37&gt;$E$5,O37&lt;=$E$6)</formula>
    </cfRule>
    <cfRule type="expression" dxfId="51" priority="6">
      <formula>O37&lt;=$E$5</formula>
    </cfRule>
  </conditionalFormatting>
  <conditionalFormatting sqref="P37:P39">
    <cfRule type="expression" dxfId="50" priority="1">
      <formula>P37&lt;=$G$5</formula>
    </cfRule>
    <cfRule type="expression" dxfId="49" priority="2">
      <formula>AND(P37&gt;$G$5,P37&lt;=$G$6)</formula>
    </cfRule>
    <cfRule type="expression" dxfId="48" priority="3">
      <formula>P37&gt;$G$6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47" max="5" man="1"/>
    <brk id="76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tabSelected="1" view="pageBreakPreview" topLeftCell="O18" zoomScale="90" zoomScaleNormal="100" zoomScaleSheetLayoutView="90" workbookViewId="0">
      <selection activeCell="R42" sqref="R42:R43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3" width="19.88671875" style="5" customWidth="1"/>
    <col min="4" max="4" width="19.109375" style="5" customWidth="1"/>
    <col min="5" max="5" width="19.88671875" style="5" customWidth="1"/>
    <col min="6" max="6" width="21.33203125" style="5" customWidth="1"/>
    <col min="7" max="7" width="2.6640625" style="6" customWidth="1"/>
    <col min="8" max="8" width="8.44140625" style="6" customWidth="1"/>
    <col min="9" max="9" width="9.6640625" style="6" customWidth="1"/>
    <col min="10" max="10" width="10.44140625" style="6" customWidth="1"/>
    <col min="11" max="11" width="9.44140625" style="6" customWidth="1"/>
    <col min="12" max="12" width="10.44140625" style="6" customWidth="1"/>
    <col min="13" max="13" width="8.33203125" style="26" customWidth="1"/>
    <col min="14" max="14" width="11.88671875" style="5" customWidth="1"/>
    <col min="15" max="16384" width="9.109375" style="5"/>
  </cols>
  <sheetData>
    <row r="1" spans="1:31" s="1" customFormat="1" ht="33.75" customHeight="1" x14ac:dyDescent="0.25">
      <c r="A1" s="139" t="s">
        <v>0</v>
      </c>
      <c r="B1" s="139"/>
      <c r="C1" s="139"/>
      <c r="D1" s="139"/>
      <c r="E1" s="139"/>
      <c r="F1" s="139"/>
      <c r="G1" s="10"/>
      <c r="H1" s="4"/>
      <c r="I1" s="4"/>
      <c r="J1" s="4"/>
      <c r="K1" s="4"/>
      <c r="L1" s="4"/>
      <c r="M1" s="4"/>
    </row>
    <row r="2" spans="1:31" s="1" customFormat="1" ht="30.75" customHeight="1" x14ac:dyDescent="0.25">
      <c r="A2" s="140" t="s">
        <v>41</v>
      </c>
      <c r="B2" s="140"/>
      <c r="C2" s="140"/>
      <c r="D2" s="140"/>
      <c r="E2" s="140"/>
      <c r="F2" s="140"/>
      <c r="G2" s="9"/>
      <c r="H2" s="4"/>
      <c r="I2" s="4"/>
      <c r="J2" s="4"/>
      <c r="K2" s="4"/>
      <c r="L2" s="4"/>
      <c r="M2" s="4"/>
    </row>
    <row r="3" spans="1:31" s="1" customFormat="1" ht="6.75" customHeight="1" x14ac:dyDescent="0.25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1" s="1" customFormat="1" ht="27" customHeight="1" x14ac:dyDescent="0.25">
      <c r="A4" s="134" t="s">
        <v>21</v>
      </c>
      <c r="B4" s="135"/>
      <c r="C4" s="141" t="s">
        <v>43</v>
      </c>
      <c r="D4" s="141"/>
      <c r="E4" s="141"/>
      <c r="F4" s="141"/>
      <c r="G4" s="13"/>
      <c r="H4" s="4"/>
      <c r="I4" s="4"/>
      <c r="J4" s="4"/>
      <c r="K4" s="4"/>
      <c r="L4" s="4"/>
      <c r="M4" s="4"/>
    </row>
    <row r="5" spans="1:31" s="1" customFormat="1" ht="27" customHeight="1" x14ac:dyDescent="0.25">
      <c r="A5" s="134" t="s">
        <v>4</v>
      </c>
      <c r="B5" s="135"/>
      <c r="C5" s="132" t="s">
        <v>24</v>
      </c>
      <c r="D5" s="133"/>
      <c r="E5" s="43" t="s">
        <v>1</v>
      </c>
      <c r="F5" s="14" t="str">
        <f>'Filling room (11081)'!F5</f>
        <v>01/01/18 - 31/03/18</v>
      </c>
      <c r="G5" s="15"/>
      <c r="H5" s="4"/>
      <c r="I5" s="4"/>
      <c r="J5" s="4"/>
      <c r="K5" s="4"/>
      <c r="L5" s="4"/>
      <c r="M5" s="4"/>
    </row>
    <row r="6" spans="1:31" s="1" customFormat="1" ht="27" customHeight="1" x14ac:dyDescent="0.25">
      <c r="A6" s="134" t="s">
        <v>42</v>
      </c>
      <c r="B6" s="135"/>
      <c r="C6" s="132" t="s">
        <v>30</v>
      </c>
      <c r="D6" s="133"/>
      <c r="E6" s="43" t="s">
        <v>73</v>
      </c>
      <c r="F6" s="16">
        <v>11080</v>
      </c>
      <c r="G6" s="2"/>
      <c r="H6" s="4"/>
      <c r="I6" s="4"/>
      <c r="J6" s="4"/>
      <c r="K6" s="4"/>
      <c r="L6" s="4"/>
      <c r="M6" s="4"/>
    </row>
    <row r="7" spans="1:31" s="1" customFormat="1" ht="52.5" customHeight="1" x14ac:dyDescent="0.25">
      <c r="A7" s="134" t="s">
        <v>5</v>
      </c>
      <c r="B7" s="135"/>
      <c r="C7" s="132" t="s">
        <v>28</v>
      </c>
      <c r="D7" s="133"/>
      <c r="E7" s="43" t="s">
        <v>7</v>
      </c>
      <c r="F7" s="16" t="s">
        <v>31</v>
      </c>
      <c r="G7" s="2"/>
      <c r="H7" s="4"/>
      <c r="I7" s="4"/>
      <c r="J7" s="4"/>
      <c r="K7" s="4"/>
      <c r="L7" s="4"/>
      <c r="M7" s="4"/>
    </row>
    <row r="8" spans="1:31" s="1" customFormat="1" ht="27" customHeight="1" x14ac:dyDescent="0.25">
      <c r="A8" s="134" t="s">
        <v>13</v>
      </c>
      <c r="B8" s="135"/>
      <c r="C8" s="132" t="s">
        <v>51</v>
      </c>
      <c r="D8" s="133"/>
      <c r="E8" s="43" t="s">
        <v>16</v>
      </c>
      <c r="F8" s="16">
        <v>2</v>
      </c>
      <c r="G8" s="2"/>
      <c r="H8" s="4"/>
      <c r="I8" s="4"/>
      <c r="J8" s="4"/>
      <c r="K8" s="4"/>
      <c r="L8" s="4"/>
      <c r="M8" s="4"/>
    </row>
    <row r="9" spans="1:31" s="1" customFormat="1" ht="27" customHeight="1" x14ac:dyDescent="0.25">
      <c r="A9" s="130" t="s">
        <v>14</v>
      </c>
      <c r="B9" s="131"/>
      <c r="C9" s="132" t="s">
        <v>74</v>
      </c>
      <c r="D9" s="133"/>
      <c r="E9" s="43" t="s">
        <v>14</v>
      </c>
      <c r="F9" s="16" t="s">
        <v>75</v>
      </c>
      <c r="G9" s="2"/>
      <c r="H9" s="4"/>
      <c r="I9" s="4"/>
      <c r="J9" s="4"/>
      <c r="K9" s="4"/>
      <c r="L9" s="4"/>
      <c r="M9" s="4"/>
    </row>
    <row r="10" spans="1:31" s="1" customFormat="1" ht="27" customHeight="1" x14ac:dyDescent="0.25">
      <c r="A10" s="134" t="s">
        <v>71</v>
      </c>
      <c r="B10" s="135"/>
      <c r="C10" s="136">
        <f>'Filling room (11081)'!C10:D10</f>
        <v>3520</v>
      </c>
      <c r="D10" s="137"/>
      <c r="E10" s="43" t="s">
        <v>71</v>
      </c>
      <c r="F10" s="50">
        <f>'Filling room (11081)'!F10</f>
        <v>29</v>
      </c>
      <c r="G10" s="17"/>
      <c r="H10" s="4"/>
      <c r="I10" s="4"/>
      <c r="J10" s="4"/>
      <c r="K10" s="4"/>
      <c r="L10" s="4"/>
      <c r="M10" s="4"/>
    </row>
    <row r="11" spans="1:31" s="1" customFormat="1" ht="7.5" customHeight="1" x14ac:dyDescent="0.25">
      <c r="A11" s="138"/>
      <c r="B11" s="138"/>
      <c r="C11" s="138"/>
      <c r="D11" s="138"/>
      <c r="E11" s="138"/>
      <c r="F11" s="138"/>
      <c r="G11" s="2"/>
      <c r="H11" s="4"/>
      <c r="I11" s="4"/>
      <c r="J11" s="4"/>
      <c r="K11" s="4"/>
      <c r="L11" s="4"/>
      <c r="M11" s="4"/>
    </row>
    <row r="12" spans="1:31" s="1" customFormat="1" ht="27" customHeight="1" x14ac:dyDescent="0.25">
      <c r="A12" s="46"/>
      <c r="B12" s="46"/>
      <c r="C12" s="128" t="s">
        <v>76</v>
      </c>
      <c r="D12" s="128"/>
      <c r="E12" s="128" t="s">
        <v>77</v>
      </c>
      <c r="F12" s="128"/>
      <c r="G12" s="2"/>
      <c r="H12" s="4"/>
      <c r="I12" s="4"/>
      <c r="J12" s="4"/>
      <c r="K12" s="4"/>
      <c r="L12" s="2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</row>
    <row r="13" spans="1:31" s="4" customFormat="1" ht="26.25" customHeight="1" x14ac:dyDescent="0.25">
      <c r="C13" s="36" t="s">
        <v>50</v>
      </c>
      <c r="D13" s="36" t="s">
        <v>49</v>
      </c>
      <c r="E13" s="42" t="s">
        <v>50</v>
      </c>
      <c r="F13" s="42" t="s">
        <v>49</v>
      </c>
      <c r="G13" s="13"/>
      <c r="H13" s="129" t="s">
        <v>78</v>
      </c>
      <c r="I13" s="129"/>
      <c r="J13" s="129">
        <v>5</v>
      </c>
      <c r="K13" s="129"/>
      <c r="L13" s="99"/>
      <c r="M13" s="93"/>
      <c r="N13" s="93"/>
      <c r="O13" s="93" t="s">
        <v>34</v>
      </c>
      <c r="P13" s="93" t="s">
        <v>35</v>
      </c>
      <c r="Q13" s="93" t="s">
        <v>34</v>
      </c>
      <c r="R13" s="93" t="s">
        <v>35</v>
      </c>
      <c r="S13" s="7"/>
      <c r="T13" s="7"/>
      <c r="U13" s="2"/>
      <c r="V13" s="7"/>
      <c r="W13" s="7"/>
      <c r="X13" s="2"/>
      <c r="Y13" s="2"/>
      <c r="Z13" s="2"/>
      <c r="AA13" s="2"/>
      <c r="AB13" s="2"/>
      <c r="AC13" s="2"/>
      <c r="AD13" s="2"/>
      <c r="AE13" s="2"/>
    </row>
    <row r="14" spans="1:31" ht="26.25" customHeight="1" x14ac:dyDescent="0.25">
      <c r="A14" s="49" t="s">
        <v>79</v>
      </c>
      <c r="B14" s="42" t="s">
        <v>23</v>
      </c>
      <c r="C14" s="37" t="s">
        <v>18</v>
      </c>
      <c r="D14" s="47" t="s">
        <v>18</v>
      </c>
      <c r="E14" s="47" t="s">
        <v>18</v>
      </c>
      <c r="F14" s="47" t="s">
        <v>18</v>
      </c>
      <c r="G14" s="18"/>
      <c r="H14" s="32"/>
      <c r="I14" s="32" t="s">
        <v>69</v>
      </c>
      <c r="J14" s="32"/>
      <c r="K14" s="32" t="s">
        <v>69</v>
      </c>
      <c r="L14" s="32" t="s">
        <v>72</v>
      </c>
      <c r="M14" s="32" t="s">
        <v>70</v>
      </c>
      <c r="N14" s="99"/>
      <c r="O14" s="47" t="s">
        <v>18</v>
      </c>
      <c r="P14" s="47" t="s">
        <v>18</v>
      </c>
      <c r="Q14" s="47" t="s">
        <v>18</v>
      </c>
      <c r="R14" s="47" t="s">
        <v>18</v>
      </c>
      <c r="S14" s="61"/>
      <c r="T14" s="61"/>
      <c r="U14" s="2"/>
      <c r="V14" s="7"/>
      <c r="W14" s="61"/>
      <c r="X14" s="61"/>
      <c r="Y14" s="2"/>
      <c r="Z14" s="7"/>
      <c r="AA14" s="7"/>
      <c r="AB14" s="7"/>
      <c r="AC14" s="7"/>
      <c r="AD14" s="7"/>
      <c r="AE14" s="7"/>
    </row>
    <row r="15" spans="1:31" ht="26.25" customHeight="1" x14ac:dyDescent="0.25">
      <c r="A15" s="92"/>
      <c r="B15" s="93"/>
      <c r="C15" s="18"/>
      <c r="D15" s="18"/>
      <c r="E15" s="18"/>
      <c r="F15" s="18"/>
      <c r="G15" s="18"/>
      <c r="H15" s="32"/>
      <c r="I15" s="100">
        <f t="shared" ref="I15:I18" si="0">$C$10</f>
        <v>3520</v>
      </c>
      <c r="J15" s="100"/>
      <c r="K15" s="100">
        <f t="shared" ref="K15:K18" si="1">$F$10</f>
        <v>29</v>
      </c>
      <c r="L15" s="100">
        <v>2816</v>
      </c>
      <c r="M15" s="100">
        <v>23</v>
      </c>
      <c r="N15" s="104">
        <v>43110</v>
      </c>
      <c r="O15" s="98">
        <v>74</v>
      </c>
      <c r="P15" s="97">
        <v>0</v>
      </c>
      <c r="Q15" s="97">
        <v>3</v>
      </c>
      <c r="R15" s="97">
        <v>0</v>
      </c>
      <c r="S15" s="61"/>
      <c r="T15" s="61"/>
      <c r="U15" s="2"/>
      <c r="V15" s="7"/>
      <c r="W15" s="61"/>
      <c r="X15" s="61"/>
      <c r="Y15" s="2"/>
      <c r="Z15" s="7"/>
      <c r="AA15" s="7"/>
      <c r="AB15" s="7"/>
      <c r="AC15" s="7"/>
      <c r="AD15" s="7"/>
      <c r="AE15" s="7"/>
    </row>
    <row r="16" spans="1:31" ht="26.25" customHeight="1" x14ac:dyDescent="0.25">
      <c r="A16" s="92"/>
      <c r="B16" s="93"/>
      <c r="C16" s="18"/>
      <c r="D16" s="18"/>
      <c r="E16" s="18"/>
      <c r="F16" s="18"/>
      <c r="G16" s="18"/>
      <c r="H16" s="32"/>
      <c r="I16" s="100">
        <f t="shared" si="0"/>
        <v>3520</v>
      </c>
      <c r="J16" s="100"/>
      <c r="K16" s="100">
        <f t="shared" si="1"/>
        <v>29</v>
      </c>
      <c r="L16" s="100">
        <v>2816</v>
      </c>
      <c r="M16" s="100">
        <v>23</v>
      </c>
      <c r="N16" s="104">
        <v>43137</v>
      </c>
      <c r="O16" s="98">
        <v>5</v>
      </c>
      <c r="P16" s="97">
        <v>162</v>
      </c>
      <c r="Q16" s="97">
        <v>3</v>
      </c>
      <c r="R16" s="98">
        <v>0</v>
      </c>
      <c r="S16" s="61"/>
      <c r="T16" s="61"/>
      <c r="U16" s="2"/>
      <c r="V16" s="7"/>
      <c r="W16" s="61"/>
      <c r="X16" s="61"/>
      <c r="Y16" s="2"/>
      <c r="Z16" s="7"/>
      <c r="AA16" s="7"/>
      <c r="AB16" s="7"/>
      <c r="AC16" s="7"/>
      <c r="AD16" s="7"/>
      <c r="AE16" s="7"/>
    </row>
    <row r="17" spans="1:31" ht="26.25" customHeight="1" x14ac:dyDescent="0.25">
      <c r="A17" s="92"/>
      <c r="B17" s="93"/>
      <c r="C17" s="18"/>
      <c r="D17" s="18"/>
      <c r="E17" s="18"/>
      <c r="F17" s="18"/>
      <c r="G17" s="18"/>
      <c r="H17" s="32"/>
      <c r="I17" s="100">
        <f t="shared" si="0"/>
        <v>3520</v>
      </c>
      <c r="J17" s="100"/>
      <c r="K17" s="100">
        <f t="shared" si="1"/>
        <v>29</v>
      </c>
      <c r="L17" s="100">
        <v>2816</v>
      </c>
      <c r="M17" s="100">
        <v>23</v>
      </c>
      <c r="N17" s="104">
        <v>43143</v>
      </c>
      <c r="O17" s="97">
        <v>53</v>
      </c>
      <c r="P17" s="98">
        <v>60</v>
      </c>
      <c r="Q17" s="98">
        <v>0</v>
      </c>
      <c r="R17" s="98">
        <v>4</v>
      </c>
      <c r="S17" s="61"/>
      <c r="T17" s="61"/>
      <c r="U17" s="2"/>
      <c r="V17" s="7"/>
      <c r="W17" s="61"/>
      <c r="X17" s="61"/>
      <c r="Y17" s="2"/>
      <c r="Z17" s="7"/>
      <c r="AA17" s="7"/>
      <c r="AB17" s="7"/>
      <c r="AC17" s="7"/>
      <c r="AD17" s="7"/>
      <c r="AE17" s="7"/>
    </row>
    <row r="18" spans="1:31" ht="26.25" customHeight="1" x14ac:dyDescent="0.25">
      <c r="A18" s="92"/>
      <c r="B18" s="93"/>
      <c r="C18" s="18"/>
      <c r="D18" s="18"/>
      <c r="E18" s="18"/>
      <c r="F18" s="18"/>
      <c r="G18" s="18"/>
      <c r="H18" s="32"/>
      <c r="I18" s="100">
        <f t="shared" si="0"/>
        <v>3520</v>
      </c>
      <c r="J18" s="100"/>
      <c r="K18" s="100">
        <f t="shared" si="1"/>
        <v>29</v>
      </c>
      <c r="L18" s="100">
        <v>2816</v>
      </c>
      <c r="M18" s="100">
        <v>23</v>
      </c>
      <c r="N18" s="104">
        <v>43159</v>
      </c>
      <c r="O18" s="97">
        <v>43</v>
      </c>
      <c r="P18" s="97">
        <v>92</v>
      </c>
      <c r="Q18" s="97">
        <v>5</v>
      </c>
      <c r="R18" s="98">
        <v>22</v>
      </c>
      <c r="S18" s="61"/>
      <c r="T18" s="61"/>
      <c r="U18" s="2"/>
      <c r="V18" s="7"/>
      <c r="W18" s="61"/>
      <c r="X18" s="61"/>
      <c r="Y18" s="2"/>
      <c r="Z18" s="7"/>
      <c r="AA18" s="7"/>
      <c r="AB18" s="7"/>
      <c r="AC18" s="7"/>
      <c r="AD18" s="7"/>
      <c r="AE18" s="7"/>
    </row>
    <row r="19" spans="1:31" ht="15" customHeight="1" thickBot="1" x14ac:dyDescent="0.3">
      <c r="A19" s="8">
        <f>'Filling room (11081)'!A15</f>
        <v>1</v>
      </c>
      <c r="B19" s="65" t="str">
        <f>'Filling room (11081)'!B15</f>
        <v>02.08.18</v>
      </c>
      <c r="C19" s="67">
        <v>87</v>
      </c>
      <c r="D19" s="66">
        <v>1866</v>
      </c>
      <c r="E19" s="66">
        <v>2</v>
      </c>
      <c r="F19" s="66">
        <v>16</v>
      </c>
      <c r="G19" s="19"/>
      <c r="H19" s="100"/>
      <c r="I19" s="100">
        <f>$C$10</f>
        <v>3520</v>
      </c>
      <c r="J19" s="100"/>
      <c r="K19" s="100">
        <f>$F$10</f>
        <v>29</v>
      </c>
      <c r="L19" s="100">
        <v>2816</v>
      </c>
      <c r="M19" s="100">
        <v>23</v>
      </c>
      <c r="N19" s="90">
        <v>43195</v>
      </c>
      <c r="O19" s="98">
        <v>1</v>
      </c>
      <c r="P19" s="97">
        <v>2</v>
      </c>
      <c r="Q19" s="97">
        <v>1</v>
      </c>
      <c r="R19" s="97">
        <v>0</v>
      </c>
      <c r="S19" s="61"/>
      <c r="T19" s="61"/>
      <c r="U19" s="61"/>
      <c r="V19" s="61"/>
      <c r="W19" s="61"/>
      <c r="X19" s="61"/>
      <c r="Y19" s="61"/>
      <c r="Z19" s="61"/>
      <c r="AA19" s="61"/>
      <c r="AB19" s="7"/>
      <c r="AC19" s="7"/>
      <c r="AD19" s="7"/>
      <c r="AE19" s="7"/>
    </row>
    <row r="20" spans="1:31" ht="15" customHeight="1" thickBot="1" x14ac:dyDescent="0.3">
      <c r="A20" s="8">
        <f>'Filling room (11081)'!A16</f>
        <v>2</v>
      </c>
      <c r="B20" s="65" t="str">
        <f>'Filling room (11081)'!B16</f>
        <v>27.08.18</v>
      </c>
      <c r="C20" s="67">
        <v>0</v>
      </c>
      <c r="D20" s="66">
        <v>0</v>
      </c>
      <c r="E20" s="66">
        <v>0</v>
      </c>
      <c r="F20" s="67">
        <v>0</v>
      </c>
      <c r="G20" s="19"/>
      <c r="H20" s="100"/>
      <c r="I20" s="100">
        <f t="shared" ref="I20:I40" si="2">$C$10</f>
        <v>3520</v>
      </c>
      <c r="J20" s="100"/>
      <c r="K20" s="100">
        <f t="shared" ref="K20:K40" si="3">$F$10</f>
        <v>29</v>
      </c>
      <c r="L20" s="100">
        <v>2816</v>
      </c>
      <c r="M20" s="100">
        <v>23</v>
      </c>
      <c r="N20" s="90">
        <v>43202</v>
      </c>
      <c r="O20" s="98">
        <v>234</v>
      </c>
      <c r="P20" s="97">
        <v>65</v>
      </c>
      <c r="Q20" s="97">
        <v>5</v>
      </c>
      <c r="R20" s="98">
        <v>1</v>
      </c>
      <c r="S20" s="61"/>
      <c r="T20" s="62"/>
      <c r="U20" s="61"/>
      <c r="V20" s="61"/>
      <c r="W20" s="61"/>
      <c r="X20" s="62"/>
      <c r="Y20" s="61"/>
      <c r="Z20" s="61"/>
      <c r="AA20" s="61"/>
      <c r="AB20" s="7"/>
      <c r="AC20" s="7"/>
      <c r="AD20" s="7"/>
      <c r="AE20" s="7"/>
    </row>
    <row r="21" spans="1:31" ht="15" customHeight="1" thickBot="1" x14ac:dyDescent="0.3">
      <c r="A21" s="8">
        <f>'Filling room (11081)'!A17</f>
        <v>3</v>
      </c>
      <c r="B21" s="65" t="str">
        <f>'Filling room (11081)'!B17</f>
        <v>06.09.18</v>
      </c>
      <c r="C21" s="66">
        <v>21</v>
      </c>
      <c r="D21" s="67">
        <v>25</v>
      </c>
      <c r="E21" s="67">
        <v>4</v>
      </c>
      <c r="F21" s="67">
        <v>19</v>
      </c>
      <c r="G21" s="19"/>
      <c r="H21" s="100"/>
      <c r="I21" s="100">
        <f t="shared" si="2"/>
        <v>3520</v>
      </c>
      <c r="J21" s="100"/>
      <c r="K21" s="100">
        <f t="shared" si="3"/>
        <v>29</v>
      </c>
      <c r="L21" s="100">
        <v>2816</v>
      </c>
      <c r="M21" s="100">
        <v>23</v>
      </c>
      <c r="N21" s="90">
        <v>43224</v>
      </c>
      <c r="O21" s="97">
        <v>4</v>
      </c>
      <c r="P21" s="98">
        <v>28</v>
      </c>
      <c r="Q21" s="98">
        <v>2</v>
      </c>
      <c r="R21" s="98">
        <v>17</v>
      </c>
      <c r="S21" s="68"/>
      <c r="T21" s="52"/>
      <c r="U21" s="68"/>
      <c r="V21" s="68"/>
      <c r="W21" s="68"/>
      <c r="X21" s="52"/>
      <c r="Y21" s="68"/>
      <c r="Z21" s="68"/>
      <c r="AA21" s="68"/>
      <c r="AB21" s="7"/>
      <c r="AC21" s="7"/>
      <c r="AD21" s="7"/>
      <c r="AE21" s="7"/>
    </row>
    <row r="22" spans="1:31" ht="15" customHeight="1" thickBot="1" x14ac:dyDescent="0.3">
      <c r="A22" s="8">
        <f>'Filling room (11081)'!A18</f>
        <v>4</v>
      </c>
      <c r="B22" s="65" t="str">
        <f>'Filling room (11081)'!B18</f>
        <v>13.09.18</v>
      </c>
      <c r="C22" s="66">
        <v>48</v>
      </c>
      <c r="D22" s="66">
        <v>89</v>
      </c>
      <c r="E22" s="66">
        <v>7</v>
      </c>
      <c r="F22" s="67">
        <v>4</v>
      </c>
      <c r="G22" s="19"/>
      <c r="H22" s="100"/>
      <c r="I22" s="100">
        <f t="shared" si="2"/>
        <v>3520</v>
      </c>
      <c r="J22" s="100"/>
      <c r="K22" s="100">
        <f t="shared" si="3"/>
        <v>29</v>
      </c>
      <c r="L22" s="100">
        <v>2816</v>
      </c>
      <c r="M22" s="100">
        <v>23</v>
      </c>
      <c r="N22" s="90">
        <v>43231</v>
      </c>
      <c r="O22" s="97">
        <v>33</v>
      </c>
      <c r="P22" s="97">
        <v>81</v>
      </c>
      <c r="Q22" s="97">
        <v>1</v>
      </c>
      <c r="R22" s="98">
        <v>3</v>
      </c>
      <c r="S22" s="88"/>
      <c r="T22" s="88"/>
      <c r="U22" s="52"/>
      <c r="V22" s="52"/>
      <c r="W22" s="52"/>
      <c r="X22" s="52"/>
      <c r="Y22" s="52"/>
      <c r="Z22" s="52"/>
      <c r="AA22" s="52"/>
      <c r="AB22" s="7"/>
      <c r="AC22" s="7"/>
      <c r="AD22" s="7"/>
      <c r="AE22" s="7"/>
    </row>
    <row r="23" spans="1:31" ht="15" customHeight="1" thickBot="1" x14ac:dyDescent="0.3">
      <c r="A23" s="8">
        <f>'Filling room (11081)'!A19</f>
        <v>5</v>
      </c>
      <c r="B23" s="65" t="str">
        <f>'Filling room (11081)'!B19</f>
        <v>17.09.18</v>
      </c>
      <c r="C23" s="66">
        <v>33</v>
      </c>
      <c r="D23" s="66">
        <v>8</v>
      </c>
      <c r="E23" s="66">
        <v>4</v>
      </c>
      <c r="F23" s="67">
        <v>2</v>
      </c>
      <c r="G23" s="19"/>
      <c r="H23" s="100"/>
      <c r="I23" s="100">
        <f t="shared" si="2"/>
        <v>3520</v>
      </c>
      <c r="J23" s="100"/>
      <c r="K23" s="100">
        <f t="shared" si="3"/>
        <v>29</v>
      </c>
      <c r="L23" s="100">
        <v>2816</v>
      </c>
      <c r="M23" s="100">
        <v>23</v>
      </c>
      <c r="N23" s="90">
        <v>43251</v>
      </c>
      <c r="O23" s="97">
        <v>250</v>
      </c>
      <c r="P23" s="97">
        <v>125</v>
      </c>
      <c r="Q23" s="97">
        <v>1</v>
      </c>
      <c r="R23" s="98">
        <v>4</v>
      </c>
      <c r="S23" s="88"/>
      <c r="T23" s="88"/>
      <c r="U23" s="52"/>
      <c r="V23" s="52"/>
      <c r="W23" s="52"/>
      <c r="X23" s="52"/>
      <c r="Y23" s="52"/>
      <c r="Z23" s="52"/>
      <c r="AA23" s="52"/>
      <c r="AB23" s="7"/>
      <c r="AC23" s="7"/>
      <c r="AD23" s="7"/>
      <c r="AE23" s="7"/>
    </row>
    <row r="24" spans="1:31" ht="15" customHeight="1" thickBot="1" x14ac:dyDescent="0.3">
      <c r="A24" s="8">
        <f>'Filling room (11081)'!A20</f>
        <v>6</v>
      </c>
      <c r="B24" s="65" t="str">
        <f>'Filling room (11081)'!B20</f>
        <v>29.09.18</v>
      </c>
      <c r="C24" s="66">
        <v>80</v>
      </c>
      <c r="D24" s="66">
        <v>91</v>
      </c>
      <c r="E24" s="66">
        <v>3</v>
      </c>
      <c r="F24" s="67">
        <v>10</v>
      </c>
      <c r="G24" s="19"/>
      <c r="H24" s="100"/>
      <c r="I24" s="100">
        <f t="shared" si="2"/>
        <v>3520</v>
      </c>
      <c r="J24" s="100"/>
      <c r="K24" s="100">
        <f t="shared" si="3"/>
        <v>29</v>
      </c>
      <c r="L24" s="100">
        <v>2816</v>
      </c>
      <c r="M24" s="100">
        <v>23</v>
      </c>
      <c r="N24" s="90">
        <v>43272</v>
      </c>
      <c r="O24" s="97">
        <v>515</v>
      </c>
      <c r="P24" s="97">
        <v>0</v>
      </c>
      <c r="Q24" s="97">
        <v>7</v>
      </c>
      <c r="R24" s="98">
        <v>0</v>
      </c>
      <c r="S24" s="88"/>
      <c r="T24" s="88"/>
      <c r="U24" s="52"/>
      <c r="V24" s="52"/>
      <c r="W24" s="52"/>
      <c r="X24" s="52"/>
      <c r="Y24" s="52"/>
      <c r="Z24" s="52"/>
      <c r="AA24" s="52"/>
      <c r="AB24" s="7"/>
      <c r="AC24" s="7"/>
      <c r="AD24" s="7"/>
      <c r="AE24" s="7"/>
    </row>
    <row r="25" spans="1:31" ht="15" customHeight="1" x14ac:dyDescent="0.25">
      <c r="A25" s="8" t="s">
        <v>8</v>
      </c>
      <c r="B25" s="22"/>
      <c r="C25" s="34">
        <f>ROUNDUP(AVERAGE(C19:C24), 0)</f>
        <v>45</v>
      </c>
      <c r="D25" s="8">
        <f>ROUNDUP(AVERAGE(D19:D24), 0)</f>
        <v>347</v>
      </c>
      <c r="E25" s="8">
        <f>ROUNDUP(AVERAGE(E19:E24), 0)</f>
        <v>4</v>
      </c>
      <c r="F25" s="8">
        <f>ROUNDUP(AVERAGE(F19:F24), 0)</f>
        <v>9</v>
      </c>
      <c r="G25" s="19"/>
      <c r="H25" s="100"/>
      <c r="I25" s="100">
        <f t="shared" si="2"/>
        <v>3520</v>
      </c>
      <c r="J25" s="100"/>
      <c r="K25" s="100">
        <f t="shared" si="3"/>
        <v>29</v>
      </c>
      <c r="L25" s="100">
        <v>2816</v>
      </c>
      <c r="M25" s="100">
        <v>23</v>
      </c>
      <c r="N25" s="90">
        <v>43314</v>
      </c>
      <c r="O25" s="98">
        <v>87</v>
      </c>
      <c r="P25" s="97">
        <v>1866</v>
      </c>
      <c r="Q25" s="97">
        <v>2</v>
      </c>
      <c r="R25" s="97">
        <v>16</v>
      </c>
      <c r="S25" s="52"/>
      <c r="T25" s="52"/>
      <c r="U25" s="52"/>
      <c r="V25" s="52"/>
      <c r="W25" s="52"/>
      <c r="X25" s="52"/>
      <c r="Y25" s="52"/>
      <c r="Z25" s="52"/>
      <c r="AA25" s="52"/>
      <c r="AB25" s="7"/>
      <c r="AC25" s="7"/>
      <c r="AD25" s="7"/>
      <c r="AE25" s="7"/>
    </row>
    <row r="26" spans="1:31" ht="15" customHeight="1" x14ac:dyDescent="0.25">
      <c r="A26" s="8" t="s">
        <v>9</v>
      </c>
      <c r="B26" s="23"/>
      <c r="C26" s="34">
        <f>MIN(C19:C24)</f>
        <v>0</v>
      </c>
      <c r="D26" s="8">
        <f>MIN(D19:D24)</f>
        <v>0</v>
      </c>
      <c r="E26" s="8">
        <f>MIN(E19:E24)</f>
        <v>0</v>
      </c>
      <c r="F26" s="8">
        <f>MIN(F19:F24)</f>
        <v>0</v>
      </c>
      <c r="G26" s="19"/>
      <c r="H26" s="100"/>
      <c r="I26" s="100">
        <f t="shared" si="2"/>
        <v>3520</v>
      </c>
      <c r="J26" s="100"/>
      <c r="K26" s="100">
        <f t="shared" si="3"/>
        <v>29</v>
      </c>
      <c r="L26" s="100">
        <v>2816</v>
      </c>
      <c r="M26" s="100">
        <v>23</v>
      </c>
      <c r="N26" s="90">
        <v>43339</v>
      </c>
      <c r="O26" s="98">
        <v>0</v>
      </c>
      <c r="P26" s="97">
        <v>0</v>
      </c>
      <c r="Q26" s="97">
        <v>0</v>
      </c>
      <c r="R26" s="98">
        <v>0</v>
      </c>
      <c r="S26" s="52"/>
      <c r="T26" s="52"/>
      <c r="U26" s="52"/>
      <c r="V26" s="52"/>
      <c r="W26" s="52"/>
      <c r="X26" s="52"/>
      <c r="Y26" s="52"/>
      <c r="Z26" s="52"/>
      <c r="AA26" s="52"/>
      <c r="AB26" s="7"/>
      <c r="AC26" s="7"/>
      <c r="AD26" s="7"/>
      <c r="AE26" s="7"/>
    </row>
    <row r="27" spans="1:31" ht="15" customHeight="1" x14ac:dyDescent="0.25">
      <c r="A27" s="8" t="s">
        <v>10</v>
      </c>
      <c r="B27" s="23"/>
      <c r="C27" s="34">
        <f>MAX(C19:C24)</f>
        <v>87</v>
      </c>
      <c r="D27" s="8">
        <f>MAX(D19:D24)</f>
        <v>1866</v>
      </c>
      <c r="E27" s="8">
        <f>MAX(E19:E24)</f>
        <v>7</v>
      </c>
      <c r="F27" s="8">
        <f>MAX(F19:F24)</f>
        <v>19</v>
      </c>
      <c r="G27" s="19"/>
      <c r="H27" s="100"/>
      <c r="I27" s="100">
        <f t="shared" si="2"/>
        <v>3520</v>
      </c>
      <c r="J27" s="100"/>
      <c r="K27" s="100">
        <f t="shared" si="3"/>
        <v>29</v>
      </c>
      <c r="L27" s="100">
        <v>2816</v>
      </c>
      <c r="M27" s="100">
        <v>23</v>
      </c>
      <c r="N27" s="90">
        <v>43349</v>
      </c>
      <c r="O27" s="97">
        <v>21</v>
      </c>
      <c r="P27" s="98">
        <v>25</v>
      </c>
      <c r="Q27" s="98">
        <v>4</v>
      </c>
      <c r="R27" s="98">
        <v>19</v>
      </c>
      <c r="S27" s="52"/>
      <c r="T27" s="52"/>
      <c r="U27" s="52"/>
      <c r="V27" s="52"/>
      <c r="W27" s="52"/>
      <c r="X27" s="52"/>
      <c r="Y27" s="52"/>
      <c r="Z27" s="52"/>
      <c r="AA27" s="52"/>
      <c r="AB27" s="7"/>
      <c r="AC27" s="7"/>
      <c r="AD27" s="7"/>
      <c r="AE27" s="7"/>
    </row>
    <row r="28" spans="1:31" ht="15" customHeight="1" x14ac:dyDescent="0.25">
      <c r="A28" s="8" t="s">
        <v>11</v>
      </c>
      <c r="B28" s="23"/>
      <c r="C28" s="33">
        <f>STDEV(C19:C24)</f>
        <v>33.890509979442136</v>
      </c>
      <c r="D28" s="24">
        <f>STDEV(D19:D24)</f>
        <v>745.44932758706</v>
      </c>
      <c r="E28" s="24">
        <f>STDEV(E19:E24)</f>
        <v>2.338090388900024</v>
      </c>
      <c r="F28" s="24">
        <f>STDEV(F19:F24)</f>
        <v>7.7910204723129821</v>
      </c>
      <c r="G28" s="19"/>
      <c r="H28" s="100"/>
      <c r="I28" s="100">
        <f t="shared" si="2"/>
        <v>3520</v>
      </c>
      <c r="J28" s="100"/>
      <c r="K28" s="100">
        <f t="shared" si="3"/>
        <v>29</v>
      </c>
      <c r="L28" s="100">
        <v>2816</v>
      </c>
      <c r="M28" s="100">
        <v>23</v>
      </c>
      <c r="N28" s="90">
        <v>43356</v>
      </c>
      <c r="O28" s="97">
        <v>48</v>
      </c>
      <c r="P28" s="97">
        <v>89</v>
      </c>
      <c r="Q28" s="97">
        <v>7</v>
      </c>
      <c r="R28" s="98">
        <v>4</v>
      </c>
      <c r="S28" s="52"/>
      <c r="T28" s="52"/>
      <c r="U28" s="52"/>
      <c r="V28" s="52"/>
      <c r="W28" s="52"/>
      <c r="X28" s="52"/>
      <c r="Y28" s="52"/>
      <c r="Z28" s="52"/>
      <c r="AA28" s="52"/>
      <c r="AB28" s="7"/>
      <c r="AC28" s="7"/>
      <c r="AD28" s="7"/>
      <c r="AE28" s="7"/>
    </row>
    <row r="29" spans="1:31" ht="15" customHeight="1" x14ac:dyDescent="0.25">
      <c r="A29" s="8" t="s">
        <v>12</v>
      </c>
      <c r="B29" s="23"/>
      <c r="C29" s="33">
        <f>IF(C25=0, "NA", C28*100/C25)</f>
        <v>75.312244398760299</v>
      </c>
      <c r="D29" s="24">
        <f>IF(D25=0, "NA", D28*100/D25)</f>
        <v>214.82689555823055</v>
      </c>
      <c r="E29" s="24">
        <f>IF(E25=0, "NA", E28*100/E25)</f>
        <v>58.4522597225006</v>
      </c>
      <c r="F29" s="24">
        <f>IF(F25=0, "NA", F28*100/F25)</f>
        <v>86.566894136810916</v>
      </c>
      <c r="G29" s="19"/>
      <c r="H29" s="100"/>
      <c r="I29" s="100">
        <f t="shared" si="2"/>
        <v>3520</v>
      </c>
      <c r="J29" s="100"/>
      <c r="K29" s="100">
        <f t="shared" si="3"/>
        <v>29</v>
      </c>
      <c r="L29" s="100">
        <v>2816</v>
      </c>
      <c r="M29" s="100">
        <v>23</v>
      </c>
      <c r="N29" s="90">
        <v>43360</v>
      </c>
      <c r="O29" s="97">
        <v>33</v>
      </c>
      <c r="P29" s="97">
        <v>8</v>
      </c>
      <c r="Q29" s="97">
        <v>4</v>
      </c>
      <c r="R29" s="98">
        <v>2</v>
      </c>
      <c r="S29" s="52"/>
      <c r="T29" s="52"/>
      <c r="U29" s="52"/>
      <c r="V29" s="52"/>
      <c r="W29" s="52"/>
      <c r="X29" s="52"/>
      <c r="Y29" s="52"/>
      <c r="Z29" s="52"/>
      <c r="AA29" s="52"/>
      <c r="AB29" s="7"/>
      <c r="AC29" s="7"/>
      <c r="AD29" s="7"/>
      <c r="AE29" s="7"/>
    </row>
    <row r="30" spans="1:31" ht="15" customHeight="1" x14ac:dyDescent="0.25">
      <c r="G30" s="45"/>
      <c r="H30" s="32"/>
      <c r="I30" s="100">
        <f t="shared" si="2"/>
        <v>3520</v>
      </c>
      <c r="J30" s="100"/>
      <c r="K30" s="100">
        <f t="shared" si="3"/>
        <v>29</v>
      </c>
      <c r="L30" s="100">
        <v>2816</v>
      </c>
      <c r="M30" s="100">
        <v>23</v>
      </c>
      <c r="N30" s="90">
        <v>43372</v>
      </c>
      <c r="O30" s="97">
        <v>80</v>
      </c>
      <c r="P30" s="97">
        <v>91</v>
      </c>
      <c r="Q30" s="97">
        <v>3</v>
      </c>
      <c r="R30" s="98">
        <v>10</v>
      </c>
      <c r="S30" s="88">
        <v>4000</v>
      </c>
      <c r="T30" s="88">
        <v>35</v>
      </c>
      <c r="U30" s="52"/>
      <c r="V30" s="52"/>
      <c r="W30" s="52"/>
      <c r="X30" s="52"/>
      <c r="Y30" s="52"/>
      <c r="Z30" s="52"/>
      <c r="AA30" s="52"/>
      <c r="AB30" s="7"/>
      <c r="AC30" s="7"/>
      <c r="AD30" s="7"/>
      <c r="AE30" s="7"/>
    </row>
    <row r="31" spans="1:31" ht="15" customHeight="1" x14ac:dyDescent="0.25">
      <c r="A31" s="27"/>
      <c r="G31" s="45"/>
      <c r="H31" s="32"/>
      <c r="I31" s="100">
        <f t="shared" si="2"/>
        <v>3520</v>
      </c>
      <c r="J31" s="100"/>
      <c r="K31" s="100">
        <f t="shared" si="3"/>
        <v>29</v>
      </c>
      <c r="L31" s="100">
        <v>2816</v>
      </c>
      <c r="M31" s="100">
        <v>23</v>
      </c>
      <c r="N31" s="116">
        <v>43504</v>
      </c>
      <c r="O31" s="117">
        <v>0</v>
      </c>
      <c r="P31" s="117">
        <v>70</v>
      </c>
      <c r="Q31" s="117">
        <v>0</v>
      </c>
      <c r="R31" s="119">
        <v>0</v>
      </c>
      <c r="S31" s="52"/>
      <c r="T31" s="52"/>
      <c r="U31" s="52"/>
      <c r="V31" s="52"/>
      <c r="W31" s="52"/>
      <c r="X31" s="52"/>
      <c r="Y31" s="52"/>
      <c r="Z31" s="52"/>
      <c r="AA31" s="52"/>
      <c r="AB31" s="7"/>
      <c r="AC31" s="7"/>
      <c r="AD31" s="7"/>
      <c r="AE31" s="7"/>
    </row>
    <row r="32" spans="1:31" ht="15" customHeight="1" x14ac:dyDescent="0.25">
      <c r="A32" s="27"/>
      <c r="G32" s="114"/>
      <c r="H32" s="32"/>
      <c r="I32" s="100">
        <f t="shared" si="2"/>
        <v>3520</v>
      </c>
      <c r="J32" s="100"/>
      <c r="K32" s="100">
        <f t="shared" si="3"/>
        <v>29</v>
      </c>
      <c r="L32" s="100">
        <v>2816</v>
      </c>
      <c r="M32" s="100">
        <v>23</v>
      </c>
      <c r="N32" s="116">
        <v>43535</v>
      </c>
      <c r="O32" s="117">
        <v>502</v>
      </c>
      <c r="P32" s="117">
        <v>936</v>
      </c>
      <c r="Q32" s="117">
        <v>9</v>
      </c>
      <c r="R32" s="119">
        <v>4</v>
      </c>
      <c r="S32" s="52"/>
      <c r="T32" s="52"/>
      <c r="U32" s="52"/>
      <c r="V32" s="52"/>
      <c r="W32" s="52"/>
      <c r="X32" s="52"/>
      <c r="Y32" s="52"/>
      <c r="Z32" s="52"/>
      <c r="AA32" s="52"/>
      <c r="AB32" s="7"/>
      <c r="AC32" s="7"/>
      <c r="AD32" s="7"/>
      <c r="AE32" s="7"/>
    </row>
    <row r="33" spans="1:31" ht="15" customHeight="1" x14ac:dyDescent="0.25">
      <c r="A33" s="27"/>
      <c r="G33" s="45"/>
      <c r="H33" s="32"/>
      <c r="I33" s="100">
        <f t="shared" si="2"/>
        <v>3520</v>
      </c>
      <c r="J33" s="100"/>
      <c r="K33" s="100">
        <f t="shared" si="3"/>
        <v>29</v>
      </c>
      <c r="L33" s="100">
        <v>2816</v>
      </c>
      <c r="M33" s="100">
        <v>23</v>
      </c>
      <c r="N33" s="118">
        <v>43633</v>
      </c>
      <c r="O33" s="117">
        <v>2</v>
      </c>
      <c r="P33" s="117">
        <v>155</v>
      </c>
      <c r="Q33" s="117">
        <v>0</v>
      </c>
      <c r="R33" s="120">
        <v>0</v>
      </c>
      <c r="S33" s="52"/>
      <c r="T33" s="52"/>
      <c r="U33" s="52"/>
      <c r="V33" s="52"/>
      <c r="W33" s="52"/>
      <c r="X33" s="52"/>
      <c r="Y33" s="52"/>
      <c r="Z33" s="52"/>
      <c r="AA33" s="52"/>
      <c r="AB33" s="7"/>
      <c r="AC33" s="7"/>
      <c r="AD33" s="7"/>
      <c r="AE33" s="7"/>
    </row>
    <row r="34" spans="1:31" ht="15" customHeight="1" x14ac:dyDescent="0.25">
      <c r="A34" s="27"/>
      <c r="G34" s="25"/>
      <c r="H34" s="32"/>
      <c r="I34" s="100">
        <f t="shared" si="2"/>
        <v>3520</v>
      </c>
      <c r="J34" s="100"/>
      <c r="K34" s="100">
        <f t="shared" si="3"/>
        <v>29</v>
      </c>
      <c r="L34" s="100">
        <v>2816</v>
      </c>
      <c r="M34" s="100">
        <v>23</v>
      </c>
      <c r="N34" s="118">
        <v>43726</v>
      </c>
      <c r="O34" s="117">
        <v>155</v>
      </c>
      <c r="P34" s="117">
        <v>4</v>
      </c>
      <c r="Q34" s="117">
        <v>9</v>
      </c>
      <c r="R34" s="117">
        <v>0</v>
      </c>
      <c r="S34" s="52"/>
      <c r="T34" s="52"/>
      <c r="U34" s="52"/>
      <c r="V34" s="52"/>
      <c r="W34" s="52"/>
      <c r="X34" s="52"/>
      <c r="Y34" s="52"/>
      <c r="Z34" s="52"/>
      <c r="AA34" s="52"/>
      <c r="AB34" s="7"/>
      <c r="AC34" s="7"/>
      <c r="AD34" s="7"/>
      <c r="AE34" s="7"/>
    </row>
    <row r="35" spans="1:31" ht="15" customHeight="1" x14ac:dyDescent="0.25">
      <c r="A35" s="27"/>
      <c r="G35" s="25"/>
      <c r="H35" s="32"/>
      <c r="I35" s="100">
        <f t="shared" si="2"/>
        <v>3520</v>
      </c>
      <c r="J35" s="100"/>
      <c r="K35" s="100">
        <f t="shared" si="3"/>
        <v>29</v>
      </c>
      <c r="L35" s="100">
        <v>2816</v>
      </c>
      <c r="M35" s="100">
        <v>23</v>
      </c>
      <c r="N35" s="118">
        <v>43730</v>
      </c>
      <c r="O35" s="117">
        <v>17</v>
      </c>
      <c r="P35" s="117">
        <v>28</v>
      </c>
      <c r="Q35" s="117">
        <v>1</v>
      </c>
      <c r="R35" s="117">
        <v>4</v>
      </c>
      <c r="S35" s="52"/>
      <c r="T35" s="52"/>
      <c r="U35" s="52"/>
      <c r="V35" s="52"/>
      <c r="W35" s="52"/>
      <c r="X35" s="52"/>
      <c r="Y35" s="52"/>
      <c r="Z35" s="52"/>
      <c r="AA35" s="52"/>
      <c r="AB35" s="7"/>
      <c r="AC35" s="7"/>
      <c r="AD35" s="7"/>
      <c r="AE35" s="7"/>
    </row>
    <row r="36" spans="1:31" ht="15" customHeight="1" x14ac:dyDescent="0.25">
      <c r="A36" s="27"/>
      <c r="H36" s="32"/>
      <c r="I36" s="100">
        <f t="shared" si="2"/>
        <v>3520</v>
      </c>
      <c r="J36" s="100"/>
      <c r="K36" s="100">
        <f t="shared" si="3"/>
        <v>29</v>
      </c>
      <c r="L36" s="100">
        <v>2816</v>
      </c>
      <c r="M36" s="100">
        <v>23</v>
      </c>
      <c r="N36" s="118">
        <v>43737</v>
      </c>
      <c r="O36" s="117">
        <v>84</v>
      </c>
      <c r="P36" s="117">
        <v>20</v>
      </c>
      <c r="Q36" s="117">
        <v>5</v>
      </c>
      <c r="R36" s="117">
        <v>0</v>
      </c>
      <c r="S36" s="52"/>
      <c r="T36" s="52"/>
      <c r="U36" s="52"/>
      <c r="V36" s="52"/>
      <c r="W36" s="52"/>
      <c r="X36" s="52"/>
      <c r="Y36" s="52"/>
      <c r="Z36" s="52"/>
      <c r="AA36" s="52"/>
      <c r="AB36" s="7"/>
      <c r="AC36" s="7"/>
      <c r="AD36" s="7"/>
      <c r="AE36" s="7"/>
    </row>
    <row r="37" spans="1:31" ht="15" customHeight="1" x14ac:dyDescent="0.25">
      <c r="A37" s="27"/>
      <c r="H37" s="32"/>
      <c r="I37" s="100">
        <f t="shared" si="2"/>
        <v>3520</v>
      </c>
      <c r="J37" s="100"/>
      <c r="K37" s="100">
        <f t="shared" si="3"/>
        <v>29</v>
      </c>
      <c r="L37" s="100">
        <v>2816</v>
      </c>
      <c r="M37" s="100">
        <v>23</v>
      </c>
      <c r="N37" s="118">
        <v>43740</v>
      </c>
      <c r="O37" s="117">
        <v>327</v>
      </c>
      <c r="P37" s="117">
        <v>177</v>
      </c>
      <c r="Q37" s="117">
        <v>8</v>
      </c>
      <c r="R37" s="117">
        <v>5</v>
      </c>
      <c r="S37" s="52"/>
      <c r="T37" s="52"/>
      <c r="U37" s="52"/>
      <c r="V37" s="52"/>
      <c r="W37" s="52"/>
      <c r="X37" s="52"/>
      <c r="Y37" s="52"/>
      <c r="Z37" s="52"/>
      <c r="AA37" s="52"/>
      <c r="AB37" s="7"/>
      <c r="AC37" s="7"/>
      <c r="AD37" s="7"/>
      <c r="AE37" s="7"/>
    </row>
    <row r="38" spans="1:31" ht="15" customHeight="1" x14ac:dyDescent="0.25">
      <c r="A38" s="27"/>
      <c r="H38" s="32"/>
      <c r="I38" s="100">
        <f t="shared" si="2"/>
        <v>3520</v>
      </c>
      <c r="J38" s="100"/>
      <c r="K38" s="100">
        <f t="shared" si="3"/>
        <v>29</v>
      </c>
      <c r="L38" s="100">
        <v>2816</v>
      </c>
      <c r="M38" s="100">
        <v>23</v>
      </c>
      <c r="N38" s="118">
        <v>43750</v>
      </c>
      <c r="O38" s="117">
        <v>570</v>
      </c>
      <c r="P38" s="117">
        <v>429</v>
      </c>
      <c r="Q38" s="117">
        <v>13</v>
      </c>
      <c r="R38" s="117">
        <v>11</v>
      </c>
      <c r="S38" s="52"/>
      <c r="T38" s="52"/>
      <c r="U38" s="7"/>
      <c r="V38" s="7"/>
      <c r="W38" s="7"/>
      <c r="X38" s="7"/>
      <c r="Y38" s="7"/>
      <c r="Z38" s="7"/>
      <c r="AA38" s="7"/>
    </row>
    <row r="39" spans="1:31" ht="15" customHeight="1" x14ac:dyDescent="0.25">
      <c r="A39" s="27"/>
      <c r="H39" s="32"/>
      <c r="I39" s="100">
        <f t="shared" si="2"/>
        <v>3520</v>
      </c>
      <c r="J39" s="100"/>
      <c r="K39" s="100">
        <f t="shared" si="3"/>
        <v>29</v>
      </c>
      <c r="L39" s="100">
        <v>2816</v>
      </c>
      <c r="M39" s="100">
        <v>23</v>
      </c>
      <c r="N39" s="118">
        <v>43761</v>
      </c>
      <c r="O39" s="117">
        <v>6</v>
      </c>
      <c r="P39" s="117">
        <v>13</v>
      </c>
      <c r="Q39" s="117">
        <v>1</v>
      </c>
      <c r="R39" s="117">
        <v>0</v>
      </c>
      <c r="S39" s="52"/>
      <c r="T39" s="52"/>
      <c r="U39" s="7"/>
      <c r="V39" s="7"/>
      <c r="W39" s="61"/>
      <c r="X39" s="61"/>
      <c r="Y39" s="61"/>
      <c r="Z39" s="7"/>
      <c r="AA39" s="7"/>
    </row>
    <row r="40" spans="1:31" ht="15" customHeight="1" x14ac:dyDescent="0.25">
      <c r="A40" s="27"/>
      <c r="H40" s="32"/>
      <c r="I40" s="100">
        <f t="shared" si="2"/>
        <v>3520</v>
      </c>
      <c r="J40" s="100"/>
      <c r="K40" s="100">
        <f t="shared" si="3"/>
        <v>29</v>
      </c>
      <c r="L40" s="100">
        <v>2816</v>
      </c>
      <c r="M40" s="100">
        <v>23</v>
      </c>
      <c r="N40" s="118">
        <v>43815</v>
      </c>
      <c r="O40" s="121">
        <v>111</v>
      </c>
      <c r="P40" s="121">
        <v>48</v>
      </c>
      <c r="Q40" s="121">
        <v>0</v>
      </c>
      <c r="R40" s="117">
        <v>3</v>
      </c>
      <c r="S40" s="7"/>
      <c r="T40" s="7"/>
      <c r="U40" s="7"/>
      <c r="V40" s="7"/>
      <c r="W40" s="61"/>
      <c r="X40" s="61"/>
      <c r="Y40" s="61"/>
      <c r="Z40" s="7"/>
      <c r="AA40" s="7"/>
    </row>
    <row r="41" spans="1:31" ht="15" customHeight="1" x14ac:dyDescent="0.25">
      <c r="H41" s="5"/>
      <c r="I41" s="5"/>
      <c r="J41" s="5"/>
      <c r="K41" s="5"/>
      <c r="L41" s="5"/>
      <c r="R41" s="52"/>
      <c r="S41" s="62"/>
      <c r="T41" s="62"/>
      <c r="U41" s="7"/>
      <c r="V41" s="7"/>
      <c r="W41" s="52"/>
      <c r="X41" s="52"/>
      <c r="Y41" s="52"/>
      <c r="Z41" s="7"/>
      <c r="AA41" s="7"/>
    </row>
    <row r="42" spans="1:31" ht="15" customHeight="1" x14ac:dyDescent="0.25">
      <c r="H42" s="5"/>
      <c r="I42" s="5"/>
      <c r="J42" s="5"/>
      <c r="K42" s="5"/>
      <c r="L42" s="5"/>
      <c r="N42" s="5" t="s">
        <v>92</v>
      </c>
      <c r="O42" s="26">
        <f>MAX(O31:O41)</f>
        <v>570</v>
      </c>
      <c r="P42" s="26">
        <f t="shared" ref="P42:R42" si="4">MAX(P31:P41)</f>
        <v>936</v>
      </c>
      <c r="Q42" s="26">
        <f t="shared" si="4"/>
        <v>13</v>
      </c>
      <c r="R42" s="26">
        <f t="shared" si="4"/>
        <v>11</v>
      </c>
      <c r="S42" s="52"/>
      <c r="T42" s="52"/>
      <c r="U42" s="7"/>
      <c r="V42" s="7"/>
      <c r="W42" s="52"/>
      <c r="X42" s="52"/>
      <c r="Y42" s="52"/>
      <c r="Z42" s="7"/>
      <c r="AA42" s="7"/>
    </row>
    <row r="43" spans="1:31" ht="15" customHeight="1" x14ac:dyDescent="0.25">
      <c r="H43" s="5"/>
      <c r="I43" s="5"/>
      <c r="J43" s="5"/>
      <c r="K43" s="5"/>
      <c r="L43" s="5"/>
      <c r="N43" s="5" t="s">
        <v>93</v>
      </c>
      <c r="O43" s="26">
        <f>MIN(O40)</f>
        <v>111</v>
      </c>
      <c r="P43" s="26">
        <f t="shared" ref="P43:R43" si="5">MIN(P40)</f>
        <v>48</v>
      </c>
      <c r="Q43" s="26">
        <f t="shared" si="5"/>
        <v>0</v>
      </c>
      <c r="R43" s="26">
        <f t="shared" si="5"/>
        <v>3</v>
      </c>
      <c r="S43" s="52"/>
      <c r="T43" s="52"/>
      <c r="U43" s="7"/>
      <c r="V43" s="7"/>
      <c r="W43" s="52"/>
      <c r="X43" s="52"/>
      <c r="Y43" s="52"/>
      <c r="Z43" s="7"/>
      <c r="AA43" s="7"/>
    </row>
    <row r="44" spans="1:31" ht="15" customHeight="1" x14ac:dyDescent="0.25">
      <c r="H44" s="5"/>
      <c r="I44" s="5"/>
      <c r="J44" s="5"/>
      <c r="K44" s="5"/>
      <c r="L44" s="5"/>
      <c r="R44" s="52"/>
      <c r="S44" s="52"/>
      <c r="T44" s="52"/>
      <c r="U44" s="7"/>
      <c r="V44" s="7"/>
      <c r="W44" s="52"/>
      <c r="X44" s="52"/>
      <c r="Y44" s="52"/>
      <c r="Z44" s="7"/>
      <c r="AA44" s="7"/>
    </row>
    <row r="45" spans="1:31" ht="15" customHeight="1" x14ac:dyDescent="0.25">
      <c r="H45" s="5"/>
      <c r="I45" s="5"/>
      <c r="J45" s="5"/>
      <c r="K45" s="5"/>
      <c r="L45" s="5"/>
      <c r="R45" s="52"/>
      <c r="S45" s="52"/>
      <c r="T45" s="52"/>
      <c r="U45" s="7"/>
      <c r="V45" s="7"/>
      <c r="W45" s="52"/>
      <c r="X45" s="52"/>
      <c r="Y45" s="52"/>
      <c r="Z45" s="7"/>
      <c r="AA45" s="7"/>
    </row>
    <row r="46" spans="1:31" ht="15" customHeight="1" x14ac:dyDescent="0.25">
      <c r="H46" s="5"/>
      <c r="I46" s="42" t="s">
        <v>78</v>
      </c>
      <c r="J46" s="42" t="s">
        <v>78</v>
      </c>
      <c r="K46" s="42">
        <v>5</v>
      </c>
      <c r="L46" s="5"/>
      <c r="R46" s="52"/>
      <c r="S46" s="52"/>
      <c r="T46" s="52"/>
      <c r="U46" s="7"/>
      <c r="V46" s="7"/>
      <c r="W46" s="52"/>
      <c r="X46" s="52"/>
      <c r="Y46" s="52"/>
      <c r="Z46" s="7"/>
      <c r="AA46" s="7"/>
    </row>
    <row r="47" spans="1:31" ht="15" customHeight="1" x14ac:dyDescent="0.25">
      <c r="H47" s="5"/>
      <c r="I47" s="59" t="s">
        <v>34</v>
      </c>
      <c r="J47" s="59" t="s">
        <v>35</v>
      </c>
      <c r="K47" s="60" t="s">
        <v>34</v>
      </c>
      <c r="L47" s="5"/>
      <c r="R47" s="52"/>
      <c r="S47" s="52"/>
      <c r="T47" s="52"/>
      <c r="U47" s="7"/>
      <c r="V47" s="7"/>
      <c r="W47" s="52"/>
      <c r="X47" s="52"/>
      <c r="Y47" s="52"/>
      <c r="Z47" s="7"/>
      <c r="AA47" s="7"/>
    </row>
    <row r="48" spans="1:31" ht="15" customHeight="1" x14ac:dyDescent="0.25">
      <c r="H48" s="5"/>
      <c r="I48" s="48">
        <v>677</v>
      </c>
      <c r="J48" s="48">
        <v>1810</v>
      </c>
      <c r="K48" s="48">
        <v>52</v>
      </c>
      <c r="L48" s="5"/>
      <c r="R48" s="52"/>
      <c r="S48" s="52"/>
      <c r="T48" s="52"/>
      <c r="U48" s="7"/>
      <c r="V48" s="7"/>
      <c r="W48" s="52"/>
      <c r="X48" s="52"/>
      <c r="Y48" s="52"/>
      <c r="Z48" s="7"/>
      <c r="AA48" s="7"/>
    </row>
    <row r="49" spans="1:20" ht="15" customHeight="1" x14ac:dyDescent="0.25">
      <c r="A49" s="6"/>
      <c r="B49" s="6"/>
      <c r="C49" s="6"/>
      <c r="D49" s="6"/>
      <c r="E49" s="6"/>
      <c r="F49" s="6"/>
      <c r="H49" s="5"/>
      <c r="I49" s="48">
        <v>12811</v>
      </c>
      <c r="J49" s="48">
        <v>411</v>
      </c>
      <c r="K49" s="48">
        <v>158</v>
      </c>
      <c r="L49" s="5"/>
      <c r="S49" s="52"/>
      <c r="T49" s="52"/>
    </row>
    <row r="50" spans="1:20" ht="15" customHeight="1" x14ac:dyDescent="0.25">
      <c r="A50" s="142" t="s">
        <v>86</v>
      </c>
      <c r="B50" s="142"/>
      <c r="C50" s="142"/>
      <c r="D50" s="142"/>
      <c r="E50" s="142"/>
      <c r="F50" s="142"/>
      <c r="H50" s="5"/>
      <c r="I50" s="48">
        <v>126</v>
      </c>
      <c r="J50" s="48">
        <v>762</v>
      </c>
      <c r="K50" s="48">
        <v>1</v>
      </c>
      <c r="L50" s="5"/>
      <c r="S50" s="52"/>
      <c r="T50" s="52"/>
    </row>
    <row r="51" spans="1:20" ht="15" customHeight="1" x14ac:dyDescent="0.25">
      <c r="A51" s="143" t="s">
        <v>87</v>
      </c>
      <c r="B51" s="142"/>
      <c r="C51" s="142"/>
      <c r="D51" s="142"/>
      <c r="E51" s="142"/>
      <c r="F51" s="142"/>
      <c r="H51" s="5"/>
      <c r="I51" s="48">
        <v>192</v>
      </c>
      <c r="J51" s="48">
        <v>255</v>
      </c>
      <c r="K51" s="48">
        <v>12</v>
      </c>
      <c r="L51" s="5"/>
    </row>
    <row r="52" spans="1:20" ht="15" customHeight="1" x14ac:dyDescent="0.25">
      <c r="H52" s="5"/>
      <c r="I52" s="48">
        <v>1965</v>
      </c>
      <c r="J52" s="48">
        <v>4255</v>
      </c>
      <c r="K52" s="48">
        <v>23</v>
      </c>
      <c r="L52" s="5"/>
    </row>
    <row r="53" spans="1:20" ht="15" customHeight="1" x14ac:dyDescent="0.25">
      <c r="A53" s="27"/>
      <c r="H53" s="5"/>
      <c r="I53" s="48">
        <v>88</v>
      </c>
      <c r="J53" s="48">
        <v>9</v>
      </c>
      <c r="K53" s="48">
        <v>1</v>
      </c>
      <c r="L53" s="5"/>
    </row>
    <row r="54" spans="1:20" ht="15.9" customHeight="1" x14ac:dyDescent="0.25">
      <c r="A54" s="27"/>
      <c r="H54" s="5"/>
      <c r="I54" s="48">
        <v>667</v>
      </c>
      <c r="J54" s="48">
        <v>1001</v>
      </c>
      <c r="K54" s="48">
        <v>118</v>
      </c>
      <c r="L54" s="5"/>
    </row>
    <row r="55" spans="1:20" ht="15.9" customHeight="1" x14ac:dyDescent="0.25">
      <c r="A55" s="27"/>
      <c r="G55" s="44"/>
      <c r="H55" s="5"/>
      <c r="I55" s="48">
        <v>166</v>
      </c>
      <c r="J55" s="48">
        <v>573</v>
      </c>
      <c r="K55" s="48">
        <v>21</v>
      </c>
      <c r="L55" s="5"/>
    </row>
    <row r="56" spans="1:20" ht="15.9" customHeight="1" x14ac:dyDescent="0.25">
      <c r="A56" s="27"/>
      <c r="G56" s="44"/>
      <c r="H56" s="5"/>
      <c r="I56" s="48">
        <v>1345</v>
      </c>
      <c r="J56" s="48">
        <v>130</v>
      </c>
      <c r="K56" s="48">
        <v>66</v>
      </c>
      <c r="L56" s="5"/>
      <c r="M56" s="5"/>
    </row>
    <row r="57" spans="1:20" ht="15.9" customHeight="1" x14ac:dyDescent="0.25">
      <c r="A57" s="27"/>
      <c r="H57" s="5"/>
      <c r="I57" s="48">
        <v>8134</v>
      </c>
      <c r="J57" s="48">
        <v>684</v>
      </c>
      <c r="K57" s="48">
        <v>270</v>
      </c>
      <c r="L57" s="5"/>
      <c r="M57" s="5"/>
    </row>
    <row r="58" spans="1:20" ht="15.9" customHeight="1" x14ac:dyDescent="0.25">
      <c r="A58" s="27"/>
      <c r="H58" s="5"/>
      <c r="I58" s="48">
        <v>600</v>
      </c>
      <c r="J58" s="48">
        <v>2751</v>
      </c>
      <c r="K58" s="48">
        <v>6</v>
      </c>
      <c r="L58" s="5"/>
      <c r="M58" s="5"/>
    </row>
    <row r="59" spans="1:20" ht="15.9" customHeight="1" x14ac:dyDescent="0.25">
      <c r="A59" s="27"/>
      <c r="H59" s="5"/>
      <c r="I59" s="48">
        <v>6682</v>
      </c>
      <c r="J59" s="48">
        <v>1639</v>
      </c>
      <c r="K59" s="48">
        <v>232</v>
      </c>
      <c r="L59" s="5"/>
      <c r="M59" s="5"/>
    </row>
    <row r="60" spans="1:20" ht="15.9" customHeight="1" x14ac:dyDescent="0.25">
      <c r="H60" s="5"/>
      <c r="I60" s="48">
        <v>440</v>
      </c>
      <c r="J60" s="48">
        <v>1</v>
      </c>
      <c r="K60" s="48">
        <v>14</v>
      </c>
      <c r="L60" s="5"/>
      <c r="M60" s="5"/>
    </row>
    <row r="61" spans="1:20" ht="15.9" customHeight="1" x14ac:dyDescent="0.25">
      <c r="H61" s="5"/>
      <c r="I61" s="48"/>
      <c r="J61" s="48"/>
      <c r="K61" s="48"/>
      <c r="L61" s="5"/>
      <c r="M61" s="5"/>
    </row>
    <row r="62" spans="1:20" ht="15.9" customHeight="1" x14ac:dyDescent="0.25">
      <c r="H62" s="5"/>
      <c r="I62" s="48"/>
      <c r="J62" s="48"/>
      <c r="K62" s="48"/>
      <c r="L62" s="5"/>
      <c r="M62" s="5"/>
    </row>
    <row r="63" spans="1:20" ht="15.9" customHeight="1" x14ac:dyDescent="0.25">
      <c r="H63" s="5"/>
      <c r="I63" s="48"/>
      <c r="J63" s="48"/>
      <c r="K63" s="48"/>
      <c r="L63" s="5"/>
      <c r="M63" s="5"/>
    </row>
    <row r="64" spans="1:20" ht="15.9" customHeight="1" x14ac:dyDescent="0.25">
      <c r="H64" s="5"/>
      <c r="I64" s="48"/>
      <c r="J64" s="48"/>
      <c r="K64" s="48"/>
      <c r="L64" s="5"/>
      <c r="M64" s="5"/>
    </row>
    <row r="65" spans="1:23" ht="15.9" customHeight="1" x14ac:dyDescent="0.25">
      <c r="H65" s="5"/>
      <c r="I65" s="48"/>
      <c r="J65" s="48"/>
      <c r="K65" s="48"/>
      <c r="L65" s="5"/>
      <c r="M65" s="5"/>
    </row>
    <row r="66" spans="1:23" ht="15.9" customHeight="1" x14ac:dyDescent="0.25">
      <c r="H66" s="5"/>
      <c r="I66" s="48"/>
      <c r="J66" s="48"/>
      <c r="K66" s="48"/>
      <c r="L66" s="42">
        <v>5</v>
      </c>
      <c r="M66" s="5"/>
    </row>
    <row r="67" spans="1:23" ht="15.9" customHeight="1" x14ac:dyDescent="0.25">
      <c r="H67" s="5"/>
      <c r="I67" s="48">
        <v>2114</v>
      </c>
      <c r="J67" s="48">
        <v>949</v>
      </c>
      <c r="K67" s="48">
        <v>89</v>
      </c>
      <c r="L67" s="60" t="s">
        <v>35</v>
      </c>
      <c r="M67" s="5"/>
    </row>
    <row r="68" spans="1:23" ht="15.9" customHeight="1" x14ac:dyDescent="0.25">
      <c r="H68" s="5"/>
      <c r="I68" s="48">
        <v>379</v>
      </c>
      <c r="J68" s="48">
        <v>163</v>
      </c>
      <c r="K68" s="48">
        <v>80</v>
      </c>
      <c r="L68" s="48">
        <v>7</v>
      </c>
      <c r="M68" s="5"/>
    </row>
    <row r="69" spans="1:23" ht="15.9" customHeight="1" x14ac:dyDescent="0.25">
      <c r="H69" s="5"/>
      <c r="I69" s="48">
        <v>3543</v>
      </c>
      <c r="J69" s="48">
        <v>1207</v>
      </c>
      <c r="K69" s="48">
        <v>416</v>
      </c>
      <c r="L69" s="48">
        <v>5</v>
      </c>
      <c r="M69" s="5"/>
    </row>
    <row r="70" spans="1:23" ht="15.9" customHeight="1" x14ac:dyDescent="0.25">
      <c r="A70" s="6"/>
      <c r="B70" s="6"/>
      <c r="C70" s="6"/>
      <c r="D70" s="6"/>
      <c r="E70" s="6"/>
      <c r="F70" s="6"/>
      <c r="H70" s="5"/>
      <c r="I70" s="48">
        <v>226</v>
      </c>
      <c r="J70" s="48">
        <v>584</v>
      </c>
      <c r="K70" s="48">
        <v>99</v>
      </c>
      <c r="L70" s="48">
        <v>29</v>
      </c>
      <c r="M70" s="5"/>
    </row>
    <row r="71" spans="1:23" ht="15.9" customHeight="1" x14ac:dyDescent="0.25">
      <c r="A71" s="142" t="s">
        <v>88</v>
      </c>
      <c r="B71" s="142"/>
      <c r="C71" s="142"/>
      <c r="D71" s="142"/>
      <c r="E71" s="142"/>
      <c r="F71" s="142"/>
      <c r="H71" s="5"/>
      <c r="I71" s="48">
        <v>1136</v>
      </c>
      <c r="J71" s="48">
        <v>699</v>
      </c>
      <c r="K71" s="48">
        <v>594</v>
      </c>
      <c r="L71" s="48">
        <v>6</v>
      </c>
      <c r="M71" s="5"/>
    </row>
    <row r="72" spans="1:23" ht="15.9" customHeight="1" x14ac:dyDescent="0.25">
      <c r="A72" s="143" t="s">
        <v>89</v>
      </c>
      <c r="B72" s="142"/>
      <c r="C72" s="142"/>
      <c r="D72" s="142"/>
      <c r="E72" s="142"/>
      <c r="F72" s="142"/>
      <c r="H72" s="5"/>
      <c r="I72" s="48">
        <v>1502</v>
      </c>
      <c r="J72" s="48">
        <v>1964</v>
      </c>
      <c r="K72" s="48">
        <v>48</v>
      </c>
      <c r="L72" s="48">
        <v>17</v>
      </c>
      <c r="M72" s="5"/>
    </row>
    <row r="73" spans="1:23" ht="15.9" customHeight="1" x14ac:dyDescent="0.25">
      <c r="B73" s="6"/>
      <c r="C73" s="6"/>
      <c r="D73" s="6"/>
      <c r="E73" s="6"/>
      <c r="F73" s="6"/>
      <c r="H73" s="5"/>
      <c r="I73" s="51">
        <v>993</v>
      </c>
      <c r="J73" s="51">
        <v>2220</v>
      </c>
      <c r="K73" s="51">
        <v>30</v>
      </c>
      <c r="L73" s="48">
        <v>0</v>
      </c>
      <c r="M73" s="5"/>
    </row>
    <row r="74" spans="1:23" ht="15.9" customHeight="1" x14ac:dyDescent="0.25">
      <c r="A74" s="144" t="s">
        <v>20</v>
      </c>
      <c r="B74" s="144"/>
      <c r="C74" s="144"/>
      <c r="D74" s="45"/>
      <c r="E74" s="29"/>
      <c r="F74" s="45"/>
      <c r="H74" s="5"/>
      <c r="I74" s="51">
        <v>1889</v>
      </c>
      <c r="J74" s="51">
        <v>1783</v>
      </c>
      <c r="K74" s="51">
        <v>23</v>
      </c>
      <c r="L74" s="48">
        <v>140</v>
      </c>
      <c r="M74" s="5"/>
    </row>
    <row r="75" spans="1:23" s="28" customFormat="1" ht="13.5" customHeight="1" x14ac:dyDescent="0.25">
      <c r="A75" s="144" t="s">
        <v>90</v>
      </c>
      <c r="B75" s="144"/>
      <c r="C75" s="144"/>
      <c r="D75" s="144"/>
      <c r="E75" s="144"/>
      <c r="F75" s="144"/>
      <c r="G75" s="6"/>
      <c r="H75" s="5"/>
      <c r="I75" s="48">
        <v>58</v>
      </c>
      <c r="J75" s="48">
        <v>432</v>
      </c>
      <c r="K75" s="48">
        <v>6</v>
      </c>
      <c r="L75" s="48">
        <v>23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28" customFormat="1" ht="15" customHeight="1" x14ac:dyDescent="0.25">
      <c r="A76" s="145" t="s">
        <v>91</v>
      </c>
      <c r="B76" s="145"/>
      <c r="C76" s="145"/>
      <c r="D76" s="145"/>
      <c r="E76" s="145"/>
      <c r="F76" s="145"/>
      <c r="G76" s="44"/>
      <c r="H76" s="5"/>
      <c r="I76" s="48">
        <v>1927</v>
      </c>
      <c r="J76" s="48">
        <v>276</v>
      </c>
      <c r="K76" s="48">
        <v>142</v>
      </c>
      <c r="L76" s="48">
        <v>23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9" customHeight="1" x14ac:dyDescent="0.25">
      <c r="A77" s="29"/>
      <c r="B77" s="29"/>
      <c r="C77" s="29"/>
      <c r="D77" s="29"/>
      <c r="E77" s="29"/>
      <c r="F77" s="45"/>
      <c r="G77" s="44"/>
      <c r="H77" s="5"/>
      <c r="I77" s="51">
        <v>1245</v>
      </c>
      <c r="J77" s="51">
        <v>2122</v>
      </c>
      <c r="K77" s="51">
        <v>104</v>
      </c>
      <c r="L77" s="48">
        <v>20</v>
      </c>
      <c r="M77" s="5"/>
    </row>
    <row r="78" spans="1:23" ht="15.9" customHeight="1" x14ac:dyDescent="0.25">
      <c r="A78" s="127" t="s">
        <v>2</v>
      </c>
      <c r="B78" s="127"/>
      <c r="C78" s="127"/>
      <c r="D78" s="127" t="s">
        <v>3</v>
      </c>
      <c r="E78" s="127"/>
      <c r="F78" s="127"/>
      <c r="H78" s="5"/>
      <c r="I78" s="51">
        <v>2913</v>
      </c>
      <c r="J78" s="51">
        <v>5295</v>
      </c>
      <c r="K78" s="51">
        <v>428</v>
      </c>
      <c r="L78" s="48">
        <v>7</v>
      </c>
      <c r="M78" s="5"/>
    </row>
    <row r="79" spans="1:23" ht="15.9" customHeight="1" x14ac:dyDescent="0.25">
      <c r="A79" s="29"/>
      <c r="B79" s="29"/>
      <c r="C79" s="29"/>
      <c r="D79" s="29"/>
      <c r="E79" s="29"/>
      <c r="F79" s="29"/>
      <c r="G79" s="45"/>
      <c r="H79" s="5"/>
      <c r="I79" s="48">
        <v>58</v>
      </c>
      <c r="J79" s="48">
        <v>119</v>
      </c>
      <c r="K79" s="48">
        <v>1</v>
      </c>
      <c r="L79" s="48">
        <v>71</v>
      </c>
      <c r="M79" s="5"/>
    </row>
    <row r="80" spans="1:23" ht="15.9" customHeight="1" x14ac:dyDescent="0.25">
      <c r="B80" s="7"/>
      <c r="C80" s="7"/>
      <c r="D80" s="7"/>
      <c r="E80" s="7"/>
      <c r="F80" s="7"/>
      <c r="G80" s="30"/>
      <c r="H80" s="5"/>
      <c r="I80" s="48">
        <v>5720</v>
      </c>
      <c r="J80" s="48">
        <v>1666</v>
      </c>
      <c r="K80" s="48">
        <v>161</v>
      </c>
      <c r="L80" s="48">
        <v>1</v>
      </c>
      <c r="M80" s="5"/>
    </row>
    <row r="81" spans="1:23" ht="15.9" customHeight="1" x14ac:dyDescent="0.25">
      <c r="B81" s="7"/>
      <c r="C81" s="7"/>
      <c r="D81" s="7"/>
      <c r="E81" s="7"/>
      <c r="F81" s="7"/>
      <c r="G81" s="30"/>
      <c r="H81" s="8" t="s">
        <v>8</v>
      </c>
      <c r="I81" s="48">
        <v>454</v>
      </c>
      <c r="J81" s="48">
        <v>9</v>
      </c>
      <c r="K81" s="48">
        <v>16</v>
      </c>
      <c r="L81" s="48"/>
      <c r="M81" s="5"/>
    </row>
    <row r="82" spans="1:23" ht="15.9" customHeight="1" x14ac:dyDescent="0.25">
      <c r="G82" s="45"/>
      <c r="H82" s="8" t="s">
        <v>9</v>
      </c>
      <c r="I82" s="48">
        <v>1211</v>
      </c>
      <c r="J82" s="48">
        <v>1642</v>
      </c>
      <c r="K82" s="48">
        <v>36</v>
      </c>
      <c r="L82" s="48"/>
      <c r="M82" s="5"/>
    </row>
    <row r="83" spans="1:23" ht="15.9" customHeight="1" x14ac:dyDescent="0.25">
      <c r="G83" s="45"/>
      <c r="H83" s="8" t="s">
        <v>10</v>
      </c>
      <c r="I83" s="34">
        <f>ROUNDUP(AVERAGE(I48:I82), 0)</f>
        <v>2044</v>
      </c>
      <c r="J83" s="34">
        <f>ROUNDUP(AVERAGE(J48:J82), 0)</f>
        <v>1222</v>
      </c>
      <c r="K83" s="34">
        <f>ROUNDUP(AVERAGE(K48:K82), 0)</f>
        <v>112</v>
      </c>
      <c r="L83" s="48"/>
      <c r="M83" s="5"/>
    </row>
    <row r="84" spans="1:23" ht="15.9" customHeight="1" x14ac:dyDescent="0.25">
      <c r="G84" s="45"/>
      <c r="H84" s="8" t="s">
        <v>11</v>
      </c>
      <c r="I84" s="34">
        <f>MIN(I48:I82)</f>
        <v>58</v>
      </c>
      <c r="J84" s="34">
        <f>MIN(J48:J82)</f>
        <v>1</v>
      </c>
      <c r="K84" s="34">
        <f>MIN(K48:K82)</f>
        <v>1</v>
      </c>
      <c r="L84" s="48"/>
      <c r="M84" s="5"/>
    </row>
    <row r="85" spans="1:23" ht="15.9" customHeight="1" x14ac:dyDescent="0.25">
      <c r="H85" s="8" t="s">
        <v>12</v>
      </c>
      <c r="I85" s="34">
        <f>MAX(I48:I82)</f>
        <v>12811</v>
      </c>
      <c r="J85" s="34">
        <f>MAX(J48:J82)</f>
        <v>5295</v>
      </c>
      <c r="K85" s="34">
        <f>MAX(K48:K82)</f>
        <v>594</v>
      </c>
      <c r="L85" s="48"/>
      <c r="M85" s="5"/>
    </row>
    <row r="86" spans="1:23" ht="15.9" customHeight="1" x14ac:dyDescent="0.25">
      <c r="H86" s="5"/>
      <c r="I86" s="33">
        <f>STDEV(I48:I82)</f>
        <v>2894.0406579813734</v>
      </c>
      <c r="J86" s="33">
        <f>STDEV(J48:J82)</f>
        <v>1260.5705038092442</v>
      </c>
      <c r="K86" s="33">
        <f>STDEV(K48:K82)</f>
        <v>147.10163705960503</v>
      </c>
      <c r="L86" s="48"/>
      <c r="M86" s="5"/>
    </row>
    <row r="87" spans="1:23" ht="15.9" customHeight="1" x14ac:dyDescent="0.25">
      <c r="H87" s="5"/>
      <c r="I87" s="33">
        <f>IF(I83=0, "NA", I86*100/I83)</f>
        <v>141.58711633959751</v>
      </c>
      <c r="J87" s="33">
        <f t="shared" ref="J87:L107" si="6">IF(J83=0, "NA", J86*100/J83)</f>
        <v>103.15634237391524</v>
      </c>
      <c r="K87" s="33">
        <f t="shared" si="6"/>
        <v>131.34074737464735</v>
      </c>
      <c r="L87" s="48">
        <v>110</v>
      </c>
      <c r="M87" s="5"/>
    </row>
    <row r="88" spans="1:23" ht="15.9" customHeight="1" x14ac:dyDescent="0.25">
      <c r="H88" s="5"/>
      <c r="I88" s="5"/>
      <c r="J88" s="5"/>
      <c r="K88" s="5"/>
      <c r="L88" s="48">
        <v>34</v>
      </c>
      <c r="M88" s="5"/>
    </row>
    <row r="89" spans="1:23" ht="15.9" customHeight="1" x14ac:dyDescent="0.25">
      <c r="H89" s="5"/>
      <c r="I89" s="5"/>
      <c r="J89" s="5"/>
      <c r="K89" s="5"/>
      <c r="L89" s="48">
        <v>57</v>
      </c>
      <c r="M89" s="5"/>
    </row>
    <row r="90" spans="1:23" ht="15.9" customHeight="1" x14ac:dyDescent="0.25">
      <c r="H90" s="5"/>
      <c r="I90" s="5"/>
      <c r="J90" s="5"/>
      <c r="K90" s="5"/>
      <c r="L90" s="48">
        <v>227</v>
      </c>
      <c r="M90" s="5"/>
    </row>
    <row r="91" spans="1:23" ht="15.9" customHeight="1" x14ac:dyDescent="0.25">
      <c r="I91" s="5"/>
      <c r="J91" s="5"/>
      <c r="K91" s="5"/>
      <c r="L91" s="48">
        <v>392</v>
      </c>
      <c r="M91" s="5"/>
    </row>
    <row r="92" spans="1:23" ht="15.9" customHeight="1" x14ac:dyDescent="0.25">
      <c r="I92" s="5"/>
      <c r="J92" s="5"/>
      <c r="K92" s="5"/>
      <c r="L92" s="48">
        <v>74</v>
      </c>
      <c r="M92" s="5"/>
    </row>
    <row r="93" spans="1:23" ht="15.9" customHeight="1" x14ac:dyDescent="0.25">
      <c r="I93" s="5"/>
      <c r="J93" s="5"/>
      <c r="K93" s="5"/>
      <c r="L93" s="51">
        <v>79</v>
      </c>
      <c r="M93" s="5"/>
    </row>
    <row r="94" spans="1:23" ht="15.9" customHeight="1" x14ac:dyDescent="0.25">
      <c r="I94" s="5"/>
      <c r="J94" s="5"/>
      <c r="K94" s="5"/>
      <c r="L94" s="51">
        <v>86</v>
      </c>
      <c r="M94" s="5"/>
    </row>
    <row r="95" spans="1:23" ht="15.9" customHeight="1" x14ac:dyDescent="0.25">
      <c r="L95" s="48">
        <v>10</v>
      </c>
      <c r="M95" s="5"/>
    </row>
    <row r="96" spans="1:23" s="28" customFormat="1" ht="13.5" customHeight="1" x14ac:dyDescent="0.25">
      <c r="A96" s="26"/>
      <c r="B96" s="5"/>
      <c r="C96" s="5"/>
      <c r="D96" s="5"/>
      <c r="E96" s="5"/>
      <c r="F96" s="5"/>
      <c r="G96" s="6"/>
      <c r="H96" s="6"/>
      <c r="I96" s="6"/>
      <c r="J96" s="6"/>
      <c r="K96" s="6"/>
      <c r="L96" s="48">
        <v>49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1" s="28" customFormat="1" ht="15" customHeight="1" x14ac:dyDescent="0.25">
      <c r="A97" s="26"/>
      <c r="B97" s="5"/>
      <c r="C97" s="5"/>
      <c r="D97" s="5"/>
      <c r="E97" s="5"/>
      <c r="F97" s="5"/>
      <c r="G97" s="6"/>
      <c r="H97" s="6"/>
      <c r="I97" s="6"/>
      <c r="J97" s="6"/>
      <c r="K97" s="6"/>
      <c r="L97" s="51">
        <v>144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31" ht="15.9" customHeight="1" x14ac:dyDescent="0.25">
      <c r="L98" s="51">
        <v>406</v>
      </c>
      <c r="M98" s="5"/>
    </row>
    <row r="99" spans="1:31" s="29" customFormat="1" ht="15.9" customHeight="1" x14ac:dyDescent="0.25">
      <c r="A99" s="26"/>
      <c r="B99" s="5"/>
      <c r="C99" s="5"/>
      <c r="D99" s="5"/>
      <c r="E99" s="5"/>
      <c r="F99" s="5"/>
      <c r="G99" s="6"/>
      <c r="H99" s="6"/>
      <c r="I99" s="6"/>
      <c r="J99" s="6"/>
      <c r="K99" s="6"/>
      <c r="L99" s="48">
        <v>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31" s="31" customFormat="1" ht="41.25" customHeight="1" x14ac:dyDescent="0.25">
      <c r="A100" s="26"/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48">
        <v>52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8"/>
      <c r="Y100" s="28"/>
      <c r="Z100" s="28"/>
      <c r="AA100" s="28"/>
      <c r="AB100" s="28"/>
      <c r="AC100" s="28"/>
      <c r="AD100" s="28"/>
      <c r="AE100" s="28"/>
    </row>
    <row r="101" spans="1:31" s="31" customFormat="1" ht="41.25" customHeight="1" x14ac:dyDescent="0.25">
      <c r="A101" s="26"/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48">
        <v>1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8"/>
      <c r="Y101" s="28"/>
      <c r="Z101" s="28"/>
      <c r="AA101" s="28"/>
      <c r="AB101" s="28"/>
      <c r="AC101" s="28"/>
      <c r="AD101" s="28"/>
      <c r="AE101" s="28"/>
    </row>
    <row r="102" spans="1:31" s="29" customFormat="1" ht="15.9" customHeight="1" x14ac:dyDescent="0.25">
      <c r="A102" s="26"/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48">
        <v>39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31" s="29" customFormat="1" ht="25.5" customHeight="1" x14ac:dyDescent="0.25">
      <c r="A103" s="26"/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8">
        <f>ROUNDUP(AVERAGE(L68:L102), 0)</f>
        <v>73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1" s="29" customFormat="1" ht="38.1" customHeight="1" x14ac:dyDescent="0.25">
      <c r="A104" s="26"/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8">
        <f>MIN(L68:L102)</f>
        <v>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31" x14ac:dyDescent="0.25">
      <c r="L105" s="8">
        <f>MAX(L68:L102)</f>
        <v>406</v>
      </c>
      <c r="M105" s="5"/>
    </row>
    <row r="106" spans="1:31" x14ac:dyDescent="0.25">
      <c r="L106" s="24">
        <f>STDEV(L68:L102)</f>
        <v>104.61164399393263</v>
      </c>
      <c r="M106" s="5"/>
    </row>
    <row r="107" spans="1:31" x14ac:dyDescent="0.25">
      <c r="L107" s="24">
        <f t="shared" si="6"/>
        <v>143.30362190949674</v>
      </c>
      <c r="M107" s="5"/>
    </row>
    <row r="108" spans="1:31" x14ac:dyDescent="0.25">
      <c r="L108" s="5"/>
      <c r="M108" s="5"/>
    </row>
    <row r="109" spans="1:31" x14ac:dyDescent="0.25">
      <c r="L109" s="5"/>
      <c r="M109" s="5"/>
    </row>
    <row r="110" spans="1:31" x14ac:dyDescent="0.25">
      <c r="L110" s="5"/>
      <c r="M110" s="5"/>
    </row>
    <row r="111" spans="1:31" x14ac:dyDescent="0.25">
      <c r="L111" s="5"/>
      <c r="M111" s="5"/>
    </row>
    <row r="112" spans="1:31" x14ac:dyDescent="0.25">
      <c r="L112" s="5"/>
      <c r="M112" s="5"/>
    </row>
    <row r="113" spans="12:13" x14ac:dyDescent="0.25">
      <c r="L113" s="5"/>
      <c r="M113" s="5"/>
    </row>
    <row r="114" spans="12:13" x14ac:dyDescent="0.25">
      <c r="L114" s="5"/>
      <c r="M114" s="5"/>
    </row>
  </sheetData>
  <sheetProtection formatCells="0" formatRows="0" insertRows="0" insertHyperlinks="0" deleteRows="0" sort="0" autoFilter="0" pivotTables="0"/>
  <mergeCells count="30">
    <mergeCell ref="A78:C78"/>
    <mergeCell ref="D78:F78"/>
    <mergeCell ref="A50:F50"/>
    <mergeCell ref="A51:F51"/>
    <mergeCell ref="A71:F71"/>
    <mergeCell ref="A72:F72"/>
    <mergeCell ref="A74:C74"/>
    <mergeCell ref="A75:F75"/>
    <mergeCell ref="A76:F76"/>
    <mergeCell ref="A11:F11"/>
    <mergeCell ref="C12:D12"/>
    <mergeCell ref="E12:F12"/>
    <mergeCell ref="H13:I13"/>
    <mergeCell ref="J13:K13"/>
    <mergeCell ref="A9:B9"/>
    <mergeCell ref="C9:D9"/>
    <mergeCell ref="A10:B10"/>
    <mergeCell ref="C10:D10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N14:R29 R31:R3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2">
    <cfRule type="expression" dxfId="47" priority="64">
      <formula>O31&gt;$E$6</formula>
    </cfRule>
    <cfRule type="expression" dxfId="46" priority="65">
      <formula>AND(O31&gt;$E$5,O31&lt;=$E$6)</formula>
    </cfRule>
    <cfRule type="expression" dxfId="45" priority="66">
      <formula>O31&lt;=$E$5</formula>
    </cfRule>
  </conditionalFormatting>
  <conditionalFormatting sqref="P31:P32">
    <cfRule type="expression" dxfId="44" priority="61">
      <formula>P31&lt;=$F$5</formula>
    </cfRule>
    <cfRule type="expression" dxfId="43" priority="62">
      <formula>AND(P31&gt;$F$5,P31&lt;=$F$6)</formula>
    </cfRule>
    <cfRule type="expression" dxfId="42" priority="63">
      <formula>P31&gt;$F$6</formula>
    </cfRule>
  </conditionalFormatting>
  <conditionalFormatting sqref="Q31:Q32">
    <cfRule type="expression" dxfId="41" priority="58">
      <formula>Q31&lt;=$G$5</formula>
    </cfRule>
    <cfRule type="expression" dxfId="40" priority="59">
      <formula>AND(Q31&gt;$G$5,Q31&lt;=$G$6)</formula>
    </cfRule>
    <cfRule type="expression" dxfId="39" priority="60">
      <formula>Q31&gt;$G$6</formula>
    </cfRule>
  </conditionalFormatting>
  <conditionalFormatting sqref="N31:N32">
    <cfRule type="timePeriod" dxfId="38" priority="57" timePeriod="today">
      <formula>FLOOR(N31,1)=TODAY()</formula>
    </cfRule>
  </conditionalFormatting>
  <conditionalFormatting sqref="N31:N32">
    <cfRule type="timePeriod" dxfId="37" priority="56" timePeriod="today">
      <formula>FLOOR(N31,1)=TODAY()</formula>
    </cfRule>
  </conditionalFormatting>
  <conditionalFormatting sqref="N33">
    <cfRule type="timePeriod" dxfId="36" priority="55" timePeriod="today">
      <formula>FLOOR(N33,1)=TODAY()</formula>
    </cfRule>
  </conditionalFormatting>
  <conditionalFormatting sqref="O33">
    <cfRule type="expression" dxfId="35" priority="52">
      <formula>O33&gt;$E$6</formula>
    </cfRule>
    <cfRule type="expression" dxfId="34" priority="53">
      <formula>AND(O33&gt;$E$5,O33&lt;=$E$6)</formula>
    </cfRule>
    <cfRule type="expression" dxfId="33" priority="54">
      <formula>O33&lt;=$E$5</formula>
    </cfRule>
  </conditionalFormatting>
  <conditionalFormatting sqref="P33">
    <cfRule type="expression" dxfId="32" priority="49">
      <formula>P33&lt;=$F$5</formula>
    </cfRule>
    <cfRule type="expression" dxfId="31" priority="50">
      <formula>AND(P33&gt;$F$5,P33&lt;=$F$6)</formula>
    </cfRule>
    <cfRule type="expression" dxfId="30" priority="51">
      <formula>P33&gt;$F$6</formula>
    </cfRule>
  </conditionalFormatting>
  <conditionalFormatting sqref="Q33">
    <cfRule type="expression" dxfId="29" priority="46">
      <formula>Q33&lt;=$G$5</formula>
    </cfRule>
    <cfRule type="expression" dxfId="28" priority="47">
      <formula>AND(Q33&gt;$G$5,Q33&lt;=$G$6)</formula>
    </cfRule>
    <cfRule type="expression" dxfId="27" priority="48">
      <formula>Q33&gt;$G$6</formula>
    </cfRule>
  </conditionalFormatting>
  <conditionalFormatting sqref="N34:N36">
    <cfRule type="timePeriod" dxfId="26" priority="45" timePeriod="today">
      <formula>FLOOR(N34,1)=TODAY()</formula>
    </cfRule>
  </conditionalFormatting>
  <conditionalFormatting sqref="O34:O36">
    <cfRule type="expression" dxfId="25" priority="42">
      <formula>O34&gt;$E$6</formula>
    </cfRule>
    <cfRule type="expression" dxfId="24" priority="43">
      <formula>AND(O34&gt;$E$5,O34&lt;=$E$6)</formula>
    </cfRule>
    <cfRule type="expression" dxfId="23" priority="44">
      <formula>O34&lt;=$E$5</formula>
    </cfRule>
  </conditionalFormatting>
  <conditionalFormatting sqref="Q34:Q36">
    <cfRule type="expression" dxfId="22" priority="36">
      <formula>Q34&lt;=$G$5</formula>
    </cfRule>
    <cfRule type="expression" dxfId="21" priority="37">
      <formula>AND(Q34&gt;$G$5,Q34&lt;=$G$6)</formula>
    </cfRule>
    <cfRule type="expression" dxfId="20" priority="38">
      <formula>Q34&gt;$G$6</formula>
    </cfRule>
  </conditionalFormatting>
  <conditionalFormatting sqref="N37:N39">
    <cfRule type="timePeriod" dxfId="19" priority="35" timePeriod="today">
      <formula>FLOOR(N37,1)=TODAY()</formula>
    </cfRule>
  </conditionalFormatting>
  <conditionalFormatting sqref="O37:O39">
    <cfRule type="expression" dxfId="18" priority="32">
      <formula>O37&gt;$E$6</formula>
    </cfRule>
    <cfRule type="expression" dxfId="17" priority="33">
      <formula>AND(O37&gt;$E$5,O37&lt;=$E$6)</formula>
    </cfRule>
    <cfRule type="expression" dxfId="16" priority="34">
      <formula>O37&lt;=$E$5</formula>
    </cfRule>
  </conditionalFormatting>
  <conditionalFormatting sqref="Q37:Q39">
    <cfRule type="expression" dxfId="15" priority="26">
      <formula>Q37&lt;=$G$5</formula>
    </cfRule>
    <cfRule type="expression" dxfId="14" priority="27">
      <formula>AND(Q37&gt;$G$5,Q37&lt;=$G$6)</formula>
    </cfRule>
    <cfRule type="expression" dxfId="13" priority="28">
      <formula>Q37&gt;$G$6</formula>
    </cfRule>
  </conditionalFormatting>
  <conditionalFormatting sqref="P34:P36">
    <cfRule type="expression" dxfId="12" priority="23">
      <formula>P34&gt;$E$6</formula>
    </cfRule>
    <cfRule type="expression" dxfId="11" priority="24">
      <formula>AND(P34&gt;$E$5,P34&lt;=$E$6)</formula>
    </cfRule>
    <cfRule type="expression" dxfId="10" priority="25">
      <formula>P34&lt;=$E$5</formula>
    </cfRule>
  </conditionalFormatting>
  <conditionalFormatting sqref="R34:R36">
    <cfRule type="expression" dxfId="9" priority="20">
      <formula>R34&lt;=$G$5</formula>
    </cfRule>
    <cfRule type="expression" dxfId="8" priority="21">
      <formula>AND(R34&gt;$G$5,R34&lt;=$G$6)</formula>
    </cfRule>
    <cfRule type="expression" dxfId="7" priority="22">
      <formula>R34&gt;$G$6</formula>
    </cfRule>
  </conditionalFormatting>
  <conditionalFormatting sqref="P37:P39">
    <cfRule type="expression" dxfId="6" priority="17">
      <formula>P37&gt;$E$6</formula>
    </cfRule>
    <cfRule type="expression" dxfId="5" priority="18">
      <formula>AND(P37&gt;$E$5,P37&lt;=$E$6)</formula>
    </cfRule>
    <cfRule type="expression" dxfId="4" priority="19">
      <formula>P37&lt;=$E$5</formula>
    </cfRule>
  </conditionalFormatting>
  <conditionalFormatting sqref="R37:R40">
    <cfRule type="expression" dxfId="3" priority="14">
      <formula>R37&lt;=$G$5</formula>
    </cfRule>
    <cfRule type="expression" dxfId="2" priority="15">
      <formula>AND(R37&gt;$G$5,R37&lt;=$G$6)</formula>
    </cfRule>
    <cfRule type="expression" dxfId="1" priority="16">
      <formula>R37&gt;$G$6</formula>
    </cfRule>
  </conditionalFormatting>
  <conditionalFormatting sqref="N40">
    <cfRule type="timePeriod" dxfId="0" priority="1" timePeriod="today">
      <formula>FLOOR(N40,1)=TODAY()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29" max="5" man="1"/>
    <brk id="51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Filling room (11081)</vt:lpstr>
      <vt:lpstr>Capping room (11082)</vt:lpstr>
      <vt:lpstr>Receiving room (11080)</vt:lpstr>
      <vt:lpstr>'Capping room (11082)'!Print_Area</vt:lpstr>
      <vt:lpstr>'Filling room (11081)'!Print_Area</vt:lpstr>
      <vt:lpstr>'Receiving room (11080)'!Print_Area</vt:lpstr>
      <vt:lpstr>'Capping room (11082)'!Print_Titles</vt:lpstr>
      <vt:lpstr>'Filling room (11081)'!Print_Titles</vt:lpstr>
      <vt:lpstr>'Receiving room (11080)'!Print_Titles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2018-01-25T03:11:15Z</cp:lastPrinted>
  <dcterms:created xsi:type="dcterms:W3CDTF">1996-10-14T23:33:28Z</dcterms:created>
  <dcterms:modified xsi:type="dcterms:W3CDTF">2020-04-03T08:44:49Z</dcterms:modified>
</cp:coreProperties>
</file>