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4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5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TIỂU PHÂN - BETA\tiểu phân_BST_2019\phòng\Báo cáo TK năm_2019\"/>
    </mc:Choice>
  </mc:AlternateContent>
  <bookViews>
    <workbookView xWindow="0" yWindow="0" windowWidth="20496" windowHeight="7896" tabRatio="762" firstSheet="1" activeTab="3"/>
  </bookViews>
  <sheets>
    <sheet name="Preparation room 1 (11068)" sheetId="27" r:id="rId1"/>
    <sheet name="Gowning room 1 (11067)" sheetId="12" r:id="rId2"/>
    <sheet name="Gowning 1-aseptic (11075)" sheetId="25" r:id="rId3"/>
    <sheet name="Return 2-aseptic (11078)" sheetId="26" r:id="rId4"/>
    <sheet name="Sheet1" sheetId="28" r:id="rId5"/>
  </sheets>
  <definedNames>
    <definedName name="_xlnm._FilterDatabase" localSheetId="2" hidden="1">'Gowning 1-aseptic (11075)'!#REF!</definedName>
    <definedName name="_xlnm._FilterDatabase" localSheetId="1" hidden="1">'Gowning room 1 (11067)'!#REF!</definedName>
    <definedName name="_xlnm._FilterDatabase" localSheetId="0" hidden="1">'Preparation room 1 (11068)'!#REF!</definedName>
    <definedName name="_xlnm._FilterDatabase" localSheetId="3" hidden="1">'Return 2-aseptic (11078)'!#REF!</definedName>
    <definedName name="_xlnm.Print_Area" localSheetId="2">'Gowning 1-aseptic (11075)'!$A$1:$F$75</definedName>
    <definedName name="_xlnm.Print_Area" localSheetId="1">'Gowning room 1 (11067)'!$A$1:$F$75</definedName>
    <definedName name="_xlnm.Print_Area" localSheetId="0">'Preparation room 1 (11068)'!$A$1:$F$75</definedName>
    <definedName name="_xlnm.Print_Area" localSheetId="3">'Return 2-aseptic (11078)'!$A$1:$F$75</definedName>
    <definedName name="_xlnm.Print_Titles" localSheetId="2">'Gowning 1-aseptic (11075)'!$1:$11</definedName>
    <definedName name="_xlnm.Print_Titles" localSheetId="1">'Gowning room 1 (11067)'!$1:$11</definedName>
    <definedName name="_xlnm.Print_Titles" localSheetId="0">'Preparation room 1 (11068)'!$1:$11</definedName>
    <definedName name="_xlnm.Print_Titles" localSheetId="3">'Return 2-aseptic (11078)'!$1:$11</definedName>
    <definedName name="Z_B0B9736D_9E0A_43CB_9E72_F805E9BDE0DD_.wvu.FilterData" localSheetId="2" hidden="1">'Gowning 1-aseptic (11075)'!$A$13:$F$13</definedName>
    <definedName name="Z_B0B9736D_9E0A_43CB_9E72_F805E9BDE0DD_.wvu.FilterData" localSheetId="1" hidden="1">'Gowning room 1 (11067)'!$A$13:$F$13</definedName>
    <definedName name="Z_B0B9736D_9E0A_43CB_9E72_F805E9BDE0DD_.wvu.FilterData" localSheetId="0" hidden="1">'Preparation room 1 (11068)'!$A$13:$F$13</definedName>
    <definedName name="Z_B0B9736D_9E0A_43CB_9E72_F805E9BDE0DD_.wvu.FilterData" localSheetId="3" hidden="1">'Return 2-aseptic (11078)'!$A$13:$F$13</definedName>
    <definedName name="Z_B0B9736D_9E0A_43CB_9E72_F805E9BDE0DD_.wvu.PrintArea" localSheetId="2" hidden="1">'Gowning 1-aseptic (11075)'!$A$1:$F$13</definedName>
    <definedName name="Z_B0B9736D_9E0A_43CB_9E72_F805E9BDE0DD_.wvu.PrintArea" localSheetId="1" hidden="1">'Gowning room 1 (11067)'!$A$1:$F$13</definedName>
    <definedName name="Z_B0B9736D_9E0A_43CB_9E72_F805E9BDE0DD_.wvu.PrintArea" localSheetId="0" hidden="1">'Preparation room 1 (11068)'!$A$1:$F$13</definedName>
    <definedName name="Z_B0B9736D_9E0A_43CB_9E72_F805E9BDE0DD_.wvu.PrintArea" localSheetId="3" hidden="1">'Return 2-aseptic (11078)'!$A$1:$F$13</definedName>
    <definedName name="Z_B0B9736D_9E0A_43CB_9E72_F805E9BDE0DD_.wvu.PrintTitles" localSheetId="2" hidden="1">'Gowning 1-aseptic (11075)'!$1:$13</definedName>
    <definedName name="Z_B0B9736D_9E0A_43CB_9E72_F805E9BDE0DD_.wvu.PrintTitles" localSheetId="1" hidden="1">'Gowning room 1 (11067)'!$1:$13</definedName>
    <definedName name="Z_B0B9736D_9E0A_43CB_9E72_F805E9BDE0DD_.wvu.PrintTitles" localSheetId="0" hidden="1">'Preparation room 1 (11068)'!$1:$13</definedName>
    <definedName name="Z_B0B9736D_9E0A_43CB_9E72_F805E9BDE0DD_.wvu.PrintTitles" localSheetId="3" hidden="1">'Return 2-aseptic (11078)'!$1:$13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N68" i="26" l="1"/>
  <c r="N67" i="26"/>
  <c r="M68" i="26"/>
  <c r="M67" i="26"/>
  <c r="M64" i="26"/>
  <c r="N68" i="25"/>
  <c r="N67" i="25"/>
  <c r="M68" i="25"/>
  <c r="M67" i="25"/>
  <c r="M65" i="25"/>
  <c r="M64" i="25"/>
  <c r="M68" i="27"/>
  <c r="M67" i="27"/>
  <c r="M65" i="27"/>
  <c r="M64" i="27"/>
  <c r="N68" i="12"/>
  <c r="N67" i="12"/>
  <c r="M68" i="12"/>
  <c r="M67" i="12"/>
  <c r="M65" i="12"/>
  <c r="M64" i="12"/>
  <c r="N65" i="26" l="1"/>
  <c r="M65" i="26"/>
  <c r="N64" i="26"/>
  <c r="N65" i="25"/>
  <c r="N64" i="25"/>
  <c r="N65" i="27"/>
  <c r="N64" i="27"/>
  <c r="N65" i="12"/>
  <c r="N64" i="12"/>
  <c r="N68" i="27" l="1"/>
  <c r="N67" i="27"/>
  <c r="K63" i="12"/>
  <c r="I63" i="12"/>
  <c r="K62" i="12"/>
  <c r="I62" i="12"/>
  <c r="K61" i="12"/>
  <c r="I61" i="12"/>
  <c r="K60" i="12"/>
  <c r="I60" i="12"/>
  <c r="K59" i="12"/>
  <c r="I59" i="12"/>
  <c r="K58" i="12"/>
  <c r="I58" i="12"/>
  <c r="K57" i="12"/>
  <c r="I57" i="12"/>
  <c r="K56" i="12"/>
  <c r="I56" i="12"/>
  <c r="K55" i="12"/>
  <c r="I55" i="12"/>
  <c r="K54" i="12"/>
  <c r="I54" i="12"/>
  <c r="K53" i="12"/>
  <c r="I53" i="12"/>
  <c r="K52" i="12"/>
  <c r="I52" i="12"/>
  <c r="K51" i="12"/>
  <c r="I51" i="12"/>
  <c r="K50" i="12"/>
  <c r="I50" i="12"/>
  <c r="K49" i="12"/>
  <c r="I49" i="12"/>
  <c r="K48" i="12"/>
  <c r="I48" i="12"/>
  <c r="K47" i="12"/>
  <c r="I47" i="12"/>
  <c r="K46" i="12"/>
  <c r="I46" i="12"/>
  <c r="K45" i="12"/>
  <c r="I45" i="12"/>
  <c r="K44" i="12"/>
  <c r="I44" i="12"/>
  <c r="K43" i="12"/>
  <c r="I43" i="12"/>
  <c r="K42" i="12"/>
  <c r="I42" i="12"/>
  <c r="K41" i="12"/>
  <c r="I41" i="12"/>
  <c r="K40" i="12"/>
  <c r="I40" i="12"/>
  <c r="K39" i="12"/>
  <c r="I39" i="12"/>
  <c r="K38" i="12"/>
  <c r="I38" i="12"/>
  <c r="K37" i="12"/>
  <c r="I37" i="12"/>
  <c r="K36" i="12"/>
  <c r="I36" i="12"/>
  <c r="K35" i="12"/>
  <c r="I35" i="12"/>
  <c r="K34" i="12"/>
  <c r="I34" i="12"/>
  <c r="K33" i="12"/>
  <c r="I33" i="12"/>
  <c r="K32" i="12"/>
  <c r="I32" i="12"/>
  <c r="K31" i="12"/>
  <c r="I31" i="12"/>
  <c r="K30" i="12"/>
  <c r="I30" i="12"/>
  <c r="K29" i="12"/>
  <c r="I29" i="12"/>
  <c r="K28" i="12"/>
  <c r="I28" i="12"/>
  <c r="K27" i="12"/>
  <c r="I27" i="12"/>
  <c r="K26" i="12"/>
  <c r="I26" i="12"/>
  <c r="K25" i="12"/>
  <c r="I25" i="12"/>
  <c r="K24" i="12"/>
  <c r="I24" i="12"/>
  <c r="K23" i="12"/>
  <c r="I23" i="12"/>
  <c r="K22" i="12"/>
  <c r="I22" i="12"/>
  <c r="K21" i="12"/>
  <c r="I21" i="12"/>
  <c r="K20" i="12"/>
  <c r="I20" i="12"/>
  <c r="K19" i="12"/>
  <c r="I19" i="12"/>
  <c r="K18" i="12"/>
  <c r="I18" i="12"/>
  <c r="K17" i="12"/>
  <c r="I17" i="12"/>
  <c r="K16" i="12"/>
  <c r="I16" i="12"/>
  <c r="K15" i="12"/>
  <c r="I15" i="12"/>
  <c r="I40" i="27"/>
  <c r="K40" i="27"/>
  <c r="I41" i="27"/>
  <c r="K41" i="27"/>
  <c r="I42" i="27"/>
  <c r="K42" i="27"/>
  <c r="I43" i="27"/>
  <c r="K43" i="27"/>
  <c r="I44" i="27"/>
  <c r="K44" i="27"/>
  <c r="I45" i="27"/>
  <c r="K45" i="27"/>
  <c r="I46" i="27"/>
  <c r="K46" i="27"/>
  <c r="I47" i="27"/>
  <c r="K47" i="27"/>
  <c r="I48" i="27"/>
  <c r="K48" i="27"/>
  <c r="I49" i="27"/>
  <c r="K49" i="27"/>
  <c r="I50" i="27"/>
  <c r="K50" i="27"/>
  <c r="I51" i="27"/>
  <c r="K51" i="27"/>
  <c r="I52" i="27"/>
  <c r="K52" i="27"/>
  <c r="I53" i="27"/>
  <c r="K53" i="27"/>
  <c r="I54" i="27"/>
  <c r="K54" i="27"/>
  <c r="I55" i="27"/>
  <c r="K55" i="27"/>
  <c r="I56" i="27"/>
  <c r="K56" i="27"/>
  <c r="I57" i="27"/>
  <c r="K57" i="27"/>
  <c r="I58" i="27"/>
  <c r="K58" i="27"/>
  <c r="I59" i="27"/>
  <c r="K59" i="27"/>
  <c r="I60" i="27"/>
  <c r="K60" i="27"/>
  <c r="I61" i="27"/>
  <c r="K61" i="27"/>
  <c r="I62" i="27"/>
  <c r="K62" i="27"/>
  <c r="I63" i="27"/>
  <c r="K63" i="27"/>
  <c r="I28" i="27" l="1"/>
  <c r="K28" i="27"/>
  <c r="I29" i="27"/>
  <c r="K29" i="27"/>
  <c r="I30" i="27"/>
  <c r="K30" i="27"/>
  <c r="I31" i="27"/>
  <c r="K31" i="27"/>
  <c r="I32" i="27"/>
  <c r="K32" i="27"/>
  <c r="I33" i="27"/>
  <c r="K33" i="27"/>
  <c r="I34" i="27"/>
  <c r="K34" i="27"/>
  <c r="I35" i="27"/>
  <c r="K35" i="27"/>
  <c r="I36" i="27"/>
  <c r="K36" i="27"/>
  <c r="I37" i="27"/>
  <c r="K37" i="27"/>
  <c r="I38" i="27"/>
  <c r="K38" i="27"/>
  <c r="I39" i="27"/>
  <c r="K39" i="27"/>
  <c r="B24" i="26" l="1"/>
  <c r="B25" i="26"/>
  <c r="B26" i="26"/>
  <c r="B27" i="26"/>
  <c r="B24" i="25"/>
  <c r="B25" i="25"/>
  <c r="B26" i="25"/>
  <c r="B27" i="25"/>
  <c r="I24" i="27"/>
  <c r="K24" i="27"/>
  <c r="I25" i="27"/>
  <c r="K25" i="27"/>
  <c r="I26" i="27"/>
  <c r="K26" i="27"/>
  <c r="B24" i="27"/>
  <c r="B25" i="27"/>
  <c r="B26" i="27"/>
  <c r="B27" i="27"/>
  <c r="B16" i="27" l="1"/>
  <c r="B17" i="27"/>
  <c r="B18" i="27"/>
  <c r="B19" i="27"/>
  <c r="B20" i="27"/>
  <c r="B21" i="27"/>
  <c r="B22" i="27"/>
  <c r="B23" i="27"/>
  <c r="B15" i="27"/>
  <c r="C28" i="26"/>
  <c r="C35" i="26"/>
  <c r="B17" i="26"/>
  <c r="B18" i="26"/>
  <c r="B19" i="26"/>
  <c r="B20" i="26"/>
  <c r="B21" i="26"/>
  <c r="B22" i="26"/>
  <c r="B23" i="26"/>
  <c r="B18" i="25"/>
  <c r="B19" i="25"/>
  <c r="B20" i="25"/>
  <c r="B21" i="25"/>
  <c r="B22" i="25"/>
  <c r="B23" i="25"/>
  <c r="C35" i="25"/>
  <c r="I18" i="27"/>
  <c r="K18" i="27"/>
  <c r="I19" i="27"/>
  <c r="K19" i="27"/>
  <c r="I20" i="27"/>
  <c r="K20" i="27"/>
  <c r="C28" i="27"/>
  <c r="C35" i="27"/>
  <c r="C28" i="12"/>
  <c r="D38" i="12"/>
  <c r="D37" i="12"/>
  <c r="D36" i="12"/>
  <c r="D35" i="12"/>
  <c r="C38" i="12"/>
  <c r="C37" i="12"/>
  <c r="C36" i="12"/>
  <c r="C35" i="12"/>
  <c r="C39" i="12" l="1"/>
  <c r="D39" i="12"/>
  <c r="I23" i="27" l="1"/>
  <c r="K23" i="27"/>
  <c r="D28" i="25" l="1"/>
  <c r="D31" i="26"/>
  <c r="D30" i="26"/>
  <c r="D29" i="26"/>
  <c r="D28" i="26"/>
  <c r="C31" i="26"/>
  <c r="C30" i="26"/>
  <c r="C29" i="26"/>
  <c r="D31" i="25"/>
  <c r="D30" i="25"/>
  <c r="D29" i="25"/>
  <c r="C31" i="25"/>
  <c r="C30" i="25"/>
  <c r="C29" i="25"/>
  <c r="C28" i="25"/>
  <c r="D31" i="27"/>
  <c r="D30" i="27"/>
  <c r="D29" i="27"/>
  <c r="D28" i="27"/>
  <c r="C31" i="27"/>
  <c r="C30" i="27"/>
  <c r="C29" i="27"/>
  <c r="D31" i="12"/>
  <c r="D30" i="12"/>
  <c r="D29" i="12"/>
  <c r="D28" i="12"/>
  <c r="C31" i="12"/>
  <c r="C30" i="12"/>
  <c r="C29" i="12"/>
  <c r="I21" i="27"/>
  <c r="K21" i="27"/>
  <c r="I22" i="27"/>
  <c r="K22" i="27"/>
  <c r="I27" i="27"/>
  <c r="K27" i="27"/>
  <c r="D38" i="27"/>
  <c r="C38" i="27"/>
  <c r="D37" i="27"/>
  <c r="C37" i="27"/>
  <c r="D36" i="27"/>
  <c r="C36" i="27"/>
  <c r="K17" i="27"/>
  <c r="I17" i="27"/>
  <c r="K16" i="27"/>
  <c r="I16" i="27"/>
  <c r="K15" i="27"/>
  <c r="I15" i="27"/>
  <c r="C39" i="27" l="1"/>
  <c r="D39" i="27"/>
  <c r="D35" i="27"/>
  <c r="D32" i="12"/>
  <c r="D32" i="26"/>
  <c r="D32" i="25"/>
  <c r="C32" i="25"/>
  <c r="C32" i="27"/>
  <c r="D32" i="27"/>
  <c r="C32" i="12"/>
  <c r="C32" i="26"/>
  <c r="D35" i="26"/>
  <c r="D36" i="26"/>
  <c r="D37" i="26"/>
  <c r="D38" i="26"/>
  <c r="C38" i="26"/>
  <c r="C37" i="26"/>
  <c r="C36" i="26"/>
  <c r="D35" i="25"/>
  <c r="D36" i="25"/>
  <c r="D37" i="25"/>
  <c r="D38" i="25"/>
  <c r="C38" i="25"/>
  <c r="C37" i="25"/>
  <c r="C36" i="25"/>
  <c r="C39" i="26" l="1"/>
  <c r="C39" i="25"/>
  <c r="D39" i="26"/>
  <c r="D39" i="25"/>
  <c r="B16" i="26"/>
  <c r="B16" i="25"/>
  <c r="B17" i="25"/>
  <c r="B15" i="26" l="1"/>
  <c r="F10" i="26"/>
  <c r="C10" i="26"/>
  <c r="F5" i="26"/>
  <c r="B15" i="25"/>
  <c r="F10" i="25"/>
  <c r="C10" i="25"/>
  <c r="F5" i="25"/>
  <c r="K63" i="25" l="1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I62" i="25"/>
  <c r="I60" i="25"/>
  <c r="I58" i="25"/>
  <c r="I56" i="25"/>
  <c r="I54" i="25"/>
  <c r="I52" i="25"/>
  <c r="I50" i="25"/>
  <c r="I48" i="25"/>
  <c r="I46" i="25"/>
  <c r="I44" i="25"/>
  <c r="I42" i="25"/>
  <c r="I40" i="25"/>
  <c r="I38" i="25"/>
  <c r="I36" i="25"/>
  <c r="I34" i="25"/>
  <c r="I32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63" i="25"/>
  <c r="I61" i="25"/>
  <c r="I59" i="25"/>
  <c r="I57" i="25"/>
  <c r="I55" i="25"/>
  <c r="I53" i="25"/>
  <c r="I51" i="25"/>
  <c r="I49" i="25"/>
  <c r="I47" i="25"/>
  <c r="I45" i="25"/>
  <c r="I43" i="25"/>
  <c r="I41" i="25"/>
  <c r="I39" i="25"/>
  <c r="I37" i="25"/>
  <c r="I35" i="25"/>
  <c r="I33" i="25"/>
  <c r="I31" i="25"/>
  <c r="I62" i="26"/>
  <c r="I60" i="26"/>
  <c r="I58" i="26"/>
  <c r="I56" i="26"/>
  <c r="I54" i="26"/>
  <c r="I52" i="26"/>
  <c r="I50" i="26"/>
  <c r="I48" i="26"/>
  <c r="I46" i="26"/>
  <c r="I44" i="26"/>
  <c r="I42" i="26"/>
  <c r="I40" i="26"/>
  <c r="I38" i="26"/>
  <c r="I36" i="26"/>
  <c r="I34" i="26"/>
  <c r="I32" i="26"/>
  <c r="I30" i="26"/>
  <c r="I28" i="26"/>
  <c r="I26" i="26"/>
  <c r="I24" i="26"/>
  <c r="I22" i="26"/>
  <c r="I20" i="26"/>
  <c r="I18" i="26"/>
  <c r="I16" i="26"/>
  <c r="I63" i="26"/>
  <c r="I61" i="26"/>
  <c r="I59" i="26"/>
  <c r="I57" i="26"/>
  <c r="I55" i="26"/>
  <c r="I53" i="26"/>
  <c r="I51" i="26"/>
  <c r="I49" i="26"/>
  <c r="I47" i="26"/>
  <c r="I45" i="26"/>
  <c r="I43" i="26"/>
  <c r="I41" i="26"/>
  <c r="I39" i="26"/>
  <c r="I37" i="26"/>
  <c r="I35" i="26"/>
  <c r="I33" i="26"/>
  <c r="I31" i="26"/>
  <c r="I29" i="26"/>
  <c r="I27" i="26"/>
  <c r="I25" i="26"/>
  <c r="I23" i="26"/>
  <c r="I21" i="26"/>
  <c r="I19" i="26"/>
  <c r="I17" i="26"/>
  <c r="I15" i="26"/>
</calcChain>
</file>

<file path=xl/sharedStrings.xml><?xml version="1.0" encoding="utf-8"?>
<sst xmlns="http://schemas.openxmlformats.org/spreadsheetml/2006/main" count="266" uniqueCount="81">
  <si>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</si>
  <si>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</si>
  <si>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</si>
  <si>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</si>
  <si>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</si>
  <si>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</si>
  <si>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</si>
  <si>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</si>
  <si>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</si>
  <si>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t>Min</t>
  </si>
  <si>
    <t>Max</t>
  </si>
  <si>
    <t>SD</t>
  </si>
  <si>
    <t>RSD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</si>
  <si>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</si>
  <si>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</si>
  <si>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</si>
  <si>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</si>
  <si>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</si>
  <si>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r>
      <t xml:space="preserve">Tiểu phân 0.5 µm
</t>
    </r>
    <r>
      <rPr>
        <i/>
        <sz val="10"/>
        <rFont val="Arial"/>
        <family val="2"/>
      </rPr>
      <t>Particle 0.5 µm</t>
    </r>
  </si>
  <si>
    <t>Particles/m3</t>
  </si>
  <si>
    <r>
      <t xml:space="preserve">Stt
</t>
    </r>
    <r>
      <rPr>
        <i/>
        <sz val="10"/>
        <rFont val="Arial"/>
        <family val="2"/>
      </rPr>
      <t>No.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</si>
  <si>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</si>
  <si>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</si>
  <si>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</si>
  <si>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</si>
  <si>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</si>
  <si>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rPr>
        <sz val="10"/>
        <rFont val="Arial"/>
        <family val="2"/>
        <charset val="163"/>
      </rPr>
      <t xml:space="preserve">Tiểu phân 5.0 µm
</t>
    </r>
    <r>
      <rPr>
        <i/>
        <sz val="10"/>
        <rFont val="Arial"/>
        <family val="2"/>
        <charset val="163"/>
      </rPr>
      <t>Particle 5.0 µm</t>
    </r>
  </si>
  <si>
    <r>
      <t xml:space="preserve">Động
</t>
    </r>
    <r>
      <rPr>
        <i/>
        <sz val="10"/>
        <rFont val="Arial"/>
        <family val="2"/>
        <charset val="163"/>
      </rPr>
      <t>In operation</t>
    </r>
  </si>
  <si>
    <r>
      <t xml:space="preserve">Tên phòng/ thiết bị:
</t>
    </r>
    <r>
      <rPr>
        <i/>
        <sz val="10"/>
        <rFont val="Arial"/>
        <family val="2"/>
        <charset val="163"/>
      </rPr>
      <t>E quipment/ room name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</si>
  <si>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</si>
  <si>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C</t>
  </si>
  <si>
    <t>Kết quả của 6 tháng trước:</t>
  </si>
  <si>
    <r>
      <t xml:space="preserve">Phòng thay trang phục 1
</t>
    </r>
    <r>
      <rPr>
        <i/>
        <sz val="10"/>
        <rFont val="Arial"/>
        <family val="2"/>
        <charset val="163"/>
      </rPr>
      <t>Gowning room 1</t>
    </r>
  </si>
  <si>
    <r>
      <t xml:space="preserve">Phòng thay trang phục 1 (khu vực vô trùng)
</t>
    </r>
    <r>
      <rPr>
        <i/>
        <sz val="10"/>
        <rFont val="Arial"/>
        <family val="2"/>
        <charset val="163"/>
      </rPr>
      <t>Gowning room 1 (aseptic area)</t>
    </r>
  </si>
  <si>
    <r>
      <t xml:space="preserve">Lối ra 2 (khu vực vô trùng)
</t>
    </r>
    <r>
      <rPr>
        <i/>
        <sz val="10"/>
        <rFont val="Arial"/>
        <family val="2"/>
        <charset val="163"/>
      </rPr>
      <t>Return room 2 (aseptic area)</t>
    </r>
  </si>
  <si>
    <t>Results of half-yearly previous period</t>
  </si>
  <si>
    <t>11068_3</t>
  </si>
  <si>
    <t>11075_1</t>
  </si>
  <si>
    <t>11078_1</t>
  </si>
  <si>
    <r>
      <t xml:space="preserve">Phòng chuẩn bị 1
</t>
    </r>
    <r>
      <rPr>
        <i/>
        <sz val="10"/>
        <rFont val="Arial"/>
        <family val="2"/>
      </rPr>
      <t>Preparation room 1</t>
    </r>
  </si>
  <si>
    <t>11067_1</t>
  </si>
  <si>
    <t>Return room 2 (aseptic area) (11078) - air-cleanliness grade C - Betalactam sterile workshop: airborn particles in the period from 01/10/16 to 31/12/16 of each sampling point shows that no any value is out of action level, steady trending.</t>
  </si>
  <si>
    <t>Gowning room 1 (aseptic area) (11075) - air-cleanliness grade C - Betalactam sterile workshop: airborn particles in the period from 01/10/16 to 31/12/16 of each sampling point shows that no any value is out of action level, steady trending.</t>
  </si>
  <si>
    <t>Preparation room 1 (11068) - air-cleanliness grade C - Betalactam sterile workshop: airborn particles in the period from 01/10/16 to 31/12/16 of each sampling point shows that no any value is out of action level, steady trending.</t>
  </si>
  <si>
    <t>Gowning room 1 (11067) - air-cleanliness grade C - Betalactam sterile workshop: airborn particles in the period from 01/10/16 to 31/12/16 of each sampling point shows that no any value is out of action level, steady trending.</t>
  </si>
  <si>
    <r>
      <t xml:space="preserve">2 tuần/ lần
</t>
    </r>
    <r>
      <rPr>
        <i/>
        <sz val="10"/>
        <rFont val="Arial"/>
        <family val="2"/>
        <charset val="163"/>
      </rPr>
      <t>2 weeks/ time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</si>
  <si>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>TREND ANALYSIS REPORT FOR AIRBONE PARTICLES</t>
    </r>
  </si>
  <si>
    <t>Kết quả của 3 tháng trước:</t>
  </si>
  <si>
    <t>Results of 3 months previous period</t>
  </si>
  <si>
    <t xml:space="preserve">Hình: Biểu đồ xu hướng tiểu phân 0.5 µm Phòng thay trang phục 1 (11067) </t>
  </si>
  <si>
    <t xml:space="preserve">Figure: Trend line of airbone particles 0.5 µm of Gowning room 1 (11067) </t>
  </si>
  <si>
    <t>Hình: Biểu đồ xu hướng tiểu phân 5.0 µm Phòng thay trang phục 1 (11067)</t>
  </si>
  <si>
    <t xml:space="preserve">Figure: Trend line of airbone particles 5.0 µm of Gowning room 1 (11067) </t>
  </si>
  <si>
    <t>Hình: Biểu đồ xu hướng tiểu phân 0.5 µm Phòng chuẩn bị 1 (11068)</t>
  </si>
  <si>
    <t xml:space="preserve">Figure: Trend line of airbone particles 0.5 µm of Preparation room 1 (11068) </t>
  </si>
  <si>
    <t xml:space="preserve">Hình: Biểu đồ xu hướng tiểu phân 5.0 µm Phòng chuẩn bị 1 (11068) </t>
  </si>
  <si>
    <t xml:space="preserve">Figure: Trend line of airbone particles 5.0 µm of Preparation room 1 (11068) </t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</si>
  <si>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AIRBONE PARTICLES </t>
    </r>
  </si>
  <si>
    <r>
      <t xml:space="preserve">BÁO CÁO PHÂN TÍCH XU HƯỚNG TIỂU PHÂN PHÒNG SẠCH 
</t>
    </r>
    <r>
      <rPr>
        <b/>
        <i/>
        <sz val="12"/>
        <rFont val="Arial"/>
        <family val="2"/>
        <charset val="163"/>
      </rPr>
      <t xml:space="preserve">TREND ANALYSIS REPORT FOR AIRBONE PARTICLES </t>
    </r>
  </si>
  <si>
    <t xml:space="preserve">Hình: Biểu đồ xu hướng tiểu phân 0.5 µm Phòng thay trang phục 1 (khu vực vô trùng) (11075) </t>
  </si>
  <si>
    <t xml:space="preserve">Figure: Trend line of airbone particles 0.5 µm of Gowning room 1 (aseptic area) (11075) </t>
  </si>
  <si>
    <t xml:space="preserve">Hình: Biểu đồ xu hướng tiểu phân 5.0 µm Phòng thay trang phục 1 (khu vực vô trùng) (11075) </t>
  </si>
  <si>
    <t xml:space="preserve">Figure: Trend line of airbone particles 5.0 µm of Gowning room 1 (aseptic area) (11075) </t>
  </si>
  <si>
    <t>Hình: Biểu đồ xu hướng tiểu phân 0.5 µm Lối ra 2 (khu vực vô trùng) (11078)</t>
  </si>
  <si>
    <t xml:space="preserve">Figure: Trend line of airbone particles 0.5 µm of Return room 2 (aseptic area) (11078) </t>
  </si>
  <si>
    <t>Hình: Biểu đồ xu hướng tiểu phân 5.0 µm Lối ra 2 (khu vực vô trùng) (11078)</t>
  </si>
  <si>
    <t>Figure: Trend line of airbone particles 5.0 µm of Return room 2 (aseptic area) (11078)</t>
  </si>
  <si>
    <t>01/07/17-31/12/17</t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</si>
  <si>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</si>
  <si>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t>Lối ra 2 (khu vực vô trùng) (11078) - cấp sạch C - Phân xưởng Betalactam tiêm: tiểu phân không khí từ 01/10/16 đến 31/12/16 của mỗi điểm lấy mẫu không có giá trị nào vượt giới hạn hành động, xu hướng ổn định.</t>
  </si>
  <si>
    <t>Phòng thay trang phục 1 (khu vực vô trùng) (11075) - cấp sạch C - Phân xưởng Betalactam tiêm: tiểu phân không khí từ 01/10/16 đến 31/12/16 của mỗi điểm lấy mẫu không có giá trị nào vượt giới hạn hành động, xu hướng ổn định.</t>
  </si>
  <si>
    <t>Phòng chuẩn bị 1 (11068) - cấp sạch C - Phân xưởng Betalactam tiêm: tiểu phân không khí từ 01/10/16 đến 31/12/16 của mỗi điểm lấy mẫu không có giá trị nào vượt giới hạn hành động, xu hướng ổn định.</t>
  </si>
  <si>
    <t>Phòng thay trang phục 1 (11067) - cấp sạch C - Phân xưởng Betalactam tiêm: tiểu phân không khí từ 01/10/16 đến 31/12/16 của mỗi điểm lấy mẫu không có giá trị nào vượt giới hạn hành động, xu hướng ổn định.</t>
  </si>
  <si>
    <t>Action limit</t>
  </si>
  <si>
    <t>Alert limit</t>
  </si>
  <si>
    <t>date</t>
  </si>
  <si>
    <t>max</t>
  </si>
  <si>
    <t>min</t>
  </si>
  <si>
    <r>
      <t xml:space="preserve">Tiểu phân 0.5 µm
</t>
    </r>
    <r>
      <rPr>
        <i/>
        <sz val="10"/>
        <rFont val="Arial"/>
        <family val="2"/>
        <charset val="163"/>
      </rPr>
      <t>Particle 0.5 µm</t>
    </r>
  </si>
  <si>
    <r>
      <t xml:space="preserve">Tiểu phân 5.0 µm
</t>
    </r>
    <r>
      <rPr>
        <i/>
        <sz val="10"/>
        <rFont val="Arial"/>
        <family val="2"/>
        <charset val="163"/>
      </rPr>
      <t>Particle 5.0 µm</t>
    </r>
  </si>
  <si>
    <t>11100_2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</si>
</sst>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yyyy"/>
    <numFmt numFmtId="165" formatCode="0\ &quot;CFU/Plate&quot;"/>
    <numFmt numFmtId="166" formatCode="\&lt;\ \1"/>
    <numFmt numFmtId="167" formatCode="0\ &quot;particles/m3&quot;"/>
    <numFmt numFmtId="168" formatCode="dd/mm/yy;@"/>
  </numFmts>
  <fonts count="13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14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</xf>
    <xf numFmtId="164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167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/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7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3" fillId="0" borderId="3" xfId="0" applyFont="1" applyFill="1" applyBorder="1" applyAlignment="1" applyProtection="1">
      <alignment horizontal="center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167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7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10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15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GB" sz="1200" b="1" i="0" u="none" strike="noStrike" baseline="0">
                <a:effectLst/>
              </a:rPr>
              <a:t>Preparation room 1 11068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2228045261924081"/>
          <c:y val="8.628743162497516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58216609250401E-2"/>
          <c:y val="0.14972406071829586"/>
          <c:w val="0.79139273324294501"/>
          <c:h val="0.6960648275608906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'Preparation room 1 (11068)'!$O$14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(11068)'!$O$15:$O$63</c:f>
              <c:numCache>
                <c:formatCode>General</c:formatCode>
                <c:ptCount val="49"/>
                <c:pt idx="25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48158704"/>
        <c:axId val="1548159248"/>
      </c:barChart>
      <c:lineChart>
        <c:grouping val="standard"/>
        <c:varyColors val="0"/>
        <c:ser>
          <c:idx val="0"/>
          <c:order val="0"/>
          <c:tx>
            <c:strRef>
              <c:f>'Preparation room 1 (11068)'!$I$14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(11068)'!$I$15:$I$63</c:f>
              <c:numCache>
                <c:formatCode>General</c:formatCode>
                <c:ptCount val="49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F-4415-AB79-C82681968B04}"/>
            </c:ext>
          </c:extLst>
        </c:ser>
        <c:ser>
          <c:idx val="1"/>
          <c:order val="1"/>
          <c:tx>
            <c:strRef>
              <c:f>'Preparation room 1 (11068)'!$H$14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(11068)'!$H$15:$H$63</c:f>
              <c:numCache>
                <c:formatCode>General</c:formatCode>
                <c:ptCount val="49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6E5F-4415-AB79-C82681968B04}"/>
            </c:ext>
          </c:extLst>
        </c:ser>
        <c:ser>
          <c:idx val="2"/>
          <c:order val="2"/>
          <c:tx>
            <c:strRef>
              <c:f>'Preparation room 1 (11068)'!$M$14</c:f>
              <c:strCache>
                <c:ptCount val="1"/>
                <c:pt idx="0">
                  <c:v>11068_3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(11068)'!$M$15:$M$63</c:f>
              <c:numCache>
                <c:formatCode>General</c:formatCode>
                <c:ptCount val="49"/>
                <c:pt idx="0">
                  <c:v>650</c:v>
                </c:pt>
                <c:pt idx="1">
                  <c:v>420</c:v>
                </c:pt>
                <c:pt idx="2">
                  <c:v>350</c:v>
                </c:pt>
                <c:pt idx="3">
                  <c:v>480</c:v>
                </c:pt>
                <c:pt idx="4">
                  <c:v>4570</c:v>
                </c:pt>
                <c:pt idx="5">
                  <c:v>4040</c:v>
                </c:pt>
                <c:pt idx="6">
                  <c:v>10520</c:v>
                </c:pt>
                <c:pt idx="7">
                  <c:v>6850</c:v>
                </c:pt>
                <c:pt idx="8">
                  <c:v>3610</c:v>
                </c:pt>
                <c:pt idx="9">
                  <c:v>4070</c:v>
                </c:pt>
                <c:pt idx="10">
                  <c:v>1290</c:v>
                </c:pt>
                <c:pt idx="11">
                  <c:v>10970</c:v>
                </c:pt>
                <c:pt idx="12">
                  <c:v>2750</c:v>
                </c:pt>
                <c:pt idx="13">
                  <c:v>1220</c:v>
                </c:pt>
                <c:pt idx="14">
                  <c:v>3440</c:v>
                </c:pt>
                <c:pt idx="15">
                  <c:v>330</c:v>
                </c:pt>
                <c:pt idx="16">
                  <c:v>130</c:v>
                </c:pt>
                <c:pt idx="17">
                  <c:v>100</c:v>
                </c:pt>
                <c:pt idx="18">
                  <c:v>1230</c:v>
                </c:pt>
                <c:pt idx="19">
                  <c:v>910</c:v>
                </c:pt>
                <c:pt idx="20">
                  <c:v>4320</c:v>
                </c:pt>
                <c:pt idx="21">
                  <c:v>1410</c:v>
                </c:pt>
                <c:pt idx="22">
                  <c:v>2870</c:v>
                </c:pt>
                <c:pt idx="23">
                  <c:v>4570</c:v>
                </c:pt>
                <c:pt idx="24">
                  <c:v>3120</c:v>
                </c:pt>
                <c:pt idx="25">
                  <c:v>1800</c:v>
                </c:pt>
                <c:pt idx="26">
                  <c:v>1580</c:v>
                </c:pt>
                <c:pt idx="27">
                  <c:v>1780</c:v>
                </c:pt>
                <c:pt idx="28">
                  <c:v>130</c:v>
                </c:pt>
                <c:pt idx="29">
                  <c:v>10200</c:v>
                </c:pt>
                <c:pt idx="30">
                  <c:v>4940</c:v>
                </c:pt>
                <c:pt idx="31">
                  <c:v>450</c:v>
                </c:pt>
                <c:pt idx="32">
                  <c:v>380</c:v>
                </c:pt>
                <c:pt idx="33">
                  <c:v>1340</c:v>
                </c:pt>
                <c:pt idx="34">
                  <c:v>290</c:v>
                </c:pt>
                <c:pt idx="35">
                  <c:v>2170</c:v>
                </c:pt>
                <c:pt idx="36">
                  <c:v>1680</c:v>
                </c:pt>
                <c:pt idx="37">
                  <c:v>370</c:v>
                </c:pt>
                <c:pt idx="38">
                  <c:v>3340</c:v>
                </c:pt>
                <c:pt idx="39">
                  <c:v>5890</c:v>
                </c:pt>
                <c:pt idx="40">
                  <c:v>21010</c:v>
                </c:pt>
                <c:pt idx="41">
                  <c:v>2820</c:v>
                </c:pt>
                <c:pt idx="42">
                  <c:v>1890</c:v>
                </c:pt>
                <c:pt idx="43">
                  <c:v>30</c:v>
                </c:pt>
                <c:pt idx="44">
                  <c:v>4620</c:v>
                </c:pt>
                <c:pt idx="45">
                  <c:v>410</c:v>
                </c:pt>
                <c:pt idx="46">
                  <c:v>580</c:v>
                </c:pt>
                <c:pt idx="47">
                  <c:v>2630</c:v>
                </c:pt>
                <c:pt idx="48">
                  <c:v>3970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F-4415-AB79-C8268196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58704"/>
        <c:axId val="1548159248"/>
        <c:extLst xmlns:c16r2="http://schemas.microsoft.com/office/drawing/2015/06/chart"/>
      </c:lineChart>
      <c:catAx>
        <c:axId val="154815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903387295879092E-3"/>
              <c:y val="4.147097874360967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spPr>
          <a:ln>
            <a:solidFill>
              <a:srgbClr val="0070C0"/>
            </a:solidFill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59248"/>
        <c:crossesAt val="0"/>
        <c:auto val="0"/>
        <c:lblAlgn val="ctr"/>
        <c:lblOffset val="100"/>
        <c:tickLblSkip val="1"/>
        <c:noMultiLvlLbl val="0"/>
      </c:catAx>
      <c:valAx>
        <c:axId val="1548159248"/>
        <c:scaling>
          <c:orientation val="minMax"/>
          <c:max val="40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8484788026547645"/>
              <c:y val="0.85475617526446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58704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922769765760866"/>
          <c:y val="0.3218482056504583"/>
          <c:w val="0.12922220253126945"/>
          <c:h val="0.3045611651484740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D-4567-B83C-805AA28A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57072"/>
        <c:axId val="1548157616"/>
      </c:lineChart>
      <c:catAx>
        <c:axId val="154815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5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5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5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CB-47BF-9A74-D3D0C6166CF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89472"/>
        <c:axId val="1589612864"/>
      </c:lineChart>
      <c:catAx>
        <c:axId val="15895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1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9-4D21-99DB-32260FBFD31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85120"/>
        <c:axId val="1589613408"/>
      </c:lineChart>
      <c:catAx>
        <c:axId val="15895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1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D2-4286-A49B-ABBD2249FEB6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6000"/>
        <c:axId val="1589606336"/>
      </c:lineChart>
      <c:catAx>
        <c:axId val="15895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606336"/>
        <c:crosses val="autoZero"/>
        <c:auto val="1"/>
        <c:lblAlgn val="ctr"/>
        <c:lblOffset val="100"/>
        <c:tickMarkSkip val="1"/>
        <c:noMultiLvlLbl val="0"/>
      </c:catAx>
      <c:valAx>
        <c:axId val="158960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0E-4946-BC13-8023ED23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3952"/>
        <c:axId val="1589614496"/>
      </c:lineChart>
      <c:catAx>
        <c:axId val="1589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1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3-4F4B-B1AE-5BA1C2B6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5040"/>
        <c:axId val="1589605792"/>
      </c:lineChart>
      <c:catAx>
        <c:axId val="15896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0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61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A8-4F34-8E6D-2B8FC515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2528"/>
        <c:axId val="1589587840"/>
      </c:lineChart>
      <c:catAx>
        <c:axId val="15896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8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9C-4F92-A65E-A70658E9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88928"/>
        <c:axId val="1589590016"/>
      </c:lineChart>
      <c:catAx>
        <c:axId val="15895889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590016"/>
        <c:crosses val="autoZero"/>
        <c:auto val="1"/>
        <c:lblAlgn val="ctr"/>
        <c:lblOffset val="100"/>
        <c:tickMarkSkip val="1"/>
        <c:noMultiLvlLbl val="0"/>
      </c:catAx>
      <c:valAx>
        <c:axId val="158959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F-4E6F-A73F-A005ED5E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2736"/>
        <c:axId val="1589584576"/>
      </c:lineChart>
      <c:catAx>
        <c:axId val="15895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8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82-4ED6-902B-D7DAC07A685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82-4ED6-902B-D7DAC07A685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82-4ED6-902B-D7DAC07A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86208"/>
        <c:axId val="1589604160"/>
      </c:lineChart>
      <c:catAx>
        <c:axId val="15895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6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2D-4951-B3B4-5A642D20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2320"/>
        <c:axId val="1589593280"/>
      </c:lineChart>
      <c:catAx>
        <c:axId val="15896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61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B-412F-8307-D1254C32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6736"/>
        <c:axId val="1550657280"/>
      </c:lineChart>
      <c:catAx>
        <c:axId val="1550656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0657280"/>
        <c:crosses val="autoZero"/>
        <c:auto val="1"/>
        <c:lblAlgn val="ctr"/>
        <c:lblOffset val="100"/>
        <c:tickMarkSkip val="1"/>
        <c:noMultiLvlLbl val="0"/>
      </c:catAx>
      <c:valAx>
        <c:axId val="155065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D-42D0-AF45-E8942741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3824"/>
        <c:axId val="1589594368"/>
      </c:lineChart>
      <c:catAx>
        <c:axId val="15895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B4-4D92-A14C-B9ABBF2C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6544"/>
        <c:axId val="1589601984"/>
      </c:lineChart>
      <c:catAx>
        <c:axId val="15895965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601984"/>
        <c:crosses val="autoZero"/>
        <c:auto val="1"/>
        <c:lblAlgn val="ctr"/>
        <c:lblOffset val="100"/>
        <c:tickMarkSkip val="1"/>
        <c:noMultiLvlLbl val="0"/>
      </c:catAx>
      <c:valAx>
        <c:axId val="158960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DA-4217-8E6B-6A33B89B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4704"/>
        <c:axId val="1589586752"/>
      </c:lineChart>
      <c:catAx>
        <c:axId val="15896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A-43A9-AF0A-18DAC9E29CA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0A-43A9-AF0A-18DAC9E29CA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0A-43A9-AF0A-18DAC9E29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0688"/>
        <c:axId val="1589615584"/>
      </c:lineChart>
      <c:catAx>
        <c:axId val="15896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0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BE-4AA3-A1FC-9480398A4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4912"/>
        <c:axId val="1589588384"/>
      </c:lineChart>
      <c:catAx>
        <c:axId val="15895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8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59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D4-42D7-A8B7-2548C0B7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9056"/>
        <c:axId val="1589595456"/>
      </c:lineChart>
      <c:catAx>
        <c:axId val="15896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1-4C56-B104-8CBFE3EF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3072"/>
        <c:axId val="1589597088"/>
      </c:lineChart>
      <c:catAx>
        <c:axId val="15896030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9597088"/>
        <c:crosses val="autoZero"/>
        <c:auto val="1"/>
        <c:lblAlgn val="ctr"/>
        <c:lblOffset val="100"/>
        <c:tickMarkSkip val="1"/>
        <c:noMultiLvlLbl val="0"/>
      </c:catAx>
      <c:valAx>
        <c:axId val="15895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C2-40E9-A322-9E78CECD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8512"/>
        <c:axId val="1589585664"/>
      </c:lineChart>
      <c:catAx>
        <c:axId val="15896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8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70-49FF-A90F-5103ED47F0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70-49FF-A90F-5103ED47F0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70-49FF-A90F-5103ED47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0144"/>
        <c:axId val="1589616128"/>
      </c:lineChart>
      <c:catAx>
        <c:axId val="15896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1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0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A1-4E6C-9E35-3E9504C4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0560"/>
        <c:axId val="1589597632"/>
      </c:lineChart>
      <c:catAx>
        <c:axId val="158959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8-4E59-85A7-A242C424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0752"/>
        <c:axId val="1550650208"/>
      </c:lineChart>
      <c:catAx>
        <c:axId val="15506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93-4FB6-A59B-FFDDECD6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1232"/>
        <c:axId val="1589598176"/>
      </c:lineChart>
      <c:catAx>
        <c:axId val="15896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C6-40A1-A7A9-E0D19C6B5C4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C6-40A1-A7A9-E0D19C6B5C4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C6-40A1-A7A9-E0D19C6B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84032"/>
        <c:axId val="1589598720"/>
      </c:lineChart>
      <c:catAx>
        <c:axId val="15895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84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74-45DA-9CDC-66DF49DB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6880"/>
        <c:axId val="1589607424"/>
      </c:lineChart>
      <c:catAx>
        <c:axId val="15896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0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2-42B2-8E9F-1166A338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9600"/>
        <c:axId val="1589599264"/>
      </c:lineChart>
      <c:catAx>
        <c:axId val="15896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0-49A0-9DD0-96F87270902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0-49A0-9DD0-96F87270902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0-49A0-9DD0-96F87270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1440"/>
        <c:axId val="1589605248"/>
      </c:lineChart>
      <c:catAx>
        <c:axId val="15896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0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1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CF-4B34-80E2-EB821E36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1776"/>
        <c:axId val="1589591104"/>
      </c:lineChart>
      <c:catAx>
        <c:axId val="15896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59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1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Air</a:t>
            </a:r>
            <a:r>
              <a:rPr lang="en-US" baseline="0"/>
              <a:t>born particles </a:t>
            </a:r>
            <a:r>
              <a:rPr lang="vi-VN"/>
              <a:t>monitoring (</a:t>
            </a:r>
            <a:r>
              <a:rPr lang="en-US"/>
              <a:t>5.0 µm</a:t>
            </a:r>
            <a:r>
              <a:rPr lang="vi-VN"/>
              <a:t>)</a:t>
            </a: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434650455927049E-2"/>
          <c:y val="8.0862533692722366E-2"/>
          <c:w val="0.77981529529439197"/>
          <c:h val="0.69606482756089061"/>
        </c:manualLayout>
      </c:layout>
      <c:lineChart>
        <c:grouping val="standard"/>
        <c:varyColors val="0"/>
        <c:ser>
          <c:idx val="0"/>
          <c:order val="0"/>
          <c:tx>
            <c:strRef>
              <c:f>'Return 2-aseptic (11078)'!$K$14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2-aseptic (11078)'!$B$15:$B$27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'Return 2-aseptic (11078)'!$K$15:$K$27</c:f>
              <c:numCache>
                <c:formatCode>General</c:formatCode>
                <c:ptCount val="13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EC-444E-BA86-D4DE8A6DF5EE}"/>
            </c:ext>
          </c:extLst>
        </c:ser>
        <c:ser>
          <c:idx val="2"/>
          <c:order val="2"/>
          <c:tx>
            <c:strRef>
              <c:f>'Return 2-aseptic (11078)'!$D$13</c:f>
              <c:strCache>
                <c:ptCount val="1"/>
                <c:pt idx="0">
                  <c:v>11078_1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2-aseptic (11078)'!$B$15:$B$27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'Return 2-aseptic (11078)'!$D$15:$D$27</c:f>
              <c:numCache>
                <c:formatCode>General</c:formatCode>
                <c:ptCount val="13"/>
                <c:pt idx="0">
                  <c:v>650</c:v>
                </c:pt>
                <c:pt idx="1">
                  <c:v>890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EC-444E-BA86-D4DE8A6D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87296"/>
        <c:axId val="15895998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'Return 2-aseptic (11078)'!$J$14</c15:sqref>
                        </c15:formulaRef>
                      </c:ext>
                    </c:extLst>
                    <c:strCache>
                      <c:ptCount val="1"/>
                      <c:pt idx="0">
                        <c:v>Alert limit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marker>
                  <c:symbol val="square"/>
                  <c:size val="5"/>
                  <c:spPr>
                    <a:solidFill>
                      <a:srgbClr val="FF6600"/>
                    </a:solidFill>
                    <a:ln>
                      <a:solidFill>
                        <a:srgbClr val="FF6600"/>
                      </a:solidFill>
                      <a:prstDash val="solid"/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'Return 2-aseptic (11078)'!$B$15:$B$27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42923</c:v>
                      </c:pt>
                      <c:pt idx="1">
                        <c:v>42937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'Return 2-aseptic (11078)'!$J$15:$J$20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23200</c:v>
                      </c:pt>
                      <c:pt idx="1">
                        <c:v>23200</c:v>
                      </c:pt>
                      <c:pt idx="2">
                        <c:v>23200</c:v>
                      </c:pt>
                      <c:pt idx="3">
                        <c:v>23200</c:v>
                      </c:pt>
                      <c:pt idx="4">
                        <c:v>23200</c:v>
                      </c:pt>
                      <c:pt idx="5">
                        <c:v>23200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CEC-444E-BA86-D4DE8A6DF5EE}"/>
                  </c:ext>
                </c:extLst>
              </c15:ser>
            </c15:filteredLineSeries>
          </c:ext>
        </c:extLst>
      </c:lineChart>
      <c:catAx>
        <c:axId val="15895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Particles/m3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8.8060390145756288E-3"/>
              <c:y val="1.673916634546556E-4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599808"/>
        <c:crossesAt val="0"/>
        <c:auto val="0"/>
        <c:lblAlgn val="ctr"/>
        <c:lblOffset val="100"/>
        <c:noMultiLvlLbl val="0"/>
      </c:catAx>
      <c:valAx>
        <c:axId val="158959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587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7026329922019"/>
          <c:y val="0.33217847769028869"/>
          <c:w val="0.13112800381220358"/>
          <c:h val="0.28989245994056184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Return room 2_11078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629225336126715"/>
          <c:y val="1.89150231898762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58216609250401E-2"/>
          <c:y val="0.12912303301475367"/>
          <c:w val="0.80434956158271975"/>
          <c:h val="0.7166659225761068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'Return 2-aseptic (11078)'!$O$14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(11078)'!$O$15:$O$63</c:f>
              <c:numCache>
                <c:formatCode>General</c:formatCode>
                <c:ptCount val="49"/>
                <c:pt idx="25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89607968"/>
        <c:axId val="1589591648"/>
      </c:barChart>
      <c:lineChart>
        <c:grouping val="standard"/>
        <c:varyColors val="0"/>
        <c:ser>
          <c:idx val="0"/>
          <c:order val="0"/>
          <c:tx>
            <c:strRef>
              <c:f>'Return 2-aseptic (11078)'!$I$14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(11078)'!$I$15:$I$63</c:f>
              <c:numCache>
                <c:formatCode>General</c:formatCode>
                <c:ptCount val="49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F-4415-AB79-C82681968B04}"/>
            </c:ext>
          </c:extLst>
        </c:ser>
        <c:ser>
          <c:idx val="1"/>
          <c:order val="1"/>
          <c:tx>
            <c:strRef>
              <c:f>'Return 2-aseptic (11078)'!$H$14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(11078)'!$H$15:$H$63</c:f>
              <c:numCache>
                <c:formatCode>General</c:formatCode>
                <c:ptCount val="49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6E5F-4415-AB79-C82681968B04}"/>
            </c:ext>
          </c:extLst>
        </c:ser>
        <c:ser>
          <c:idx val="2"/>
          <c:order val="2"/>
          <c:tx>
            <c:strRef>
              <c:f>'Return 2-aseptic (11078)'!$M$14</c:f>
              <c:strCache>
                <c:ptCount val="1"/>
                <c:pt idx="0">
                  <c:v>11078_1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(11078)'!$M$15:$M$63</c:f>
              <c:numCache>
                <c:formatCode>General</c:formatCode>
                <c:ptCount val="49"/>
                <c:pt idx="0">
                  <c:v>400</c:v>
                </c:pt>
                <c:pt idx="1">
                  <c:v>460</c:v>
                </c:pt>
                <c:pt idx="2">
                  <c:v>1060</c:v>
                </c:pt>
                <c:pt idx="3">
                  <c:v>70</c:v>
                </c:pt>
                <c:pt idx="4">
                  <c:v>1000</c:v>
                </c:pt>
                <c:pt idx="5">
                  <c:v>2610</c:v>
                </c:pt>
                <c:pt idx="6">
                  <c:v>2420</c:v>
                </c:pt>
                <c:pt idx="7">
                  <c:v>8190</c:v>
                </c:pt>
                <c:pt idx="8">
                  <c:v>3970</c:v>
                </c:pt>
                <c:pt idx="9">
                  <c:v>4080</c:v>
                </c:pt>
                <c:pt idx="10">
                  <c:v>2440</c:v>
                </c:pt>
                <c:pt idx="11">
                  <c:v>3270</c:v>
                </c:pt>
                <c:pt idx="12">
                  <c:v>5090</c:v>
                </c:pt>
                <c:pt idx="13">
                  <c:v>340</c:v>
                </c:pt>
                <c:pt idx="14">
                  <c:v>1790</c:v>
                </c:pt>
                <c:pt idx="15">
                  <c:v>800</c:v>
                </c:pt>
                <c:pt idx="16">
                  <c:v>160</c:v>
                </c:pt>
                <c:pt idx="17">
                  <c:v>15130</c:v>
                </c:pt>
                <c:pt idx="18">
                  <c:v>2460</c:v>
                </c:pt>
                <c:pt idx="19">
                  <c:v>2730</c:v>
                </c:pt>
                <c:pt idx="20">
                  <c:v>4260</c:v>
                </c:pt>
                <c:pt idx="21">
                  <c:v>470</c:v>
                </c:pt>
                <c:pt idx="22">
                  <c:v>1300</c:v>
                </c:pt>
                <c:pt idx="23">
                  <c:v>3060</c:v>
                </c:pt>
                <c:pt idx="24">
                  <c:v>1770</c:v>
                </c:pt>
                <c:pt idx="25">
                  <c:v>1850</c:v>
                </c:pt>
                <c:pt idx="26">
                  <c:v>3900</c:v>
                </c:pt>
                <c:pt idx="27">
                  <c:v>200</c:v>
                </c:pt>
                <c:pt idx="28">
                  <c:v>320</c:v>
                </c:pt>
                <c:pt idx="29">
                  <c:v>2000</c:v>
                </c:pt>
                <c:pt idx="30">
                  <c:v>2790</c:v>
                </c:pt>
                <c:pt idx="31">
                  <c:v>250</c:v>
                </c:pt>
                <c:pt idx="32">
                  <c:v>600</c:v>
                </c:pt>
                <c:pt idx="33">
                  <c:v>2260</c:v>
                </c:pt>
                <c:pt idx="34">
                  <c:v>2310</c:v>
                </c:pt>
                <c:pt idx="35">
                  <c:v>1040</c:v>
                </c:pt>
                <c:pt idx="36">
                  <c:v>490</c:v>
                </c:pt>
                <c:pt idx="37">
                  <c:v>2420</c:v>
                </c:pt>
                <c:pt idx="38">
                  <c:v>1830</c:v>
                </c:pt>
                <c:pt idx="39">
                  <c:v>5630</c:v>
                </c:pt>
                <c:pt idx="40">
                  <c:v>9260</c:v>
                </c:pt>
                <c:pt idx="41">
                  <c:v>5390</c:v>
                </c:pt>
                <c:pt idx="42">
                  <c:v>1260</c:v>
                </c:pt>
                <c:pt idx="43">
                  <c:v>60</c:v>
                </c:pt>
                <c:pt idx="44">
                  <c:v>4120</c:v>
                </c:pt>
                <c:pt idx="45">
                  <c:v>450</c:v>
                </c:pt>
                <c:pt idx="46">
                  <c:v>670</c:v>
                </c:pt>
                <c:pt idx="47">
                  <c:v>1840</c:v>
                </c:pt>
                <c:pt idx="48">
                  <c:v>1370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F-4415-AB79-C8268196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7968"/>
        <c:axId val="1589591648"/>
        <c:extLst xmlns:c16r2="http://schemas.microsoft.com/office/drawing/2015/06/chart"/>
      </c:lineChart>
      <c:catAx>
        <c:axId val="158960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903010028326616E-3"/>
              <c:y val="3.118477467658499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spPr>
          <a:ln>
            <a:solidFill>
              <a:srgbClr val="0070C0"/>
            </a:solidFill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591648"/>
        <c:crossesAt val="0"/>
        <c:auto val="0"/>
        <c:lblAlgn val="ctr"/>
        <c:lblOffset val="100"/>
        <c:tickLblSkip val="1"/>
        <c:noMultiLvlLbl val="0"/>
      </c:catAx>
      <c:valAx>
        <c:axId val="1589591648"/>
        <c:scaling>
          <c:orientation val="minMax"/>
          <c:max val="40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18521618876668"/>
              <c:y val="0.854756239695225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607968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18463363884048"/>
          <c:y val="0.3218482056504583"/>
          <c:w val="0.11626525814052308"/>
          <c:h val="0.3045611651484740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Return room 2_11078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23962663511551"/>
          <c:y val="3.5938091848027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36778019865074E-2"/>
          <c:y val="0.12811505450528646"/>
          <c:w val="0.81319884935102682"/>
          <c:h val="0.7386115389522485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'Return 2-aseptic (11078)'!$P$13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(11078)'!$P$15:$P$63</c:f>
              <c:numCache>
                <c:formatCode>General</c:formatCode>
                <c:ptCount val="49"/>
                <c:pt idx="25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589600352"/>
        <c:axId val="1589600896"/>
      </c:barChart>
      <c:lineChart>
        <c:grouping val="standard"/>
        <c:varyColors val="0"/>
        <c:ser>
          <c:idx val="0"/>
          <c:order val="0"/>
          <c:tx>
            <c:strRef>
              <c:f>'Return 2-aseptic (11078)'!$K$14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(11078)'!$K$15:$K$63</c:f>
              <c:numCache>
                <c:formatCode>General</c:formatCode>
                <c:ptCount val="49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8-43EE-8663-375F6C0EEB5C}"/>
            </c:ext>
          </c:extLst>
        </c:ser>
        <c:ser>
          <c:idx val="1"/>
          <c:order val="1"/>
          <c:tx>
            <c:strRef>
              <c:f>'Return 2-aseptic (11078)'!$J$14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(11078)'!$J$15:$J$63</c:f>
              <c:numCache>
                <c:formatCode>General</c:formatCode>
                <c:ptCount val="49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B38-43EE-8663-375F6C0EEB5C}"/>
            </c:ext>
          </c:extLst>
        </c:ser>
        <c:ser>
          <c:idx val="2"/>
          <c:order val="2"/>
          <c:tx>
            <c:strRef>
              <c:f>'Return 2-aseptic (11078)'!$N$14</c:f>
              <c:strCache>
                <c:ptCount val="1"/>
                <c:pt idx="0">
                  <c:v>11078_1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cat>
            <c:numRef>
              <c:f>'Return 2-aseptic (11078)'!$L$15:$L$63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'Return 2-aseptic (11078)'!$N$15:$N$63</c:f>
              <c:numCache>
                <c:formatCode>General</c:formatCode>
                <c:ptCount val="49"/>
                <c:pt idx="0">
                  <c:v>50</c:v>
                </c:pt>
                <c:pt idx="1">
                  <c:v>80</c:v>
                </c:pt>
                <c:pt idx="2">
                  <c:v>120</c:v>
                </c:pt>
                <c:pt idx="3">
                  <c:v>0</c:v>
                </c:pt>
                <c:pt idx="4">
                  <c:v>60</c:v>
                </c:pt>
                <c:pt idx="5">
                  <c:v>600</c:v>
                </c:pt>
                <c:pt idx="6">
                  <c:v>360</c:v>
                </c:pt>
                <c:pt idx="7">
                  <c:v>900</c:v>
                </c:pt>
                <c:pt idx="8">
                  <c:v>570</c:v>
                </c:pt>
                <c:pt idx="9">
                  <c:v>790</c:v>
                </c:pt>
                <c:pt idx="10">
                  <c:v>380</c:v>
                </c:pt>
                <c:pt idx="11">
                  <c:v>500</c:v>
                </c:pt>
                <c:pt idx="12">
                  <c:v>500</c:v>
                </c:pt>
                <c:pt idx="13">
                  <c:v>30</c:v>
                </c:pt>
                <c:pt idx="14">
                  <c:v>170</c:v>
                </c:pt>
                <c:pt idx="15">
                  <c:v>60</c:v>
                </c:pt>
                <c:pt idx="16">
                  <c:v>80</c:v>
                </c:pt>
                <c:pt idx="17">
                  <c:v>860</c:v>
                </c:pt>
                <c:pt idx="18">
                  <c:v>570</c:v>
                </c:pt>
                <c:pt idx="19">
                  <c:v>90</c:v>
                </c:pt>
                <c:pt idx="20">
                  <c:v>380</c:v>
                </c:pt>
                <c:pt idx="21">
                  <c:v>180</c:v>
                </c:pt>
                <c:pt idx="22">
                  <c:v>170</c:v>
                </c:pt>
                <c:pt idx="23">
                  <c:v>500</c:v>
                </c:pt>
                <c:pt idx="24">
                  <c:v>370</c:v>
                </c:pt>
                <c:pt idx="25">
                  <c:v>260</c:v>
                </c:pt>
                <c:pt idx="26">
                  <c:v>530</c:v>
                </c:pt>
                <c:pt idx="27">
                  <c:v>20</c:v>
                </c:pt>
                <c:pt idx="28">
                  <c:v>60</c:v>
                </c:pt>
                <c:pt idx="29">
                  <c:v>240</c:v>
                </c:pt>
                <c:pt idx="30">
                  <c:v>120</c:v>
                </c:pt>
                <c:pt idx="31">
                  <c:v>60</c:v>
                </c:pt>
                <c:pt idx="32">
                  <c:v>40</c:v>
                </c:pt>
                <c:pt idx="33">
                  <c:v>180</c:v>
                </c:pt>
                <c:pt idx="34">
                  <c:v>240</c:v>
                </c:pt>
                <c:pt idx="35">
                  <c:v>120</c:v>
                </c:pt>
                <c:pt idx="36">
                  <c:v>30</c:v>
                </c:pt>
                <c:pt idx="37">
                  <c:v>700</c:v>
                </c:pt>
                <c:pt idx="38">
                  <c:v>60</c:v>
                </c:pt>
                <c:pt idx="39">
                  <c:v>860</c:v>
                </c:pt>
                <c:pt idx="40">
                  <c:v>1230</c:v>
                </c:pt>
                <c:pt idx="41">
                  <c:v>1280</c:v>
                </c:pt>
                <c:pt idx="42">
                  <c:v>300</c:v>
                </c:pt>
                <c:pt idx="43">
                  <c:v>0</c:v>
                </c:pt>
                <c:pt idx="44">
                  <c:v>550</c:v>
                </c:pt>
                <c:pt idx="45">
                  <c:v>20</c:v>
                </c:pt>
                <c:pt idx="46">
                  <c:v>0</c:v>
                </c:pt>
                <c:pt idx="47">
                  <c:v>480</c:v>
                </c:pt>
                <c:pt idx="48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38-43EE-8663-375F6C0E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00352"/>
        <c:axId val="1589600896"/>
        <c:extLst xmlns:c16r2="http://schemas.microsoft.com/office/drawing/2015/06/chart"/>
      </c:lineChart>
      <c:catAx>
        <c:axId val="15896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3.4356288033630174E-4"/>
              <c:y val="1.509650211959356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600896"/>
        <c:crossesAt val="0"/>
        <c:auto val="0"/>
        <c:lblAlgn val="ctr"/>
        <c:lblOffset val="100"/>
        <c:tickLblSkip val="1"/>
        <c:noMultiLvlLbl val="0"/>
      </c:catAx>
      <c:valAx>
        <c:axId val="1589600896"/>
        <c:scaling>
          <c:orientation val="minMax"/>
          <c:max val="35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202676911894796"/>
              <c:y val="0.8309848268571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600352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55440200934987"/>
          <c:y val="0.32822035028754304"/>
          <c:w val="0.11623259979948614"/>
          <c:h val="0.192116161622457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92192"/>
        <c:axId val="1589603616"/>
      </c:lineChart>
      <c:catAx>
        <c:axId val="15895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60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60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959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14-480E-9F5B-2BD976322E2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14-480E-9F5B-2BD976322E2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14-480E-9F5B-2BD97632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1296"/>
        <c:axId val="1550652384"/>
      </c:lineChart>
      <c:catAx>
        <c:axId val="15506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1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49056"/>
        <c:axId val="1591468096"/>
      </c:lineChart>
      <c:catAx>
        <c:axId val="15914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43616"/>
        <c:axId val="1591454496"/>
      </c:lineChart>
      <c:catAx>
        <c:axId val="15914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7552"/>
        <c:axId val="1591446336"/>
      </c:lineChart>
      <c:catAx>
        <c:axId val="15914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4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6128"/>
        <c:axId val="1591464288"/>
      </c:lineChart>
      <c:catAx>
        <c:axId val="15914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45248"/>
        <c:axId val="1591455040"/>
      </c:lineChart>
      <c:catAx>
        <c:axId val="15914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6672"/>
        <c:axId val="1591451776"/>
      </c:lineChart>
      <c:catAx>
        <c:axId val="15914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6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1024"/>
        <c:axId val="1591471904"/>
      </c:lineChart>
      <c:catAx>
        <c:axId val="15914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7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0272"/>
        <c:axId val="1591462112"/>
      </c:lineChart>
      <c:catAx>
        <c:axId val="15914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0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2992"/>
        <c:axId val="1591469184"/>
      </c:lineChart>
      <c:catAx>
        <c:axId val="15914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3536"/>
        <c:axId val="1591475712"/>
      </c:lineChart>
      <c:catAx>
        <c:axId val="15914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7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3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A9-4374-B590-686920B7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8368"/>
        <c:axId val="1550655648"/>
      </c:lineChart>
      <c:catAx>
        <c:axId val="15506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065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46880"/>
        <c:axId val="1591452320"/>
      </c:lineChart>
      <c:catAx>
        <c:axId val="15914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2864"/>
        <c:axId val="1591471360"/>
      </c:lineChart>
      <c:catAx>
        <c:axId val="15914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7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3408"/>
        <c:axId val="1591447424"/>
      </c:lineChart>
      <c:catAx>
        <c:axId val="15914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4080"/>
        <c:axId val="1591447968"/>
      </c:lineChart>
      <c:catAx>
        <c:axId val="15914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4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4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4624"/>
        <c:axId val="1591453952"/>
      </c:lineChart>
      <c:catAx>
        <c:axId val="15914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5168"/>
        <c:axId val="1591444704"/>
      </c:lineChart>
      <c:catAx>
        <c:axId val="15914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4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5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0688"/>
        <c:axId val="1591463744"/>
      </c:lineChart>
      <c:catAx>
        <c:axId val="15914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48512"/>
        <c:axId val="1591444160"/>
      </c:lineChart>
      <c:catAx>
        <c:axId val="15914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4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8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70816"/>
        <c:axId val="1591457760"/>
      </c:lineChart>
      <c:catAx>
        <c:axId val="15914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45792"/>
        <c:axId val="1591455584"/>
      </c:lineChart>
      <c:catAx>
        <c:axId val="15914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5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5-4ADC-A774-553DD6B0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1840"/>
        <c:axId val="1550648032"/>
      </c:lineChart>
      <c:catAx>
        <c:axId val="15506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4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4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7216"/>
        <c:axId val="1591449600"/>
      </c:lineChart>
      <c:catAx>
        <c:axId val="15914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4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4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0144"/>
        <c:axId val="1591464832"/>
      </c:lineChart>
      <c:catAx>
        <c:axId val="15914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0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2656"/>
        <c:axId val="1591451232"/>
      </c:lineChart>
      <c:catAx>
        <c:axId val="15914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8304"/>
        <c:axId val="1591458848"/>
      </c:lineChart>
      <c:catAx>
        <c:axId val="15914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5920"/>
        <c:axId val="1591459392"/>
      </c:lineChart>
      <c:catAx>
        <c:axId val="1591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1568"/>
        <c:axId val="1591459936"/>
      </c:lineChart>
      <c:catAx>
        <c:axId val="15914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5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5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1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3200"/>
        <c:axId val="1591460480"/>
      </c:lineChart>
      <c:catAx>
        <c:axId val="15914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8640"/>
        <c:axId val="1591472448"/>
      </c:lineChart>
      <c:catAx>
        <c:axId val="15914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7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7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8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9728"/>
        <c:axId val="1591465376"/>
      </c:lineChart>
      <c:catAx>
        <c:axId val="15914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66464"/>
        <c:axId val="1591467008"/>
      </c:lineChart>
      <c:catAx>
        <c:axId val="15914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46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466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05-4442-A539-5B8C1735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60544"/>
        <c:axId val="1550652928"/>
      </c:lineChart>
      <c:catAx>
        <c:axId val="15506605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0652928"/>
        <c:crosses val="autoZero"/>
        <c:auto val="1"/>
        <c:lblAlgn val="ctr"/>
        <c:lblOffset val="100"/>
        <c:tickMarkSkip val="1"/>
        <c:noMultiLvlLbl val="0"/>
      </c:catAx>
      <c:valAx>
        <c:axId val="155065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6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6032"/>
        <c:axId val="1594452768"/>
      </c:lineChart>
      <c:catAx>
        <c:axId val="15944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5072"/>
        <c:axId val="1594460384"/>
      </c:lineChart>
      <c:catAx>
        <c:axId val="15944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5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8880"/>
        <c:axId val="1594479424"/>
      </c:lineChart>
      <c:catAx>
        <c:axId val="15944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6912"/>
        <c:axId val="1594478336"/>
      </c:lineChart>
      <c:catAx>
        <c:axId val="15944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6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3312"/>
        <c:axId val="1594482144"/>
      </c:lineChart>
      <c:catAx>
        <c:axId val="15944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8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8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2896"/>
        <c:axId val="1594477248"/>
      </c:lineChart>
      <c:catAx>
        <c:axId val="15944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81600"/>
        <c:axId val="1594467456"/>
      </c:lineChart>
      <c:catAx>
        <c:axId val="15944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8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5280"/>
        <c:axId val="1594462016"/>
      </c:lineChart>
      <c:catAx>
        <c:axId val="15944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5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1136"/>
        <c:axId val="1594457120"/>
      </c:lineChart>
      <c:catAx>
        <c:axId val="15944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9968"/>
        <c:axId val="1594480512"/>
      </c:lineChart>
      <c:catAx>
        <c:axId val="15944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8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8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9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6F-40FB-9309-0F0F01D1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49664"/>
        <c:axId val="1550655104"/>
      </c:lineChart>
      <c:catAx>
        <c:axId val="15506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3104"/>
        <c:axId val="1594468000"/>
      </c:lineChart>
      <c:catAx>
        <c:axId val="15944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7664"/>
        <c:axId val="1594476160"/>
      </c:lineChart>
      <c:catAx>
        <c:axId val="1594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7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7792"/>
        <c:axId val="1594462560"/>
      </c:lineChart>
      <c:catAx>
        <c:axId val="15944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3440"/>
        <c:axId val="1594473984"/>
      </c:lineChart>
      <c:catAx>
        <c:axId val="15944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3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8208"/>
        <c:axId val="1594474528"/>
      </c:lineChart>
      <c:catAx>
        <c:axId val="15944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0048"/>
        <c:axId val="1594466368"/>
      </c:lineChart>
      <c:catAx>
        <c:axId val="15944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0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1472"/>
        <c:axId val="1594469088"/>
      </c:lineChart>
      <c:catAx>
        <c:axId val="159446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5616"/>
        <c:axId val="1594471264"/>
      </c:lineChart>
      <c:catAx>
        <c:axId val="15944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3856"/>
        <c:axId val="1594468544"/>
      </c:lineChart>
      <c:catAx>
        <c:axId val="15944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9632"/>
        <c:axId val="1594476704"/>
      </c:lineChart>
      <c:catAx>
        <c:axId val="15944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9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D4-4757-808E-441D772292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D4-4757-808E-441D772292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D4-4757-808E-441D7722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8912"/>
        <c:axId val="1550656192"/>
      </c:lineChart>
      <c:catAx>
        <c:axId val="15506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8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4400"/>
        <c:axId val="1594470176"/>
      </c:lineChart>
      <c:catAx>
        <c:axId val="15944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7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0720"/>
        <c:axId val="1594451680"/>
      </c:lineChart>
      <c:catAx>
        <c:axId val="1594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0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81056"/>
        <c:axId val="1594454944"/>
      </c:lineChart>
      <c:catAx>
        <c:axId val="15944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8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8752"/>
        <c:axId val="1594455488"/>
      </c:lineChart>
      <c:catAx>
        <c:axId val="15944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8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1808"/>
        <c:axId val="1594463648"/>
      </c:lineChart>
      <c:catAx>
        <c:axId val="15944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4192"/>
        <c:axId val="1594465824"/>
      </c:lineChart>
      <c:catAx>
        <c:axId val="15944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4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0592"/>
        <c:axId val="1594452224"/>
      </c:lineChart>
      <c:catAx>
        <c:axId val="15944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2352"/>
        <c:axId val="1594456576"/>
      </c:lineChart>
      <c:catAx>
        <c:axId val="15944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72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64736"/>
        <c:axId val="1594459296"/>
      </c:lineChart>
      <c:catAx>
        <c:axId val="15944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5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59840"/>
        <c:axId val="1594460928"/>
      </c:lineChart>
      <c:catAx>
        <c:axId val="15944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6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6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445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1A-4FB9-86B3-711A27EB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61088"/>
        <c:axId val="1550657824"/>
      </c:lineChart>
      <c:catAx>
        <c:axId val="15506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066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4944"/>
        <c:axId val="1598352224"/>
      </c:lineChart>
      <c:catAx>
        <c:axId val="15983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1136"/>
        <c:axId val="1598358752"/>
      </c:lineChart>
      <c:catAx>
        <c:axId val="15983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1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8000"/>
        <c:axId val="1598357664"/>
      </c:lineChart>
      <c:catAx>
        <c:axId val="15983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3312"/>
        <c:axId val="1598352768"/>
      </c:lineChart>
      <c:catAx>
        <c:axId val="15983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3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3856"/>
        <c:axId val="1598350048"/>
      </c:lineChart>
      <c:catAx>
        <c:axId val="15983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5488"/>
        <c:axId val="1598359296"/>
      </c:lineChart>
      <c:catAx>
        <c:axId val="15983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5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6576"/>
        <c:axId val="1598364192"/>
      </c:lineChart>
      <c:catAx>
        <c:axId val="15983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4608"/>
        <c:axId val="1598363104"/>
      </c:lineChart>
      <c:catAx>
        <c:axId val="15983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4064"/>
        <c:axId val="1598345152"/>
      </c:lineChart>
      <c:catAx>
        <c:axId val="15983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0384"/>
        <c:axId val="1598348416"/>
      </c:lineChart>
      <c:catAx>
        <c:axId val="15983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0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CD-4B96-BF37-B941811E85E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59792"/>
        <c:axId val="1548166320"/>
      </c:lineChart>
      <c:catAx>
        <c:axId val="15481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5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5F-4DC1-A6A7-60B12EE7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9456"/>
        <c:axId val="1550660000"/>
      </c:lineChart>
      <c:catAx>
        <c:axId val="15506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6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2976"/>
        <c:axId val="1598341888"/>
      </c:lineChart>
      <c:catAx>
        <c:axId val="15983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4400"/>
        <c:axId val="1598361472"/>
      </c:lineChart>
      <c:catAx>
        <c:axId val="15983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7456"/>
        <c:axId val="1598366912"/>
      </c:lineChart>
      <c:catAx>
        <c:axId val="15983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39168"/>
        <c:axId val="1598356032"/>
      </c:lineChart>
      <c:catAx>
        <c:axId val="15983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9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2560"/>
        <c:axId val="1598359840"/>
      </c:lineChart>
      <c:catAx>
        <c:axId val="15983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35904"/>
        <c:axId val="1598345696"/>
      </c:lineChart>
      <c:catAx>
        <c:axId val="15983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5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1680"/>
        <c:axId val="1598363648"/>
      </c:lineChart>
      <c:catAx>
        <c:axId val="15983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0800"/>
        <c:axId val="1598350592"/>
      </c:lineChart>
      <c:catAx>
        <c:axId val="15983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0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8960"/>
        <c:axId val="1598343520"/>
      </c:lineChart>
      <c:catAx>
        <c:axId val="15983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36448"/>
        <c:axId val="1598357120"/>
      </c:lineChart>
      <c:catAx>
        <c:axId val="15983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6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D2-4FD1-BC6E-CE8E06A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61632"/>
        <c:axId val="1550662176"/>
      </c:lineChart>
      <c:catAx>
        <c:axId val="15506616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0662176"/>
        <c:crosses val="autoZero"/>
        <c:auto val="1"/>
        <c:lblAlgn val="ctr"/>
        <c:lblOffset val="100"/>
        <c:tickMarkSkip val="1"/>
        <c:noMultiLvlLbl val="0"/>
      </c:catAx>
      <c:valAx>
        <c:axId val="155066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6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36992"/>
        <c:axId val="1598337536"/>
      </c:lineChart>
      <c:catAx>
        <c:axId val="15983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3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0928"/>
        <c:axId val="1598346240"/>
      </c:lineChart>
      <c:catAx>
        <c:axId val="15983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0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58208"/>
        <c:axId val="1598362016"/>
      </c:lineChart>
      <c:catAx>
        <c:axId val="15983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5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4736"/>
        <c:axId val="1598341344"/>
      </c:lineChart>
      <c:catAx>
        <c:axId val="15983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5280"/>
        <c:axId val="1598346784"/>
      </c:lineChart>
      <c:catAx>
        <c:axId val="15983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65824"/>
        <c:axId val="1598338080"/>
      </c:lineChart>
      <c:catAx>
        <c:axId val="15983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5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38624"/>
        <c:axId val="1598366368"/>
      </c:lineChart>
      <c:catAx>
        <c:axId val="15983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6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9504"/>
        <c:axId val="1598339712"/>
      </c:lineChart>
      <c:catAx>
        <c:axId val="15983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3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3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9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0256"/>
        <c:axId val="1598342432"/>
      </c:lineChart>
      <c:catAx>
        <c:axId val="15983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47328"/>
        <c:axId val="1598347872"/>
      </c:lineChart>
      <c:catAx>
        <c:axId val="15983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34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8347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9E-47F9-A848-8CD3ED28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46944"/>
        <c:axId val="1550647488"/>
      </c:lineChart>
      <c:catAx>
        <c:axId val="15506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4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4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4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4064"/>
        <c:axId val="1601448416"/>
      </c:lineChart>
      <c:catAx>
        <c:axId val="16014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5904"/>
        <c:axId val="1601440256"/>
      </c:lineChart>
      <c:catAx>
        <c:axId val="16014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5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6032"/>
        <c:axId val="1601438624"/>
      </c:lineChart>
      <c:catAx>
        <c:axId val="16014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0800"/>
        <c:axId val="1601433184"/>
      </c:lineChart>
      <c:catAx>
        <c:axId val="16014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0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8960"/>
        <c:axId val="1601437536"/>
      </c:lineChart>
      <c:catAx>
        <c:axId val="1601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0592"/>
        <c:axId val="1601441344"/>
      </c:lineChart>
      <c:catAx>
        <c:axId val="16014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3728"/>
        <c:axId val="1601428288"/>
      </c:lineChart>
      <c:catAx>
        <c:axId val="16014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2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8080"/>
        <c:axId val="1601434816"/>
      </c:lineChart>
      <c:catAx>
        <c:axId val="16014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8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7664"/>
        <c:axId val="1601431008"/>
      </c:lineChart>
      <c:catAx>
        <c:axId val="1601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9712"/>
        <c:axId val="1601429920"/>
      </c:lineChart>
      <c:catAx>
        <c:axId val="16014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2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7F-40D5-ABE9-EB076BA24B3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7F-40D5-ABE9-EB076BA24B3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7F-40D5-ABE9-EB076BA2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48576"/>
        <c:axId val="1550653472"/>
      </c:lineChart>
      <c:catAx>
        <c:axId val="15506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48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9168"/>
        <c:axId val="1601442976"/>
      </c:lineChart>
      <c:catAx>
        <c:axId val="16014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4272"/>
        <c:axId val="1601449504"/>
      </c:lineChart>
      <c:catAx>
        <c:axId val="16014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3520"/>
        <c:axId val="1601452768"/>
      </c:lineChart>
      <c:catAx>
        <c:axId val="16014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5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0048"/>
        <c:axId val="1601430464"/>
      </c:lineChart>
      <c:catAx>
        <c:axId val="16014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0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29376"/>
        <c:axId val="1601454400"/>
      </c:lineChart>
      <c:catAx>
        <c:axId val="16014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5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4608"/>
        <c:axId val="1601442432"/>
      </c:lineChart>
      <c:catAx>
        <c:axId val="16014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1680"/>
        <c:axId val="1601456576"/>
      </c:lineChart>
      <c:catAx>
        <c:axId val="16014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5152"/>
        <c:axId val="1601431552"/>
      </c:lineChart>
      <c:catAx>
        <c:axId val="16014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7120"/>
        <c:axId val="1601425568"/>
      </c:lineChart>
      <c:catAx>
        <c:axId val="16014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2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26112"/>
        <c:axId val="1601453856"/>
      </c:lineChart>
      <c:catAx>
        <c:axId val="16014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6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4C-40C3-B308-106C19B62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49120"/>
        <c:axId val="1550654016"/>
      </c:lineChart>
      <c:catAx>
        <c:axId val="15506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65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4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4944"/>
        <c:axId val="1601455488"/>
      </c:lineChart>
      <c:catAx>
        <c:axId val="16014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6448"/>
        <c:axId val="1601451136"/>
      </c:lineChart>
      <c:catAx>
        <c:axId val="16014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5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6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3312"/>
        <c:axId val="1601447328"/>
      </c:lineChart>
      <c:catAx>
        <c:axId val="16014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2096"/>
        <c:axId val="1601428832"/>
      </c:lineChart>
      <c:catAx>
        <c:axId val="16014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2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26656"/>
        <c:axId val="1601432640"/>
      </c:lineChart>
      <c:catAx>
        <c:axId val="16014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1888"/>
        <c:axId val="1601427200"/>
      </c:lineChart>
      <c:catAx>
        <c:axId val="16014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2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1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35360"/>
        <c:axId val="1601436992"/>
      </c:lineChart>
      <c:catAx>
        <c:axId val="16014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3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3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2224"/>
        <c:axId val="1601445696"/>
      </c:lineChart>
      <c:catAx>
        <c:axId val="16014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52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6240"/>
        <c:axId val="1601446784"/>
      </c:lineChart>
      <c:catAx>
        <c:axId val="16014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47872"/>
        <c:axId val="1601427744"/>
      </c:lineChart>
      <c:catAx>
        <c:axId val="160144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2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42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144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B7-43CC-8E6D-0137F81C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654560"/>
        <c:axId val="1551386816"/>
      </c:lineChart>
      <c:catAx>
        <c:axId val="15506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065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7584"/>
        <c:axId val="1603794320"/>
      </c:lineChart>
      <c:catAx>
        <c:axId val="160379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4400"/>
        <c:axId val="1603778544"/>
      </c:lineChart>
      <c:catAx>
        <c:axId val="16037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4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4528"/>
        <c:axId val="1603780176"/>
      </c:lineChart>
      <c:catAx>
        <c:axId val="16037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6912"/>
        <c:axId val="1603775824"/>
      </c:lineChart>
      <c:catAx>
        <c:axId val="160377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6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5072"/>
        <c:axId val="1603788880"/>
      </c:lineChart>
      <c:catAx>
        <c:axId val="1603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6704"/>
        <c:axId val="1603789424"/>
      </c:lineChart>
      <c:catAx>
        <c:axId val="160378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6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0512"/>
        <c:axId val="1603793232"/>
      </c:lineChart>
      <c:catAx>
        <c:axId val="160379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3104"/>
        <c:axId val="1603796496"/>
      </c:lineChart>
      <c:catAx>
        <c:axId val="16037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0720"/>
        <c:axId val="1603785616"/>
      </c:lineChart>
      <c:catAx>
        <c:axId val="16037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3648"/>
        <c:axId val="1603770928"/>
      </c:lineChart>
      <c:catAx>
        <c:axId val="16037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3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C1-4D0C-8356-8B03848374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C1-4D0C-8356-8B03848374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C1-4D0C-8356-8B038483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9744"/>
        <c:axId val="1551387904"/>
      </c:lineChart>
      <c:catAx>
        <c:axId val="15513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79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4736"/>
        <c:axId val="1603797040"/>
      </c:lineChart>
      <c:catAx>
        <c:axId val="160377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1056"/>
        <c:axId val="1603791600"/>
      </c:lineChart>
      <c:catAx>
        <c:axId val="160379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9840"/>
        <c:axId val="1603781264"/>
      </c:lineChart>
      <c:catAx>
        <c:axId val="16037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7120"/>
        <c:axId val="1603783440"/>
      </c:lineChart>
      <c:catAx>
        <c:axId val="160376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2688"/>
        <c:axId val="1603795952"/>
      </c:lineChart>
      <c:catAx>
        <c:axId val="16037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9296"/>
        <c:axId val="1603794864"/>
      </c:lineChart>
      <c:catAx>
        <c:axId val="160376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9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1808"/>
        <c:axId val="1603767664"/>
      </c:lineChart>
      <c:catAx>
        <c:axId val="16037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6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6032"/>
        <c:axId val="1603792144"/>
      </c:lineChart>
      <c:catAx>
        <c:axId val="160376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6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8208"/>
        <c:axId val="1603782352"/>
      </c:lineChart>
      <c:catAx>
        <c:axId val="160376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6576"/>
        <c:axId val="1603772016"/>
      </c:lineChart>
      <c:catAx>
        <c:axId val="16037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6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F7-42FE-A003-87CC155D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7568"/>
        <c:axId val="1551384096"/>
      </c:lineChart>
      <c:catAx>
        <c:axId val="15513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7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0384"/>
        <c:axId val="1603795408"/>
      </c:lineChart>
      <c:catAx>
        <c:axId val="160377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8752"/>
        <c:axId val="1603789968"/>
      </c:lineChart>
      <c:catAx>
        <c:axId val="1603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8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6368"/>
        <c:axId val="1603779632"/>
      </c:lineChart>
      <c:catAx>
        <c:axId val="160377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7248"/>
        <c:axId val="1603771472"/>
      </c:lineChart>
      <c:catAx>
        <c:axId val="160378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2896"/>
        <c:axId val="1603793776"/>
      </c:lineChart>
      <c:catAx>
        <c:axId val="160378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3984"/>
        <c:axId val="1603786160"/>
      </c:lineChart>
      <c:catAx>
        <c:axId val="16037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2560"/>
        <c:axId val="1603774192"/>
      </c:lineChart>
      <c:catAx>
        <c:axId val="160377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77456"/>
        <c:axId val="1603787792"/>
      </c:lineChart>
      <c:catAx>
        <c:axId val="160377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8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88336"/>
        <c:axId val="1603779088"/>
      </c:lineChart>
      <c:catAx>
        <c:axId val="16037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8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8128"/>
        <c:axId val="1603764944"/>
      </c:lineChart>
      <c:catAx>
        <c:axId val="16037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6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8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0A-4CA5-9F41-FCD05A7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90080"/>
        <c:axId val="1551389536"/>
      </c:lineChart>
      <c:catAx>
        <c:axId val="155139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9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8672"/>
        <c:axId val="1603775280"/>
      </c:lineChart>
      <c:catAx>
        <c:axId val="160379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65488"/>
        <c:axId val="1603778000"/>
      </c:lineChart>
      <c:catAx>
        <c:axId val="160376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7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7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65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3696"/>
        <c:axId val="1603829136"/>
      </c:lineChart>
      <c:catAx>
        <c:axId val="160382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0640"/>
        <c:axId val="1603799760"/>
      </c:lineChart>
      <c:catAx>
        <c:axId val="16038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79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0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8592"/>
        <c:axId val="1603807920"/>
      </c:lineChart>
      <c:catAx>
        <c:axId val="16038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6960"/>
        <c:axId val="1603818256"/>
      </c:lineChart>
      <c:catAx>
        <c:axId val="160382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3360"/>
        <c:axId val="1603809552"/>
      </c:lineChart>
      <c:catAx>
        <c:axId val="16038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8464"/>
        <c:axId val="1603824240"/>
      </c:lineChart>
      <c:catAx>
        <c:axId val="160380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8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7168"/>
        <c:axId val="1603802480"/>
      </c:lineChart>
      <c:catAx>
        <c:axId val="160381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4656"/>
        <c:axId val="1603828048"/>
      </c:lineChart>
      <c:catAx>
        <c:axId val="160380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4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0-4AB3-BACC-A458B31179C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30-4AB3-BACC-A458B31179C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30-4AB3-BACC-A458B311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80832"/>
        <c:axId val="1551380288"/>
      </c:lineChart>
      <c:catAx>
        <c:axId val="15513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0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2608"/>
        <c:axId val="1603818800"/>
      </c:lineChart>
      <c:catAx>
        <c:axId val="16038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99216"/>
        <c:axId val="1603812816"/>
      </c:lineChart>
      <c:catAx>
        <c:axId val="160379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799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0848"/>
        <c:axId val="1603806832"/>
      </c:lineChart>
      <c:catAx>
        <c:axId val="160380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0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0096"/>
        <c:axId val="1603803024"/>
      </c:lineChart>
      <c:catAx>
        <c:axId val="160381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0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0976"/>
        <c:axId val="1603811728"/>
      </c:lineChart>
      <c:catAx>
        <c:axId val="16038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3568"/>
        <c:axId val="1603813904"/>
      </c:lineChart>
      <c:catAx>
        <c:axId val="16038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3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9344"/>
        <c:axId val="1603801936"/>
      </c:lineChart>
      <c:catAx>
        <c:axId val="160381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5744"/>
        <c:axId val="1603819888"/>
      </c:lineChart>
      <c:catAx>
        <c:axId val="160380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1184"/>
        <c:axId val="1603814448"/>
      </c:lineChart>
      <c:catAx>
        <c:axId val="160381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9008"/>
        <c:axId val="1603804112"/>
      </c:lineChart>
      <c:catAx>
        <c:axId val="16038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9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4A-4FFB-A0FC-02C6D32D5B7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4A-4FFB-A0FC-02C6D32D5B7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4A-4FFB-A0FC-02C6D32D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71760"/>
        <c:axId val="1548160336"/>
      </c:scatterChart>
      <c:valAx>
        <c:axId val="154817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0336"/>
        <c:crosses val="autoZero"/>
        <c:crossBetween val="midCat"/>
      </c:valAx>
      <c:valAx>
        <c:axId val="154816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7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6C-4CE0-8DB0-7FB824D1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8112"/>
        <c:axId val="1551383552"/>
      </c:lineChart>
      <c:catAx>
        <c:axId val="15513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7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1520"/>
        <c:axId val="1603820432"/>
      </c:lineChart>
      <c:catAx>
        <c:axId val="160382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2272"/>
        <c:axId val="1603822064"/>
      </c:lineChart>
      <c:catAx>
        <c:axId val="160381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2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4784"/>
        <c:axId val="1603814992"/>
      </c:lineChart>
      <c:catAx>
        <c:axId val="160382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0304"/>
        <c:axId val="1603823152"/>
      </c:lineChart>
      <c:catAx>
        <c:axId val="160380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0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7376"/>
        <c:axId val="1603805200"/>
      </c:lineChart>
      <c:catAx>
        <c:axId val="16038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5536"/>
        <c:axId val="1603806288"/>
      </c:lineChart>
      <c:catAx>
        <c:axId val="160381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5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5328"/>
        <c:axId val="1603816080"/>
      </c:lineChart>
      <c:catAx>
        <c:axId val="160382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1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6624"/>
        <c:axId val="1603825872"/>
      </c:lineChart>
      <c:catAx>
        <c:axId val="160381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6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17712"/>
        <c:axId val="1603826416"/>
      </c:lineChart>
      <c:catAx>
        <c:axId val="160381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2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1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7504"/>
        <c:axId val="1603801392"/>
      </c:lineChart>
      <c:catAx>
        <c:axId val="160382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0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80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382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GB" sz="1200" b="1" i="0" u="none" strike="noStrike" baseline="0">
                <a:effectLst/>
              </a:rPr>
              <a:t>Preparation room 1 11068</a:t>
            </a:r>
            <a:r>
              <a:rPr lang="en-US" sz="1200" b="1" i="0" u="none" strike="noStrike" baseline="0">
                <a:effectLst/>
              </a:rPr>
              <a:t>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23962663511551"/>
          <c:y val="3.5938091848027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36778019865074E-2"/>
          <c:y val="0.12811505450528646"/>
          <c:w val="0.80838786516716177"/>
          <c:h val="0.6960648275608906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'Preparation room 1 (11068)'!$P$13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(11068)'!$P$15:$P$63</c:f>
              <c:numCache>
                <c:formatCode>General</c:formatCode>
                <c:ptCount val="49"/>
                <c:pt idx="25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551381376"/>
        <c:axId val="1551378656"/>
      </c:barChart>
      <c:lineChart>
        <c:grouping val="standard"/>
        <c:varyColors val="0"/>
        <c:ser>
          <c:idx val="0"/>
          <c:order val="0"/>
          <c:tx>
            <c:strRef>
              <c:f>'Preparation room 1 (11068)'!$K$14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(11068)'!$K$15:$K$63</c:f>
              <c:numCache>
                <c:formatCode>General</c:formatCode>
                <c:ptCount val="49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8-43EE-8663-375F6C0EEB5C}"/>
            </c:ext>
          </c:extLst>
        </c:ser>
        <c:ser>
          <c:idx val="1"/>
          <c:order val="1"/>
          <c:tx>
            <c:strRef>
              <c:f>'Preparation room 1 (11068)'!$J$14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(11068)'!$J$15:$J$63</c:f>
              <c:numCache>
                <c:formatCode>General</c:formatCode>
                <c:ptCount val="49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B38-43EE-8663-375F6C0EEB5C}"/>
            </c:ext>
          </c:extLst>
        </c:ser>
        <c:ser>
          <c:idx val="2"/>
          <c:order val="2"/>
          <c:tx>
            <c:strRef>
              <c:f>'Preparation room 1 (11068)'!$N$14</c:f>
              <c:strCache>
                <c:ptCount val="1"/>
                <c:pt idx="0">
                  <c:v>11068_3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cat>
            <c:numRef>
              <c:f>'Preparation room 1 (11068)'!$L$15:$L$63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'Preparation room 1 (11068)'!$N$15:$N$63</c:f>
              <c:numCache>
                <c:formatCode>General</c:formatCode>
                <c:ptCount val="49"/>
                <c:pt idx="0">
                  <c:v>60</c:v>
                </c:pt>
                <c:pt idx="1">
                  <c:v>70</c:v>
                </c:pt>
                <c:pt idx="2">
                  <c:v>20</c:v>
                </c:pt>
                <c:pt idx="3">
                  <c:v>40</c:v>
                </c:pt>
                <c:pt idx="4">
                  <c:v>330</c:v>
                </c:pt>
                <c:pt idx="5">
                  <c:v>1060</c:v>
                </c:pt>
                <c:pt idx="6">
                  <c:v>700</c:v>
                </c:pt>
                <c:pt idx="7">
                  <c:v>680</c:v>
                </c:pt>
                <c:pt idx="8">
                  <c:v>600</c:v>
                </c:pt>
                <c:pt idx="9">
                  <c:v>700</c:v>
                </c:pt>
                <c:pt idx="10">
                  <c:v>170</c:v>
                </c:pt>
                <c:pt idx="11">
                  <c:v>1740</c:v>
                </c:pt>
                <c:pt idx="12">
                  <c:v>780</c:v>
                </c:pt>
                <c:pt idx="13">
                  <c:v>210</c:v>
                </c:pt>
                <c:pt idx="14">
                  <c:v>230</c:v>
                </c:pt>
                <c:pt idx="15">
                  <c:v>70</c:v>
                </c:pt>
                <c:pt idx="16">
                  <c:v>20</c:v>
                </c:pt>
                <c:pt idx="17">
                  <c:v>10</c:v>
                </c:pt>
                <c:pt idx="18">
                  <c:v>40</c:v>
                </c:pt>
                <c:pt idx="19">
                  <c:v>10</c:v>
                </c:pt>
                <c:pt idx="20">
                  <c:v>390</c:v>
                </c:pt>
                <c:pt idx="21">
                  <c:v>80</c:v>
                </c:pt>
                <c:pt idx="22">
                  <c:v>600</c:v>
                </c:pt>
                <c:pt idx="23">
                  <c:v>600</c:v>
                </c:pt>
                <c:pt idx="24">
                  <c:v>330</c:v>
                </c:pt>
                <c:pt idx="25">
                  <c:v>340</c:v>
                </c:pt>
                <c:pt idx="26">
                  <c:v>230</c:v>
                </c:pt>
                <c:pt idx="27">
                  <c:v>170</c:v>
                </c:pt>
                <c:pt idx="28">
                  <c:v>10</c:v>
                </c:pt>
                <c:pt idx="29">
                  <c:v>750</c:v>
                </c:pt>
                <c:pt idx="30">
                  <c:v>440</c:v>
                </c:pt>
                <c:pt idx="31">
                  <c:v>60</c:v>
                </c:pt>
                <c:pt idx="32">
                  <c:v>30</c:v>
                </c:pt>
                <c:pt idx="33">
                  <c:v>260</c:v>
                </c:pt>
                <c:pt idx="34">
                  <c:v>30</c:v>
                </c:pt>
                <c:pt idx="35">
                  <c:v>290</c:v>
                </c:pt>
                <c:pt idx="36">
                  <c:v>140</c:v>
                </c:pt>
                <c:pt idx="37">
                  <c:v>70</c:v>
                </c:pt>
                <c:pt idx="38">
                  <c:v>420</c:v>
                </c:pt>
                <c:pt idx="39">
                  <c:v>1170</c:v>
                </c:pt>
                <c:pt idx="40">
                  <c:v>1740</c:v>
                </c:pt>
                <c:pt idx="41">
                  <c:v>540</c:v>
                </c:pt>
                <c:pt idx="42">
                  <c:v>450</c:v>
                </c:pt>
                <c:pt idx="43">
                  <c:v>10</c:v>
                </c:pt>
                <c:pt idx="44">
                  <c:v>880</c:v>
                </c:pt>
                <c:pt idx="45">
                  <c:v>30</c:v>
                </c:pt>
                <c:pt idx="46">
                  <c:v>10</c:v>
                </c:pt>
                <c:pt idx="47">
                  <c:v>660</c:v>
                </c:pt>
                <c:pt idx="48">
                  <c:v>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38-43EE-8663-375F6C0E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81376"/>
        <c:axId val="1551378656"/>
        <c:extLst xmlns:c16r2="http://schemas.microsoft.com/office/drawing/2015/06/chart"/>
      </c:lineChart>
      <c:catAx>
        <c:axId val="15513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3.4356288033630174E-4"/>
              <c:y val="1.509650211959356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78656"/>
        <c:crossesAt val="0"/>
        <c:auto val="0"/>
        <c:lblAlgn val="ctr"/>
        <c:lblOffset val="100"/>
        <c:tickLblSkip val="1"/>
        <c:noMultiLvlLbl val="0"/>
      </c:catAx>
      <c:valAx>
        <c:axId val="1551378656"/>
        <c:scaling>
          <c:orientation val="minMax"/>
          <c:max val="35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202676911894796"/>
              <c:y val="0.8309848268571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81376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55440200934987"/>
          <c:y val="0.32822035028754304"/>
          <c:w val="0.11623259979948614"/>
          <c:h val="0.192116161622457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27152"/>
        <c:axId val="1608543472"/>
      </c:lineChart>
      <c:catAx>
        <c:axId val="16085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3136"/>
        <c:axId val="1608553264"/>
      </c:lineChart>
      <c:catAx>
        <c:axId val="16085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3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5984"/>
        <c:axId val="1608553808"/>
      </c:lineChart>
      <c:catAx>
        <c:axId val="16085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2048"/>
        <c:axId val="1608527696"/>
      </c:lineChart>
      <c:catAx>
        <c:axId val="160853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2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2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0416"/>
        <c:axId val="1608546192"/>
      </c:lineChart>
      <c:catAx>
        <c:axId val="160853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4016"/>
        <c:axId val="1608539664"/>
      </c:lineChart>
      <c:catAx>
        <c:axId val="16085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4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6528"/>
        <c:axId val="1608544560"/>
      </c:lineChart>
      <c:catAx>
        <c:axId val="160855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7824"/>
        <c:axId val="1608542928"/>
      </c:lineChart>
      <c:catAx>
        <c:axId val="16085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7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2176"/>
        <c:axId val="1608528240"/>
      </c:lineChart>
      <c:catAx>
        <c:axId val="16085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2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8912"/>
        <c:axId val="1608545104"/>
      </c:lineChart>
      <c:catAx>
        <c:axId val="160854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8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DA-40E2-BAAA-051A5169089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62528"/>
        <c:axId val="1512556544"/>
      </c:lineChart>
      <c:catAx>
        <c:axId val="15125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5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6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1840"/>
        <c:axId val="1608529328"/>
      </c:lineChart>
      <c:catAx>
        <c:axId val="160854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2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8032"/>
        <c:axId val="1608542384"/>
      </c:lineChart>
      <c:catAx>
        <c:axId val="160853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28784"/>
        <c:axId val="1608551088"/>
      </c:lineChart>
      <c:catAx>
        <c:axId val="160852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8368"/>
        <c:axId val="1608532592"/>
      </c:lineChart>
      <c:catAx>
        <c:axId val="16085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8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0752"/>
        <c:axId val="1608545648"/>
      </c:lineChart>
      <c:catAx>
        <c:axId val="16085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4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6736"/>
        <c:axId val="1608524976"/>
      </c:lineChart>
      <c:catAx>
        <c:axId val="16085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2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6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7280"/>
        <c:axId val="1608535856"/>
      </c:lineChart>
      <c:catAx>
        <c:axId val="160854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29872"/>
        <c:axId val="1608552720"/>
      </c:lineChart>
      <c:catAx>
        <c:axId val="160852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9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9456"/>
        <c:axId val="1608524432"/>
      </c:lineChart>
      <c:catAx>
        <c:axId val="160854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2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0000"/>
        <c:axId val="1608557072"/>
      </c:lineChart>
      <c:catAx>
        <c:axId val="16085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C-475D-829C-680AB2825ABD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C-475D-829C-680AB2825ABD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DC-475D-829C-680AB282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58176"/>
        <c:axId val="1512550560"/>
      </c:scatterChart>
      <c:valAx>
        <c:axId val="15125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0560"/>
        <c:crosses val="autoZero"/>
        <c:crossBetween val="midCat"/>
      </c:valAx>
      <c:valAx>
        <c:axId val="151255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8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25520"/>
        <c:axId val="1608550544"/>
      </c:lineChart>
      <c:catAx>
        <c:axId val="160852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26064"/>
        <c:axId val="1608551632"/>
      </c:lineChart>
      <c:catAx>
        <c:axId val="160852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6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4352"/>
        <c:axId val="1608526608"/>
      </c:lineChart>
      <c:catAx>
        <c:axId val="16085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2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1296"/>
        <c:axId val="1608554896"/>
      </c:lineChart>
      <c:catAx>
        <c:axId val="16085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8576"/>
        <c:axId val="1608555440"/>
      </c:lineChart>
      <c:catAx>
        <c:axId val="160853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9120"/>
        <c:axId val="1608533680"/>
      </c:lineChart>
      <c:catAx>
        <c:axId val="160853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9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23888"/>
        <c:axId val="1608530960"/>
      </c:lineChart>
      <c:catAx>
        <c:axId val="16085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2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1504"/>
        <c:axId val="1608557616"/>
      </c:lineChart>
      <c:catAx>
        <c:axId val="160853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1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8160"/>
        <c:axId val="1608534224"/>
      </c:lineChart>
      <c:catAx>
        <c:axId val="160855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40208"/>
        <c:axId val="1608534768"/>
      </c:lineChart>
      <c:catAx>
        <c:axId val="160854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40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9-45D4-BD61-E37ED527D4D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63616"/>
        <c:axId val="1512559264"/>
      </c:lineChart>
      <c:catAx>
        <c:axId val="15125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5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256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5312"/>
        <c:axId val="1608536400"/>
      </c:lineChart>
      <c:catAx>
        <c:axId val="16085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36944"/>
        <c:axId val="1608537488"/>
      </c:lineChart>
      <c:catAx>
        <c:axId val="160853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3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36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6320"/>
        <c:axId val="1608560880"/>
      </c:lineChart>
      <c:catAx>
        <c:axId val="160856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6992"/>
        <c:axId val="1608567408"/>
      </c:lineChart>
      <c:catAx>
        <c:axId val="160858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6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2848"/>
        <c:axId val="1608559248"/>
      </c:lineChart>
      <c:catAx>
        <c:axId val="160857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8496"/>
        <c:axId val="1608558704"/>
      </c:lineChart>
      <c:catAx>
        <c:axId val="160856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5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9920"/>
        <c:axId val="1608582640"/>
      </c:lineChart>
      <c:catAx>
        <c:axId val="160857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8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4816"/>
        <c:axId val="1608572304"/>
      </c:lineChart>
      <c:catAx>
        <c:axId val="16085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4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7952"/>
        <c:axId val="1608561968"/>
      </c:lineChart>
      <c:catAx>
        <c:axId val="160856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1424"/>
        <c:axId val="1608569040"/>
      </c:lineChart>
      <c:catAx>
        <c:axId val="160856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1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2C-40E9-9162-234A260E30A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61440"/>
        <c:axId val="1512564704"/>
      </c:lineChart>
      <c:catAx>
        <c:axId val="15125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6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6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6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0336"/>
        <c:axId val="1608571216"/>
      </c:lineChart>
      <c:catAx>
        <c:axId val="16085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9584"/>
        <c:axId val="1608573392"/>
      </c:lineChart>
      <c:catAx>
        <c:axId val="16085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9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1760"/>
        <c:axId val="1608573936"/>
      </c:lineChart>
      <c:catAx>
        <c:axId val="160857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4688"/>
        <c:axId val="1608565776"/>
      </c:lineChart>
      <c:catAx>
        <c:axId val="16085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4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59792"/>
        <c:axId val="1608585360"/>
      </c:lineChart>
      <c:catAx>
        <c:axId val="16085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8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5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0464"/>
        <c:axId val="1608581552"/>
      </c:lineChart>
      <c:catAx>
        <c:axId val="160858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8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0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5904"/>
        <c:axId val="1608566864"/>
      </c:lineChart>
      <c:catAx>
        <c:axId val="160858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2096"/>
        <c:axId val="1608587536"/>
      </c:lineChart>
      <c:catAx>
        <c:axId val="160858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8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4144"/>
        <c:axId val="1608570128"/>
      </c:lineChart>
      <c:catAx>
        <c:axId val="16085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2512"/>
        <c:axId val="1608574480"/>
      </c:lineChart>
      <c:catAx>
        <c:axId val="16085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7-4DD7-8142-C0E81B7E0FC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51648"/>
        <c:axId val="1512551104"/>
      </c:lineChart>
      <c:catAx>
        <c:axId val="15125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5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3056"/>
        <c:axId val="1608575024"/>
      </c:lineChart>
      <c:catAx>
        <c:axId val="160856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6448"/>
        <c:axId val="1608563600"/>
      </c:lineChart>
      <c:catAx>
        <c:axId val="160858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6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8080"/>
        <c:axId val="1608575568"/>
      </c:lineChart>
      <c:catAx>
        <c:axId val="160858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4272"/>
        <c:axId val="1608565232"/>
      </c:lineChart>
      <c:catAx>
        <c:axId val="16085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6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6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0672"/>
        <c:axId val="1608576112"/>
      </c:lineChart>
      <c:catAx>
        <c:axId val="16085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6656"/>
        <c:axId val="1608577200"/>
      </c:lineChart>
      <c:catAx>
        <c:axId val="160857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6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7744"/>
        <c:axId val="1608578288"/>
      </c:lineChart>
      <c:catAx>
        <c:axId val="16085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78832"/>
        <c:axId val="1608579376"/>
      </c:lineChart>
      <c:catAx>
        <c:axId val="160857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7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78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8624"/>
        <c:axId val="1608581008"/>
      </c:lineChart>
      <c:catAx>
        <c:axId val="16085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8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3184"/>
        <c:axId val="1608583728"/>
      </c:lineChart>
      <c:catAx>
        <c:axId val="160858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58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58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2-4720-8B17-40FA4DC68AD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53824"/>
        <c:axId val="1512553280"/>
      </c:lineChart>
      <c:catAx>
        <c:axId val="1512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2553280"/>
        <c:crosses val="autoZero"/>
        <c:auto val="1"/>
        <c:lblAlgn val="ctr"/>
        <c:lblOffset val="100"/>
        <c:tickMarkSkip val="1"/>
        <c:noMultiLvlLbl val="0"/>
      </c:catAx>
      <c:valAx>
        <c:axId val="151255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0464"/>
        <c:axId val="1615276784"/>
      </c:lineChart>
      <c:catAx>
        <c:axId val="161526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1888"/>
        <c:axId val="1615284944"/>
      </c:lineChart>
      <c:catAx>
        <c:axId val="161527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1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4400"/>
        <c:axId val="1615271344"/>
      </c:lineChart>
      <c:catAx>
        <c:axId val="161528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4816"/>
        <c:axId val="1615261008"/>
      </c:lineChart>
      <c:catAx>
        <c:axId val="161526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4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5152"/>
        <c:axId val="1615280048"/>
      </c:lineChart>
      <c:catAx>
        <c:axId val="161527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2432"/>
        <c:axId val="1615285488"/>
      </c:lineChart>
      <c:catAx>
        <c:axId val="16152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2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4608"/>
        <c:axId val="1615272976"/>
      </c:lineChart>
      <c:catAx>
        <c:axId val="161527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6448"/>
        <c:axId val="1615286032"/>
      </c:lineChart>
      <c:catAx>
        <c:axId val="161526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6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3856"/>
        <c:axId val="1615286576"/>
      </c:lineChart>
      <c:catAx>
        <c:axId val="161528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0928"/>
        <c:axId val="1615277328"/>
      </c:lineChart>
      <c:catAx>
        <c:axId val="161529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0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E9-48D3-9731-C6EEA528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57088"/>
        <c:axId val="1512549472"/>
      </c:lineChart>
      <c:catAx>
        <c:axId val="15125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4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7120"/>
        <c:axId val="1615273520"/>
      </c:lineChart>
      <c:catAx>
        <c:axId val="161528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7664"/>
        <c:axId val="1615267536"/>
      </c:lineChart>
      <c:catAx>
        <c:axId val="16152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4064"/>
        <c:axId val="1615288208"/>
      </c:lineChart>
      <c:catAx>
        <c:axId val="16152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2096"/>
        <c:axId val="1615263184"/>
      </c:lineChart>
      <c:catAx>
        <c:axId val="16152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2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0256"/>
        <c:axId val="1615265904"/>
      </c:lineChart>
      <c:catAx>
        <c:axId val="161527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9296"/>
        <c:axId val="1615268624"/>
      </c:lineChart>
      <c:catAx>
        <c:axId val="161528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9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8752"/>
        <c:axId val="1615281136"/>
      </c:lineChart>
      <c:catAx>
        <c:axId val="161528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9840"/>
        <c:axId val="1615270800"/>
      </c:lineChart>
      <c:catAx>
        <c:axId val="161528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9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6992"/>
        <c:axId val="1615290384"/>
      </c:lineChart>
      <c:catAx>
        <c:axId val="161526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8080"/>
        <c:axId val="1615257744"/>
      </c:lineChart>
      <c:catAx>
        <c:axId val="161526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5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5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8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D-4DDC-ABC1-1BCD9A77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50016"/>
        <c:axId val="1512554912"/>
      </c:lineChart>
      <c:catAx>
        <c:axId val="15125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5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255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2224"/>
        <c:axId val="1615281680"/>
      </c:lineChart>
      <c:catAx>
        <c:axId val="16152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8960"/>
        <c:axId val="1615283312"/>
      </c:lineChart>
      <c:catAx>
        <c:axId val="161527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8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8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5696"/>
        <c:axId val="1615265360"/>
      </c:lineChart>
      <c:catAx>
        <c:axId val="161527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1472"/>
        <c:axId val="1615269168"/>
      </c:lineChart>
      <c:catAx>
        <c:axId val="161529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58288"/>
        <c:axId val="1615292016"/>
      </c:lineChart>
      <c:catAx>
        <c:axId val="16152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5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1552"/>
        <c:axId val="1615269712"/>
      </c:lineChart>
      <c:catAx>
        <c:axId val="16152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1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9504"/>
        <c:axId val="1615258832"/>
      </c:lineChart>
      <c:catAx>
        <c:axId val="161527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5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5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76240"/>
        <c:axId val="1615277872"/>
      </c:lineChart>
      <c:catAx>
        <c:axId val="16152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6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59376"/>
        <c:axId val="1615278416"/>
      </c:lineChart>
      <c:catAx>
        <c:axId val="161525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7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7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5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0592"/>
        <c:axId val="1615259920"/>
      </c:lineChart>
      <c:catAx>
        <c:axId val="16152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5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5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0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19-4551-AB36-87B23AA39C2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6864"/>
        <c:axId val="1548170128"/>
      </c:lineChart>
      <c:catAx>
        <c:axId val="154816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7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7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816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2D-4D60-A009-EFD8EE28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61984"/>
        <c:axId val="1512555456"/>
      </c:lineChart>
      <c:catAx>
        <c:axId val="15125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55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6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2768"/>
        <c:axId val="1615262640"/>
      </c:lineChart>
      <c:catAx>
        <c:axId val="161528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8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63728"/>
        <c:axId val="1615264272"/>
      </c:lineChart>
      <c:catAx>
        <c:axId val="16152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6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63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5824"/>
        <c:axId val="1615296368"/>
      </c:lineChart>
      <c:catAx>
        <c:axId val="161529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6912"/>
        <c:axId val="1615305072"/>
      </c:lineChart>
      <c:catAx>
        <c:axId val="16152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6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3648"/>
        <c:axId val="1615294192"/>
      </c:lineChart>
      <c:catAx>
        <c:axId val="16152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4528"/>
        <c:axId val="1615309424"/>
      </c:lineChart>
      <c:catAx>
        <c:axId val="161530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21936"/>
        <c:axId val="1615301264"/>
      </c:lineChart>
      <c:catAx>
        <c:axId val="161532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2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3984"/>
        <c:axId val="1615302352"/>
      </c:lineChart>
      <c:catAx>
        <c:axId val="16153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22480"/>
        <c:axId val="1615321392"/>
      </c:lineChart>
      <c:catAx>
        <c:axId val="161532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2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2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2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5408"/>
        <c:axId val="1615299088"/>
      </c:lineChart>
      <c:catAx>
        <c:axId val="161531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5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75-4D0C-BA24-866DB2F4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58720"/>
        <c:axId val="1512559808"/>
      </c:lineChart>
      <c:catAx>
        <c:axId val="15125587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2559808"/>
        <c:crosses val="autoZero"/>
        <c:auto val="1"/>
        <c:lblAlgn val="ctr"/>
        <c:lblOffset val="100"/>
        <c:tickMarkSkip val="1"/>
        <c:noMultiLvlLbl val="0"/>
      </c:catAx>
      <c:valAx>
        <c:axId val="151255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5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5952"/>
        <c:axId val="1615305616"/>
      </c:lineChart>
      <c:catAx>
        <c:axId val="16153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6160"/>
        <c:axId val="1615309968"/>
      </c:lineChart>
      <c:catAx>
        <c:axId val="16153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6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7792"/>
        <c:axId val="1615293104"/>
      </c:lineChart>
      <c:catAx>
        <c:axId val="16153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6704"/>
        <c:axId val="1615307248"/>
      </c:lineChart>
      <c:catAx>
        <c:axId val="161530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6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0720"/>
        <c:axId val="1615308336"/>
      </c:lineChart>
      <c:catAx>
        <c:axId val="161530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3440"/>
        <c:axId val="1615314864"/>
      </c:lineChart>
      <c:catAx>
        <c:axId val="16153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3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0512"/>
        <c:axId val="1615292560"/>
      </c:lineChart>
      <c:catAx>
        <c:axId val="16153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02896"/>
        <c:axId val="1615313776"/>
      </c:lineChart>
      <c:catAx>
        <c:axId val="161530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7456"/>
        <c:axId val="1615308880"/>
      </c:lineChart>
      <c:catAx>
        <c:axId val="161529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1056"/>
        <c:axId val="1615301808"/>
      </c:lineChart>
      <c:catAx>
        <c:axId val="161531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1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1-4B54-9B59-8EB944F7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60352"/>
        <c:axId val="1511016352"/>
      </c:lineChart>
      <c:catAx>
        <c:axId val="15125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101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101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256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4320"/>
        <c:axId val="1615294736"/>
      </c:lineChart>
      <c:catAx>
        <c:axId val="161531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1600"/>
        <c:axId val="1615318672"/>
      </c:lineChart>
      <c:catAx>
        <c:axId val="16153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1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2144"/>
        <c:axId val="1615312688"/>
      </c:lineChart>
      <c:catAx>
        <c:axId val="161531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3232"/>
        <c:axId val="1615300176"/>
      </c:lineChart>
      <c:catAx>
        <c:axId val="16153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0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0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6496"/>
        <c:axId val="1615319760"/>
      </c:lineChart>
      <c:catAx>
        <c:axId val="161531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8000"/>
        <c:axId val="1615317040"/>
      </c:lineChart>
      <c:catAx>
        <c:axId val="161529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8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5280"/>
        <c:axId val="1615319216"/>
      </c:lineChart>
      <c:catAx>
        <c:axId val="161529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20304"/>
        <c:axId val="1615317584"/>
      </c:lineChart>
      <c:catAx>
        <c:axId val="16153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1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20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98544"/>
        <c:axId val="1615320848"/>
      </c:lineChart>
      <c:catAx>
        <c:axId val="161529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2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32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18128"/>
        <c:axId val="1615299632"/>
      </c:lineChart>
      <c:catAx>
        <c:axId val="16153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29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529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31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2-4BA9-A9BA-092AFB9B3D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32-4BA9-A9BA-092AFB9B3D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32-4BA9-A9BA-092AFB9B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015264"/>
        <c:axId val="1511009824"/>
      </c:lineChart>
      <c:catAx>
        <c:axId val="15110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100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100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1015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4016"/>
        <c:axId val="1620569872"/>
      </c:lineChart>
      <c:catAx>
        <c:axId val="16205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7280"/>
        <c:axId val="1620597616"/>
      </c:lineChart>
      <c:catAx>
        <c:axId val="162058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7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7072"/>
        <c:axId val="1620594896"/>
      </c:lineChart>
      <c:catAx>
        <c:axId val="162059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9328"/>
        <c:axId val="1620585104"/>
      </c:lineChart>
      <c:catAx>
        <c:axId val="162056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9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8368"/>
        <c:axId val="1620572592"/>
      </c:lineChart>
      <c:catAx>
        <c:axId val="162058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6400"/>
        <c:axId val="1620580752"/>
      </c:lineChart>
      <c:catAx>
        <c:axId val="162057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6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8160"/>
        <c:axId val="1620587824"/>
      </c:lineChart>
      <c:catAx>
        <c:axId val="162059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1088"/>
        <c:axId val="1620595984"/>
      </c:lineChart>
      <c:catAx>
        <c:axId val="16205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1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3680"/>
        <c:axId val="1620570416"/>
      </c:lineChart>
      <c:catAx>
        <c:axId val="162057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3136"/>
        <c:axId val="1620585648"/>
      </c:lineChart>
      <c:catAx>
        <c:axId val="162057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3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94-4AA0-816C-C8BAEE14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9616"/>
        <c:axId val="1547215056"/>
      </c:lineChart>
      <c:catAx>
        <c:axId val="154720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720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0960"/>
        <c:axId val="1620575856"/>
      </c:lineChart>
      <c:catAx>
        <c:axId val="162057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4224"/>
        <c:axId val="1620578032"/>
      </c:lineChart>
      <c:catAx>
        <c:axId val="162057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8912"/>
        <c:axId val="1620574768"/>
      </c:lineChart>
      <c:catAx>
        <c:axId val="162058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0000"/>
        <c:axId val="1620576944"/>
      </c:lineChart>
      <c:catAx>
        <c:axId val="16205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5312"/>
        <c:axId val="1620580208"/>
      </c:lineChart>
      <c:catAx>
        <c:axId val="162057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9456"/>
        <c:axId val="1620582928"/>
      </c:lineChart>
      <c:catAx>
        <c:axId val="162058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9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9664"/>
        <c:axId val="1620571504"/>
      </c:lineChart>
      <c:catAx>
        <c:axId val="162057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0544"/>
        <c:axId val="1620586192"/>
      </c:lineChart>
      <c:catAx>
        <c:axId val="162059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0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1632"/>
        <c:axId val="1620592176"/>
      </c:lineChart>
      <c:catAx>
        <c:axId val="162059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2720"/>
        <c:axId val="1620572048"/>
      </c:lineChart>
      <c:catAx>
        <c:axId val="162059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2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C8-46D4-A86D-FB2B1A7E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5264"/>
        <c:axId val="1547215600"/>
      </c:lineChart>
      <c:catAx>
        <c:axId val="15472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3264"/>
        <c:axId val="1620595440"/>
      </c:lineChart>
      <c:catAx>
        <c:axId val="162059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3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7488"/>
        <c:axId val="1620593808"/>
      </c:lineChart>
      <c:catAx>
        <c:axId val="162057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7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78576"/>
        <c:axId val="1620579120"/>
      </c:lineChart>
      <c:catAx>
        <c:axId val="162057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7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7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1296"/>
        <c:axId val="1620581840"/>
      </c:lineChart>
      <c:catAx>
        <c:axId val="162058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6736"/>
        <c:axId val="1620594352"/>
      </c:lineChart>
      <c:catAx>
        <c:axId val="162058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9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6528"/>
        <c:axId val="1620568240"/>
      </c:lineChart>
      <c:catAx>
        <c:axId val="16205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96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2384"/>
        <c:axId val="1620568784"/>
      </c:lineChart>
      <c:catAx>
        <c:axId val="16205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3472"/>
        <c:axId val="1620584560"/>
      </c:lineChart>
      <c:catAx>
        <c:axId val="162058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8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83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7360"/>
        <c:axId val="1620551376"/>
      </c:lineChart>
      <c:catAx>
        <c:axId val="16205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4640"/>
        <c:axId val="1620556816"/>
      </c:lineChart>
      <c:catAx>
        <c:axId val="16205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4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30-4ECF-8FCE-11034C04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16688"/>
        <c:axId val="1547212880"/>
      </c:lineChart>
      <c:catAx>
        <c:axId val="15472166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7212880"/>
        <c:crosses val="autoZero"/>
        <c:auto val="1"/>
        <c:lblAlgn val="ctr"/>
        <c:lblOffset val="100"/>
        <c:tickMarkSkip val="1"/>
        <c:noMultiLvlLbl val="0"/>
      </c:catAx>
      <c:valAx>
        <c:axId val="154721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7568"/>
        <c:axId val="1620536688"/>
      </c:lineChart>
      <c:catAx>
        <c:axId val="162054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3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7904"/>
        <c:axId val="1620550832"/>
      </c:lineChart>
      <c:catAx>
        <c:axId val="162055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7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5936"/>
        <c:axId val="1620553008"/>
      </c:lineChart>
      <c:catAx>
        <c:axId val="16205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8448"/>
        <c:axId val="1620538320"/>
      </c:lineChart>
      <c:catAx>
        <c:axId val="162055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3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1920"/>
        <c:axId val="1620558992"/>
      </c:lineChart>
      <c:catAx>
        <c:axId val="162055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4432"/>
        <c:axId val="1620538864"/>
      </c:lineChart>
      <c:catAx>
        <c:axId val="16205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3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2464"/>
        <c:axId val="1620564976"/>
      </c:lineChart>
      <c:catAx>
        <c:axId val="16205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5520"/>
        <c:axId val="1620548112"/>
      </c:lineChart>
      <c:catAx>
        <c:axId val="162056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5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2800"/>
        <c:axId val="1620544848"/>
      </c:lineChart>
      <c:catAx>
        <c:axId val="162056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1584"/>
        <c:axId val="1620543216"/>
      </c:lineChart>
      <c:catAx>
        <c:axId val="162054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1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63-4CBF-AC8C-1FEBC957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16144"/>
        <c:axId val="1547210160"/>
      </c:lineChart>
      <c:catAx>
        <c:axId val="154721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5600"/>
        <c:axId val="1620561168"/>
      </c:lineChart>
      <c:catAx>
        <c:axId val="162053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0624"/>
        <c:axId val="1620555728"/>
      </c:lineChart>
      <c:catAx>
        <c:axId val="16205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0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6608"/>
        <c:axId val="1620563888"/>
      </c:lineChart>
      <c:catAx>
        <c:axId val="162056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9536"/>
        <c:axId val="1620561712"/>
      </c:lineChart>
      <c:catAx>
        <c:axId val="162055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9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3424"/>
        <c:axId val="1620566064"/>
      </c:lineChart>
      <c:catAx>
        <c:axId val="162053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3552"/>
        <c:axId val="1620560080"/>
      </c:lineChart>
      <c:catAx>
        <c:axId val="16205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3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4096"/>
        <c:axId val="1620562256"/>
      </c:lineChart>
      <c:catAx>
        <c:axId val="16205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7232"/>
        <c:axId val="1620555184"/>
      </c:lineChart>
      <c:catAx>
        <c:axId val="162053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4304"/>
        <c:axId val="1620545392"/>
      </c:lineChart>
      <c:catAx>
        <c:axId val="16205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3760"/>
        <c:axId val="1620563344"/>
      </c:lineChart>
      <c:catAx>
        <c:axId val="162054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3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8-47A1-A56D-4C60BE86A8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8-47A1-A56D-4C60BE86A8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8-47A1-A56D-4C60BE86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10704"/>
        <c:axId val="1547211792"/>
      </c:lineChart>
      <c:catAx>
        <c:axId val="154721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0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56272"/>
        <c:axId val="1620549200"/>
      </c:lineChart>
      <c:catAx>
        <c:axId val="16205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6144"/>
        <c:axId val="1620567152"/>
      </c:lineChart>
      <c:catAx>
        <c:axId val="162053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6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6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7776"/>
        <c:axId val="1620533968"/>
      </c:lineChart>
      <c:catAx>
        <c:axId val="162053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3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67696"/>
        <c:axId val="1620534512"/>
      </c:lineChart>
      <c:catAx>
        <c:axId val="16205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3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67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5056"/>
        <c:axId val="1620539408"/>
      </c:lineChart>
      <c:catAx>
        <c:axId val="162053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3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9952"/>
        <c:axId val="1620540496"/>
      </c:lineChart>
      <c:catAx>
        <c:axId val="162053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39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1040"/>
        <c:axId val="1620542128"/>
      </c:lineChart>
      <c:catAx>
        <c:axId val="16205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2672"/>
        <c:axId val="1620546480"/>
      </c:lineChart>
      <c:catAx>
        <c:axId val="16205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2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7024"/>
        <c:axId val="1620548656"/>
      </c:lineChart>
      <c:catAx>
        <c:axId val="16205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4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49744"/>
        <c:axId val="1620550288"/>
      </c:lineChart>
      <c:catAx>
        <c:axId val="162054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5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054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33-4506-88B3-63E97E3C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2544"/>
        <c:axId val="1547209072"/>
      </c:lineChart>
      <c:catAx>
        <c:axId val="154720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0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720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2432"/>
        <c:axId val="1626845024"/>
      </c:lineChart>
      <c:catAx>
        <c:axId val="16268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6240"/>
        <c:axId val="1626839584"/>
      </c:lineChart>
      <c:catAx>
        <c:axId val="16268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6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0256"/>
        <c:axId val="1626856992"/>
      </c:lineChart>
      <c:catAx>
        <c:axId val="16268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6112"/>
        <c:axId val="1626862976"/>
      </c:lineChart>
      <c:catAx>
        <c:axId val="16268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6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6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3520"/>
        <c:axId val="1626865696"/>
      </c:lineChart>
      <c:catAx>
        <c:axId val="16268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6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1008"/>
        <c:axId val="1626840672"/>
      </c:lineChart>
      <c:catAx>
        <c:axId val="16268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1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0800"/>
        <c:axId val="1626838496"/>
      </c:lineChart>
      <c:catAx>
        <c:axId val="16268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7536"/>
        <c:axId val="1626853184"/>
      </c:lineChart>
      <c:catAx>
        <c:axId val="16268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7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4272"/>
        <c:axId val="1626864064"/>
      </c:lineChart>
      <c:catAx>
        <c:axId val="1626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6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4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1552"/>
        <c:axId val="1626841760"/>
      </c:lineChart>
      <c:catAx>
        <c:axId val="16268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1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8-447C-8F45-385F015B1FE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7408"/>
        <c:axId val="1548167952"/>
      </c:lineChart>
      <c:catAx>
        <c:axId val="15481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AD-4849-994E-D2B09379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5808"/>
        <c:axId val="1547204720"/>
      </c:lineChart>
      <c:catAx>
        <c:axId val="154720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0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8832"/>
        <c:axId val="1626846656"/>
      </c:lineChart>
      <c:catAx>
        <c:axId val="162684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33056"/>
        <c:axId val="1626853728"/>
      </c:lineChart>
      <c:catAx>
        <c:axId val="16268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4608"/>
        <c:axId val="1626858080"/>
      </c:lineChart>
      <c:catAx>
        <c:axId val="16268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5568"/>
        <c:axId val="1626859168"/>
      </c:lineChart>
      <c:catAx>
        <c:axId val="16268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5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6784"/>
        <c:axId val="1626854816"/>
      </c:lineChart>
      <c:catAx>
        <c:axId val="16268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2304"/>
        <c:axId val="1626852640"/>
      </c:lineChart>
      <c:catAx>
        <c:axId val="16268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2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39040"/>
        <c:axId val="1626834688"/>
      </c:lineChart>
      <c:catAx>
        <c:axId val="1626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33600"/>
        <c:axId val="1626867328"/>
      </c:lineChart>
      <c:catAx>
        <c:axId val="16268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6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3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1344"/>
        <c:axId val="1626834144"/>
      </c:lineChart>
      <c:catAx>
        <c:axId val="16268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5152"/>
        <c:axId val="1626855360"/>
      </c:lineChart>
      <c:catAx>
        <c:axId val="16268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5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4-474D-90D2-067AD375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3088"/>
        <c:axId val="1547217232"/>
      </c:lineChart>
      <c:catAx>
        <c:axId val="15472030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7217232"/>
        <c:crosses val="autoZero"/>
        <c:auto val="1"/>
        <c:lblAlgn val="ctr"/>
        <c:lblOffset val="100"/>
        <c:tickMarkSkip val="1"/>
        <c:noMultiLvlLbl val="0"/>
      </c:catAx>
      <c:valAx>
        <c:axId val="154721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5904"/>
        <c:axId val="1626849376"/>
      </c:lineChart>
      <c:catAx>
        <c:axId val="16268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37408"/>
        <c:axId val="1626852096"/>
      </c:lineChart>
      <c:catAx>
        <c:axId val="16268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7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7200"/>
        <c:axId val="1626835232"/>
      </c:lineChart>
      <c:catAx>
        <c:axId val="162684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35776"/>
        <c:axId val="1626840128"/>
      </c:lineChart>
      <c:catAx>
        <c:axId val="16268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1888"/>
        <c:axId val="1626841216"/>
      </c:lineChart>
      <c:catAx>
        <c:axId val="16268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3392"/>
        <c:axId val="1626836320"/>
      </c:lineChart>
      <c:catAx>
        <c:axId val="16268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3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7744"/>
        <c:axId val="1626858624"/>
      </c:lineChart>
      <c:catAx>
        <c:axId val="16268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6448"/>
        <c:axId val="1626859712"/>
      </c:lineChart>
      <c:catAx>
        <c:axId val="16268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6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0464"/>
        <c:axId val="1626849920"/>
      </c:lineChart>
      <c:catAx>
        <c:axId val="16268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5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8288"/>
        <c:axId val="1626836864"/>
      </c:lineChart>
      <c:catAx>
        <c:axId val="16268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3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8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0-46FD-8A72-7A175C93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17776"/>
        <c:axId val="1547208528"/>
      </c:lineChart>
      <c:catAx>
        <c:axId val="154721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0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37952"/>
        <c:axId val="1626842848"/>
      </c:lineChart>
      <c:catAx>
        <c:axId val="16268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3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3936"/>
        <c:axId val="1626844480"/>
      </c:lineChart>
      <c:catAx>
        <c:axId val="16268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4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43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6160"/>
        <c:axId val="1626875488"/>
      </c:lineChart>
      <c:catAx>
        <c:axId val="16268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0176"/>
        <c:axId val="1626889088"/>
      </c:lineChart>
      <c:catAx>
        <c:axId val="16268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0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3984"/>
        <c:axId val="1626871680"/>
      </c:lineChart>
      <c:catAx>
        <c:axId val="16268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7792"/>
        <c:axId val="1626884736"/>
      </c:lineChart>
      <c:catAx>
        <c:axId val="16268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0720"/>
        <c:axId val="1626891808"/>
      </c:lineChart>
      <c:catAx>
        <c:axId val="16268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8752"/>
        <c:axId val="1626892896"/>
      </c:lineChart>
      <c:catAx>
        <c:axId val="16268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8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1136"/>
        <c:axId val="1626877664"/>
      </c:lineChart>
      <c:catAx>
        <c:axId val="16268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0512"/>
        <c:axId val="1626899968"/>
      </c:lineChart>
      <c:catAx>
        <c:axId val="16269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0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B-43E9-922E-5D6A8BBF0C9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B-43E9-922E-5D6A8BBF0C9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B-43E9-922E-5D6A8BBF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3632"/>
        <c:axId val="1547211248"/>
      </c:lineChart>
      <c:catAx>
        <c:axId val="154720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3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8880"/>
        <c:axId val="1626894528"/>
      </c:lineChart>
      <c:catAx>
        <c:axId val="16268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5824"/>
        <c:axId val="1626889632"/>
      </c:lineChart>
      <c:catAx>
        <c:axId val="16268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5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9504"/>
        <c:axId val="1626895072"/>
      </c:lineChart>
      <c:catAx>
        <c:axId val="16268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3104"/>
        <c:axId val="1626893440"/>
      </c:lineChart>
      <c:catAx>
        <c:axId val="16268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5616"/>
        <c:axId val="1626878208"/>
      </c:lineChart>
      <c:catAx>
        <c:axId val="16268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5280"/>
        <c:axId val="1626879296"/>
      </c:lineChart>
      <c:catAx>
        <c:axId val="16268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5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1264"/>
        <c:axId val="1626892352"/>
      </c:lineChart>
      <c:catAx>
        <c:axId val="16268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6704"/>
        <c:axId val="1626873856"/>
      </c:lineChart>
      <c:catAx>
        <c:axId val="16268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7248"/>
        <c:axId val="1626899424"/>
      </c:lineChart>
      <c:catAx>
        <c:axId val="16268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0384"/>
        <c:axId val="1626898336"/>
      </c:lineChart>
      <c:catAx>
        <c:axId val="162688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9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9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0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5D-4278-ABA0-30C53527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13424"/>
        <c:axId val="1547206352"/>
      </c:lineChart>
      <c:catAx>
        <c:axId val="154721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0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2768"/>
        <c:axId val="1626879840"/>
      </c:lineChart>
      <c:catAx>
        <c:axId val="16268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0928"/>
        <c:axId val="1626881472"/>
      </c:lineChart>
      <c:catAx>
        <c:axId val="16268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0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2016"/>
        <c:axId val="1626868416"/>
      </c:lineChart>
      <c:catAx>
        <c:axId val="16268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6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3648"/>
        <c:axId val="1626876032"/>
      </c:lineChart>
      <c:catAx>
        <c:axId val="16268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3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1056"/>
        <c:axId val="1626874400"/>
      </c:lineChart>
      <c:catAx>
        <c:axId val="16269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4944"/>
        <c:axId val="1626876576"/>
      </c:lineChart>
      <c:catAx>
        <c:axId val="16268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4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0048"/>
        <c:axId val="1626867872"/>
      </c:lineChart>
      <c:catAx>
        <c:axId val="16268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6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1600"/>
        <c:axId val="1626902144"/>
      </c:lineChart>
      <c:catAx>
        <c:axId val="16269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1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7120"/>
        <c:axId val="1626886368"/>
      </c:lineChart>
      <c:catAx>
        <c:axId val="16268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68960"/>
        <c:axId val="1626882560"/>
      </c:lineChart>
      <c:catAx>
        <c:axId val="16268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6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F7-4078-831E-7C771044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4176"/>
        <c:axId val="1547214512"/>
      </c:lineChart>
      <c:catAx>
        <c:axId val="154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0592"/>
        <c:axId val="1626888000"/>
      </c:lineChart>
      <c:catAx>
        <c:axId val="16268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2224"/>
        <c:axId val="1626873312"/>
      </c:lineChart>
      <c:catAx>
        <c:axId val="16268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7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72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4192"/>
        <c:axId val="1626886912"/>
      </c:lineChart>
      <c:catAx>
        <c:axId val="16268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87456"/>
        <c:axId val="1626888544"/>
      </c:lineChart>
      <c:catAx>
        <c:axId val="16268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8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88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6624"/>
        <c:axId val="1626929888"/>
      </c:lineChart>
      <c:catAx>
        <c:axId val="16269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5872"/>
        <c:axId val="1626904320"/>
      </c:lineChart>
      <c:catAx>
        <c:axId val="16269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5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9760"/>
        <c:axId val="1626923904"/>
      </c:lineChart>
      <c:catAx>
        <c:axId val="16269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0432"/>
        <c:axId val="1626928800"/>
      </c:lineChart>
      <c:catAx>
        <c:axId val="16269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0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0976"/>
        <c:axId val="1626931520"/>
      </c:lineChart>
      <c:catAx>
        <c:axId val="16269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9008"/>
        <c:axId val="1626933696"/>
      </c:lineChart>
      <c:catAx>
        <c:axId val="16269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9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4F-468E-8610-74362C21B8A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4F-468E-8610-74362C21B8A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4F-468E-8610-74362C21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6896"/>
        <c:axId val="1547213968"/>
      </c:lineChart>
      <c:catAx>
        <c:axId val="154720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6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9344"/>
        <c:axId val="1626903232"/>
      </c:lineChart>
      <c:catAx>
        <c:axId val="16269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1392"/>
        <c:axId val="1626932064"/>
      </c:lineChart>
      <c:catAx>
        <c:axId val="16269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2688"/>
        <c:axId val="1626928256"/>
      </c:lineChart>
      <c:catAx>
        <c:axId val="16269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6416"/>
        <c:axId val="1626915744"/>
      </c:lineChart>
      <c:catAx>
        <c:axId val="16269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6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2608"/>
        <c:axId val="1626936960"/>
      </c:lineChart>
      <c:catAx>
        <c:axId val="16269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3152"/>
        <c:axId val="1626916832"/>
      </c:lineChart>
      <c:catAx>
        <c:axId val="16269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3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4240"/>
        <c:axId val="1626913568"/>
      </c:lineChart>
      <c:catAx>
        <c:axId val="16269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4784"/>
        <c:axId val="1626916288"/>
      </c:lineChart>
      <c:catAx>
        <c:axId val="16269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4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4656"/>
        <c:axId val="1626905408"/>
      </c:lineChart>
      <c:catAx>
        <c:axId val="16269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7040"/>
        <c:axId val="1626927168"/>
      </c:lineChart>
      <c:catAx>
        <c:axId val="16269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7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93-4F10-AA58-9FA13410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7440"/>
        <c:axId val="1547212336"/>
      </c:lineChart>
      <c:catAx>
        <c:axId val="154720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1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21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8128"/>
        <c:axId val="1626915200"/>
      </c:lineChart>
      <c:catAx>
        <c:axId val="16269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7376"/>
        <c:axId val="1626920640"/>
      </c:lineChart>
      <c:catAx>
        <c:axId val="16269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7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3024"/>
        <c:axId val="1626919552"/>
      </c:lineChart>
      <c:catAx>
        <c:axId val="1626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3360"/>
        <c:axId val="1626924448"/>
      </c:lineChart>
      <c:catAx>
        <c:axId val="16269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0096"/>
        <c:axId val="1626921184"/>
      </c:lineChart>
      <c:catAx>
        <c:axId val="16269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7920"/>
        <c:axId val="1626935328"/>
      </c:lineChart>
      <c:catAx>
        <c:axId val="16269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7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1728"/>
        <c:axId val="1626903776"/>
      </c:lineChart>
      <c:catAx>
        <c:axId val="16269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1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8464"/>
        <c:axId val="1626904864"/>
      </c:lineChart>
      <c:catAx>
        <c:axId val="16269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8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2272"/>
        <c:axId val="1626927712"/>
      </c:lineChart>
      <c:catAx>
        <c:axId val="16269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5952"/>
        <c:axId val="1626906496"/>
      </c:lineChart>
      <c:catAx>
        <c:axId val="16269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5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E0-4F5C-874F-8870986E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07984"/>
        <c:axId val="1548171216"/>
      </c:lineChart>
      <c:catAx>
        <c:axId val="15472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7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7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720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7584"/>
        <c:axId val="1626908672"/>
      </c:lineChart>
      <c:catAx>
        <c:axId val="16269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2816"/>
        <c:axId val="1626924992"/>
      </c:lineChart>
      <c:catAx>
        <c:axId val="16269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2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5536"/>
        <c:axId val="1626909216"/>
      </c:lineChart>
      <c:catAx>
        <c:axId val="16269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0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0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0304"/>
        <c:axId val="1626910848"/>
      </c:lineChart>
      <c:catAx>
        <c:axId val="16269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0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1936"/>
        <c:axId val="1626912480"/>
      </c:lineChart>
      <c:catAx>
        <c:axId val="16269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1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14112"/>
        <c:axId val="1626926080"/>
      </c:lineChart>
      <c:catAx>
        <c:axId val="16269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2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2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1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60352"/>
        <c:axId val="1626961984"/>
      </c:lineChart>
      <c:catAx>
        <c:axId val="16269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6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6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6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7504"/>
        <c:axId val="1626949472"/>
      </c:lineChart>
      <c:catAx>
        <c:axId val="16269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7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0016"/>
        <c:axId val="1626960896"/>
      </c:lineChart>
      <c:catAx>
        <c:axId val="16269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6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6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61440"/>
        <c:axId val="1626948384"/>
      </c:lineChart>
      <c:catAx>
        <c:axId val="16269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61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30-4547-A727-2823C1E7D5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30-4547-A727-2823C1E7D5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30-4547-A727-2823C1E7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0880"/>
        <c:axId val="1548162512"/>
      </c:lineChart>
      <c:catAx>
        <c:axId val="15481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7840"/>
        <c:axId val="1626963072"/>
      </c:lineChart>
      <c:catAx>
        <c:axId val="16269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6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6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5120"/>
        <c:axId val="1626948928"/>
      </c:lineChart>
      <c:catAx>
        <c:axId val="16269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5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0560"/>
        <c:axId val="1626962528"/>
      </c:lineChart>
      <c:catAx>
        <c:axId val="162695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6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6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1648"/>
        <c:axId val="1626938048"/>
      </c:lineChart>
      <c:catAx>
        <c:axId val="16269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1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6208"/>
        <c:axId val="1626955456"/>
      </c:lineChart>
      <c:catAx>
        <c:axId val="16269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592"/>
        <c:axId val="1626952192"/>
      </c:lineChart>
      <c:catAx>
        <c:axId val="16269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8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1104"/>
        <c:axId val="1626956000"/>
      </c:lineChart>
      <c:catAx>
        <c:axId val="16269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1856"/>
        <c:axId val="1626952736"/>
      </c:lineChart>
      <c:catAx>
        <c:axId val="16269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1312"/>
        <c:axId val="1626953280"/>
      </c:lineChart>
      <c:catAx>
        <c:axId val="1626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3824"/>
        <c:axId val="1626957088"/>
      </c:lineChart>
      <c:catAx>
        <c:axId val="16269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3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0-4F2B-B0BF-636531CF94B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9040"/>
        <c:axId val="1548169584"/>
      </c:lineChart>
      <c:catAx>
        <c:axId val="154816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E5-4D2D-8A9A-3CB201AF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4688"/>
        <c:axId val="1548161424"/>
      </c:lineChart>
      <c:catAx>
        <c:axId val="15481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6544"/>
        <c:axId val="1626954368"/>
      </c:lineChart>
      <c:catAx>
        <c:axId val="16269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6752"/>
        <c:axId val="1626940224"/>
      </c:lineChart>
      <c:catAx>
        <c:axId val="16269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6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9680"/>
        <c:axId val="1626939136"/>
      </c:lineChart>
      <c:catAx>
        <c:axId val="16269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3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3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7632"/>
        <c:axId val="1626959808"/>
      </c:lineChart>
      <c:catAx>
        <c:axId val="16269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7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912"/>
        <c:axId val="1626958176"/>
      </c:lineChart>
      <c:catAx>
        <c:axId val="16269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2400"/>
        <c:axId val="1626958720"/>
      </c:lineChart>
      <c:catAx>
        <c:axId val="16269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5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2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9264"/>
        <c:axId val="1626940768"/>
      </c:lineChart>
      <c:catAx>
        <c:axId val="16269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5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2944"/>
        <c:axId val="1626945664"/>
      </c:lineChart>
      <c:catAx>
        <c:axId val="16269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2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3488"/>
        <c:axId val="1626947296"/>
      </c:lineChart>
      <c:catAx>
        <c:axId val="16269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4032"/>
        <c:axId val="1626944576"/>
      </c:lineChart>
      <c:catAx>
        <c:axId val="16269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94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694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Gowning room 1_11067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2228045261924081"/>
          <c:y val="8.628743162497516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58216609250401E-2"/>
          <c:y val="0.14972406071829586"/>
          <c:w val="0.79139273324294501"/>
          <c:h val="0.6960648275608906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'Gowning room 1 (11067)'!$O$14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(11067)'!$O$15:$O$63</c:f>
              <c:numCache>
                <c:formatCode>General</c:formatCode>
                <c:ptCount val="49"/>
                <c:pt idx="25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48165232"/>
        <c:axId val="1548168496"/>
      </c:barChart>
      <c:lineChart>
        <c:grouping val="standard"/>
        <c:varyColors val="0"/>
        <c:ser>
          <c:idx val="0"/>
          <c:order val="0"/>
          <c:tx>
            <c:strRef>
              <c:f>'Gowning room 1 (11067)'!$I$14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(11067)'!$I$15:$I$63</c:f>
              <c:numCache>
                <c:formatCode>General</c:formatCode>
                <c:ptCount val="49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F-4415-AB79-C82681968B04}"/>
            </c:ext>
          </c:extLst>
        </c:ser>
        <c:ser>
          <c:idx val="1"/>
          <c:order val="1"/>
          <c:tx>
            <c:strRef>
              <c:f>'Gowning room 1 (11067)'!$H$14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(11067)'!$H$15:$H$63</c:f>
              <c:numCache>
                <c:formatCode>General</c:formatCode>
                <c:ptCount val="49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6E5F-4415-AB79-C82681968B04}"/>
            </c:ext>
          </c:extLst>
        </c:ser>
        <c:ser>
          <c:idx val="2"/>
          <c:order val="2"/>
          <c:tx>
            <c:strRef>
              <c:f>'Gowning room 1 (11067)'!$M$14</c:f>
              <c:strCache>
                <c:ptCount val="1"/>
                <c:pt idx="0">
                  <c:v>11067_1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(11067)'!$M$15:$M$63</c:f>
              <c:numCache>
                <c:formatCode>General</c:formatCode>
                <c:ptCount val="49"/>
                <c:pt idx="0">
                  <c:v>2970</c:v>
                </c:pt>
                <c:pt idx="1">
                  <c:v>910</c:v>
                </c:pt>
                <c:pt idx="2">
                  <c:v>1040</c:v>
                </c:pt>
                <c:pt idx="3">
                  <c:v>670</c:v>
                </c:pt>
                <c:pt idx="4">
                  <c:v>8900</c:v>
                </c:pt>
                <c:pt idx="5">
                  <c:v>1570</c:v>
                </c:pt>
                <c:pt idx="6">
                  <c:v>13450</c:v>
                </c:pt>
                <c:pt idx="7">
                  <c:v>12400</c:v>
                </c:pt>
                <c:pt idx="8">
                  <c:v>6440</c:v>
                </c:pt>
                <c:pt idx="9">
                  <c:v>2800</c:v>
                </c:pt>
                <c:pt idx="10">
                  <c:v>430</c:v>
                </c:pt>
                <c:pt idx="11">
                  <c:v>4790</c:v>
                </c:pt>
                <c:pt idx="12">
                  <c:v>5240</c:v>
                </c:pt>
                <c:pt idx="13">
                  <c:v>1570</c:v>
                </c:pt>
                <c:pt idx="14">
                  <c:v>350</c:v>
                </c:pt>
                <c:pt idx="15">
                  <c:v>330</c:v>
                </c:pt>
                <c:pt idx="16">
                  <c:v>80</c:v>
                </c:pt>
                <c:pt idx="17">
                  <c:v>680</c:v>
                </c:pt>
                <c:pt idx="18">
                  <c:v>1510</c:v>
                </c:pt>
                <c:pt idx="19">
                  <c:v>1330</c:v>
                </c:pt>
                <c:pt idx="20">
                  <c:v>4530</c:v>
                </c:pt>
                <c:pt idx="21">
                  <c:v>4440</c:v>
                </c:pt>
                <c:pt idx="22">
                  <c:v>2480</c:v>
                </c:pt>
                <c:pt idx="23">
                  <c:v>9380</c:v>
                </c:pt>
                <c:pt idx="24">
                  <c:v>2820</c:v>
                </c:pt>
                <c:pt idx="25">
                  <c:v>32860</c:v>
                </c:pt>
                <c:pt idx="26">
                  <c:v>1720</c:v>
                </c:pt>
                <c:pt idx="27">
                  <c:v>590</c:v>
                </c:pt>
                <c:pt idx="28">
                  <c:v>820</c:v>
                </c:pt>
                <c:pt idx="29">
                  <c:v>4340</c:v>
                </c:pt>
                <c:pt idx="30">
                  <c:v>2580</c:v>
                </c:pt>
                <c:pt idx="31">
                  <c:v>290</c:v>
                </c:pt>
                <c:pt idx="32">
                  <c:v>4680</c:v>
                </c:pt>
                <c:pt idx="33">
                  <c:v>340</c:v>
                </c:pt>
                <c:pt idx="34">
                  <c:v>210</c:v>
                </c:pt>
                <c:pt idx="35">
                  <c:v>9300</c:v>
                </c:pt>
                <c:pt idx="36">
                  <c:v>1420</c:v>
                </c:pt>
                <c:pt idx="37">
                  <c:v>800</c:v>
                </c:pt>
                <c:pt idx="38">
                  <c:v>4770</c:v>
                </c:pt>
                <c:pt idx="39">
                  <c:v>9190</c:v>
                </c:pt>
                <c:pt idx="40">
                  <c:v>11820</c:v>
                </c:pt>
                <c:pt idx="41">
                  <c:v>7240</c:v>
                </c:pt>
                <c:pt idx="42">
                  <c:v>1290</c:v>
                </c:pt>
                <c:pt idx="43">
                  <c:v>240</c:v>
                </c:pt>
                <c:pt idx="44">
                  <c:v>25920</c:v>
                </c:pt>
                <c:pt idx="45">
                  <c:v>720</c:v>
                </c:pt>
                <c:pt idx="46">
                  <c:v>450</c:v>
                </c:pt>
                <c:pt idx="47">
                  <c:v>2180</c:v>
                </c:pt>
                <c:pt idx="48">
                  <c:v>2080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F-4415-AB79-C8268196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5232"/>
        <c:axId val="1548168496"/>
        <c:extLst xmlns:c16r2="http://schemas.microsoft.com/office/drawing/2015/06/chart"/>
      </c:lineChart>
      <c:catAx>
        <c:axId val="15481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903387295879092E-3"/>
              <c:y val="4.147097874360967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spPr>
          <a:ln>
            <a:solidFill>
              <a:srgbClr val="0070C0"/>
            </a:solidFill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68496"/>
        <c:crossesAt val="0"/>
        <c:auto val="0"/>
        <c:lblAlgn val="ctr"/>
        <c:lblOffset val="100"/>
        <c:tickLblSkip val="1"/>
        <c:noMultiLvlLbl val="0"/>
      </c:catAx>
      <c:valAx>
        <c:axId val="1548168496"/>
        <c:scaling>
          <c:orientation val="minMax"/>
          <c:max val="40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8484788026547645"/>
              <c:y val="0.85475617526446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65232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922769765760866"/>
          <c:y val="0.3218482056504583"/>
          <c:w val="0.12922220253126945"/>
          <c:h val="0.3045611651484740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7040"/>
        <c:axId val="1638837920"/>
      </c:lineChart>
      <c:catAx>
        <c:axId val="16388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1728"/>
        <c:axId val="1638850432"/>
      </c:lineChart>
      <c:catAx>
        <c:axId val="16388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5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1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5200"/>
        <c:axId val="1638849344"/>
      </c:lineChart>
      <c:catAx>
        <c:axId val="16388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3024"/>
        <c:axId val="1638827584"/>
      </c:lineChart>
      <c:catAx>
        <c:axId val="1638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3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5744"/>
        <c:axId val="1638829760"/>
      </c:lineChart>
      <c:catAx>
        <c:axId val="16388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0304"/>
        <c:axId val="1638844448"/>
      </c:lineChart>
      <c:catAx>
        <c:axId val="16388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0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2688"/>
        <c:axId val="1638837376"/>
      </c:lineChart>
      <c:catAx>
        <c:axId val="16388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2272"/>
        <c:axId val="1638826496"/>
      </c:lineChart>
      <c:catAx>
        <c:axId val="16388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2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8128"/>
        <c:axId val="1638843360"/>
      </c:lineChart>
      <c:catAx>
        <c:axId val="163882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2816"/>
        <c:axId val="1638824864"/>
      </c:lineChart>
      <c:catAx>
        <c:axId val="16388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2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Gowning room 1_11067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23962663511551"/>
          <c:y val="3.5938091848027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36778019865074E-2"/>
          <c:y val="0.12811505450528646"/>
          <c:w val="0.82035854850027123"/>
          <c:h val="0.6960648275608906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'Gowning room 1 (11067)'!$P$13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(11067)'!$P$15:$P$63</c:f>
              <c:numCache>
                <c:formatCode>General</c:formatCode>
                <c:ptCount val="49"/>
                <c:pt idx="25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548158160"/>
        <c:axId val="1548165776"/>
      </c:barChart>
      <c:lineChart>
        <c:grouping val="standard"/>
        <c:varyColors val="0"/>
        <c:ser>
          <c:idx val="0"/>
          <c:order val="0"/>
          <c:tx>
            <c:strRef>
              <c:f>'Gowning room 1 (11067)'!$K$14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(11067)'!$K$15:$K$63</c:f>
              <c:numCache>
                <c:formatCode>General</c:formatCode>
                <c:ptCount val="49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8-43EE-8663-375F6C0EEB5C}"/>
            </c:ext>
          </c:extLst>
        </c:ser>
        <c:ser>
          <c:idx val="1"/>
          <c:order val="1"/>
          <c:tx>
            <c:strRef>
              <c:f>'Gowning room 1 (11067)'!$J$14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(11067)'!$J$15:$J$63</c:f>
              <c:numCache>
                <c:formatCode>General</c:formatCode>
                <c:ptCount val="49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B38-43EE-8663-375F6C0EEB5C}"/>
            </c:ext>
          </c:extLst>
        </c:ser>
        <c:ser>
          <c:idx val="2"/>
          <c:order val="2"/>
          <c:tx>
            <c:strRef>
              <c:f>'Gowning room 1 (11067)'!$N$14</c:f>
              <c:strCache>
                <c:ptCount val="1"/>
                <c:pt idx="0">
                  <c:v>11067_1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cat>
            <c:numRef>
              <c:f>'Gowning room 1 (11067)'!$L$15:$L$63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room 1 (11067)'!$N$15:$N$63</c:f>
              <c:numCache>
                <c:formatCode>General</c:formatCode>
                <c:ptCount val="49"/>
                <c:pt idx="0">
                  <c:v>240</c:v>
                </c:pt>
                <c:pt idx="1">
                  <c:v>170</c:v>
                </c:pt>
                <c:pt idx="2">
                  <c:v>50</c:v>
                </c:pt>
                <c:pt idx="3">
                  <c:v>60</c:v>
                </c:pt>
                <c:pt idx="4">
                  <c:v>510</c:v>
                </c:pt>
                <c:pt idx="5">
                  <c:v>460</c:v>
                </c:pt>
                <c:pt idx="6">
                  <c:v>950</c:v>
                </c:pt>
                <c:pt idx="7">
                  <c:v>800</c:v>
                </c:pt>
                <c:pt idx="8">
                  <c:v>790</c:v>
                </c:pt>
                <c:pt idx="9">
                  <c:v>370</c:v>
                </c:pt>
                <c:pt idx="10">
                  <c:v>70</c:v>
                </c:pt>
                <c:pt idx="11">
                  <c:v>860</c:v>
                </c:pt>
                <c:pt idx="12">
                  <c:v>820</c:v>
                </c:pt>
                <c:pt idx="13">
                  <c:v>170</c:v>
                </c:pt>
                <c:pt idx="14">
                  <c:v>40</c:v>
                </c:pt>
                <c:pt idx="15">
                  <c:v>70</c:v>
                </c:pt>
                <c:pt idx="16">
                  <c:v>20</c:v>
                </c:pt>
                <c:pt idx="17">
                  <c:v>30</c:v>
                </c:pt>
                <c:pt idx="18">
                  <c:v>70</c:v>
                </c:pt>
                <c:pt idx="19">
                  <c:v>40</c:v>
                </c:pt>
                <c:pt idx="20">
                  <c:v>500</c:v>
                </c:pt>
                <c:pt idx="21">
                  <c:v>190</c:v>
                </c:pt>
                <c:pt idx="22">
                  <c:v>480</c:v>
                </c:pt>
                <c:pt idx="23">
                  <c:v>420</c:v>
                </c:pt>
                <c:pt idx="24">
                  <c:v>460</c:v>
                </c:pt>
                <c:pt idx="25">
                  <c:v>1860</c:v>
                </c:pt>
                <c:pt idx="26">
                  <c:v>240</c:v>
                </c:pt>
                <c:pt idx="27">
                  <c:v>60</c:v>
                </c:pt>
                <c:pt idx="28">
                  <c:v>120</c:v>
                </c:pt>
                <c:pt idx="29">
                  <c:v>250</c:v>
                </c:pt>
                <c:pt idx="30">
                  <c:v>170</c:v>
                </c:pt>
                <c:pt idx="31">
                  <c:v>20</c:v>
                </c:pt>
                <c:pt idx="32">
                  <c:v>380</c:v>
                </c:pt>
                <c:pt idx="33">
                  <c:v>30</c:v>
                </c:pt>
                <c:pt idx="34">
                  <c:v>30</c:v>
                </c:pt>
                <c:pt idx="35">
                  <c:v>520</c:v>
                </c:pt>
                <c:pt idx="36">
                  <c:v>160</c:v>
                </c:pt>
                <c:pt idx="37">
                  <c:v>80</c:v>
                </c:pt>
                <c:pt idx="38">
                  <c:v>650</c:v>
                </c:pt>
                <c:pt idx="39">
                  <c:v>1610</c:v>
                </c:pt>
                <c:pt idx="40">
                  <c:v>1410</c:v>
                </c:pt>
                <c:pt idx="41">
                  <c:v>1360</c:v>
                </c:pt>
                <c:pt idx="42">
                  <c:v>360</c:v>
                </c:pt>
                <c:pt idx="43">
                  <c:v>50</c:v>
                </c:pt>
                <c:pt idx="44">
                  <c:v>1700</c:v>
                </c:pt>
                <c:pt idx="45">
                  <c:v>350</c:v>
                </c:pt>
                <c:pt idx="46">
                  <c:v>110</c:v>
                </c:pt>
                <c:pt idx="47">
                  <c:v>430</c:v>
                </c:pt>
                <c:pt idx="48">
                  <c:v>630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38-43EE-8663-375F6C0E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58160"/>
        <c:axId val="1548165776"/>
        <c:extLst xmlns:c16r2="http://schemas.microsoft.com/office/drawing/2015/06/chart"/>
      </c:lineChart>
      <c:catAx>
        <c:axId val="154815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3.4356288033630174E-4"/>
              <c:y val="1.509650211959356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65776"/>
        <c:crossesAt val="0"/>
        <c:auto val="0"/>
        <c:lblAlgn val="ctr"/>
        <c:lblOffset val="100"/>
        <c:tickLblSkip val="1"/>
        <c:noMultiLvlLbl val="0"/>
      </c:catAx>
      <c:valAx>
        <c:axId val="1548165776"/>
        <c:scaling>
          <c:orientation val="minMax"/>
          <c:max val="35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202676911894796"/>
              <c:y val="0.8309848268571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58160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55440200934987"/>
          <c:y val="0.32822035028754304"/>
          <c:w val="0.11623259979948614"/>
          <c:h val="0.192116161622457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8672"/>
        <c:axId val="1638841184"/>
      </c:lineChart>
      <c:catAx>
        <c:axId val="163882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3904"/>
        <c:axId val="1638840096"/>
      </c:lineChart>
      <c:catAx>
        <c:axId val="16388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8464"/>
        <c:axId val="1638846624"/>
      </c:lineChart>
      <c:catAx>
        <c:axId val="16388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3568"/>
        <c:axId val="1638839008"/>
      </c:lineChart>
      <c:catAx>
        <c:axId val="16388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3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9216"/>
        <c:axId val="1638836288"/>
      </c:lineChart>
      <c:catAx>
        <c:axId val="16388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53152"/>
        <c:axId val="1638830848"/>
      </c:lineChart>
      <c:catAx>
        <c:axId val="16388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3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5408"/>
        <c:axId val="1638844992"/>
      </c:lineChart>
      <c:catAx>
        <c:axId val="16388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3776"/>
        <c:axId val="1638850976"/>
      </c:lineChart>
      <c:catAx>
        <c:axId val="16388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5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3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8256"/>
        <c:axId val="1638836832"/>
      </c:lineChart>
      <c:catAx>
        <c:axId val="16388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5536"/>
        <c:axId val="1638847168"/>
      </c:lineChart>
      <c:catAx>
        <c:axId val="16388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5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Air</a:t>
            </a:r>
            <a:r>
              <a:rPr lang="en-US" baseline="0"/>
              <a:t>born particles </a:t>
            </a:r>
            <a:r>
              <a:rPr lang="vi-VN"/>
              <a:t>monitoring (</a:t>
            </a:r>
            <a:r>
              <a:rPr lang="en-US"/>
              <a:t>0.5 µm</a:t>
            </a:r>
            <a:r>
              <a:rPr lang="vi-VN"/>
              <a:t>)</a:t>
            </a: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434650455927049E-2"/>
          <c:y val="8.0862533692722366E-2"/>
          <c:w val="0.77981529529439197"/>
          <c:h val="0.69606482756089061"/>
        </c:manualLayout>
      </c:layout>
      <c:lineChart>
        <c:grouping val="standard"/>
        <c:varyColors val="0"/>
        <c:ser>
          <c:idx val="0"/>
          <c:order val="0"/>
          <c:tx>
            <c:strRef>
              <c:f>'Gowning 1-aseptic (11075)'!$I$14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1-aseptic (11075)'!$B$15:$B$27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'Gowning 1-aseptic (11075)'!$I$15:$I$27</c:f>
              <c:numCache>
                <c:formatCode>General</c:formatCode>
                <c:ptCount val="13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47-49FC-8E80-9D2DA5C407E2}"/>
            </c:ext>
          </c:extLst>
        </c:ser>
        <c:ser>
          <c:idx val="2"/>
          <c:order val="2"/>
          <c:tx>
            <c:strRef>
              <c:f>'Gowning 1-aseptic (11075)'!$C$13</c:f>
              <c:strCache>
                <c:ptCount val="1"/>
                <c:pt idx="0">
                  <c:v>11075_1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1-aseptic (11075)'!$B$15:$B$27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'Gowning 1-aseptic (11075)'!$C$15:$C$27</c:f>
              <c:numCache>
                <c:formatCode>General</c:formatCode>
                <c:ptCount val="13"/>
                <c:pt idx="0">
                  <c:v>24080</c:v>
                </c:pt>
                <c:pt idx="1">
                  <c:v>720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47-49FC-8E80-9D2DA5C4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76480"/>
        <c:axId val="15513873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1-aseptic (11075)'!$H$14</c15:sqref>
                        </c15:formulaRef>
                      </c:ext>
                    </c:extLst>
                    <c:strCache>
                      <c:ptCount val="1"/>
                      <c:pt idx="0">
                        <c:v>Alert limit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marker>
                  <c:symbol val="square"/>
                  <c:size val="5"/>
                  <c:spPr>
                    <a:solidFill>
                      <a:srgbClr val="FF6600"/>
                    </a:solidFill>
                    <a:ln>
                      <a:solidFill>
                        <a:srgbClr val="FF6600"/>
                      </a:solidFill>
                      <a:prstDash val="solid"/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1-aseptic (11075)'!$B$15:$B$27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42923</c:v>
                      </c:pt>
                      <c:pt idx="1">
                        <c:v>42937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1-aseptic (11075)'!$H$15:$H$17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2816000</c:v>
                      </c:pt>
                      <c:pt idx="1">
                        <c:v>2816000</c:v>
                      </c:pt>
                      <c:pt idx="2">
                        <c:v>2816000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6E47-49FC-8E80-9D2DA5C407E2}"/>
                  </c:ext>
                </c:extLst>
              </c15:ser>
            </c15:filteredLineSeries>
          </c:ext>
        </c:extLst>
      </c:lineChart>
      <c:catAx>
        <c:axId val="15513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Particles/m3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8.8060390145756288E-3"/>
              <c:y val="1.673916634546556E-4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87360"/>
        <c:crossesAt val="0"/>
        <c:auto val="0"/>
        <c:lblAlgn val="ctr"/>
        <c:lblOffset val="100"/>
        <c:noMultiLvlLbl val="0"/>
      </c:catAx>
      <c:valAx>
        <c:axId val="155138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7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7026329922019"/>
          <c:y val="0.33217847769028869"/>
          <c:w val="0.13112800381220358"/>
          <c:h val="0.28887489063867017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1056"/>
        <c:axId val="1638831392"/>
      </c:lineChart>
      <c:catAx>
        <c:axId val="16388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3232"/>
        <c:axId val="1638834112"/>
      </c:lineChart>
      <c:catAx>
        <c:axId val="16388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9552"/>
        <c:axId val="1638831936"/>
      </c:lineChart>
      <c:catAx>
        <c:axId val="16388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52608"/>
        <c:axId val="1638840640"/>
      </c:lineChart>
      <c:catAx>
        <c:axId val="16388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4320"/>
        <c:axId val="1638846080"/>
      </c:lineChart>
      <c:catAx>
        <c:axId val="16388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7712"/>
        <c:axId val="1638848800"/>
      </c:lineChart>
      <c:catAx>
        <c:axId val="16388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4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7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49888"/>
        <c:axId val="1638851520"/>
      </c:lineChart>
      <c:catAx>
        <c:axId val="16388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5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4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52064"/>
        <c:axId val="1638821600"/>
      </c:lineChart>
      <c:catAx>
        <c:axId val="16388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2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2480"/>
        <c:axId val="1638819968"/>
      </c:lineChart>
      <c:catAx>
        <c:axId val="16388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1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1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53696"/>
        <c:axId val="1638820512"/>
      </c:lineChart>
      <c:catAx>
        <c:axId val="16388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3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73-403F-8DF9-7AD4653E3FC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86272"/>
        <c:axId val="1551388992"/>
      </c:lineChart>
      <c:catAx>
        <c:axId val="15513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54240"/>
        <c:axId val="1638834656"/>
      </c:lineChart>
      <c:catAx>
        <c:axId val="16388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3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3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5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2144"/>
        <c:axId val="1638825952"/>
      </c:lineChart>
      <c:catAx>
        <c:axId val="16388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2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22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68928"/>
        <c:axId val="1638884160"/>
      </c:lineChart>
      <c:catAx>
        <c:axId val="16388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8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8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6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67296"/>
        <c:axId val="1638864032"/>
      </c:lineChart>
      <c:catAx>
        <c:axId val="16388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6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6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67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77088"/>
        <c:axId val="1638869472"/>
      </c:lineChart>
      <c:catAx>
        <c:axId val="16388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6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886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3887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629225336126715"/>
          <c:y val="1.89150231898762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58216609250401E-2"/>
          <c:y val="0.12912303301475367"/>
          <c:w val="0.80434956158271975"/>
          <c:h val="0.7166659225761068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Sheet1!$I$2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Sheet1!$I$4:$I$27</c:f>
              <c:numCache>
                <c:formatCode>General</c:formatCode>
                <c:ptCount val="24"/>
                <c:pt idx="12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38864576"/>
        <c:axId val="1638877632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Sheet1!$E$4:$E$27</c:f>
              <c:numCache>
                <c:formatCode>General</c:formatCode>
                <c:ptCount val="24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F-4415-AB79-C82681968B0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Sheet1!$F$4:$F$27</c:f>
              <c:numCache>
                <c:formatCode>General</c:formatCode>
                <c:ptCount val="24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6E5F-4415-AB79-C82681968B04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11100_2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830</c:v>
                </c:pt>
                <c:pt idx="1">
                  <c:v>300</c:v>
                </c:pt>
                <c:pt idx="2">
                  <c:v>7300</c:v>
                </c:pt>
                <c:pt idx="3">
                  <c:v>23540</c:v>
                </c:pt>
                <c:pt idx="4">
                  <c:v>4230</c:v>
                </c:pt>
                <c:pt idx="5">
                  <c:v>1110</c:v>
                </c:pt>
                <c:pt idx="6">
                  <c:v>4340</c:v>
                </c:pt>
                <c:pt idx="7">
                  <c:v>4740</c:v>
                </c:pt>
                <c:pt idx="8">
                  <c:v>2080</c:v>
                </c:pt>
                <c:pt idx="9">
                  <c:v>7350</c:v>
                </c:pt>
                <c:pt idx="10">
                  <c:v>10450</c:v>
                </c:pt>
                <c:pt idx="11">
                  <c:v>4720</c:v>
                </c:pt>
                <c:pt idx="12">
                  <c:v>820</c:v>
                </c:pt>
                <c:pt idx="13">
                  <c:v>6550</c:v>
                </c:pt>
                <c:pt idx="14">
                  <c:v>1810</c:v>
                </c:pt>
                <c:pt idx="15">
                  <c:v>790</c:v>
                </c:pt>
                <c:pt idx="16">
                  <c:v>3100</c:v>
                </c:pt>
                <c:pt idx="17">
                  <c:v>500</c:v>
                </c:pt>
                <c:pt idx="18">
                  <c:v>5820</c:v>
                </c:pt>
                <c:pt idx="19">
                  <c:v>3550</c:v>
                </c:pt>
                <c:pt idx="20">
                  <c:v>170</c:v>
                </c:pt>
                <c:pt idx="21">
                  <c:v>770</c:v>
                </c:pt>
                <c:pt idx="22">
                  <c:v>1910</c:v>
                </c:pt>
                <c:pt idx="23">
                  <c:v>1720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F-4415-AB79-C8268196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64576"/>
        <c:axId val="1638877632"/>
        <c:extLst xmlns:c16r2="http://schemas.microsoft.com/office/drawing/2015/06/chart"/>
      </c:lineChart>
      <c:catAx>
        <c:axId val="16388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903010028326616E-3"/>
              <c:y val="3.118477467658499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spPr>
          <a:ln>
            <a:solidFill>
              <a:srgbClr val="0070C0"/>
            </a:solidFill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877632"/>
        <c:crossesAt val="0"/>
        <c:auto val="0"/>
        <c:lblAlgn val="ctr"/>
        <c:lblOffset val="100"/>
        <c:tickLblSkip val="1"/>
        <c:noMultiLvlLbl val="0"/>
      </c:catAx>
      <c:valAx>
        <c:axId val="1638877632"/>
        <c:scaling>
          <c:orientation val="minMax"/>
          <c:max val="40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18521618876668"/>
              <c:y val="0.854756239695225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864576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18463363884048"/>
          <c:y val="0.3218482056504583"/>
          <c:w val="0.11626525814052308"/>
          <c:h val="0.3045611651484740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23962663511551"/>
          <c:y val="3.5938091848027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128842805799297E-2"/>
          <c:y val="0.12811513190529017"/>
          <c:w val="0.81319884935102682"/>
          <c:h val="0.7386115389522485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Sheet1!$J$2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Sheet1!$J$4:$J$27</c:f>
              <c:numCache>
                <c:formatCode>General</c:formatCode>
                <c:ptCount val="24"/>
                <c:pt idx="12">
                  <c:v>350000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0"/>
        <c:axId val="1638862944"/>
        <c:axId val="1638883072"/>
      </c:barChar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Sheet1!$G$4:$G$27</c:f>
              <c:numCache>
                <c:formatCode>General</c:formatCode>
                <c:ptCount val="24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8-43EE-8663-375F6C0EEB5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Sheet1!$H$4:$H$27</c:f>
              <c:numCache>
                <c:formatCode>General</c:formatCode>
                <c:ptCount val="24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B38-43EE-8663-375F6C0EEB5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11100_2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cat>
            <c:numRef>
              <c:f>Sheet1!$B$4:$B$27</c:f>
              <c:numCache>
                <c:formatCode>m/d/yyyy</c:formatCode>
                <c:ptCount val="24"/>
                <c:pt idx="0">
                  <c:v>42755</c:v>
                </c:pt>
                <c:pt idx="1">
                  <c:v>42788</c:v>
                </c:pt>
                <c:pt idx="2">
                  <c:v>42823</c:v>
                </c:pt>
                <c:pt idx="3">
                  <c:v>42853</c:v>
                </c:pt>
                <c:pt idx="4">
                  <c:v>42884</c:v>
                </c:pt>
                <c:pt idx="5">
                  <c:v>42916</c:v>
                </c:pt>
                <c:pt idx="6">
                  <c:v>42944</c:v>
                </c:pt>
                <c:pt idx="7">
                  <c:v>42975</c:v>
                </c:pt>
                <c:pt idx="8">
                  <c:v>43007</c:v>
                </c:pt>
                <c:pt idx="9">
                  <c:v>43036</c:v>
                </c:pt>
                <c:pt idx="10">
                  <c:v>43068</c:v>
                </c:pt>
                <c:pt idx="11">
                  <c:v>43097</c:v>
                </c:pt>
                <c:pt idx="12">
                  <c:v>43128</c:v>
                </c:pt>
                <c:pt idx="13">
                  <c:v>43159</c:v>
                </c:pt>
                <c:pt idx="14">
                  <c:v>43190</c:v>
                </c:pt>
                <c:pt idx="15">
                  <c:v>43218</c:v>
                </c:pt>
                <c:pt idx="16">
                  <c:v>43245</c:v>
                </c:pt>
                <c:pt idx="17">
                  <c:v>43279</c:v>
                </c:pt>
                <c:pt idx="18">
                  <c:v>43311</c:v>
                </c:pt>
                <c:pt idx="19">
                  <c:v>43342</c:v>
                </c:pt>
                <c:pt idx="20">
                  <c:v>43370</c:v>
                </c:pt>
                <c:pt idx="21">
                  <c:v>43403</c:v>
                </c:pt>
                <c:pt idx="22">
                  <c:v>43432</c:v>
                </c:pt>
                <c:pt idx="23">
                  <c:v>43462</c:v>
                </c:pt>
              </c:numCache>
            </c:num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350</c:v>
                </c:pt>
                <c:pt idx="1">
                  <c:v>40</c:v>
                </c:pt>
                <c:pt idx="2">
                  <c:v>850</c:v>
                </c:pt>
                <c:pt idx="3">
                  <c:v>1530</c:v>
                </c:pt>
                <c:pt idx="4">
                  <c:v>400</c:v>
                </c:pt>
                <c:pt idx="5">
                  <c:v>10</c:v>
                </c:pt>
                <c:pt idx="6">
                  <c:v>280</c:v>
                </c:pt>
                <c:pt idx="7">
                  <c:v>540</c:v>
                </c:pt>
                <c:pt idx="8">
                  <c:v>410</c:v>
                </c:pt>
                <c:pt idx="9">
                  <c:v>480</c:v>
                </c:pt>
                <c:pt idx="10">
                  <c:v>500</c:v>
                </c:pt>
                <c:pt idx="11">
                  <c:v>660</c:v>
                </c:pt>
                <c:pt idx="12">
                  <c:v>50</c:v>
                </c:pt>
                <c:pt idx="13">
                  <c:v>780</c:v>
                </c:pt>
                <c:pt idx="14">
                  <c:v>270</c:v>
                </c:pt>
                <c:pt idx="15">
                  <c:v>210</c:v>
                </c:pt>
                <c:pt idx="16">
                  <c:v>380</c:v>
                </c:pt>
                <c:pt idx="17">
                  <c:v>80</c:v>
                </c:pt>
                <c:pt idx="18">
                  <c:v>1130</c:v>
                </c:pt>
                <c:pt idx="19">
                  <c:v>620</c:v>
                </c:pt>
                <c:pt idx="20">
                  <c:v>20</c:v>
                </c:pt>
                <c:pt idx="21">
                  <c:v>50</c:v>
                </c:pt>
                <c:pt idx="22">
                  <c:v>350</c:v>
                </c:pt>
                <c:pt idx="23">
                  <c:v>110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38-43EE-8663-375F6C0E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62944"/>
        <c:axId val="1638883072"/>
        <c:extLst xmlns:c16r2="http://schemas.microsoft.com/office/drawing/2015/06/chart"/>
      </c:lineChart>
      <c:catAx>
        <c:axId val="16388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3.4356288033630174E-4"/>
              <c:y val="1.509650211959356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883072"/>
        <c:crossesAt val="0"/>
        <c:auto val="0"/>
        <c:lblAlgn val="ctr"/>
        <c:lblOffset val="100"/>
        <c:tickLblSkip val="1"/>
        <c:noMultiLvlLbl val="0"/>
      </c:catAx>
      <c:valAx>
        <c:axId val="1638883072"/>
        <c:scaling>
          <c:orientation val="minMax"/>
          <c:max val="35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202676911894796"/>
              <c:y val="0.8309848268571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862944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55440200934987"/>
          <c:y val="0.32822035028754304"/>
          <c:w val="0.11623259979948614"/>
          <c:h val="0.192116161622457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16-4753-93AC-BD9320B2FA38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16-4753-93AC-BD9320B2FA38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16-4753-93AC-BD9320B2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91168"/>
        <c:axId val="1551383008"/>
      </c:scatterChart>
      <c:valAx>
        <c:axId val="15513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3008"/>
        <c:crosses val="autoZero"/>
        <c:crossBetween val="midCat"/>
      </c:valAx>
      <c:valAx>
        <c:axId val="15513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91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8-4602-97C3-653F729E57F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9200"/>
        <c:axId val="1551390624"/>
      </c:lineChart>
      <c:catAx>
        <c:axId val="15513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9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9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37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6-4BE1-A671-4C18DE44366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91712"/>
        <c:axId val="1551381920"/>
      </c:lineChart>
      <c:catAx>
        <c:axId val="15513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9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95-493D-A7E8-C5303CC2F2C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84640"/>
        <c:axId val="1551388448"/>
      </c:lineChart>
      <c:catAx>
        <c:axId val="15513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3-4CA3-B48D-A997E089724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7024"/>
        <c:axId val="1551382464"/>
      </c:lineChart>
      <c:catAx>
        <c:axId val="15513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382464"/>
        <c:crosses val="autoZero"/>
        <c:auto val="1"/>
        <c:lblAlgn val="ctr"/>
        <c:lblOffset val="100"/>
        <c:tickMarkSkip val="1"/>
        <c:noMultiLvlLbl val="0"/>
      </c:catAx>
      <c:valAx>
        <c:axId val="155138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7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F4-4972-976A-90B07359DEF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70672"/>
        <c:axId val="1548161968"/>
      </c:lineChart>
      <c:catAx>
        <c:axId val="15481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8161968"/>
        <c:crosses val="autoZero"/>
        <c:auto val="1"/>
        <c:lblAlgn val="ctr"/>
        <c:lblOffset val="100"/>
        <c:tickMarkSkip val="1"/>
        <c:noMultiLvlLbl val="0"/>
      </c:catAx>
      <c:valAx>
        <c:axId val="154816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7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9-4658-87E8-1806B203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85184"/>
        <c:axId val="1551385728"/>
      </c:lineChart>
      <c:catAx>
        <c:axId val="15513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38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38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9B-4B42-A5F2-E41016F0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4576"/>
        <c:axId val="1551881104"/>
      </c:lineChart>
      <c:catAx>
        <c:axId val="155187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8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8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87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6-40AD-9F6D-86938C4F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80016"/>
        <c:axId val="1551878928"/>
      </c:lineChart>
      <c:catAx>
        <c:axId val="15518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7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8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F0-44D0-842F-70E35A56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1856"/>
        <c:axId val="1551882192"/>
      </c:lineChart>
      <c:catAx>
        <c:axId val="15518718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882192"/>
        <c:crosses val="autoZero"/>
        <c:auto val="1"/>
        <c:lblAlgn val="ctr"/>
        <c:lblOffset val="100"/>
        <c:tickMarkSkip val="1"/>
        <c:noMultiLvlLbl val="0"/>
      </c:catAx>
      <c:valAx>
        <c:axId val="155188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D6-481E-A2F9-CAAE556A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6752"/>
        <c:axId val="1551882736"/>
      </c:lineChart>
      <c:catAx>
        <c:axId val="15518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8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8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C2-49FF-9DE9-52ECC793D45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C2-49FF-9DE9-52ECC793D45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C2-49FF-9DE9-52ECC793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0224"/>
        <c:axId val="1551880560"/>
      </c:lineChart>
      <c:catAx>
        <c:axId val="15518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8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8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0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C-4247-B711-AF041C76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3488"/>
        <c:axId val="1551874032"/>
      </c:lineChart>
      <c:catAx>
        <c:axId val="155187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7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87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73-4F24-89EE-DD41446A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9472"/>
        <c:axId val="1551881648"/>
      </c:lineChart>
      <c:catAx>
        <c:axId val="15518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8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8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A-4F8B-8C44-0CDADCB2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8384"/>
        <c:axId val="1551877296"/>
      </c:lineChart>
      <c:catAx>
        <c:axId val="15518783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877296"/>
        <c:crosses val="autoZero"/>
        <c:auto val="1"/>
        <c:lblAlgn val="ctr"/>
        <c:lblOffset val="100"/>
        <c:tickMarkSkip val="1"/>
        <c:noMultiLvlLbl val="0"/>
      </c:catAx>
      <c:valAx>
        <c:axId val="155187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B6-46B6-BADA-119AB546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6208"/>
        <c:axId val="1551875120"/>
      </c:lineChart>
      <c:catAx>
        <c:axId val="15518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7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2-4E66-9014-AE3933E9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72304"/>
        <c:axId val="1548163056"/>
      </c:lineChart>
      <c:catAx>
        <c:axId val="154817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7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2D-430C-A3BD-B141B6C88C0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2D-430C-A3BD-B141B6C88C0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2D-430C-A3BD-B141B6C8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7840"/>
        <c:axId val="1551883280"/>
      </c:lineChart>
      <c:catAx>
        <c:axId val="15518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8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8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7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04-4E91-978A-51276628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68048"/>
        <c:axId val="1551868592"/>
      </c:lineChart>
      <c:catAx>
        <c:axId val="15518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6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6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86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0-488E-93E4-54C90842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2944"/>
        <c:axId val="1551875664"/>
      </c:lineChart>
      <c:catAx>
        <c:axId val="155187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7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E-43D5-8740-03CD07FC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69136"/>
        <c:axId val="1551869680"/>
      </c:lineChart>
      <c:catAx>
        <c:axId val="15518691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1869680"/>
        <c:crosses val="autoZero"/>
        <c:auto val="1"/>
        <c:lblAlgn val="ctr"/>
        <c:lblOffset val="100"/>
        <c:tickMarkSkip val="1"/>
        <c:noMultiLvlLbl val="0"/>
      </c:catAx>
      <c:valAx>
        <c:axId val="155186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6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0-44DE-8D50-FB762F4C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0768"/>
        <c:axId val="1551871312"/>
      </c:lineChart>
      <c:catAx>
        <c:axId val="15518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87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BA-4C8A-B08B-2CCA3ED84E8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BA-4C8A-B08B-2CCA3ED84E8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BA-4C8A-B08B-2CCA3ED8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72400"/>
        <c:axId val="1586948688"/>
      </c:lineChart>
      <c:catAx>
        <c:axId val="15518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4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1872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5-44BA-BF2B-065855B9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9232"/>
        <c:axId val="1586950320"/>
      </c:lineChart>
      <c:catAx>
        <c:axId val="158694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5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5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DF-4B06-8E63-9019D019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2160"/>
        <c:axId val="1586947600"/>
      </c:lineChart>
      <c:catAx>
        <c:axId val="158694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4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C-4E6F-A8BF-B3FF5F60CE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C-4E6F-A8BF-B3FF5F60CE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C-4E6F-A8BF-B3FF5F60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8144"/>
        <c:axId val="1586938352"/>
      </c:lineChart>
      <c:catAx>
        <c:axId val="158694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3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3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8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0-41BE-9413-7A7893D2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51952"/>
        <c:axId val="1586952496"/>
      </c:lineChart>
      <c:catAx>
        <c:axId val="158695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5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5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5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B4-41D8-B194-835534D1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3600"/>
        <c:axId val="1548164144"/>
      </c:lineChart>
      <c:catAx>
        <c:axId val="154816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16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16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48163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72-478B-B2B1-E917108B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53040"/>
        <c:axId val="1586938896"/>
      </c:lineChart>
      <c:catAx>
        <c:axId val="158695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3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3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5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2-4421-B717-39A20F1CF3C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E2-4421-B717-39A20F1CF3C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E2-4421-B717-39A20F1C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39440"/>
        <c:axId val="1586944336"/>
      </c:lineChart>
      <c:catAx>
        <c:axId val="15869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4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39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1-4617-A902-D9448778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0528"/>
        <c:axId val="1586946512"/>
      </c:lineChart>
      <c:catAx>
        <c:axId val="158694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4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Air</a:t>
            </a:r>
            <a:r>
              <a:rPr lang="en-US" baseline="0"/>
              <a:t>born particles </a:t>
            </a:r>
            <a:r>
              <a:rPr lang="vi-VN"/>
              <a:t>monitoring (</a:t>
            </a:r>
            <a:r>
              <a:rPr lang="en-US"/>
              <a:t>5.0 µm</a:t>
            </a:r>
            <a:r>
              <a:rPr lang="vi-VN"/>
              <a:t>)</a:t>
            </a: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434650455927049E-2"/>
          <c:y val="8.0862533692722366E-2"/>
          <c:w val="0.77981529529439197"/>
          <c:h val="0.69606482756089061"/>
        </c:manualLayout>
      </c:layout>
      <c:lineChart>
        <c:grouping val="standard"/>
        <c:varyColors val="0"/>
        <c:ser>
          <c:idx val="0"/>
          <c:order val="0"/>
          <c:tx>
            <c:strRef>
              <c:f>'Gowning 1-aseptic (11075)'!$K$14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1-aseptic (11075)'!$B$15:$B$27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'Gowning 1-aseptic (11075)'!$K$15:$K$27</c:f>
              <c:numCache>
                <c:formatCode>General</c:formatCode>
                <c:ptCount val="13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2C-438C-8F6F-DF670CCC2073}"/>
            </c:ext>
          </c:extLst>
        </c:ser>
        <c:ser>
          <c:idx val="2"/>
          <c:order val="2"/>
          <c:tx>
            <c:strRef>
              <c:f>'Gowning 1-aseptic (11075)'!$D$13</c:f>
              <c:strCache>
                <c:ptCount val="1"/>
                <c:pt idx="0">
                  <c:v>11075_1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1-aseptic (11075)'!$B$15:$B$27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'Gowning 1-aseptic (11075)'!$D$15:$D$27</c:f>
              <c:numCache>
                <c:formatCode>General</c:formatCode>
                <c:ptCount val="13"/>
                <c:pt idx="0">
                  <c:v>5290</c:v>
                </c:pt>
                <c:pt idx="1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2C-438C-8F6F-DF670CCC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953584"/>
        <c:axId val="15869399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1-aseptic (11075)'!$J$14</c15:sqref>
                        </c15:formulaRef>
                      </c:ext>
                    </c:extLst>
                    <c:strCache>
                      <c:ptCount val="1"/>
                      <c:pt idx="0">
                        <c:v>Alert limit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marker>
                  <c:symbol val="square"/>
                  <c:size val="5"/>
                  <c:spPr>
                    <a:solidFill>
                      <a:srgbClr val="FF6600"/>
                    </a:solidFill>
                    <a:ln>
                      <a:solidFill>
                        <a:srgbClr val="FF6600"/>
                      </a:solidFill>
                      <a:prstDash val="solid"/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1-aseptic (11075)'!$B$15:$B$27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42923</c:v>
                      </c:pt>
                      <c:pt idx="1">
                        <c:v>42937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1-aseptic (11075)'!$J$15:$J$17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23200</c:v>
                      </c:pt>
                      <c:pt idx="1">
                        <c:v>23200</c:v>
                      </c:pt>
                      <c:pt idx="2">
                        <c:v>23200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92C-438C-8F6F-DF670CCC2073}"/>
                  </c:ext>
                </c:extLst>
              </c15:ser>
            </c15:filteredLineSeries>
          </c:ext>
        </c:extLst>
      </c:lineChart>
      <c:catAx>
        <c:axId val="15869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Particles/m3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8.8060390145756288E-3"/>
              <c:y val="1.673916634546556E-4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39984"/>
        <c:crossesAt val="0"/>
        <c:auto val="0"/>
        <c:lblAlgn val="ctr"/>
        <c:lblOffset val="100"/>
        <c:noMultiLvlLbl val="0"/>
      </c:catAx>
      <c:valAx>
        <c:axId val="158693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5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7026329922019"/>
          <c:y val="0.33217847769028869"/>
          <c:w val="0.13112800381220358"/>
          <c:h val="0.2743282576059314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Gowning room 1 (aseptic area) _11075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629225336126715"/>
          <c:y val="1.89150231898762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58216609250401E-2"/>
          <c:y val="0.1325803789268159"/>
          <c:w val="0.80434956158271975"/>
          <c:h val="0.7132084966820887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'Gowning 1-aseptic (11075)'!$O$14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(11075)'!$O$15:$O$63</c:f>
              <c:numCache>
                <c:formatCode>General</c:formatCode>
                <c:ptCount val="49"/>
                <c:pt idx="25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86941616"/>
        <c:axId val="1586949776"/>
      </c:barChart>
      <c:lineChart>
        <c:grouping val="standard"/>
        <c:varyColors val="0"/>
        <c:ser>
          <c:idx val="0"/>
          <c:order val="0"/>
          <c:tx>
            <c:strRef>
              <c:f>'Gowning 1-aseptic (11075)'!$I$14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(11075)'!$I$15:$I$63</c:f>
              <c:numCache>
                <c:formatCode>General</c:formatCode>
                <c:ptCount val="49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F-4415-AB79-C82681968B04}"/>
            </c:ext>
          </c:extLst>
        </c:ser>
        <c:ser>
          <c:idx val="1"/>
          <c:order val="1"/>
          <c:tx>
            <c:strRef>
              <c:f>'Gowning 1-aseptic (11075)'!$H$14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(11075)'!$H$15:$H$63</c:f>
              <c:numCache>
                <c:formatCode>General</c:formatCode>
                <c:ptCount val="49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6E5F-4415-AB79-C82681968B04}"/>
            </c:ext>
          </c:extLst>
        </c:ser>
        <c:ser>
          <c:idx val="2"/>
          <c:order val="2"/>
          <c:tx>
            <c:strRef>
              <c:f>'Gowning 1-aseptic (11075)'!$M$14</c:f>
              <c:strCache>
                <c:ptCount val="1"/>
                <c:pt idx="0">
                  <c:v>11075_1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(11075)'!$M$15:$M$63</c:f>
              <c:numCache>
                <c:formatCode>General</c:formatCode>
                <c:ptCount val="49"/>
                <c:pt idx="0">
                  <c:v>1750</c:v>
                </c:pt>
                <c:pt idx="1">
                  <c:v>330</c:v>
                </c:pt>
                <c:pt idx="2">
                  <c:v>970</c:v>
                </c:pt>
                <c:pt idx="3">
                  <c:v>760</c:v>
                </c:pt>
                <c:pt idx="4">
                  <c:v>4610</c:v>
                </c:pt>
                <c:pt idx="5">
                  <c:v>2690</c:v>
                </c:pt>
                <c:pt idx="6">
                  <c:v>8420</c:v>
                </c:pt>
                <c:pt idx="7">
                  <c:v>4700</c:v>
                </c:pt>
                <c:pt idx="8">
                  <c:v>3530</c:v>
                </c:pt>
                <c:pt idx="9">
                  <c:v>280</c:v>
                </c:pt>
                <c:pt idx="10">
                  <c:v>3350</c:v>
                </c:pt>
                <c:pt idx="11">
                  <c:v>990</c:v>
                </c:pt>
                <c:pt idx="12">
                  <c:v>6680</c:v>
                </c:pt>
                <c:pt idx="13">
                  <c:v>2730</c:v>
                </c:pt>
                <c:pt idx="14">
                  <c:v>720</c:v>
                </c:pt>
                <c:pt idx="15">
                  <c:v>280</c:v>
                </c:pt>
                <c:pt idx="16">
                  <c:v>220</c:v>
                </c:pt>
                <c:pt idx="17">
                  <c:v>3410</c:v>
                </c:pt>
                <c:pt idx="18">
                  <c:v>6960</c:v>
                </c:pt>
                <c:pt idx="19">
                  <c:v>1850</c:v>
                </c:pt>
                <c:pt idx="20">
                  <c:v>1610</c:v>
                </c:pt>
                <c:pt idx="21">
                  <c:v>1540</c:v>
                </c:pt>
                <c:pt idx="22">
                  <c:v>620</c:v>
                </c:pt>
                <c:pt idx="23">
                  <c:v>1840</c:v>
                </c:pt>
                <c:pt idx="24">
                  <c:v>2080</c:v>
                </c:pt>
                <c:pt idx="25">
                  <c:v>7080</c:v>
                </c:pt>
                <c:pt idx="26">
                  <c:v>1750</c:v>
                </c:pt>
                <c:pt idx="27">
                  <c:v>320</c:v>
                </c:pt>
                <c:pt idx="28">
                  <c:v>210</c:v>
                </c:pt>
                <c:pt idx="29">
                  <c:v>1600</c:v>
                </c:pt>
                <c:pt idx="30">
                  <c:v>2380</c:v>
                </c:pt>
                <c:pt idx="31">
                  <c:v>790</c:v>
                </c:pt>
                <c:pt idx="32">
                  <c:v>780</c:v>
                </c:pt>
                <c:pt idx="33">
                  <c:v>1910</c:v>
                </c:pt>
                <c:pt idx="34">
                  <c:v>410</c:v>
                </c:pt>
                <c:pt idx="35">
                  <c:v>4200</c:v>
                </c:pt>
                <c:pt idx="36">
                  <c:v>490</c:v>
                </c:pt>
                <c:pt idx="37">
                  <c:v>880</c:v>
                </c:pt>
                <c:pt idx="38">
                  <c:v>1550</c:v>
                </c:pt>
                <c:pt idx="39">
                  <c:v>12320</c:v>
                </c:pt>
                <c:pt idx="40">
                  <c:v>3180</c:v>
                </c:pt>
                <c:pt idx="41">
                  <c:v>2090</c:v>
                </c:pt>
                <c:pt idx="42">
                  <c:v>810</c:v>
                </c:pt>
                <c:pt idx="43">
                  <c:v>450</c:v>
                </c:pt>
                <c:pt idx="44">
                  <c:v>16250</c:v>
                </c:pt>
                <c:pt idx="45">
                  <c:v>1300</c:v>
                </c:pt>
                <c:pt idx="46">
                  <c:v>730</c:v>
                </c:pt>
                <c:pt idx="47">
                  <c:v>990</c:v>
                </c:pt>
                <c:pt idx="48">
                  <c:v>1780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F-4415-AB79-C8268196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1616"/>
        <c:axId val="1586949776"/>
        <c:extLst xmlns:c16r2="http://schemas.microsoft.com/office/drawing/2015/06/chart"/>
      </c:lineChart>
      <c:catAx>
        <c:axId val="15869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903010028326616E-3"/>
              <c:y val="3.118477467658499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spPr>
          <a:ln>
            <a:solidFill>
              <a:srgbClr val="0070C0"/>
            </a:solidFill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49776"/>
        <c:crossesAt val="0"/>
        <c:auto val="0"/>
        <c:lblAlgn val="ctr"/>
        <c:lblOffset val="100"/>
        <c:tickLblSkip val="1"/>
        <c:noMultiLvlLbl val="0"/>
      </c:catAx>
      <c:valAx>
        <c:axId val="1586949776"/>
        <c:scaling>
          <c:orientation val="minMax"/>
          <c:max val="40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18521618876668"/>
              <c:y val="0.854756239695225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41616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18463363884048"/>
          <c:y val="0.3218482056504583"/>
          <c:w val="0.11626525814052308"/>
          <c:h val="0.3045611651484740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Gowning room 1 (aseptic area) _11075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23962663511551"/>
          <c:y val="3.5938091848027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36778019865074E-2"/>
          <c:y val="0.12811505450528646"/>
          <c:w val="0.81319884935102682"/>
          <c:h val="0.7386115389522485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'Gowning 1-aseptic (11075)'!$P$13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(11075)'!$P$15:$P$63</c:f>
              <c:numCache>
                <c:formatCode>General</c:formatCode>
                <c:ptCount val="49"/>
                <c:pt idx="25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586947056"/>
        <c:axId val="1586941072"/>
      </c:barChart>
      <c:lineChart>
        <c:grouping val="standard"/>
        <c:varyColors val="0"/>
        <c:ser>
          <c:idx val="0"/>
          <c:order val="0"/>
          <c:tx>
            <c:strRef>
              <c:f>'Gowning 1-aseptic (11075)'!$K$14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(11075)'!$K$15:$K$63</c:f>
              <c:numCache>
                <c:formatCode>General</c:formatCode>
                <c:ptCount val="49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8-43EE-8663-375F6C0EEB5C}"/>
            </c:ext>
          </c:extLst>
        </c:ser>
        <c:ser>
          <c:idx val="1"/>
          <c:order val="1"/>
          <c:tx>
            <c:strRef>
              <c:f>'Gowning 1-aseptic (11075)'!$J$14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(11075)'!$J$15:$J$63</c:f>
              <c:numCache>
                <c:formatCode>General</c:formatCode>
                <c:ptCount val="49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B38-43EE-8663-375F6C0EEB5C}"/>
            </c:ext>
          </c:extLst>
        </c:ser>
        <c:ser>
          <c:idx val="2"/>
          <c:order val="2"/>
          <c:tx>
            <c:strRef>
              <c:f>'Gowning 1-aseptic (11075)'!$N$14</c:f>
              <c:strCache>
                <c:ptCount val="1"/>
                <c:pt idx="0">
                  <c:v>11075_1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cat>
            <c:numRef>
              <c:f>'Gowning 1-aseptic (11075)'!$L$15:$L$63</c:f>
              <c:numCache>
                <c:formatCode>m/d/yyyy</c:formatCode>
                <c:ptCount val="49"/>
                <c:pt idx="0">
                  <c:v>43102</c:v>
                </c:pt>
                <c:pt idx="1">
                  <c:v>43116</c:v>
                </c:pt>
                <c:pt idx="2">
                  <c:v>43136</c:v>
                </c:pt>
                <c:pt idx="3">
                  <c:v>43152</c:v>
                </c:pt>
                <c:pt idx="4">
                  <c:v>43159</c:v>
                </c:pt>
                <c:pt idx="5">
                  <c:v>43165</c:v>
                </c:pt>
                <c:pt idx="6">
                  <c:v>43178</c:v>
                </c:pt>
                <c:pt idx="7">
                  <c:v>43193</c:v>
                </c:pt>
                <c:pt idx="8">
                  <c:v>43207</c:v>
                </c:pt>
                <c:pt idx="9">
                  <c:v>43224</c:v>
                </c:pt>
                <c:pt idx="10">
                  <c:v>43239</c:v>
                </c:pt>
                <c:pt idx="11">
                  <c:v>43255</c:v>
                </c:pt>
                <c:pt idx="12">
                  <c:v>43269</c:v>
                </c:pt>
                <c:pt idx="13">
                  <c:v>43285</c:v>
                </c:pt>
                <c:pt idx="14">
                  <c:v>43298</c:v>
                </c:pt>
                <c:pt idx="15">
                  <c:v>43315</c:v>
                </c:pt>
                <c:pt idx="16">
                  <c:v>43329</c:v>
                </c:pt>
                <c:pt idx="17">
                  <c:v>43348</c:v>
                </c:pt>
                <c:pt idx="18">
                  <c:v>43362</c:v>
                </c:pt>
                <c:pt idx="19">
                  <c:v>43377</c:v>
                </c:pt>
                <c:pt idx="20">
                  <c:v>43391</c:v>
                </c:pt>
                <c:pt idx="21">
                  <c:v>43410</c:v>
                </c:pt>
                <c:pt idx="22">
                  <c:v>43423</c:v>
                </c:pt>
                <c:pt idx="23">
                  <c:v>43438</c:v>
                </c:pt>
                <c:pt idx="24">
                  <c:v>43453</c:v>
                </c:pt>
                <c:pt idx="25" formatCode="dd/mm/yy;@">
                  <c:v>43468</c:v>
                </c:pt>
                <c:pt idx="26" formatCode="dd/mm/yy;@">
                  <c:v>43483</c:v>
                </c:pt>
                <c:pt idx="27" formatCode="dd/mm/yy;@">
                  <c:v>43504</c:v>
                </c:pt>
                <c:pt idx="28" formatCode="dd/mm/yy;@">
                  <c:v>43518</c:v>
                </c:pt>
                <c:pt idx="29" formatCode="dd/mm/yy;@">
                  <c:v>43531</c:v>
                </c:pt>
                <c:pt idx="30" formatCode="dd/mm/yy;@">
                  <c:v>43545</c:v>
                </c:pt>
                <c:pt idx="31" formatCode="dd/mm/yy;@">
                  <c:v>43559</c:v>
                </c:pt>
                <c:pt idx="32" formatCode="dd/mm/yy;@">
                  <c:v>43572</c:v>
                </c:pt>
                <c:pt idx="33" formatCode="dd/mm/yy;@">
                  <c:v>43594</c:v>
                </c:pt>
                <c:pt idx="34" formatCode="dd/mm/yy;@">
                  <c:v>43608</c:v>
                </c:pt>
                <c:pt idx="35" formatCode="dd/mm/yy;@">
                  <c:v>43618</c:v>
                </c:pt>
                <c:pt idx="36" formatCode="dd/mm/yy;@">
                  <c:v>43636</c:v>
                </c:pt>
                <c:pt idx="37" formatCode="dd/mm/yy;@">
                  <c:v>43651</c:v>
                </c:pt>
                <c:pt idx="38" formatCode="dd/mm/yy;@">
                  <c:v>43664</c:v>
                </c:pt>
                <c:pt idx="39" formatCode="dd/mm/yy;@">
                  <c:v>43683</c:v>
                </c:pt>
                <c:pt idx="40" formatCode="dd/mm/yy;@">
                  <c:v>43697</c:v>
                </c:pt>
                <c:pt idx="41" formatCode="dd/mm/yy;@">
                  <c:v>43711</c:v>
                </c:pt>
                <c:pt idx="42" formatCode="dd/mm/yy;@">
                  <c:v>43726</c:v>
                </c:pt>
                <c:pt idx="43" formatCode="dd/mm/yy;@">
                  <c:v>43742</c:v>
                </c:pt>
                <c:pt idx="44" formatCode="dd/mm/yy;@">
                  <c:v>43756</c:v>
                </c:pt>
                <c:pt idx="45" formatCode="dd/mm/yy;@">
                  <c:v>43774</c:v>
                </c:pt>
                <c:pt idx="46" formatCode="dd/mm/yy;@">
                  <c:v>43788</c:v>
                </c:pt>
                <c:pt idx="47" formatCode="dd/mm/yy;@">
                  <c:v>43805</c:v>
                </c:pt>
                <c:pt idx="48" formatCode="dd/mm/yy;@">
                  <c:v>43818</c:v>
                </c:pt>
              </c:numCache>
            </c:numRef>
          </c:cat>
          <c:val>
            <c:numRef>
              <c:f>'Gowning 1-aseptic (11075)'!$N$15:$N$63</c:f>
              <c:numCache>
                <c:formatCode>General</c:formatCode>
                <c:ptCount val="49"/>
                <c:pt idx="0">
                  <c:v>210</c:v>
                </c:pt>
                <c:pt idx="1">
                  <c:v>90</c:v>
                </c:pt>
                <c:pt idx="2">
                  <c:v>100</c:v>
                </c:pt>
                <c:pt idx="3">
                  <c:v>70</c:v>
                </c:pt>
                <c:pt idx="4">
                  <c:v>780</c:v>
                </c:pt>
                <c:pt idx="5">
                  <c:v>740</c:v>
                </c:pt>
                <c:pt idx="6">
                  <c:v>710</c:v>
                </c:pt>
                <c:pt idx="7">
                  <c:v>690</c:v>
                </c:pt>
                <c:pt idx="8">
                  <c:v>680</c:v>
                </c:pt>
                <c:pt idx="9">
                  <c:v>150</c:v>
                </c:pt>
                <c:pt idx="10">
                  <c:v>520</c:v>
                </c:pt>
                <c:pt idx="11">
                  <c:v>320</c:v>
                </c:pt>
                <c:pt idx="12">
                  <c:v>450</c:v>
                </c:pt>
                <c:pt idx="13">
                  <c:v>420</c:v>
                </c:pt>
                <c:pt idx="14">
                  <c:v>30</c:v>
                </c:pt>
                <c:pt idx="15">
                  <c:v>110</c:v>
                </c:pt>
                <c:pt idx="16">
                  <c:v>40</c:v>
                </c:pt>
                <c:pt idx="17">
                  <c:v>90</c:v>
                </c:pt>
                <c:pt idx="18">
                  <c:v>1950</c:v>
                </c:pt>
                <c:pt idx="19">
                  <c:v>440</c:v>
                </c:pt>
                <c:pt idx="20">
                  <c:v>260</c:v>
                </c:pt>
                <c:pt idx="21">
                  <c:v>160</c:v>
                </c:pt>
                <c:pt idx="22">
                  <c:v>70</c:v>
                </c:pt>
                <c:pt idx="23">
                  <c:v>240</c:v>
                </c:pt>
                <c:pt idx="24">
                  <c:v>320</c:v>
                </c:pt>
                <c:pt idx="25">
                  <c:v>630</c:v>
                </c:pt>
                <c:pt idx="26">
                  <c:v>470</c:v>
                </c:pt>
                <c:pt idx="27">
                  <c:v>30</c:v>
                </c:pt>
                <c:pt idx="28">
                  <c:v>0</c:v>
                </c:pt>
                <c:pt idx="29">
                  <c:v>270</c:v>
                </c:pt>
                <c:pt idx="30">
                  <c:v>190</c:v>
                </c:pt>
                <c:pt idx="31">
                  <c:v>30</c:v>
                </c:pt>
                <c:pt idx="32">
                  <c:v>30</c:v>
                </c:pt>
                <c:pt idx="33">
                  <c:v>310</c:v>
                </c:pt>
                <c:pt idx="34">
                  <c:v>20</c:v>
                </c:pt>
                <c:pt idx="35">
                  <c:v>510</c:v>
                </c:pt>
                <c:pt idx="36">
                  <c:v>40</c:v>
                </c:pt>
                <c:pt idx="37">
                  <c:v>70</c:v>
                </c:pt>
                <c:pt idx="38">
                  <c:v>170</c:v>
                </c:pt>
                <c:pt idx="39">
                  <c:v>1600</c:v>
                </c:pt>
                <c:pt idx="40">
                  <c:v>530</c:v>
                </c:pt>
                <c:pt idx="41">
                  <c:v>560</c:v>
                </c:pt>
                <c:pt idx="42">
                  <c:v>170</c:v>
                </c:pt>
                <c:pt idx="43">
                  <c:v>60</c:v>
                </c:pt>
                <c:pt idx="44">
                  <c:v>1090</c:v>
                </c:pt>
                <c:pt idx="45">
                  <c:v>260</c:v>
                </c:pt>
                <c:pt idx="46">
                  <c:v>300</c:v>
                </c:pt>
                <c:pt idx="47">
                  <c:v>220</c:v>
                </c:pt>
                <c:pt idx="48">
                  <c:v>680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38-43EE-8663-375F6C0E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7056"/>
        <c:axId val="1586941072"/>
        <c:extLst xmlns:c16r2="http://schemas.microsoft.com/office/drawing/2015/06/chart"/>
      </c:lineChart>
      <c:catAx>
        <c:axId val="158694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Particles/m3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3.4356288033630174E-4"/>
              <c:y val="1.509650211959356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41072"/>
        <c:crossesAt val="0"/>
        <c:auto val="0"/>
        <c:lblAlgn val="ctr"/>
        <c:lblOffset val="100"/>
        <c:tickLblSkip val="1"/>
        <c:noMultiLvlLbl val="0"/>
      </c:catAx>
      <c:valAx>
        <c:axId val="1586941072"/>
        <c:scaling>
          <c:orientation val="minMax"/>
          <c:max val="35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202676911894796"/>
              <c:y val="0.8309848268571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47056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55440200934987"/>
          <c:y val="0.32822035028754304"/>
          <c:w val="0.11623259979948614"/>
          <c:h val="0.192116161622457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Air</a:t>
            </a:r>
            <a:r>
              <a:rPr lang="en-US" baseline="0"/>
              <a:t>born particles </a:t>
            </a:r>
            <a:r>
              <a:rPr lang="vi-VN"/>
              <a:t>monitoring (</a:t>
            </a:r>
            <a:r>
              <a:rPr lang="en-US"/>
              <a:t>0.5 µm</a:t>
            </a:r>
            <a:r>
              <a:rPr lang="vi-VN"/>
              <a:t>)</a:t>
            </a: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434650455927049E-2"/>
          <c:y val="8.0862533692722366E-2"/>
          <c:w val="0.77981529529439197"/>
          <c:h val="0.69606482756089061"/>
        </c:manualLayout>
      </c:layout>
      <c:lineChart>
        <c:grouping val="standard"/>
        <c:varyColors val="0"/>
        <c:ser>
          <c:idx val="0"/>
          <c:order val="0"/>
          <c:tx>
            <c:strRef>
              <c:f>'Return 2-aseptic (11078)'!$I$14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2-aseptic (11078)'!$B$15:$B$27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'Return 2-aseptic (11078)'!$I$15:$I$27</c:f>
              <c:numCache>
                <c:formatCode>General</c:formatCode>
                <c:ptCount val="13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8D-48FA-B136-FAD8D73D4E11}"/>
            </c:ext>
          </c:extLst>
        </c:ser>
        <c:ser>
          <c:idx val="2"/>
          <c:order val="2"/>
          <c:tx>
            <c:strRef>
              <c:f>'Return 2-aseptic (11078)'!$C$13</c:f>
              <c:strCache>
                <c:ptCount val="1"/>
                <c:pt idx="0">
                  <c:v>11078_1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2-aseptic (11078)'!$B$15:$B$27</c:f>
              <c:numCache>
                <c:formatCode>m/d/yyyy</c:formatCode>
                <c:ptCount val="13"/>
                <c:pt idx="0">
                  <c:v>42923</c:v>
                </c:pt>
                <c:pt idx="1">
                  <c:v>42937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'Return 2-aseptic (11078)'!$C$15:$C$27</c:f>
              <c:numCache>
                <c:formatCode>General</c:formatCode>
                <c:ptCount val="13"/>
                <c:pt idx="0">
                  <c:v>28660</c:v>
                </c:pt>
                <c:pt idx="1">
                  <c:v>6040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8D-48FA-B136-FAD8D73D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942704"/>
        <c:axId val="15869432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'Return 2-aseptic (11078)'!$H$14</c15:sqref>
                        </c15:formulaRef>
                      </c:ext>
                    </c:extLst>
                    <c:strCache>
                      <c:ptCount val="1"/>
                      <c:pt idx="0">
                        <c:v>Alert limit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marker>
                  <c:symbol val="square"/>
                  <c:size val="5"/>
                  <c:spPr>
                    <a:solidFill>
                      <a:srgbClr val="FF6600"/>
                    </a:solidFill>
                    <a:ln>
                      <a:solidFill>
                        <a:srgbClr val="FF6600"/>
                      </a:solidFill>
                      <a:prstDash val="solid"/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'Return 2-aseptic (11078)'!$B$15:$B$27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42923</c:v>
                      </c:pt>
                      <c:pt idx="1">
                        <c:v>42937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'Return 2-aseptic (11078)'!$H$15:$H$20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2816000</c:v>
                      </c:pt>
                      <c:pt idx="1">
                        <c:v>2816000</c:v>
                      </c:pt>
                      <c:pt idx="2">
                        <c:v>2816000</c:v>
                      </c:pt>
                      <c:pt idx="3">
                        <c:v>2816000</c:v>
                      </c:pt>
                      <c:pt idx="4">
                        <c:v>2816000</c:v>
                      </c:pt>
                      <c:pt idx="5">
                        <c:v>2816000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88D-48FA-B136-FAD8D73D4E11}"/>
                  </c:ext>
                </c:extLst>
              </c15:ser>
            </c15:filteredLineSeries>
          </c:ext>
        </c:extLst>
      </c:lineChart>
      <c:catAx>
        <c:axId val="158694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Particles/m3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8.8060390145756288E-3"/>
              <c:y val="1.673916634546556E-4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43248"/>
        <c:crossesAt val="0"/>
        <c:auto val="0"/>
        <c:lblAlgn val="ctr"/>
        <c:lblOffset val="100"/>
        <c:noMultiLvlLbl val="0"/>
      </c:catAx>
      <c:valAx>
        <c:axId val="1586943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942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7026329922019"/>
          <c:y val="0.33217847769028869"/>
          <c:w val="0.13112800381220358"/>
          <c:h val="0.32024743965827807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E-4192-BBB9-8EF8E143737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50864"/>
        <c:axId val="1586943792"/>
      </c:lineChart>
      <c:catAx>
        <c:axId val="15869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4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5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91-49B1-9157-9E64BB958FB6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91-49B1-9157-9E64BB958FB6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91-49B1-9157-9E64BB9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44880"/>
        <c:axId val="1586951408"/>
      </c:scatterChart>
      <c:valAx>
        <c:axId val="158694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51408"/>
        <c:crosses val="autoZero"/>
        <c:crossBetween val="midCat"/>
      </c:valAx>
      <c:valAx>
        <c:axId val="158695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4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FA-468B-9345-5E21F1F88EC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45424"/>
        <c:axId val="1586945968"/>
      </c:lineChart>
      <c:catAx>
        <c:axId val="158694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94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94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694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image" Target="../media/image1.png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26" Type="http://schemas.openxmlformats.org/officeDocument/2006/relationships/chart" Target="../charts/chart87.xml"/><Relationship Id="rId3" Type="http://schemas.openxmlformats.org/officeDocument/2006/relationships/chart" Target="../charts/chart64.xml"/><Relationship Id="rId21" Type="http://schemas.openxmlformats.org/officeDocument/2006/relationships/chart" Target="../charts/chart82.xml"/><Relationship Id="rId34" Type="http://schemas.openxmlformats.org/officeDocument/2006/relationships/chart" Target="../charts/chart95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5" Type="http://schemas.openxmlformats.org/officeDocument/2006/relationships/chart" Target="../charts/chart86.xml"/><Relationship Id="rId33" Type="http://schemas.openxmlformats.org/officeDocument/2006/relationships/chart" Target="../charts/chart94.xml"/><Relationship Id="rId2" Type="http://schemas.openxmlformats.org/officeDocument/2006/relationships/image" Target="../media/image1.png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29" Type="http://schemas.openxmlformats.org/officeDocument/2006/relationships/chart" Target="../charts/chart90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24" Type="http://schemas.openxmlformats.org/officeDocument/2006/relationships/chart" Target="../charts/chart85.xml"/><Relationship Id="rId32" Type="http://schemas.openxmlformats.org/officeDocument/2006/relationships/chart" Target="../charts/chart93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23" Type="http://schemas.openxmlformats.org/officeDocument/2006/relationships/chart" Target="../charts/chart84.xml"/><Relationship Id="rId28" Type="http://schemas.openxmlformats.org/officeDocument/2006/relationships/chart" Target="../charts/chart89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31" Type="http://schemas.openxmlformats.org/officeDocument/2006/relationships/chart" Target="../charts/chart92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Relationship Id="rId22" Type="http://schemas.openxmlformats.org/officeDocument/2006/relationships/chart" Target="../charts/chart83.xml"/><Relationship Id="rId27" Type="http://schemas.openxmlformats.org/officeDocument/2006/relationships/chart" Target="../charts/chart88.xml"/><Relationship Id="rId30" Type="http://schemas.openxmlformats.org/officeDocument/2006/relationships/chart" Target="../charts/chart91.xml"/><Relationship Id="rId8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7.xml"/><Relationship Id="rId18" Type="http://schemas.openxmlformats.org/officeDocument/2006/relationships/chart" Target="../charts/chart112.xml"/><Relationship Id="rId26" Type="http://schemas.openxmlformats.org/officeDocument/2006/relationships/chart" Target="../charts/chart120.xml"/><Relationship Id="rId3" Type="http://schemas.openxmlformats.org/officeDocument/2006/relationships/chart" Target="../charts/chart97.xml"/><Relationship Id="rId21" Type="http://schemas.openxmlformats.org/officeDocument/2006/relationships/chart" Target="../charts/chart115.xml"/><Relationship Id="rId34" Type="http://schemas.openxmlformats.org/officeDocument/2006/relationships/chart" Target="../charts/chart128.xml"/><Relationship Id="rId7" Type="http://schemas.openxmlformats.org/officeDocument/2006/relationships/chart" Target="../charts/chart101.xml"/><Relationship Id="rId12" Type="http://schemas.openxmlformats.org/officeDocument/2006/relationships/chart" Target="../charts/chart106.xml"/><Relationship Id="rId17" Type="http://schemas.openxmlformats.org/officeDocument/2006/relationships/chart" Target="../charts/chart111.xml"/><Relationship Id="rId25" Type="http://schemas.openxmlformats.org/officeDocument/2006/relationships/chart" Target="../charts/chart119.xml"/><Relationship Id="rId33" Type="http://schemas.openxmlformats.org/officeDocument/2006/relationships/chart" Target="../charts/chart127.xml"/><Relationship Id="rId2" Type="http://schemas.openxmlformats.org/officeDocument/2006/relationships/image" Target="../media/image1.png"/><Relationship Id="rId16" Type="http://schemas.openxmlformats.org/officeDocument/2006/relationships/chart" Target="../charts/chart110.xml"/><Relationship Id="rId20" Type="http://schemas.openxmlformats.org/officeDocument/2006/relationships/chart" Target="../charts/chart114.xml"/><Relationship Id="rId29" Type="http://schemas.openxmlformats.org/officeDocument/2006/relationships/chart" Target="../charts/chart123.xml"/><Relationship Id="rId1" Type="http://schemas.openxmlformats.org/officeDocument/2006/relationships/chart" Target="../charts/chart96.xml"/><Relationship Id="rId6" Type="http://schemas.openxmlformats.org/officeDocument/2006/relationships/chart" Target="../charts/chart100.xml"/><Relationship Id="rId11" Type="http://schemas.openxmlformats.org/officeDocument/2006/relationships/chart" Target="../charts/chart105.xml"/><Relationship Id="rId24" Type="http://schemas.openxmlformats.org/officeDocument/2006/relationships/chart" Target="../charts/chart118.xml"/><Relationship Id="rId32" Type="http://schemas.openxmlformats.org/officeDocument/2006/relationships/chart" Target="../charts/chart126.xml"/><Relationship Id="rId5" Type="http://schemas.openxmlformats.org/officeDocument/2006/relationships/chart" Target="../charts/chart99.xml"/><Relationship Id="rId15" Type="http://schemas.openxmlformats.org/officeDocument/2006/relationships/chart" Target="../charts/chart109.xml"/><Relationship Id="rId23" Type="http://schemas.openxmlformats.org/officeDocument/2006/relationships/chart" Target="../charts/chart117.xml"/><Relationship Id="rId28" Type="http://schemas.openxmlformats.org/officeDocument/2006/relationships/chart" Target="../charts/chart122.xml"/><Relationship Id="rId10" Type="http://schemas.openxmlformats.org/officeDocument/2006/relationships/chart" Target="../charts/chart104.xml"/><Relationship Id="rId19" Type="http://schemas.openxmlformats.org/officeDocument/2006/relationships/chart" Target="../charts/chart113.xml"/><Relationship Id="rId31" Type="http://schemas.openxmlformats.org/officeDocument/2006/relationships/chart" Target="../charts/chart125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Relationship Id="rId14" Type="http://schemas.openxmlformats.org/officeDocument/2006/relationships/chart" Target="../charts/chart108.xml"/><Relationship Id="rId22" Type="http://schemas.openxmlformats.org/officeDocument/2006/relationships/chart" Target="../charts/chart116.xml"/><Relationship Id="rId27" Type="http://schemas.openxmlformats.org/officeDocument/2006/relationships/chart" Target="../charts/chart121.xml"/><Relationship Id="rId30" Type="http://schemas.openxmlformats.org/officeDocument/2006/relationships/chart" Target="../charts/chart124.xml"/><Relationship Id="rId8" Type="http://schemas.openxmlformats.org/officeDocument/2006/relationships/chart" Target="../charts/chart102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245.xml"/><Relationship Id="rId21" Type="http://schemas.openxmlformats.org/officeDocument/2006/relationships/chart" Target="../charts/chart149.xml"/><Relationship Id="rId324" Type="http://schemas.openxmlformats.org/officeDocument/2006/relationships/chart" Target="../charts/chart452.xml"/><Relationship Id="rId170" Type="http://schemas.openxmlformats.org/officeDocument/2006/relationships/chart" Target="../charts/chart298.xml"/><Relationship Id="rId226" Type="http://schemas.openxmlformats.org/officeDocument/2006/relationships/chart" Target="../charts/chart354.xml"/><Relationship Id="rId433" Type="http://schemas.openxmlformats.org/officeDocument/2006/relationships/chart" Target="../charts/chart561.xml"/><Relationship Id="rId268" Type="http://schemas.openxmlformats.org/officeDocument/2006/relationships/chart" Target="../charts/chart396.xml"/><Relationship Id="rId475" Type="http://schemas.openxmlformats.org/officeDocument/2006/relationships/chart" Target="../charts/chart603.xml"/><Relationship Id="rId32" Type="http://schemas.openxmlformats.org/officeDocument/2006/relationships/chart" Target="../charts/chart160.xml"/><Relationship Id="rId74" Type="http://schemas.openxmlformats.org/officeDocument/2006/relationships/chart" Target="../charts/chart202.xml"/><Relationship Id="rId128" Type="http://schemas.openxmlformats.org/officeDocument/2006/relationships/chart" Target="../charts/chart256.xml"/><Relationship Id="rId335" Type="http://schemas.openxmlformats.org/officeDocument/2006/relationships/chart" Target="../charts/chart463.xml"/><Relationship Id="rId377" Type="http://schemas.openxmlformats.org/officeDocument/2006/relationships/chart" Target="../charts/chart505.xml"/><Relationship Id="rId500" Type="http://schemas.openxmlformats.org/officeDocument/2006/relationships/chart" Target="../charts/chart628.xml"/><Relationship Id="rId5" Type="http://schemas.openxmlformats.org/officeDocument/2006/relationships/chart" Target="../charts/chart133.xml"/><Relationship Id="rId181" Type="http://schemas.openxmlformats.org/officeDocument/2006/relationships/chart" Target="../charts/chart309.xml"/><Relationship Id="rId237" Type="http://schemas.openxmlformats.org/officeDocument/2006/relationships/chart" Target="../charts/chart365.xml"/><Relationship Id="rId402" Type="http://schemas.openxmlformats.org/officeDocument/2006/relationships/chart" Target="../charts/chart530.xml"/><Relationship Id="rId279" Type="http://schemas.openxmlformats.org/officeDocument/2006/relationships/chart" Target="../charts/chart407.xml"/><Relationship Id="rId444" Type="http://schemas.openxmlformats.org/officeDocument/2006/relationships/chart" Target="../charts/chart572.xml"/><Relationship Id="rId486" Type="http://schemas.openxmlformats.org/officeDocument/2006/relationships/chart" Target="../charts/chart614.xml"/><Relationship Id="rId43" Type="http://schemas.openxmlformats.org/officeDocument/2006/relationships/chart" Target="../charts/chart171.xml"/><Relationship Id="rId139" Type="http://schemas.openxmlformats.org/officeDocument/2006/relationships/chart" Target="../charts/chart267.xml"/><Relationship Id="rId290" Type="http://schemas.openxmlformats.org/officeDocument/2006/relationships/chart" Target="../charts/chart418.xml"/><Relationship Id="rId304" Type="http://schemas.openxmlformats.org/officeDocument/2006/relationships/chart" Target="../charts/chart432.xml"/><Relationship Id="rId346" Type="http://schemas.openxmlformats.org/officeDocument/2006/relationships/chart" Target="../charts/chart474.xml"/><Relationship Id="rId388" Type="http://schemas.openxmlformats.org/officeDocument/2006/relationships/chart" Target="../charts/chart516.xml"/><Relationship Id="rId511" Type="http://schemas.openxmlformats.org/officeDocument/2006/relationships/chart" Target="../charts/chart639.xml"/><Relationship Id="rId85" Type="http://schemas.openxmlformats.org/officeDocument/2006/relationships/chart" Target="../charts/chart213.xml"/><Relationship Id="rId150" Type="http://schemas.openxmlformats.org/officeDocument/2006/relationships/chart" Target="../charts/chart278.xml"/><Relationship Id="rId192" Type="http://schemas.openxmlformats.org/officeDocument/2006/relationships/chart" Target="../charts/chart320.xml"/><Relationship Id="rId206" Type="http://schemas.openxmlformats.org/officeDocument/2006/relationships/chart" Target="../charts/chart334.xml"/><Relationship Id="rId413" Type="http://schemas.openxmlformats.org/officeDocument/2006/relationships/chart" Target="../charts/chart541.xml"/><Relationship Id="rId248" Type="http://schemas.openxmlformats.org/officeDocument/2006/relationships/chart" Target="../charts/chart376.xml"/><Relationship Id="rId455" Type="http://schemas.openxmlformats.org/officeDocument/2006/relationships/chart" Target="../charts/chart583.xml"/><Relationship Id="rId497" Type="http://schemas.openxmlformats.org/officeDocument/2006/relationships/chart" Target="../charts/chart625.xml"/><Relationship Id="rId12" Type="http://schemas.openxmlformats.org/officeDocument/2006/relationships/chart" Target="../charts/chart140.xml"/><Relationship Id="rId108" Type="http://schemas.openxmlformats.org/officeDocument/2006/relationships/chart" Target="../charts/chart236.xml"/><Relationship Id="rId315" Type="http://schemas.openxmlformats.org/officeDocument/2006/relationships/chart" Target="../charts/chart443.xml"/><Relationship Id="rId357" Type="http://schemas.openxmlformats.org/officeDocument/2006/relationships/chart" Target="../charts/chart485.xml"/><Relationship Id="rId54" Type="http://schemas.openxmlformats.org/officeDocument/2006/relationships/chart" Target="../charts/chart182.xml"/><Relationship Id="rId96" Type="http://schemas.openxmlformats.org/officeDocument/2006/relationships/chart" Target="../charts/chart224.xml"/><Relationship Id="rId161" Type="http://schemas.openxmlformats.org/officeDocument/2006/relationships/chart" Target="../charts/chart289.xml"/><Relationship Id="rId217" Type="http://schemas.openxmlformats.org/officeDocument/2006/relationships/chart" Target="../charts/chart345.xml"/><Relationship Id="rId399" Type="http://schemas.openxmlformats.org/officeDocument/2006/relationships/chart" Target="../charts/chart527.xml"/><Relationship Id="rId259" Type="http://schemas.openxmlformats.org/officeDocument/2006/relationships/chart" Target="../charts/chart387.xml"/><Relationship Id="rId424" Type="http://schemas.openxmlformats.org/officeDocument/2006/relationships/chart" Target="../charts/chart552.xml"/><Relationship Id="rId466" Type="http://schemas.openxmlformats.org/officeDocument/2006/relationships/chart" Target="../charts/chart594.xml"/><Relationship Id="rId23" Type="http://schemas.openxmlformats.org/officeDocument/2006/relationships/chart" Target="../charts/chart151.xml"/><Relationship Id="rId119" Type="http://schemas.openxmlformats.org/officeDocument/2006/relationships/chart" Target="../charts/chart247.xml"/><Relationship Id="rId270" Type="http://schemas.openxmlformats.org/officeDocument/2006/relationships/chart" Target="../charts/chart398.xml"/><Relationship Id="rId326" Type="http://schemas.openxmlformats.org/officeDocument/2006/relationships/chart" Target="../charts/chart454.xml"/><Relationship Id="rId65" Type="http://schemas.openxmlformats.org/officeDocument/2006/relationships/chart" Target="../charts/chart193.xml"/><Relationship Id="rId130" Type="http://schemas.openxmlformats.org/officeDocument/2006/relationships/chart" Target="../charts/chart258.xml"/><Relationship Id="rId368" Type="http://schemas.openxmlformats.org/officeDocument/2006/relationships/chart" Target="../charts/chart496.xml"/><Relationship Id="rId172" Type="http://schemas.openxmlformats.org/officeDocument/2006/relationships/chart" Target="../charts/chart300.xml"/><Relationship Id="rId228" Type="http://schemas.openxmlformats.org/officeDocument/2006/relationships/chart" Target="../charts/chart356.xml"/><Relationship Id="rId435" Type="http://schemas.openxmlformats.org/officeDocument/2006/relationships/chart" Target="../charts/chart563.xml"/><Relationship Id="rId477" Type="http://schemas.openxmlformats.org/officeDocument/2006/relationships/chart" Target="../charts/chart605.xml"/><Relationship Id="rId281" Type="http://schemas.openxmlformats.org/officeDocument/2006/relationships/chart" Target="../charts/chart409.xml"/><Relationship Id="rId337" Type="http://schemas.openxmlformats.org/officeDocument/2006/relationships/chart" Target="../charts/chart465.xml"/><Relationship Id="rId502" Type="http://schemas.openxmlformats.org/officeDocument/2006/relationships/chart" Target="../charts/chart630.xml"/><Relationship Id="rId34" Type="http://schemas.openxmlformats.org/officeDocument/2006/relationships/chart" Target="../charts/chart162.xml"/><Relationship Id="rId76" Type="http://schemas.openxmlformats.org/officeDocument/2006/relationships/chart" Target="../charts/chart204.xml"/><Relationship Id="rId141" Type="http://schemas.openxmlformats.org/officeDocument/2006/relationships/chart" Target="../charts/chart269.xml"/><Relationship Id="rId379" Type="http://schemas.openxmlformats.org/officeDocument/2006/relationships/chart" Target="../charts/chart507.xml"/><Relationship Id="rId7" Type="http://schemas.openxmlformats.org/officeDocument/2006/relationships/chart" Target="../charts/chart135.xml"/><Relationship Id="rId183" Type="http://schemas.openxmlformats.org/officeDocument/2006/relationships/chart" Target="../charts/chart311.xml"/><Relationship Id="rId239" Type="http://schemas.openxmlformats.org/officeDocument/2006/relationships/chart" Target="../charts/chart367.xml"/><Relationship Id="rId390" Type="http://schemas.openxmlformats.org/officeDocument/2006/relationships/chart" Target="../charts/chart518.xml"/><Relationship Id="rId404" Type="http://schemas.openxmlformats.org/officeDocument/2006/relationships/chart" Target="../charts/chart532.xml"/><Relationship Id="rId446" Type="http://schemas.openxmlformats.org/officeDocument/2006/relationships/chart" Target="../charts/chart574.xml"/><Relationship Id="rId250" Type="http://schemas.openxmlformats.org/officeDocument/2006/relationships/chart" Target="../charts/chart378.xml"/><Relationship Id="rId292" Type="http://schemas.openxmlformats.org/officeDocument/2006/relationships/chart" Target="../charts/chart420.xml"/><Relationship Id="rId306" Type="http://schemas.openxmlformats.org/officeDocument/2006/relationships/chart" Target="../charts/chart434.xml"/><Relationship Id="rId488" Type="http://schemas.openxmlformats.org/officeDocument/2006/relationships/chart" Target="../charts/chart616.xml"/><Relationship Id="rId45" Type="http://schemas.openxmlformats.org/officeDocument/2006/relationships/chart" Target="../charts/chart173.xml"/><Relationship Id="rId87" Type="http://schemas.openxmlformats.org/officeDocument/2006/relationships/chart" Target="../charts/chart215.xml"/><Relationship Id="rId110" Type="http://schemas.openxmlformats.org/officeDocument/2006/relationships/chart" Target="../charts/chart238.xml"/><Relationship Id="rId348" Type="http://schemas.openxmlformats.org/officeDocument/2006/relationships/chart" Target="../charts/chart476.xml"/><Relationship Id="rId513" Type="http://schemas.openxmlformats.org/officeDocument/2006/relationships/chart" Target="../charts/chart641.xml"/><Relationship Id="rId152" Type="http://schemas.openxmlformats.org/officeDocument/2006/relationships/chart" Target="../charts/chart280.xml"/><Relationship Id="rId194" Type="http://schemas.openxmlformats.org/officeDocument/2006/relationships/chart" Target="../charts/chart322.xml"/><Relationship Id="rId208" Type="http://schemas.openxmlformats.org/officeDocument/2006/relationships/chart" Target="../charts/chart336.xml"/><Relationship Id="rId415" Type="http://schemas.openxmlformats.org/officeDocument/2006/relationships/chart" Target="../charts/chart543.xml"/><Relationship Id="rId457" Type="http://schemas.openxmlformats.org/officeDocument/2006/relationships/chart" Target="../charts/chart585.xml"/><Relationship Id="rId261" Type="http://schemas.openxmlformats.org/officeDocument/2006/relationships/chart" Target="../charts/chart389.xml"/><Relationship Id="rId499" Type="http://schemas.openxmlformats.org/officeDocument/2006/relationships/chart" Target="../charts/chart627.xml"/><Relationship Id="rId14" Type="http://schemas.openxmlformats.org/officeDocument/2006/relationships/chart" Target="../charts/chart142.xml"/><Relationship Id="rId56" Type="http://schemas.openxmlformats.org/officeDocument/2006/relationships/chart" Target="../charts/chart184.xml"/><Relationship Id="rId317" Type="http://schemas.openxmlformats.org/officeDocument/2006/relationships/chart" Target="../charts/chart445.xml"/><Relationship Id="rId359" Type="http://schemas.openxmlformats.org/officeDocument/2006/relationships/chart" Target="../charts/chart487.xml"/><Relationship Id="rId98" Type="http://schemas.openxmlformats.org/officeDocument/2006/relationships/chart" Target="../charts/chart226.xml"/><Relationship Id="rId121" Type="http://schemas.openxmlformats.org/officeDocument/2006/relationships/chart" Target="../charts/chart249.xml"/><Relationship Id="rId163" Type="http://schemas.openxmlformats.org/officeDocument/2006/relationships/chart" Target="../charts/chart291.xml"/><Relationship Id="rId219" Type="http://schemas.openxmlformats.org/officeDocument/2006/relationships/chart" Target="../charts/chart347.xml"/><Relationship Id="rId370" Type="http://schemas.openxmlformats.org/officeDocument/2006/relationships/chart" Target="../charts/chart498.xml"/><Relationship Id="rId426" Type="http://schemas.openxmlformats.org/officeDocument/2006/relationships/chart" Target="../charts/chart554.xml"/><Relationship Id="rId230" Type="http://schemas.openxmlformats.org/officeDocument/2006/relationships/chart" Target="../charts/chart358.xml"/><Relationship Id="rId468" Type="http://schemas.openxmlformats.org/officeDocument/2006/relationships/chart" Target="../charts/chart596.xml"/><Relationship Id="rId25" Type="http://schemas.openxmlformats.org/officeDocument/2006/relationships/chart" Target="../charts/chart153.xml"/><Relationship Id="rId67" Type="http://schemas.openxmlformats.org/officeDocument/2006/relationships/chart" Target="../charts/chart195.xml"/><Relationship Id="rId272" Type="http://schemas.openxmlformats.org/officeDocument/2006/relationships/chart" Target="../charts/chart400.xml"/><Relationship Id="rId328" Type="http://schemas.openxmlformats.org/officeDocument/2006/relationships/chart" Target="../charts/chart456.xml"/><Relationship Id="rId132" Type="http://schemas.openxmlformats.org/officeDocument/2006/relationships/chart" Target="../charts/chart260.xml"/><Relationship Id="rId174" Type="http://schemas.openxmlformats.org/officeDocument/2006/relationships/chart" Target="../charts/chart302.xml"/><Relationship Id="rId381" Type="http://schemas.openxmlformats.org/officeDocument/2006/relationships/chart" Target="../charts/chart509.xml"/><Relationship Id="rId241" Type="http://schemas.openxmlformats.org/officeDocument/2006/relationships/chart" Target="../charts/chart369.xml"/><Relationship Id="rId437" Type="http://schemas.openxmlformats.org/officeDocument/2006/relationships/chart" Target="../charts/chart565.xml"/><Relationship Id="rId479" Type="http://schemas.openxmlformats.org/officeDocument/2006/relationships/chart" Target="../charts/chart607.xml"/><Relationship Id="rId36" Type="http://schemas.openxmlformats.org/officeDocument/2006/relationships/chart" Target="../charts/chart164.xml"/><Relationship Id="rId283" Type="http://schemas.openxmlformats.org/officeDocument/2006/relationships/chart" Target="../charts/chart411.xml"/><Relationship Id="rId339" Type="http://schemas.openxmlformats.org/officeDocument/2006/relationships/chart" Target="../charts/chart467.xml"/><Relationship Id="rId490" Type="http://schemas.openxmlformats.org/officeDocument/2006/relationships/chart" Target="../charts/chart618.xml"/><Relationship Id="rId504" Type="http://schemas.openxmlformats.org/officeDocument/2006/relationships/chart" Target="../charts/chart632.xml"/><Relationship Id="rId78" Type="http://schemas.openxmlformats.org/officeDocument/2006/relationships/chart" Target="../charts/chart206.xml"/><Relationship Id="rId101" Type="http://schemas.openxmlformats.org/officeDocument/2006/relationships/chart" Target="../charts/chart229.xml"/><Relationship Id="rId143" Type="http://schemas.openxmlformats.org/officeDocument/2006/relationships/chart" Target="../charts/chart271.xml"/><Relationship Id="rId185" Type="http://schemas.openxmlformats.org/officeDocument/2006/relationships/chart" Target="../charts/chart313.xml"/><Relationship Id="rId350" Type="http://schemas.openxmlformats.org/officeDocument/2006/relationships/chart" Target="../charts/chart478.xml"/><Relationship Id="rId406" Type="http://schemas.openxmlformats.org/officeDocument/2006/relationships/chart" Target="../charts/chart534.xml"/><Relationship Id="rId9" Type="http://schemas.openxmlformats.org/officeDocument/2006/relationships/chart" Target="../charts/chart137.xml"/><Relationship Id="rId210" Type="http://schemas.openxmlformats.org/officeDocument/2006/relationships/chart" Target="../charts/chart338.xml"/><Relationship Id="rId392" Type="http://schemas.openxmlformats.org/officeDocument/2006/relationships/chart" Target="../charts/chart520.xml"/><Relationship Id="rId448" Type="http://schemas.openxmlformats.org/officeDocument/2006/relationships/chart" Target="../charts/chart576.xml"/><Relationship Id="rId252" Type="http://schemas.openxmlformats.org/officeDocument/2006/relationships/chart" Target="../charts/chart380.xml"/><Relationship Id="rId294" Type="http://schemas.openxmlformats.org/officeDocument/2006/relationships/chart" Target="../charts/chart422.xml"/><Relationship Id="rId308" Type="http://schemas.openxmlformats.org/officeDocument/2006/relationships/chart" Target="../charts/chart436.xml"/><Relationship Id="rId515" Type="http://schemas.openxmlformats.org/officeDocument/2006/relationships/chart" Target="../charts/chart643.xml"/><Relationship Id="rId47" Type="http://schemas.openxmlformats.org/officeDocument/2006/relationships/chart" Target="../charts/chart175.xml"/><Relationship Id="rId89" Type="http://schemas.openxmlformats.org/officeDocument/2006/relationships/chart" Target="../charts/chart217.xml"/><Relationship Id="rId112" Type="http://schemas.openxmlformats.org/officeDocument/2006/relationships/chart" Target="../charts/chart240.xml"/><Relationship Id="rId154" Type="http://schemas.openxmlformats.org/officeDocument/2006/relationships/chart" Target="../charts/chart282.xml"/><Relationship Id="rId361" Type="http://schemas.openxmlformats.org/officeDocument/2006/relationships/chart" Target="../charts/chart489.xml"/><Relationship Id="rId196" Type="http://schemas.openxmlformats.org/officeDocument/2006/relationships/chart" Target="../charts/chart324.xml"/><Relationship Id="rId417" Type="http://schemas.openxmlformats.org/officeDocument/2006/relationships/chart" Target="../charts/chart545.xml"/><Relationship Id="rId459" Type="http://schemas.openxmlformats.org/officeDocument/2006/relationships/chart" Target="../charts/chart587.xml"/><Relationship Id="rId16" Type="http://schemas.openxmlformats.org/officeDocument/2006/relationships/chart" Target="../charts/chart144.xml"/><Relationship Id="rId221" Type="http://schemas.openxmlformats.org/officeDocument/2006/relationships/chart" Target="../charts/chart349.xml"/><Relationship Id="rId263" Type="http://schemas.openxmlformats.org/officeDocument/2006/relationships/chart" Target="../charts/chart391.xml"/><Relationship Id="rId319" Type="http://schemas.openxmlformats.org/officeDocument/2006/relationships/chart" Target="../charts/chart447.xml"/><Relationship Id="rId470" Type="http://schemas.openxmlformats.org/officeDocument/2006/relationships/chart" Target="../charts/chart598.xml"/><Relationship Id="rId58" Type="http://schemas.openxmlformats.org/officeDocument/2006/relationships/chart" Target="../charts/chart186.xml"/><Relationship Id="rId123" Type="http://schemas.openxmlformats.org/officeDocument/2006/relationships/chart" Target="../charts/chart251.xml"/><Relationship Id="rId330" Type="http://schemas.openxmlformats.org/officeDocument/2006/relationships/chart" Target="../charts/chart458.xml"/><Relationship Id="rId165" Type="http://schemas.openxmlformats.org/officeDocument/2006/relationships/chart" Target="../charts/chart293.xml"/><Relationship Id="rId372" Type="http://schemas.openxmlformats.org/officeDocument/2006/relationships/chart" Target="../charts/chart500.xml"/><Relationship Id="rId428" Type="http://schemas.openxmlformats.org/officeDocument/2006/relationships/chart" Target="../charts/chart556.xml"/><Relationship Id="rId232" Type="http://schemas.openxmlformats.org/officeDocument/2006/relationships/chart" Target="../charts/chart360.xml"/><Relationship Id="rId274" Type="http://schemas.openxmlformats.org/officeDocument/2006/relationships/chart" Target="../charts/chart402.xml"/><Relationship Id="rId481" Type="http://schemas.openxmlformats.org/officeDocument/2006/relationships/chart" Target="../charts/chart609.xml"/><Relationship Id="rId27" Type="http://schemas.openxmlformats.org/officeDocument/2006/relationships/chart" Target="../charts/chart155.xml"/><Relationship Id="rId69" Type="http://schemas.openxmlformats.org/officeDocument/2006/relationships/chart" Target="../charts/chart197.xml"/><Relationship Id="rId134" Type="http://schemas.openxmlformats.org/officeDocument/2006/relationships/chart" Target="../charts/chart262.xml"/><Relationship Id="rId80" Type="http://schemas.openxmlformats.org/officeDocument/2006/relationships/chart" Target="../charts/chart208.xml"/><Relationship Id="rId176" Type="http://schemas.openxmlformats.org/officeDocument/2006/relationships/chart" Target="../charts/chart304.xml"/><Relationship Id="rId341" Type="http://schemas.openxmlformats.org/officeDocument/2006/relationships/chart" Target="../charts/chart469.xml"/><Relationship Id="rId383" Type="http://schemas.openxmlformats.org/officeDocument/2006/relationships/chart" Target="../charts/chart511.xml"/><Relationship Id="rId439" Type="http://schemas.openxmlformats.org/officeDocument/2006/relationships/chart" Target="../charts/chart567.xml"/><Relationship Id="rId201" Type="http://schemas.openxmlformats.org/officeDocument/2006/relationships/chart" Target="../charts/chart329.xml"/><Relationship Id="rId243" Type="http://schemas.openxmlformats.org/officeDocument/2006/relationships/chart" Target="../charts/chart371.xml"/><Relationship Id="rId285" Type="http://schemas.openxmlformats.org/officeDocument/2006/relationships/chart" Target="../charts/chart413.xml"/><Relationship Id="rId450" Type="http://schemas.openxmlformats.org/officeDocument/2006/relationships/chart" Target="../charts/chart578.xml"/><Relationship Id="rId506" Type="http://schemas.openxmlformats.org/officeDocument/2006/relationships/chart" Target="../charts/chart634.xml"/><Relationship Id="rId38" Type="http://schemas.openxmlformats.org/officeDocument/2006/relationships/chart" Target="../charts/chart166.xml"/><Relationship Id="rId103" Type="http://schemas.openxmlformats.org/officeDocument/2006/relationships/chart" Target="../charts/chart231.xml"/><Relationship Id="rId310" Type="http://schemas.openxmlformats.org/officeDocument/2006/relationships/chart" Target="../charts/chart438.xml"/><Relationship Id="rId492" Type="http://schemas.openxmlformats.org/officeDocument/2006/relationships/chart" Target="../charts/chart620.xml"/><Relationship Id="rId91" Type="http://schemas.openxmlformats.org/officeDocument/2006/relationships/chart" Target="../charts/chart219.xml"/><Relationship Id="rId145" Type="http://schemas.openxmlformats.org/officeDocument/2006/relationships/chart" Target="../charts/chart273.xml"/><Relationship Id="rId187" Type="http://schemas.openxmlformats.org/officeDocument/2006/relationships/chart" Target="../charts/chart315.xml"/><Relationship Id="rId352" Type="http://schemas.openxmlformats.org/officeDocument/2006/relationships/chart" Target="../charts/chart480.xml"/><Relationship Id="rId394" Type="http://schemas.openxmlformats.org/officeDocument/2006/relationships/chart" Target="../charts/chart522.xml"/><Relationship Id="rId408" Type="http://schemas.openxmlformats.org/officeDocument/2006/relationships/chart" Target="../charts/chart536.xml"/><Relationship Id="rId212" Type="http://schemas.openxmlformats.org/officeDocument/2006/relationships/chart" Target="../charts/chart340.xml"/><Relationship Id="rId254" Type="http://schemas.openxmlformats.org/officeDocument/2006/relationships/chart" Target="../charts/chart382.xml"/><Relationship Id="rId49" Type="http://schemas.openxmlformats.org/officeDocument/2006/relationships/chart" Target="../charts/chart177.xml"/><Relationship Id="rId114" Type="http://schemas.openxmlformats.org/officeDocument/2006/relationships/chart" Target="../charts/chart242.xml"/><Relationship Id="rId296" Type="http://schemas.openxmlformats.org/officeDocument/2006/relationships/chart" Target="../charts/chart424.xml"/><Relationship Id="rId461" Type="http://schemas.openxmlformats.org/officeDocument/2006/relationships/chart" Target="../charts/chart589.xml"/><Relationship Id="rId517" Type="http://schemas.openxmlformats.org/officeDocument/2006/relationships/chart" Target="../charts/chart645.xml"/><Relationship Id="rId60" Type="http://schemas.openxmlformats.org/officeDocument/2006/relationships/chart" Target="../charts/chart188.xml"/><Relationship Id="rId156" Type="http://schemas.openxmlformats.org/officeDocument/2006/relationships/chart" Target="../charts/chart284.xml"/><Relationship Id="rId198" Type="http://schemas.openxmlformats.org/officeDocument/2006/relationships/chart" Target="../charts/chart326.xml"/><Relationship Id="rId321" Type="http://schemas.openxmlformats.org/officeDocument/2006/relationships/chart" Target="../charts/chart449.xml"/><Relationship Id="rId363" Type="http://schemas.openxmlformats.org/officeDocument/2006/relationships/chart" Target="../charts/chart491.xml"/><Relationship Id="rId419" Type="http://schemas.openxmlformats.org/officeDocument/2006/relationships/chart" Target="../charts/chart547.xml"/><Relationship Id="rId223" Type="http://schemas.openxmlformats.org/officeDocument/2006/relationships/chart" Target="../charts/chart351.xml"/><Relationship Id="rId430" Type="http://schemas.openxmlformats.org/officeDocument/2006/relationships/chart" Target="../charts/chart558.xml"/><Relationship Id="rId18" Type="http://schemas.openxmlformats.org/officeDocument/2006/relationships/chart" Target="../charts/chart146.xml"/><Relationship Id="rId265" Type="http://schemas.openxmlformats.org/officeDocument/2006/relationships/chart" Target="../charts/chart393.xml"/><Relationship Id="rId472" Type="http://schemas.openxmlformats.org/officeDocument/2006/relationships/chart" Target="../charts/chart600.xml"/><Relationship Id="rId125" Type="http://schemas.openxmlformats.org/officeDocument/2006/relationships/chart" Target="../charts/chart253.xml"/><Relationship Id="rId167" Type="http://schemas.openxmlformats.org/officeDocument/2006/relationships/chart" Target="../charts/chart295.xml"/><Relationship Id="rId332" Type="http://schemas.openxmlformats.org/officeDocument/2006/relationships/chart" Target="../charts/chart460.xml"/><Relationship Id="rId374" Type="http://schemas.openxmlformats.org/officeDocument/2006/relationships/chart" Target="../charts/chart502.xml"/><Relationship Id="rId71" Type="http://schemas.openxmlformats.org/officeDocument/2006/relationships/chart" Target="../charts/chart199.xml"/><Relationship Id="rId234" Type="http://schemas.openxmlformats.org/officeDocument/2006/relationships/chart" Target="../charts/chart362.xml"/><Relationship Id="rId2" Type="http://schemas.openxmlformats.org/officeDocument/2006/relationships/chart" Target="../charts/chart130.xml"/><Relationship Id="rId29" Type="http://schemas.openxmlformats.org/officeDocument/2006/relationships/chart" Target="../charts/chart157.xml"/><Relationship Id="rId276" Type="http://schemas.openxmlformats.org/officeDocument/2006/relationships/chart" Target="../charts/chart404.xml"/><Relationship Id="rId441" Type="http://schemas.openxmlformats.org/officeDocument/2006/relationships/chart" Target="../charts/chart569.xml"/><Relationship Id="rId483" Type="http://schemas.openxmlformats.org/officeDocument/2006/relationships/chart" Target="../charts/chart611.xml"/><Relationship Id="rId40" Type="http://schemas.openxmlformats.org/officeDocument/2006/relationships/chart" Target="../charts/chart168.xml"/><Relationship Id="rId136" Type="http://schemas.openxmlformats.org/officeDocument/2006/relationships/chart" Target="../charts/chart264.xml"/><Relationship Id="rId178" Type="http://schemas.openxmlformats.org/officeDocument/2006/relationships/chart" Target="../charts/chart306.xml"/><Relationship Id="rId301" Type="http://schemas.openxmlformats.org/officeDocument/2006/relationships/chart" Target="../charts/chart429.xml"/><Relationship Id="rId343" Type="http://schemas.openxmlformats.org/officeDocument/2006/relationships/chart" Target="../charts/chart471.xml"/><Relationship Id="rId82" Type="http://schemas.openxmlformats.org/officeDocument/2006/relationships/chart" Target="../charts/chart210.xml"/><Relationship Id="rId203" Type="http://schemas.openxmlformats.org/officeDocument/2006/relationships/chart" Target="../charts/chart331.xml"/><Relationship Id="rId385" Type="http://schemas.openxmlformats.org/officeDocument/2006/relationships/chart" Target="../charts/chart513.xml"/><Relationship Id="rId245" Type="http://schemas.openxmlformats.org/officeDocument/2006/relationships/chart" Target="../charts/chart373.xml"/><Relationship Id="rId287" Type="http://schemas.openxmlformats.org/officeDocument/2006/relationships/chart" Target="../charts/chart415.xml"/><Relationship Id="rId410" Type="http://schemas.openxmlformats.org/officeDocument/2006/relationships/chart" Target="../charts/chart538.xml"/><Relationship Id="rId452" Type="http://schemas.openxmlformats.org/officeDocument/2006/relationships/chart" Target="../charts/chart580.xml"/><Relationship Id="rId494" Type="http://schemas.openxmlformats.org/officeDocument/2006/relationships/chart" Target="../charts/chart622.xml"/><Relationship Id="rId508" Type="http://schemas.openxmlformats.org/officeDocument/2006/relationships/chart" Target="../charts/chart636.xml"/><Relationship Id="rId105" Type="http://schemas.openxmlformats.org/officeDocument/2006/relationships/chart" Target="../charts/chart233.xml"/><Relationship Id="rId147" Type="http://schemas.openxmlformats.org/officeDocument/2006/relationships/chart" Target="../charts/chart275.xml"/><Relationship Id="rId312" Type="http://schemas.openxmlformats.org/officeDocument/2006/relationships/chart" Target="../charts/chart440.xml"/><Relationship Id="rId354" Type="http://schemas.openxmlformats.org/officeDocument/2006/relationships/chart" Target="../charts/chart482.xml"/><Relationship Id="rId51" Type="http://schemas.openxmlformats.org/officeDocument/2006/relationships/chart" Target="../charts/chart179.xml"/><Relationship Id="rId93" Type="http://schemas.openxmlformats.org/officeDocument/2006/relationships/chart" Target="../charts/chart221.xml"/><Relationship Id="rId189" Type="http://schemas.openxmlformats.org/officeDocument/2006/relationships/chart" Target="../charts/chart317.xml"/><Relationship Id="rId396" Type="http://schemas.openxmlformats.org/officeDocument/2006/relationships/chart" Target="../charts/chart524.xml"/><Relationship Id="rId214" Type="http://schemas.openxmlformats.org/officeDocument/2006/relationships/chart" Target="../charts/chart342.xml"/><Relationship Id="rId256" Type="http://schemas.openxmlformats.org/officeDocument/2006/relationships/chart" Target="../charts/chart384.xml"/><Relationship Id="rId298" Type="http://schemas.openxmlformats.org/officeDocument/2006/relationships/chart" Target="../charts/chart426.xml"/><Relationship Id="rId421" Type="http://schemas.openxmlformats.org/officeDocument/2006/relationships/chart" Target="../charts/chart549.xml"/><Relationship Id="rId463" Type="http://schemas.openxmlformats.org/officeDocument/2006/relationships/chart" Target="../charts/chart591.xml"/><Relationship Id="rId116" Type="http://schemas.openxmlformats.org/officeDocument/2006/relationships/chart" Target="../charts/chart244.xml"/><Relationship Id="rId158" Type="http://schemas.openxmlformats.org/officeDocument/2006/relationships/chart" Target="../charts/chart286.xml"/><Relationship Id="rId323" Type="http://schemas.openxmlformats.org/officeDocument/2006/relationships/chart" Target="../charts/chart451.xml"/><Relationship Id="rId20" Type="http://schemas.openxmlformats.org/officeDocument/2006/relationships/chart" Target="../charts/chart148.xml"/><Relationship Id="rId62" Type="http://schemas.openxmlformats.org/officeDocument/2006/relationships/chart" Target="../charts/chart190.xml"/><Relationship Id="rId365" Type="http://schemas.openxmlformats.org/officeDocument/2006/relationships/chart" Target="../charts/chart493.xml"/><Relationship Id="rId225" Type="http://schemas.openxmlformats.org/officeDocument/2006/relationships/chart" Target="../charts/chart353.xml"/><Relationship Id="rId267" Type="http://schemas.openxmlformats.org/officeDocument/2006/relationships/chart" Target="../charts/chart395.xml"/><Relationship Id="rId432" Type="http://schemas.openxmlformats.org/officeDocument/2006/relationships/chart" Target="../charts/chart560.xml"/><Relationship Id="rId474" Type="http://schemas.openxmlformats.org/officeDocument/2006/relationships/chart" Target="../charts/chart602.xml"/><Relationship Id="rId127" Type="http://schemas.openxmlformats.org/officeDocument/2006/relationships/chart" Target="../charts/chart255.xml"/><Relationship Id="rId31" Type="http://schemas.openxmlformats.org/officeDocument/2006/relationships/chart" Target="../charts/chart159.xml"/><Relationship Id="rId73" Type="http://schemas.openxmlformats.org/officeDocument/2006/relationships/chart" Target="../charts/chart201.xml"/><Relationship Id="rId169" Type="http://schemas.openxmlformats.org/officeDocument/2006/relationships/chart" Target="../charts/chart297.xml"/><Relationship Id="rId334" Type="http://schemas.openxmlformats.org/officeDocument/2006/relationships/chart" Target="../charts/chart462.xml"/><Relationship Id="rId376" Type="http://schemas.openxmlformats.org/officeDocument/2006/relationships/chart" Target="../charts/chart504.xml"/><Relationship Id="rId4" Type="http://schemas.openxmlformats.org/officeDocument/2006/relationships/chart" Target="../charts/chart132.xml"/><Relationship Id="rId180" Type="http://schemas.openxmlformats.org/officeDocument/2006/relationships/chart" Target="../charts/chart308.xml"/><Relationship Id="rId236" Type="http://schemas.openxmlformats.org/officeDocument/2006/relationships/chart" Target="../charts/chart364.xml"/><Relationship Id="rId278" Type="http://schemas.openxmlformats.org/officeDocument/2006/relationships/chart" Target="../charts/chart406.xml"/><Relationship Id="rId401" Type="http://schemas.openxmlformats.org/officeDocument/2006/relationships/chart" Target="../charts/chart529.xml"/><Relationship Id="rId443" Type="http://schemas.openxmlformats.org/officeDocument/2006/relationships/chart" Target="../charts/chart571.xml"/><Relationship Id="rId303" Type="http://schemas.openxmlformats.org/officeDocument/2006/relationships/chart" Target="../charts/chart431.xml"/><Relationship Id="rId485" Type="http://schemas.openxmlformats.org/officeDocument/2006/relationships/chart" Target="../charts/chart613.xml"/><Relationship Id="rId42" Type="http://schemas.openxmlformats.org/officeDocument/2006/relationships/chart" Target="../charts/chart170.xml"/><Relationship Id="rId84" Type="http://schemas.openxmlformats.org/officeDocument/2006/relationships/chart" Target="../charts/chart212.xml"/><Relationship Id="rId138" Type="http://schemas.openxmlformats.org/officeDocument/2006/relationships/chart" Target="../charts/chart266.xml"/><Relationship Id="rId345" Type="http://schemas.openxmlformats.org/officeDocument/2006/relationships/chart" Target="../charts/chart473.xml"/><Relationship Id="rId387" Type="http://schemas.openxmlformats.org/officeDocument/2006/relationships/chart" Target="../charts/chart515.xml"/><Relationship Id="rId510" Type="http://schemas.openxmlformats.org/officeDocument/2006/relationships/chart" Target="../charts/chart638.xml"/><Relationship Id="rId191" Type="http://schemas.openxmlformats.org/officeDocument/2006/relationships/chart" Target="../charts/chart319.xml"/><Relationship Id="rId205" Type="http://schemas.openxmlformats.org/officeDocument/2006/relationships/chart" Target="../charts/chart333.xml"/><Relationship Id="rId247" Type="http://schemas.openxmlformats.org/officeDocument/2006/relationships/chart" Target="../charts/chart375.xml"/><Relationship Id="rId412" Type="http://schemas.openxmlformats.org/officeDocument/2006/relationships/chart" Target="../charts/chart540.xml"/><Relationship Id="rId107" Type="http://schemas.openxmlformats.org/officeDocument/2006/relationships/chart" Target="../charts/chart235.xml"/><Relationship Id="rId289" Type="http://schemas.openxmlformats.org/officeDocument/2006/relationships/chart" Target="../charts/chart417.xml"/><Relationship Id="rId454" Type="http://schemas.openxmlformats.org/officeDocument/2006/relationships/chart" Target="../charts/chart582.xml"/><Relationship Id="rId496" Type="http://schemas.openxmlformats.org/officeDocument/2006/relationships/chart" Target="../charts/chart624.xml"/><Relationship Id="rId11" Type="http://schemas.openxmlformats.org/officeDocument/2006/relationships/chart" Target="../charts/chart139.xml"/><Relationship Id="rId53" Type="http://schemas.openxmlformats.org/officeDocument/2006/relationships/chart" Target="../charts/chart181.xml"/><Relationship Id="rId149" Type="http://schemas.openxmlformats.org/officeDocument/2006/relationships/chart" Target="../charts/chart277.xml"/><Relationship Id="rId314" Type="http://schemas.openxmlformats.org/officeDocument/2006/relationships/chart" Target="../charts/chart442.xml"/><Relationship Id="rId356" Type="http://schemas.openxmlformats.org/officeDocument/2006/relationships/chart" Target="../charts/chart484.xml"/><Relationship Id="rId398" Type="http://schemas.openxmlformats.org/officeDocument/2006/relationships/chart" Target="../charts/chart526.xml"/><Relationship Id="rId95" Type="http://schemas.openxmlformats.org/officeDocument/2006/relationships/chart" Target="../charts/chart223.xml"/><Relationship Id="rId160" Type="http://schemas.openxmlformats.org/officeDocument/2006/relationships/chart" Target="../charts/chart288.xml"/><Relationship Id="rId216" Type="http://schemas.openxmlformats.org/officeDocument/2006/relationships/chart" Target="../charts/chart344.xml"/><Relationship Id="rId423" Type="http://schemas.openxmlformats.org/officeDocument/2006/relationships/chart" Target="../charts/chart551.xml"/><Relationship Id="rId258" Type="http://schemas.openxmlformats.org/officeDocument/2006/relationships/chart" Target="../charts/chart386.xml"/><Relationship Id="rId465" Type="http://schemas.openxmlformats.org/officeDocument/2006/relationships/chart" Target="../charts/chart593.xml"/><Relationship Id="rId22" Type="http://schemas.openxmlformats.org/officeDocument/2006/relationships/chart" Target="../charts/chart150.xml"/><Relationship Id="rId64" Type="http://schemas.openxmlformats.org/officeDocument/2006/relationships/chart" Target="../charts/chart192.xml"/><Relationship Id="rId118" Type="http://schemas.openxmlformats.org/officeDocument/2006/relationships/chart" Target="../charts/chart246.xml"/><Relationship Id="rId325" Type="http://schemas.openxmlformats.org/officeDocument/2006/relationships/chart" Target="../charts/chart453.xml"/><Relationship Id="rId367" Type="http://schemas.openxmlformats.org/officeDocument/2006/relationships/chart" Target="../charts/chart495.xml"/><Relationship Id="rId171" Type="http://schemas.openxmlformats.org/officeDocument/2006/relationships/chart" Target="../charts/chart299.xml"/><Relationship Id="rId227" Type="http://schemas.openxmlformats.org/officeDocument/2006/relationships/chart" Target="../charts/chart355.xml"/><Relationship Id="rId269" Type="http://schemas.openxmlformats.org/officeDocument/2006/relationships/chart" Target="../charts/chart397.xml"/><Relationship Id="rId434" Type="http://schemas.openxmlformats.org/officeDocument/2006/relationships/chart" Target="../charts/chart562.xml"/><Relationship Id="rId476" Type="http://schemas.openxmlformats.org/officeDocument/2006/relationships/chart" Target="../charts/chart604.xml"/><Relationship Id="rId33" Type="http://schemas.openxmlformats.org/officeDocument/2006/relationships/chart" Target="../charts/chart161.xml"/><Relationship Id="rId129" Type="http://schemas.openxmlformats.org/officeDocument/2006/relationships/chart" Target="../charts/chart257.xml"/><Relationship Id="rId280" Type="http://schemas.openxmlformats.org/officeDocument/2006/relationships/chart" Target="../charts/chart408.xml"/><Relationship Id="rId336" Type="http://schemas.openxmlformats.org/officeDocument/2006/relationships/chart" Target="../charts/chart464.xml"/><Relationship Id="rId501" Type="http://schemas.openxmlformats.org/officeDocument/2006/relationships/chart" Target="../charts/chart629.xml"/><Relationship Id="rId75" Type="http://schemas.openxmlformats.org/officeDocument/2006/relationships/chart" Target="../charts/chart203.xml"/><Relationship Id="rId140" Type="http://schemas.openxmlformats.org/officeDocument/2006/relationships/chart" Target="../charts/chart268.xml"/><Relationship Id="rId182" Type="http://schemas.openxmlformats.org/officeDocument/2006/relationships/chart" Target="../charts/chart310.xml"/><Relationship Id="rId378" Type="http://schemas.openxmlformats.org/officeDocument/2006/relationships/chart" Target="../charts/chart506.xml"/><Relationship Id="rId403" Type="http://schemas.openxmlformats.org/officeDocument/2006/relationships/chart" Target="../charts/chart531.xml"/><Relationship Id="rId6" Type="http://schemas.openxmlformats.org/officeDocument/2006/relationships/chart" Target="../charts/chart134.xml"/><Relationship Id="rId238" Type="http://schemas.openxmlformats.org/officeDocument/2006/relationships/chart" Target="../charts/chart366.xml"/><Relationship Id="rId445" Type="http://schemas.openxmlformats.org/officeDocument/2006/relationships/chart" Target="../charts/chart573.xml"/><Relationship Id="rId487" Type="http://schemas.openxmlformats.org/officeDocument/2006/relationships/chart" Target="../charts/chart615.xml"/><Relationship Id="rId291" Type="http://schemas.openxmlformats.org/officeDocument/2006/relationships/chart" Target="../charts/chart419.xml"/><Relationship Id="rId305" Type="http://schemas.openxmlformats.org/officeDocument/2006/relationships/chart" Target="../charts/chart433.xml"/><Relationship Id="rId347" Type="http://schemas.openxmlformats.org/officeDocument/2006/relationships/chart" Target="../charts/chart475.xml"/><Relationship Id="rId512" Type="http://schemas.openxmlformats.org/officeDocument/2006/relationships/chart" Target="../charts/chart640.xml"/><Relationship Id="rId44" Type="http://schemas.openxmlformats.org/officeDocument/2006/relationships/chart" Target="../charts/chart172.xml"/><Relationship Id="rId86" Type="http://schemas.openxmlformats.org/officeDocument/2006/relationships/chart" Target="../charts/chart214.xml"/><Relationship Id="rId151" Type="http://schemas.openxmlformats.org/officeDocument/2006/relationships/chart" Target="../charts/chart279.xml"/><Relationship Id="rId389" Type="http://schemas.openxmlformats.org/officeDocument/2006/relationships/chart" Target="../charts/chart517.xml"/><Relationship Id="rId193" Type="http://schemas.openxmlformats.org/officeDocument/2006/relationships/chart" Target="../charts/chart321.xml"/><Relationship Id="rId207" Type="http://schemas.openxmlformats.org/officeDocument/2006/relationships/chart" Target="../charts/chart335.xml"/><Relationship Id="rId249" Type="http://schemas.openxmlformats.org/officeDocument/2006/relationships/chart" Target="../charts/chart377.xml"/><Relationship Id="rId414" Type="http://schemas.openxmlformats.org/officeDocument/2006/relationships/chart" Target="../charts/chart542.xml"/><Relationship Id="rId456" Type="http://schemas.openxmlformats.org/officeDocument/2006/relationships/chart" Target="../charts/chart584.xml"/><Relationship Id="rId498" Type="http://schemas.openxmlformats.org/officeDocument/2006/relationships/chart" Target="../charts/chart626.xml"/><Relationship Id="rId13" Type="http://schemas.openxmlformats.org/officeDocument/2006/relationships/chart" Target="../charts/chart141.xml"/><Relationship Id="rId109" Type="http://schemas.openxmlformats.org/officeDocument/2006/relationships/chart" Target="../charts/chart237.xml"/><Relationship Id="rId260" Type="http://schemas.openxmlformats.org/officeDocument/2006/relationships/chart" Target="../charts/chart388.xml"/><Relationship Id="rId316" Type="http://schemas.openxmlformats.org/officeDocument/2006/relationships/chart" Target="../charts/chart444.xml"/><Relationship Id="rId55" Type="http://schemas.openxmlformats.org/officeDocument/2006/relationships/chart" Target="../charts/chart183.xml"/><Relationship Id="rId97" Type="http://schemas.openxmlformats.org/officeDocument/2006/relationships/chart" Target="../charts/chart225.xml"/><Relationship Id="rId120" Type="http://schemas.openxmlformats.org/officeDocument/2006/relationships/chart" Target="../charts/chart248.xml"/><Relationship Id="rId358" Type="http://schemas.openxmlformats.org/officeDocument/2006/relationships/chart" Target="../charts/chart486.xml"/><Relationship Id="rId162" Type="http://schemas.openxmlformats.org/officeDocument/2006/relationships/chart" Target="../charts/chart290.xml"/><Relationship Id="rId218" Type="http://schemas.openxmlformats.org/officeDocument/2006/relationships/chart" Target="../charts/chart346.xml"/><Relationship Id="rId425" Type="http://schemas.openxmlformats.org/officeDocument/2006/relationships/chart" Target="../charts/chart553.xml"/><Relationship Id="rId467" Type="http://schemas.openxmlformats.org/officeDocument/2006/relationships/chart" Target="../charts/chart595.xml"/><Relationship Id="rId271" Type="http://schemas.openxmlformats.org/officeDocument/2006/relationships/chart" Target="../charts/chart399.xml"/><Relationship Id="rId24" Type="http://schemas.openxmlformats.org/officeDocument/2006/relationships/chart" Target="../charts/chart152.xml"/><Relationship Id="rId66" Type="http://schemas.openxmlformats.org/officeDocument/2006/relationships/chart" Target="../charts/chart194.xml"/><Relationship Id="rId131" Type="http://schemas.openxmlformats.org/officeDocument/2006/relationships/chart" Target="../charts/chart259.xml"/><Relationship Id="rId327" Type="http://schemas.openxmlformats.org/officeDocument/2006/relationships/chart" Target="../charts/chart455.xml"/><Relationship Id="rId369" Type="http://schemas.openxmlformats.org/officeDocument/2006/relationships/chart" Target="../charts/chart497.xml"/><Relationship Id="rId173" Type="http://schemas.openxmlformats.org/officeDocument/2006/relationships/chart" Target="../charts/chart301.xml"/><Relationship Id="rId229" Type="http://schemas.openxmlformats.org/officeDocument/2006/relationships/chart" Target="../charts/chart357.xml"/><Relationship Id="rId380" Type="http://schemas.openxmlformats.org/officeDocument/2006/relationships/chart" Target="../charts/chart508.xml"/><Relationship Id="rId436" Type="http://schemas.openxmlformats.org/officeDocument/2006/relationships/chart" Target="../charts/chart564.xml"/><Relationship Id="rId240" Type="http://schemas.openxmlformats.org/officeDocument/2006/relationships/chart" Target="../charts/chart368.xml"/><Relationship Id="rId478" Type="http://schemas.openxmlformats.org/officeDocument/2006/relationships/chart" Target="../charts/chart606.xml"/><Relationship Id="rId35" Type="http://schemas.openxmlformats.org/officeDocument/2006/relationships/chart" Target="../charts/chart163.xml"/><Relationship Id="rId77" Type="http://schemas.openxmlformats.org/officeDocument/2006/relationships/chart" Target="../charts/chart205.xml"/><Relationship Id="rId100" Type="http://schemas.openxmlformats.org/officeDocument/2006/relationships/chart" Target="../charts/chart228.xml"/><Relationship Id="rId282" Type="http://schemas.openxmlformats.org/officeDocument/2006/relationships/chart" Target="../charts/chart410.xml"/><Relationship Id="rId338" Type="http://schemas.openxmlformats.org/officeDocument/2006/relationships/chart" Target="../charts/chart466.xml"/><Relationship Id="rId503" Type="http://schemas.openxmlformats.org/officeDocument/2006/relationships/chart" Target="../charts/chart631.xml"/><Relationship Id="rId8" Type="http://schemas.openxmlformats.org/officeDocument/2006/relationships/chart" Target="../charts/chart136.xml"/><Relationship Id="rId142" Type="http://schemas.openxmlformats.org/officeDocument/2006/relationships/chart" Target="../charts/chart270.xml"/><Relationship Id="rId184" Type="http://schemas.openxmlformats.org/officeDocument/2006/relationships/chart" Target="../charts/chart312.xml"/><Relationship Id="rId391" Type="http://schemas.openxmlformats.org/officeDocument/2006/relationships/chart" Target="../charts/chart519.xml"/><Relationship Id="rId405" Type="http://schemas.openxmlformats.org/officeDocument/2006/relationships/chart" Target="../charts/chart533.xml"/><Relationship Id="rId447" Type="http://schemas.openxmlformats.org/officeDocument/2006/relationships/chart" Target="../charts/chart575.xml"/><Relationship Id="rId251" Type="http://schemas.openxmlformats.org/officeDocument/2006/relationships/chart" Target="../charts/chart379.xml"/><Relationship Id="rId489" Type="http://schemas.openxmlformats.org/officeDocument/2006/relationships/chart" Target="../charts/chart617.xml"/><Relationship Id="rId46" Type="http://schemas.openxmlformats.org/officeDocument/2006/relationships/chart" Target="../charts/chart174.xml"/><Relationship Id="rId293" Type="http://schemas.openxmlformats.org/officeDocument/2006/relationships/chart" Target="../charts/chart421.xml"/><Relationship Id="rId307" Type="http://schemas.openxmlformats.org/officeDocument/2006/relationships/chart" Target="../charts/chart435.xml"/><Relationship Id="rId349" Type="http://schemas.openxmlformats.org/officeDocument/2006/relationships/chart" Target="../charts/chart477.xml"/><Relationship Id="rId514" Type="http://schemas.openxmlformats.org/officeDocument/2006/relationships/chart" Target="../charts/chart642.xml"/><Relationship Id="rId88" Type="http://schemas.openxmlformats.org/officeDocument/2006/relationships/chart" Target="../charts/chart216.xml"/><Relationship Id="rId111" Type="http://schemas.openxmlformats.org/officeDocument/2006/relationships/chart" Target="../charts/chart239.xml"/><Relationship Id="rId153" Type="http://schemas.openxmlformats.org/officeDocument/2006/relationships/chart" Target="../charts/chart281.xml"/><Relationship Id="rId195" Type="http://schemas.openxmlformats.org/officeDocument/2006/relationships/chart" Target="../charts/chart323.xml"/><Relationship Id="rId209" Type="http://schemas.openxmlformats.org/officeDocument/2006/relationships/chart" Target="../charts/chart337.xml"/><Relationship Id="rId360" Type="http://schemas.openxmlformats.org/officeDocument/2006/relationships/chart" Target="../charts/chart488.xml"/><Relationship Id="rId416" Type="http://schemas.openxmlformats.org/officeDocument/2006/relationships/chart" Target="../charts/chart544.xml"/><Relationship Id="rId220" Type="http://schemas.openxmlformats.org/officeDocument/2006/relationships/chart" Target="../charts/chart348.xml"/><Relationship Id="rId458" Type="http://schemas.openxmlformats.org/officeDocument/2006/relationships/chart" Target="../charts/chart586.xml"/><Relationship Id="rId15" Type="http://schemas.openxmlformats.org/officeDocument/2006/relationships/chart" Target="../charts/chart143.xml"/><Relationship Id="rId57" Type="http://schemas.openxmlformats.org/officeDocument/2006/relationships/chart" Target="../charts/chart185.xml"/><Relationship Id="rId262" Type="http://schemas.openxmlformats.org/officeDocument/2006/relationships/chart" Target="../charts/chart390.xml"/><Relationship Id="rId318" Type="http://schemas.openxmlformats.org/officeDocument/2006/relationships/chart" Target="../charts/chart446.xml"/><Relationship Id="rId99" Type="http://schemas.openxmlformats.org/officeDocument/2006/relationships/chart" Target="../charts/chart227.xml"/><Relationship Id="rId122" Type="http://schemas.openxmlformats.org/officeDocument/2006/relationships/chart" Target="../charts/chart250.xml"/><Relationship Id="rId164" Type="http://schemas.openxmlformats.org/officeDocument/2006/relationships/chart" Target="../charts/chart292.xml"/><Relationship Id="rId371" Type="http://schemas.openxmlformats.org/officeDocument/2006/relationships/chart" Target="../charts/chart499.xml"/><Relationship Id="rId427" Type="http://schemas.openxmlformats.org/officeDocument/2006/relationships/chart" Target="../charts/chart555.xml"/><Relationship Id="rId469" Type="http://schemas.openxmlformats.org/officeDocument/2006/relationships/chart" Target="../charts/chart597.xml"/><Relationship Id="rId26" Type="http://schemas.openxmlformats.org/officeDocument/2006/relationships/chart" Target="../charts/chart154.xml"/><Relationship Id="rId231" Type="http://schemas.openxmlformats.org/officeDocument/2006/relationships/chart" Target="../charts/chart359.xml"/><Relationship Id="rId273" Type="http://schemas.openxmlformats.org/officeDocument/2006/relationships/chart" Target="../charts/chart401.xml"/><Relationship Id="rId329" Type="http://schemas.openxmlformats.org/officeDocument/2006/relationships/chart" Target="../charts/chart457.xml"/><Relationship Id="rId480" Type="http://schemas.openxmlformats.org/officeDocument/2006/relationships/chart" Target="../charts/chart608.xml"/><Relationship Id="rId68" Type="http://schemas.openxmlformats.org/officeDocument/2006/relationships/chart" Target="../charts/chart196.xml"/><Relationship Id="rId133" Type="http://schemas.openxmlformats.org/officeDocument/2006/relationships/chart" Target="../charts/chart261.xml"/><Relationship Id="rId175" Type="http://schemas.openxmlformats.org/officeDocument/2006/relationships/chart" Target="../charts/chart303.xml"/><Relationship Id="rId340" Type="http://schemas.openxmlformats.org/officeDocument/2006/relationships/chart" Target="../charts/chart468.xml"/><Relationship Id="rId200" Type="http://schemas.openxmlformats.org/officeDocument/2006/relationships/chart" Target="../charts/chart328.xml"/><Relationship Id="rId382" Type="http://schemas.openxmlformats.org/officeDocument/2006/relationships/chart" Target="../charts/chart510.xml"/><Relationship Id="rId438" Type="http://schemas.openxmlformats.org/officeDocument/2006/relationships/chart" Target="../charts/chart566.xml"/><Relationship Id="rId242" Type="http://schemas.openxmlformats.org/officeDocument/2006/relationships/chart" Target="../charts/chart370.xml"/><Relationship Id="rId284" Type="http://schemas.openxmlformats.org/officeDocument/2006/relationships/chart" Target="../charts/chart412.xml"/><Relationship Id="rId491" Type="http://schemas.openxmlformats.org/officeDocument/2006/relationships/chart" Target="../charts/chart619.xml"/><Relationship Id="rId505" Type="http://schemas.openxmlformats.org/officeDocument/2006/relationships/chart" Target="../charts/chart633.xml"/><Relationship Id="rId37" Type="http://schemas.openxmlformats.org/officeDocument/2006/relationships/chart" Target="../charts/chart165.xml"/><Relationship Id="rId79" Type="http://schemas.openxmlformats.org/officeDocument/2006/relationships/chart" Target="../charts/chart207.xml"/><Relationship Id="rId102" Type="http://schemas.openxmlformats.org/officeDocument/2006/relationships/chart" Target="../charts/chart230.xml"/><Relationship Id="rId144" Type="http://schemas.openxmlformats.org/officeDocument/2006/relationships/chart" Target="../charts/chart272.xml"/><Relationship Id="rId90" Type="http://schemas.openxmlformats.org/officeDocument/2006/relationships/chart" Target="../charts/chart218.xml"/><Relationship Id="rId186" Type="http://schemas.openxmlformats.org/officeDocument/2006/relationships/chart" Target="../charts/chart314.xml"/><Relationship Id="rId351" Type="http://schemas.openxmlformats.org/officeDocument/2006/relationships/chart" Target="../charts/chart479.xml"/><Relationship Id="rId393" Type="http://schemas.openxmlformats.org/officeDocument/2006/relationships/chart" Target="../charts/chart521.xml"/><Relationship Id="rId407" Type="http://schemas.openxmlformats.org/officeDocument/2006/relationships/chart" Target="../charts/chart535.xml"/><Relationship Id="rId449" Type="http://schemas.openxmlformats.org/officeDocument/2006/relationships/chart" Target="../charts/chart577.xml"/><Relationship Id="rId211" Type="http://schemas.openxmlformats.org/officeDocument/2006/relationships/chart" Target="../charts/chart339.xml"/><Relationship Id="rId253" Type="http://schemas.openxmlformats.org/officeDocument/2006/relationships/chart" Target="../charts/chart381.xml"/><Relationship Id="rId295" Type="http://schemas.openxmlformats.org/officeDocument/2006/relationships/chart" Target="../charts/chart423.xml"/><Relationship Id="rId309" Type="http://schemas.openxmlformats.org/officeDocument/2006/relationships/chart" Target="../charts/chart437.xml"/><Relationship Id="rId460" Type="http://schemas.openxmlformats.org/officeDocument/2006/relationships/chart" Target="../charts/chart588.xml"/><Relationship Id="rId516" Type="http://schemas.openxmlformats.org/officeDocument/2006/relationships/chart" Target="../charts/chart644.xml"/><Relationship Id="rId48" Type="http://schemas.openxmlformats.org/officeDocument/2006/relationships/chart" Target="../charts/chart176.xml"/><Relationship Id="rId113" Type="http://schemas.openxmlformats.org/officeDocument/2006/relationships/chart" Target="../charts/chart241.xml"/><Relationship Id="rId320" Type="http://schemas.openxmlformats.org/officeDocument/2006/relationships/chart" Target="../charts/chart448.xml"/><Relationship Id="rId155" Type="http://schemas.openxmlformats.org/officeDocument/2006/relationships/chart" Target="../charts/chart283.xml"/><Relationship Id="rId197" Type="http://schemas.openxmlformats.org/officeDocument/2006/relationships/chart" Target="../charts/chart325.xml"/><Relationship Id="rId362" Type="http://schemas.openxmlformats.org/officeDocument/2006/relationships/chart" Target="../charts/chart490.xml"/><Relationship Id="rId418" Type="http://schemas.openxmlformats.org/officeDocument/2006/relationships/chart" Target="../charts/chart546.xml"/><Relationship Id="rId222" Type="http://schemas.openxmlformats.org/officeDocument/2006/relationships/chart" Target="../charts/chart350.xml"/><Relationship Id="rId264" Type="http://schemas.openxmlformats.org/officeDocument/2006/relationships/chart" Target="../charts/chart392.xml"/><Relationship Id="rId471" Type="http://schemas.openxmlformats.org/officeDocument/2006/relationships/chart" Target="../charts/chart599.xml"/><Relationship Id="rId17" Type="http://schemas.openxmlformats.org/officeDocument/2006/relationships/chart" Target="../charts/chart145.xml"/><Relationship Id="rId59" Type="http://schemas.openxmlformats.org/officeDocument/2006/relationships/chart" Target="../charts/chart187.xml"/><Relationship Id="rId124" Type="http://schemas.openxmlformats.org/officeDocument/2006/relationships/chart" Target="../charts/chart252.xml"/><Relationship Id="rId70" Type="http://schemas.openxmlformats.org/officeDocument/2006/relationships/chart" Target="../charts/chart198.xml"/><Relationship Id="rId166" Type="http://schemas.openxmlformats.org/officeDocument/2006/relationships/chart" Target="../charts/chart294.xml"/><Relationship Id="rId331" Type="http://schemas.openxmlformats.org/officeDocument/2006/relationships/chart" Target="../charts/chart459.xml"/><Relationship Id="rId373" Type="http://schemas.openxmlformats.org/officeDocument/2006/relationships/chart" Target="../charts/chart501.xml"/><Relationship Id="rId429" Type="http://schemas.openxmlformats.org/officeDocument/2006/relationships/chart" Target="../charts/chart557.xml"/><Relationship Id="rId1" Type="http://schemas.openxmlformats.org/officeDocument/2006/relationships/chart" Target="../charts/chart129.xml"/><Relationship Id="rId233" Type="http://schemas.openxmlformats.org/officeDocument/2006/relationships/chart" Target="../charts/chart361.xml"/><Relationship Id="rId440" Type="http://schemas.openxmlformats.org/officeDocument/2006/relationships/chart" Target="../charts/chart568.xml"/><Relationship Id="rId28" Type="http://schemas.openxmlformats.org/officeDocument/2006/relationships/chart" Target="../charts/chart156.xml"/><Relationship Id="rId275" Type="http://schemas.openxmlformats.org/officeDocument/2006/relationships/chart" Target="../charts/chart403.xml"/><Relationship Id="rId300" Type="http://schemas.openxmlformats.org/officeDocument/2006/relationships/chart" Target="../charts/chart428.xml"/><Relationship Id="rId482" Type="http://schemas.openxmlformats.org/officeDocument/2006/relationships/chart" Target="../charts/chart610.xml"/><Relationship Id="rId81" Type="http://schemas.openxmlformats.org/officeDocument/2006/relationships/chart" Target="../charts/chart209.xml"/><Relationship Id="rId135" Type="http://schemas.openxmlformats.org/officeDocument/2006/relationships/chart" Target="../charts/chart263.xml"/><Relationship Id="rId177" Type="http://schemas.openxmlformats.org/officeDocument/2006/relationships/chart" Target="../charts/chart305.xml"/><Relationship Id="rId342" Type="http://schemas.openxmlformats.org/officeDocument/2006/relationships/chart" Target="../charts/chart470.xml"/><Relationship Id="rId384" Type="http://schemas.openxmlformats.org/officeDocument/2006/relationships/chart" Target="../charts/chart512.xml"/><Relationship Id="rId202" Type="http://schemas.openxmlformats.org/officeDocument/2006/relationships/chart" Target="../charts/chart330.xml"/><Relationship Id="rId244" Type="http://schemas.openxmlformats.org/officeDocument/2006/relationships/chart" Target="../charts/chart372.xml"/><Relationship Id="rId39" Type="http://schemas.openxmlformats.org/officeDocument/2006/relationships/chart" Target="../charts/chart167.xml"/><Relationship Id="rId286" Type="http://schemas.openxmlformats.org/officeDocument/2006/relationships/chart" Target="../charts/chart414.xml"/><Relationship Id="rId451" Type="http://schemas.openxmlformats.org/officeDocument/2006/relationships/chart" Target="../charts/chart579.xml"/><Relationship Id="rId493" Type="http://schemas.openxmlformats.org/officeDocument/2006/relationships/chart" Target="../charts/chart621.xml"/><Relationship Id="rId507" Type="http://schemas.openxmlformats.org/officeDocument/2006/relationships/chart" Target="../charts/chart635.xml"/><Relationship Id="rId50" Type="http://schemas.openxmlformats.org/officeDocument/2006/relationships/chart" Target="../charts/chart178.xml"/><Relationship Id="rId104" Type="http://schemas.openxmlformats.org/officeDocument/2006/relationships/chart" Target="../charts/chart232.xml"/><Relationship Id="rId146" Type="http://schemas.openxmlformats.org/officeDocument/2006/relationships/chart" Target="../charts/chart274.xml"/><Relationship Id="rId188" Type="http://schemas.openxmlformats.org/officeDocument/2006/relationships/chart" Target="../charts/chart316.xml"/><Relationship Id="rId311" Type="http://schemas.openxmlformats.org/officeDocument/2006/relationships/chart" Target="../charts/chart439.xml"/><Relationship Id="rId353" Type="http://schemas.openxmlformats.org/officeDocument/2006/relationships/chart" Target="../charts/chart481.xml"/><Relationship Id="rId395" Type="http://schemas.openxmlformats.org/officeDocument/2006/relationships/chart" Target="../charts/chart523.xml"/><Relationship Id="rId409" Type="http://schemas.openxmlformats.org/officeDocument/2006/relationships/chart" Target="../charts/chart537.xml"/><Relationship Id="rId92" Type="http://schemas.openxmlformats.org/officeDocument/2006/relationships/chart" Target="../charts/chart220.xml"/><Relationship Id="rId213" Type="http://schemas.openxmlformats.org/officeDocument/2006/relationships/chart" Target="../charts/chart341.xml"/><Relationship Id="rId420" Type="http://schemas.openxmlformats.org/officeDocument/2006/relationships/chart" Target="../charts/chart548.xml"/><Relationship Id="rId255" Type="http://schemas.openxmlformats.org/officeDocument/2006/relationships/chart" Target="../charts/chart383.xml"/><Relationship Id="rId297" Type="http://schemas.openxmlformats.org/officeDocument/2006/relationships/chart" Target="../charts/chart425.xml"/><Relationship Id="rId462" Type="http://schemas.openxmlformats.org/officeDocument/2006/relationships/chart" Target="../charts/chart590.xml"/><Relationship Id="rId518" Type="http://schemas.openxmlformats.org/officeDocument/2006/relationships/chart" Target="../charts/chart646.xml"/><Relationship Id="rId115" Type="http://schemas.openxmlformats.org/officeDocument/2006/relationships/chart" Target="../charts/chart243.xml"/><Relationship Id="rId157" Type="http://schemas.openxmlformats.org/officeDocument/2006/relationships/chart" Target="../charts/chart285.xml"/><Relationship Id="rId322" Type="http://schemas.openxmlformats.org/officeDocument/2006/relationships/chart" Target="../charts/chart450.xml"/><Relationship Id="rId364" Type="http://schemas.openxmlformats.org/officeDocument/2006/relationships/chart" Target="../charts/chart492.xml"/><Relationship Id="rId61" Type="http://schemas.openxmlformats.org/officeDocument/2006/relationships/chart" Target="../charts/chart189.xml"/><Relationship Id="rId199" Type="http://schemas.openxmlformats.org/officeDocument/2006/relationships/chart" Target="../charts/chart327.xml"/><Relationship Id="rId19" Type="http://schemas.openxmlformats.org/officeDocument/2006/relationships/chart" Target="../charts/chart147.xml"/><Relationship Id="rId224" Type="http://schemas.openxmlformats.org/officeDocument/2006/relationships/chart" Target="../charts/chart352.xml"/><Relationship Id="rId266" Type="http://schemas.openxmlformats.org/officeDocument/2006/relationships/chart" Target="../charts/chart394.xml"/><Relationship Id="rId431" Type="http://schemas.openxmlformats.org/officeDocument/2006/relationships/chart" Target="../charts/chart559.xml"/><Relationship Id="rId473" Type="http://schemas.openxmlformats.org/officeDocument/2006/relationships/chart" Target="../charts/chart601.xml"/><Relationship Id="rId30" Type="http://schemas.openxmlformats.org/officeDocument/2006/relationships/chart" Target="../charts/chart158.xml"/><Relationship Id="rId126" Type="http://schemas.openxmlformats.org/officeDocument/2006/relationships/chart" Target="../charts/chart254.xml"/><Relationship Id="rId168" Type="http://schemas.openxmlformats.org/officeDocument/2006/relationships/chart" Target="../charts/chart296.xml"/><Relationship Id="rId333" Type="http://schemas.openxmlformats.org/officeDocument/2006/relationships/chart" Target="../charts/chart461.xml"/><Relationship Id="rId72" Type="http://schemas.openxmlformats.org/officeDocument/2006/relationships/chart" Target="../charts/chart200.xml"/><Relationship Id="rId375" Type="http://schemas.openxmlformats.org/officeDocument/2006/relationships/chart" Target="../charts/chart503.xml"/><Relationship Id="rId3" Type="http://schemas.openxmlformats.org/officeDocument/2006/relationships/chart" Target="../charts/chart131.xml"/><Relationship Id="rId235" Type="http://schemas.openxmlformats.org/officeDocument/2006/relationships/chart" Target="../charts/chart363.xml"/><Relationship Id="rId277" Type="http://schemas.openxmlformats.org/officeDocument/2006/relationships/chart" Target="../charts/chart405.xml"/><Relationship Id="rId400" Type="http://schemas.openxmlformats.org/officeDocument/2006/relationships/chart" Target="../charts/chart528.xml"/><Relationship Id="rId442" Type="http://schemas.openxmlformats.org/officeDocument/2006/relationships/chart" Target="../charts/chart570.xml"/><Relationship Id="rId484" Type="http://schemas.openxmlformats.org/officeDocument/2006/relationships/chart" Target="../charts/chart612.xml"/><Relationship Id="rId137" Type="http://schemas.openxmlformats.org/officeDocument/2006/relationships/chart" Target="../charts/chart265.xml"/><Relationship Id="rId302" Type="http://schemas.openxmlformats.org/officeDocument/2006/relationships/chart" Target="../charts/chart430.xml"/><Relationship Id="rId344" Type="http://schemas.openxmlformats.org/officeDocument/2006/relationships/chart" Target="../charts/chart472.xml"/><Relationship Id="rId41" Type="http://schemas.openxmlformats.org/officeDocument/2006/relationships/chart" Target="../charts/chart169.xml"/><Relationship Id="rId83" Type="http://schemas.openxmlformats.org/officeDocument/2006/relationships/chart" Target="../charts/chart211.xml"/><Relationship Id="rId179" Type="http://schemas.openxmlformats.org/officeDocument/2006/relationships/chart" Target="../charts/chart307.xml"/><Relationship Id="rId386" Type="http://schemas.openxmlformats.org/officeDocument/2006/relationships/chart" Target="../charts/chart514.xml"/><Relationship Id="rId190" Type="http://schemas.openxmlformats.org/officeDocument/2006/relationships/chart" Target="../charts/chart318.xml"/><Relationship Id="rId204" Type="http://schemas.openxmlformats.org/officeDocument/2006/relationships/chart" Target="../charts/chart332.xml"/><Relationship Id="rId246" Type="http://schemas.openxmlformats.org/officeDocument/2006/relationships/chart" Target="../charts/chart374.xml"/><Relationship Id="rId288" Type="http://schemas.openxmlformats.org/officeDocument/2006/relationships/chart" Target="../charts/chart416.xml"/><Relationship Id="rId411" Type="http://schemas.openxmlformats.org/officeDocument/2006/relationships/chart" Target="../charts/chart539.xml"/><Relationship Id="rId453" Type="http://schemas.openxmlformats.org/officeDocument/2006/relationships/chart" Target="../charts/chart581.xml"/><Relationship Id="rId509" Type="http://schemas.openxmlformats.org/officeDocument/2006/relationships/chart" Target="../charts/chart637.xml"/><Relationship Id="rId106" Type="http://schemas.openxmlformats.org/officeDocument/2006/relationships/chart" Target="../charts/chart234.xml"/><Relationship Id="rId313" Type="http://schemas.openxmlformats.org/officeDocument/2006/relationships/chart" Target="../charts/chart441.xml"/><Relationship Id="rId495" Type="http://schemas.openxmlformats.org/officeDocument/2006/relationships/chart" Target="../charts/chart623.xml"/><Relationship Id="rId10" Type="http://schemas.openxmlformats.org/officeDocument/2006/relationships/chart" Target="../charts/chart138.xml"/><Relationship Id="rId52" Type="http://schemas.openxmlformats.org/officeDocument/2006/relationships/chart" Target="../charts/chart180.xml"/><Relationship Id="rId94" Type="http://schemas.openxmlformats.org/officeDocument/2006/relationships/chart" Target="../charts/chart222.xml"/><Relationship Id="rId148" Type="http://schemas.openxmlformats.org/officeDocument/2006/relationships/chart" Target="../charts/chart276.xml"/><Relationship Id="rId355" Type="http://schemas.openxmlformats.org/officeDocument/2006/relationships/chart" Target="../charts/chart483.xml"/><Relationship Id="rId397" Type="http://schemas.openxmlformats.org/officeDocument/2006/relationships/chart" Target="../charts/chart525.xml"/><Relationship Id="rId215" Type="http://schemas.openxmlformats.org/officeDocument/2006/relationships/chart" Target="../charts/chart343.xml"/><Relationship Id="rId257" Type="http://schemas.openxmlformats.org/officeDocument/2006/relationships/chart" Target="../charts/chart385.xml"/><Relationship Id="rId422" Type="http://schemas.openxmlformats.org/officeDocument/2006/relationships/chart" Target="../charts/chart550.xml"/><Relationship Id="rId464" Type="http://schemas.openxmlformats.org/officeDocument/2006/relationships/chart" Target="../charts/chart592.xml"/><Relationship Id="rId299" Type="http://schemas.openxmlformats.org/officeDocument/2006/relationships/chart" Target="../charts/chart427.xml"/><Relationship Id="rId63" Type="http://schemas.openxmlformats.org/officeDocument/2006/relationships/chart" Target="../charts/chart191.xml"/><Relationship Id="rId159" Type="http://schemas.openxmlformats.org/officeDocument/2006/relationships/chart" Target="../charts/chart287.xml"/><Relationship Id="rId366" Type="http://schemas.openxmlformats.org/officeDocument/2006/relationships/chart" Target="../charts/chart4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308670</xdr:colOff>
      <xdr:row>13</xdr:row>
      <xdr:rowOff>43398</xdr:rowOff>
    </xdr:from>
    <xdr:to>
      <xdr:col>30</xdr:col>
      <xdr:colOff>27213</xdr:colOff>
      <xdr:row>31</xdr:row>
      <xdr:rowOff>168088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398318</xdr:colOff>
      <xdr:row>33</xdr:row>
      <xdr:rowOff>135081</xdr:rowOff>
    </xdr:from>
    <xdr:to>
      <xdr:col>29</xdr:col>
      <xdr:colOff>554182</xdr:colOff>
      <xdr:row>50</xdr:row>
      <xdr:rowOff>163285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155864</xdr:colOff>
      <xdr:row>17</xdr:row>
      <xdr:rowOff>0</xdr:rowOff>
    </xdr:from>
    <xdr:to>
      <xdr:col>31</xdr:col>
      <xdr:colOff>493533</xdr:colOff>
      <xdr:row>36</xdr:row>
      <xdr:rowOff>124690</xdr:rowOff>
    </xdr:to>
    <xdr:graphicFrame macro="">
      <xdr:nvGraphicFramePr>
        <xdr:cNvPr id="3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176239</xdr:colOff>
      <xdr:row>40</xdr:row>
      <xdr:rowOff>67869</xdr:rowOff>
    </xdr:from>
    <xdr:to>
      <xdr:col>31</xdr:col>
      <xdr:colOff>329046</xdr:colOff>
      <xdr:row>58</xdr:row>
      <xdr:rowOff>34635</xdr:rowOff>
    </xdr:to>
    <xdr:graphicFrame macro="">
      <xdr:nvGraphicFramePr>
        <xdr:cNvPr id="3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152400</xdr:rowOff>
    </xdr:from>
    <xdr:to>
      <xdr:col>5</xdr:col>
      <xdr:colOff>1371600</xdr:colOff>
      <xdr:row>51</xdr:row>
      <xdr:rowOff>180975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5</xdr:col>
      <xdr:colOff>1371600</xdr:colOff>
      <xdr:row>66</xdr:row>
      <xdr:rowOff>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31</xdr:col>
      <xdr:colOff>493531</xdr:colOff>
      <xdr:row>35</xdr:row>
      <xdr:rowOff>111701</xdr:rowOff>
    </xdr:to>
    <xdr:graphicFrame macro="">
      <xdr:nvGraphicFramePr>
        <xdr:cNvPr id="3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571499</xdr:colOff>
      <xdr:row>41</xdr:row>
      <xdr:rowOff>2927</xdr:rowOff>
    </xdr:from>
    <xdr:to>
      <xdr:col>31</xdr:col>
      <xdr:colOff>530678</xdr:colOff>
      <xdr:row>58</xdr:row>
      <xdr:rowOff>155864</xdr:rowOff>
    </xdr:to>
    <xdr:graphicFrame macro="">
      <xdr:nvGraphicFramePr>
        <xdr:cNvPr id="3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152400</xdr:rowOff>
    </xdr:from>
    <xdr:to>
      <xdr:col>5</xdr:col>
      <xdr:colOff>1371600</xdr:colOff>
      <xdr:row>51</xdr:row>
      <xdr:rowOff>180975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5</xdr:col>
      <xdr:colOff>1371600</xdr:colOff>
      <xdr:row>66</xdr:row>
      <xdr:rowOff>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47626</xdr:colOff>
      <xdr:row>18</xdr:row>
      <xdr:rowOff>0</xdr:rowOff>
    </xdr:from>
    <xdr:to>
      <xdr:col>31</xdr:col>
      <xdr:colOff>90884</xdr:colOff>
      <xdr:row>37</xdr:row>
      <xdr:rowOff>98712</xdr:rowOff>
    </xdr:to>
    <xdr:graphicFrame macro="">
      <xdr:nvGraphicFramePr>
        <xdr:cNvPr id="3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42</xdr:row>
      <xdr:rowOff>128483</xdr:rowOff>
    </xdr:from>
    <xdr:to>
      <xdr:col>31</xdr:col>
      <xdr:colOff>128031</xdr:colOff>
      <xdr:row>63</xdr:row>
      <xdr:rowOff>142874</xdr:rowOff>
    </xdr:to>
    <xdr:graphicFrame macro="">
      <xdr:nvGraphicFramePr>
        <xdr:cNvPr id="3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3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7" name="Chart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1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09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12" name="Chart 2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21" name="Chart 2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4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3" name="Chart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6" name="Chart 2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2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45" name="Chart 2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48" name="Chart 2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2</xdr:col>
      <xdr:colOff>771525</xdr:colOff>
      <xdr:row>2</xdr:row>
      <xdr:rowOff>0</xdr:rowOff>
    </xdr:from>
    <xdr:to>
      <xdr:col>5</xdr:col>
      <xdr:colOff>1219200</xdr:colOff>
      <xdr:row>2</xdr:row>
      <xdr:rowOff>0</xdr:rowOff>
    </xdr:to>
    <xdr:graphicFrame macro="">
      <xdr:nvGraphicFramePr>
        <xdr:cNvPr id="2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57" name="Chart 2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0" name="Chart 2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72" name="Chart 2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84" name="Chart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93" name="Chart 2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96" name="Chart 2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2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2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05" name="Chart 3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08" name="Chart 3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17" name="Chart 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20" name="Chart 3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29" name="Chart 3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32" name="Chart 3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41" name="Chart 3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44" name="Chart 3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53" name="Chart 3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56" name="Chart 3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65" name="Chart 3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68" name="Chart 3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77" name="Chart 3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80" name="Chart 3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89" name="Chart 3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92" name="Chart 3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3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3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01" name="Chart 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04" name="Chart 4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16" name="Chart 4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25" name="Chart 4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28" name="Chart 4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37" name="Chart 4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40" name="Chart 4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49" name="Chart 4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52" name="Chart 4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61" name="Chart 4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64" name="Chart 4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73" name="Chart 4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76" name="Chart 4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85" name="Chart 4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88" name="Chart 4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4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4</xdr:col>
      <xdr:colOff>1219200</xdr:colOff>
      <xdr:row>2</xdr:row>
      <xdr:rowOff>0</xdr:rowOff>
    </xdr:to>
    <xdr:graphicFrame macro="">
      <xdr:nvGraphicFramePr>
        <xdr:cNvPr id="4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4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4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4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497" name="Chart 4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4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4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500" name="Chart 4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5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5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5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5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</xdr:col>
      <xdr:colOff>771525</xdr:colOff>
      <xdr:row>2</xdr:row>
      <xdr:rowOff>0</xdr:rowOff>
    </xdr:from>
    <xdr:to>
      <xdr:col>6</xdr:col>
      <xdr:colOff>1219200</xdr:colOff>
      <xdr:row>2</xdr:row>
      <xdr:rowOff>0</xdr:rowOff>
    </xdr:to>
    <xdr:graphicFrame macro="">
      <xdr:nvGraphicFramePr>
        <xdr:cNvPr id="5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5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09" name="Chart 5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5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512" name="Chart 5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5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2</xdr:col>
      <xdr:colOff>1552575</xdr:colOff>
      <xdr:row>2</xdr:row>
      <xdr:rowOff>0</xdr:rowOff>
    </xdr:from>
    <xdr:to>
      <xdr:col>5</xdr:col>
      <xdr:colOff>0</xdr:colOff>
      <xdr:row>2</xdr:row>
      <xdr:rowOff>0</xdr:rowOff>
    </xdr:to>
    <xdr:graphicFrame macro="">
      <xdr:nvGraphicFramePr>
        <xdr:cNvPr id="5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1</xdr:col>
      <xdr:colOff>771525</xdr:colOff>
      <xdr:row>2</xdr:row>
      <xdr:rowOff>0</xdr:rowOff>
    </xdr:from>
    <xdr:to>
      <xdr:col>3</xdr:col>
      <xdr:colOff>1219200</xdr:colOff>
      <xdr:row>2</xdr:row>
      <xdr:rowOff>0</xdr:rowOff>
    </xdr:to>
    <xdr:graphicFrame macro="">
      <xdr:nvGraphicFramePr>
        <xdr:cNvPr id="5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12</xdr:col>
      <xdr:colOff>47626</xdr:colOff>
      <xdr:row>0</xdr:row>
      <xdr:rowOff>0</xdr:rowOff>
    </xdr:from>
    <xdr:to>
      <xdr:col>25</xdr:col>
      <xdr:colOff>32614</xdr:colOff>
      <xdr:row>18</xdr:row>
      <xdr:rowOff>111038</xdr:rowOff>
    </xdr:to>
    <xdr:graphicFrame macro="">
      <xdr:nvGraphicFramePr>
        <xdr:cNvPr id="51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12</xdr:col>
      <xdr:colOff>0</xdr:colOff>
      <xdr:row>24</xdr:row>
      <xdr:rowOff>155377</xdr:rowOff>
    </xdr:from>
    <xdr:to>
      <xdr:col>25</xdr:col>
      <xdr:colOff>69761</xdr:colOff>
      <xdr:row>52</xdr:row>
      <xdr:rowOff>28574</xdr:rowOff>
    </xdr:to>
    <xdr:graphicFrame macro="">
      <xdr:nvGraphicFramePr>
        <xdr:cNvPr id="5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view="pageBreakPreview" topLeftCell="M28" zoomScale="85" zoomScaleNormal="100" zoomScaleSheetLayoutView="85" workbookViewId="0">
      <selection activeCell="N64" sqref="N64:N65"/>
    </sheetView>
  </sheetViews>
  <sheetFormatPr defaultColWidth="9.109375" defaultRowHeight="13.2" x14ac:dyDescent="0.25"/>
  <cols>
    <col min="1" max="1" width="6.5546875" style="24" customWidth="1"/>
    <col min="2" max="2" width="14.44140625" style="5" customWidth="1"/>
    <col min="3" max="6" width="19.88671875" style="5" customWidth="1"/>
    <col min="7" max="7" width="2.6640625" style="6" customWidth="1"/>
    <col min="8" max="8" width="8.44140625" style="6" customWidth="1"/>
    <col min="9" max="9" width="9.6640625" style="6" customWidth="1"/>
    <col min="10" max="10" width="7.44140625" style="6" customWidth="1"/>
    <col min="11" max="11" width="7.33203125" style="6" customWidth="1"/>
    <col min="12" max="12" width="8.33203125" style="6" customWidth="1"/>
    <col min="13" max="13" width="10.44140625" style="6" customWidth="1"/>
    <col min="14" max="14" width="8.6640625" style="24" customWidth="1"/>
    <col min="15" max="16384" width="9.109375" style="5"/>
  </cols>
  <sheetData>
    <row r="1" spans="1:24" s="1" customFormat="1" ht="33.75" customHeight="1" x14ac:dyDescent="0.25">
      <c r="A1" s="93" t="s">
        <v>0</v>
      </c>
      <c r="B1" s="93"/>
      <c r="C1" s="93"/>
      <c r="D1" s="93"/>
      <c r="E1" s="93"/>
      <c r="F1" s="93"/>
      <c r="G1" s="10"/>
      <c r="H1" s="4"/>
      <c r="I1" s="4"/>
      <c r="J1" s="4"/>
      <c r="K1" s="4"/>
      <c r="L1" s="4"/>
      <c r="M1" s="4"/>
      <c r="N1" s="4"/>
    </row>
    <row r="2" spans="1:24" s="1" customFormat="1" ht="30.75" customHeight="1" x14ac:dyDescent="0.25">
      <c r="A2" s="94" t="s">
        <v>57</v>
      </c>
      <c r="B2" s="94"/>
      <c r="C2" s="94"/>
      <c r="D2" s="94"/>
      <c r="E2" s="94"/>
      <c r="F2" s="94"/>
      <c r="G2" s="9"/>
      <c r="H2" s="4"/>
      <c r="I2" s="4"/>
      <c r="J2" s="4"/>
      <c r="K2" s="4"/>
      <c r="L2" s="4"/>
      <c r="M2" s="4"/>
      <c r="N2" s="4"/>
    </row>
    <row r="3" spans="1:24" s="1" customFormat="1" ht="12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  <c r="N3" s="4"/>
    </row>
    <row r="4" spans="1:24" s="1" customFormat="1" ht="27" customHeight="1" x14ac:dyDescent="0.25">
      <c r="A4" s="95" t="s">
        <v>22</v>
      </c>
      <c r="B4" s="96"/>
      <c r="C4" s="97" t="s">
        <v>68</v>
      </c>
      <c r="D4" s="97"/>
      <c r="E4" s="97"/>
      <c r="F4" s="97"/>
      <c r="G4" s="13"/>
      <c r="H4" s="4"/>
      <c r="I4" s="4"/>
      <c r="J4" s="4"/>
      <c r="K4" s="4"/>
      <c r="L4" s="4"/>
      <c r="M4" s="4"/>
      <c r="N4" s="4"/>
    </row>
    <row r="5" spans="1:24" s="1" customFormat="1" ht="27" customHeight="1" x14ac:dyDescent="0.25">
      <c r="A5" s="95" t="s">
        <v>4</v>
      </c>
      <c r="B5" s="96"/>
      <c r="C5" s="98" t="s">
        <v>29</v>
      </c>
      <c r="D5" s="99"/>
      <c r="E5" s="56" t="s">
        <v>1</v>
      </c>
      <c r="F5" s="14" t="s">
        <v>67</v>
      </c>
      <c r="G5" s="15"/>
      <c r="H5" s="4"/>
      <c r="I5" s="4"/>
      <c r="J5" s="4"/>
      <c r="K5" s="4"/>
      <c r="L5" s="4"/>
      <c r="M5" s="4"/>
      <c r="N5" s="4"/>
    </row>
    <row r="6" spans="1:24" s="1" customFormat="1" ht="27" customHeight="1" x14ac:dyDescent="0.25">
      <c r="A6" s="95" t="s">
        <v>28</v>
      </c>
      <c r="B6" s="96"/>
      <c r="C6" s="98" t="s">
        <v>39</v>
      </c>
      <c r="D6" s="99"/>
      <c r="E6" s="56" t="s">
        <v>6</v>
      </c>
      <c r="F6" s="16">
        <v>11068</v>
      </c>
      <c r="G6" s="2"/>
      <c r="H6" s="4"/>
      <c r="I6" s="4"/>
      <c r="J6" s="4"/>
      <c r="K6" s="4"/>
      <c r="L6" s="4"/>
      <c r="M6" s="4"/>
      <c r="N6" s="4"/>
    </row>
    <row r="7" spans="1:24" s="1" customFormat="1" ht="27" customHeight="1" x14ac:dyDescent="0.25">
      <c r="A7" s="95" t="s">
        <v>5</v>
      </c>
      <c r="B7" s="96"/>
      <c r="C7" s="98" t="s">
        <v>30</v>
      </c>
      <c r="D7" s="99"/>
      <c r="E7" s="56" t="s">
        <v>7</v>
      </c>
      <c r="F7" s="16" t="s">
        <v>45</v>
      </c>
      <c r="G7" s="2"/>
      <c r="H7" s="4"/>
      <c r="I7" s="4"/>
      <c r="J7" s="4"/>
      <c r="K7" s="4"/>
      <c r="L7" s="4"/>
      <c r="M7" s="4"/>
      <c r="N7" s="4"/>
    </row>
    <row r="8" spans="1:24" s="1" customFormat="1" ht="27" customHeight="1" x14ac:dyDescent="0.25">
      <c r="A8" s="95" t="s">
        <v>13</v>
      </c>
      <c r="B8" s="96"/>
      <c r="C8" s="98" t="s">
        <v>27</v>
      </c>
      <c r="D8" s="99"/>
      <c r="E8" s="56" t="s">
        <v>16</v>
      </c>
      <c r="F8" s="16">
        <v>1</v>
      </c>
      <c r="G8" s="2"/>
      <c r="H8" s="4"/>
      <c r="I8" s="4"/>
      <c r="J8" s="4"/>
      <c r="K8" s="4"/>
      <c r="L8" s="4"/>
      <c r="M8" s="4"/>
      <c r="N8" s="4"/>
    </row>
    <row r="9" spans="1:24" s="1" customFormat="1" ht="27" customHeight="1" x14ac:dyDescent="0.25">
      <c r="A9" s="101" t="s">
        <v>14</v>
      </c>
      <c r="B9" s="102"/>
      <c r="C9" s="98" t="s">
        <v>15</v>
      </c>
      <c r="D9" s="99"/>
      <c r="E9" s="56" t="s">
        <v>14</v>
      </c>
      <c r="F9" s="16" t="s">
        <v>17</v>
      </c>
      <c r="G9" s="2"/>
      <c r="H9" s="4"/>
      <c r="I9" s="4"/>
      <c r="J9" s="4"/>
      <c r="K9" s="4"/>
      <c r="L9" s="63"/>
      <c r="M9" s="63"/>
      <c r="N9" s="4"/>
    </row>
    <row r="10" spans="1:24" s="1" customFormat="1" ht="27" customHeight="1" x14ac:dyDescent="0.25">
      <c r="A10" s="95" t="s">
        <v>23</v>
      </c>
      <c r="B10" s="96"/>
      <c r="C10" s="103">
        <v>3520000</v>
      </c>
      <c r="D10" s="104"/>
      <c r="E10" s="56" t="s">
        <v>24</v>
      </c>
      <c r="F10" s="44">
        <v>29000</v>
      </c>
      <c r="G10" s="17"/>
      <c r="H10" s="4"/>
      <c r="I10" s="4"/>
      <c r="J10" s="4"/>
      <c r="K10" s="4"/>
      <c r="L10" s="4"/>
      <c r="M10" s="4"/>
      <c r="N10" s="4"/>
    </row>
    <row r="11" spans="1:24" s="1" customFormat="1" ht="11.25" customHeight="1" x14ac:dyDescent="0.25">
      <c r="A11" s="100"/>
      <c r="B11" s="100"/>
      <c r="C11" s="100"/>
      <c r="D11" s="100"/>
      <c r="E11" s="100"/>
      <c r="F11" s="100"/>
      <c r="G11" s="2"/>
      <c r="H11" s="4"/>
      <c r="I11" s="4"/>
      <c r="J11" s="4"/>
      <c r="K11" s="4"/>
      <c r="L11" s="4"/>
      <c r="M11" s="4"/>
      <c r="N11" s="4"/>
    </row>
    <row r="12" spans="1:24" s="1" customFormat="1" ht="25.5" customHeight="1" x14ac:dyDescent="0.25">
      <c r="A12" s="55"/>
      <c r="B12" s="55"/>
      <c r="C12" s="57" t="s">
        <v>18</v>
      </c>
      <c r="D12" s="35" t="s">
        <v>26</v>
      </c>
      <c r="G12" s="2"/>
      <c r="H12" s="4"/>
      <c r="I12" s="4"/>
      <c r="J12" s="4"/>
      <c r="K12" s="4"/>
      <c r="L12" s="4"/>
      <c r="M12" s="4"/>
      <c r="N12" s="4"/>
    </row>
    <row r="13" spans="1:24" s="4" customFormat="1" ht="15.75" customHeight="1" x14ac:dyDescent="0.25">
      <c r="A13" s="2"/>
      <c r="B13" s="55"/>
      <c r="C13" s="36" t="s">
        <v>36</v>
      </c>
      <c r="D13" s="49" t="s">
        <v>36</v>
      </c>
      <c r="F13" s="1"/>
      <c r="G13" s="13"/>
      <c r="H13" s="105">
        <v>0.5</v>
      </c>
      <c r="I13" s="105"/>
      <c r="J13" s="105">
        <v>5</v>
      </c>
      <c r="K13" s="105"/>
      <c r="L13" s="61"/>
      <c r="M13" s="8">
        <v>0.5</v>
      </c>
      <c r="N13" s="91">
        <v>5</v>
      </c>
      <c r="O13" s="61"/>
      <c r="P13" s="64"/>
      <c r="Q13" s="5"/>
      <c r="R13" s="5"/>
      <c r="S13" s="5"/>
      <c r="T13" s="5"/>
      <c r="U13" s="5"/>
      <c r="V13" s="5"/>
      <c r="W13" s="5"/>
      <c r="X13" s="5"/>
    </row>
    <row r="14" spans="1:24" ht="25.5" customHeight="1" x14ac:dyDescent="0.25">
      <c r="A14" s="49" t="s">
        <v>20</v>
      </c>
      <c r="B14" s="53" t="s">
        <v>25</v>
      </c>
      <c r="C14" s="37" t="s">
        <v>19</v>
      </c>
      <c r="D14" s="42" t="s">
        <v>19</v>
      </c>
      <c r="F14" s="1"/>
      <c r="G14" s="18"/>
      <c r="H14" s="30" t="s">
        <v>74</v>
      </c>
      <c r="I14" s="30" t="s">
        <v>73</v>
      </c>
      <c r="J14" s="30" t="s">
        <v>74</v>
      </c>
      <c r="K14" s="30" t="s">
        <v>73</v>
      </c>
      <c r="L14" s="67" t="s">
        <v>75</v>
      </c>
      <c r="M14" s="92" t="s">
        <v>36</v>
      </c>
      <c r="N14" s="71" t="s">
        <v>36</v>
      </c>
      <c r="O14" s="61"/>
      <c r="P14" s="64"/>
    </row>
    <row r="15" spans="1:24" ht="15" customHeight="1" x14ac:dyDescent="0.25">
      <c r="A15" s="8">
        <v>1</v>
      </c>
      <c r="B15" s="62">
        <f>'Gowning room 1 (11067)'!B15:B16</f>
        <v>42923</v>
      </c>
      <c r="C15" s="43">
        <v>2800</v>
      </c>
      <c r="D15" s="43">
        <v>430</v>
      </c>
      <c r="F15" s="1"/>
      <c r="G15" s="19"/>
      <c r="H15" s="63">
        <v>2816000</v>
      </c>
      <c r="I15" s="63">
        <f>$C$10</f>
        <v>3520000</v>
      </c>
      <c r="J15" s="63">
        <v>23200</v>
      </c>
      <c r="K15" s="65">
        <f>$F$10</f>
        <v>29000</v>
      </c>
      <c r="L15" s="72">
        <v>43102</v>
      </c>
      <c r="M15" s="74">
        <v>650</v>
      </c>
      <c r="N15" s="73">
        <v>60</v>
      </c>
      <c r="O15" s="43"/>
      <c r="P15" s="64"/>
    </row>
    <row r="16" spans="1:24" ht="15" customHeight="1" x14ac:dyDescent="0.25">
      <c r="A16" s="8">
        <v>2</v>
      </c>
      <c r="B16" s="62">
        <f>'Gowning room 1 (11067)'!B16:B17</f>
        <v>42937</v>
      </c>
      <c r="C16" s="43">
        <v>450</v>
      </c>
      <c r="D16" s="43">
        <v>120</v>
      </c>
      <c r="F16" s="1"/>
      <c r="G16" s="19"/>
      <c r="H16" s="63">
        <v>2816000</v>
      </c>
      <c r="I16" s="63">
        <f t="shared" ref="I16:I63" si="0">$C$10</f>
        <v>3520000</v>
      </c>
      <c r="J16" s="63">
        <v>23200</v>
      </c>
      <c r="K16" s="65">
        <f t="shared" ref="K16:K63" si="1">$F$10</f>
        <v>29000</v>
      </c>
      <c r="L16" s="72">
        <v>43116</v>
      </c>
      <c r="M16" s="74">
        <v>420</v>
      </c>
      <c r="N16" s="73">
        <v>70</v>
      </c>
      <c r="O16" s="43"/>
      <c r="P16" s="64"/>
    </row>
    <row r="17" spans="1:16" ht="15" customHeight="1" x14ac:dyDescent="0.25">
      <c r="A17" s="8">
        <v>3</v>
      </c>
      <c r="B17" s="62">
        <f>'Gowning room 1 (11067)'!B17:B18</f>
        <v>0</v>
      </c>
      <c r="C17" s="43"/>
      <c r="D17" s="43"/>
      <c r="F17" s="1"/>
      <c r="G17" s="19"/>
      <c r="H17" s="63">
        <v>2816000</v>
      </c>
      <c r="I17" s="63">
        <f t="shared" si="0"/>
        <v>3520000</v>
      </c>
      <c r="J17" s="63">
        <v>23200</v>
      </c>
      <c r="K17" s="65">
        <f t="shared" si="1"/>
        <v>29000</v>
      </c>
      <c r="L17" s="72">
        <v>43136</v>
      </c>
      <c r="M17" s="74">
        <v>350</v>
      </c>
      <c r="N17" s="73">
        <v>20</v>
      </c>
      <c r="O17" s="43"/>
      <c r="P17" s="64"/>
    </row>
    <row r="18" spans="1:16" ht="15" customHeight="1" x14ac:dyDescent="0.25">
      <c r="A18" s="8">
        <v>4</v>
      </c>
      <c r="B18" s="62">
        <f>'Gowning room 1 (11067)'!B18:B19</f>
        <v>0</v>
      </c>
      <c r="C18" s="58"/>
      <c r="D18" s="43"/>
      <c r="F18" s="1"/>
      <c r="G18" s="19"/>
      <c r="H18" s="63">
        <v>2816000</v>
      </c>
      <c r="I18" s="63">
        <f t="shared" si="0"/>
        <v>3520000</v>
      </c>
      <c r="J18" s="63">
        <v>23200</v>
      </c>
      <c r="K18" s="65">
        <f t="shared" si="1"/>
        <v>29000</v>
      </c>
      <c r="L18" s="72">
        <v>43152</v>
      </c>
      <c r="M18" s="74">
        <v>480</v>
      </c>
      <c r="N18" s="73">
        <v>40</v>
      </c>
      <c r="O18" s="43"/>
      <c r="P18" s="64"/>
    </row>
    <row r="19" spans="1:16" ht="15" customHeight="1" x14ac:dyDescent="0.25">
      <c r="A19" s="8">
        <v>5</v>
      </c>
      <c r="B19" s="62">
        <f>'Gowning room 1 (11067)'!B19:B20</f>
        <v>0</v>
      </c>
      <c r="C19" s="58"/>
      <c r="D19" s="43"/>
      <c r="F19" s="1"/>
      <c r="G19" s="19"/>
      <c r="H19" s="63">
        <v>2816000</v>
      </c>
      <c r="I19" s="63">
        <f t="shared" si="0"/>
        <v>3520000</v>
      </c>
      <c r="J19" s="63">
        <v>23200</v>
      </c>
      <c r="K19" s="65">
        <f t="shared" si="1"/>
        <v>29000</v>
      </c>
      <c r="L19" s="72">
        <v>43159</v>
      </c>
      <c r="M19" s="74">
        <v>4570</v>
      </c>
      <c r="N19" s="73">
        <v>330</v>
      </c>
      <c r="O19" s="43"/>
      <c r="P19" s="64"/>
    </row>
    <row r="20" spans="1:16" ht="15" customHeight="1" x14ac:dyDescent="0.25">
      <c r="A20" s="8">
        <v>6</v>
      </c>
      <c r="B20" s="62">
        <f>'Gowning room 1 (11067)'!B20:B21</f>
        <v>0</v>
      </c>
      <c r="C20" s="58"/>
      <c r="D20" s="43"/>
      <c r="F20" s="1"/>
      <c r="G20" s="19"/>
      <c r="H20" s="63">
        <v>2816000</v>
      </c>
      <c r="I20" s="63">
        <f t="shared" si="0"/>
        <v>3520000</v>
      </c>
      <c r="J20" s="63">
        <v>23200</v>
      </c>
      <c r="K20" s="65">
        <f t="shared" si="1"/>
        <v>29000</v>
      </c>
      <c r="L20" s="72">
        <v>43165</v>
      </c>
      <c r="M20" s="74">
        <v>4040</v>
      </c>
      <c r="N20" s="73">
        <v>1060</v>
      </c>
      <c r="O20" s="43"/>
      <c r="P20" s="64"/>
    </row>
    <row r="21" spans="1:16" ht="15" customHeight="1" x14ac:dyDescent="0.25">
      <c r="A21" s="8">
        <v>7</v>
      </c>
      <c r="B21" s="62">
        <f>'Gowning room 1 (11067)'!B21:B22</f>
        <v>0</v>
      </c>
      <c r="C21" s="58"/>
      <c r="D21" s="43"/>
      <c r="F21" s="1"/>
      <c r="G21" s="19"/>
      <c r="H21" s="63">
        <v>2816000</v>
      </c>
      <c r="I21" s="63">
        <f t="shared" si="0"/>
        <v>3520000</v>
      </c>
      <c r="J21" s="63">
        <v>23200</v>
      </c>
      <c r="K21" s="65">
        <f t="shared" si="1"/>
        <v>29000</v>
      </c>
      <c r="L21" s="72">
        <v>43178</v>
      </c>
      <c r="M21" s="74">
        <v>10520</v>
      </c>
      <c r="N21" s="73">
        <v>700</v>
      </c>
      <c r="O21" s="43"/>
      <c r="P21" s="64"/>
    </row>
    <row r="22" spans="1:16" ht="15" customHeight="1" x14ac:dyDescent="0.25">
      <c r="A22" s="8">
        <v>8</v>
      </c>
      <c r="B22" s="62">
        <f>'Gowning room 1 (11067)'!B22:B23</f>
        <v>0</v>
      </c>
      <c r="C22" s="58"/>
      <c r="D22" s="43"/>
      <c r="F22" s="1"/>
      <c r="G22" s="19"/>
      <c r="H22" s="63">
        <v>2816000</v>
      </c>
      <c r="I22" s="63">
        <f t="shared" si="0"/>
        <v>3520000</v>
      </c>
      <c r="J22" s="63">
        <v>23200</v>
      </c>
      <c r="K22" s="65">
        <f t="shared" si="1"/>
        <v>29000</v>
      </c>
      <c r="L22" s="72">
        <v>43193</v>
      </c>
      <c r="M22" s="74">
        <v>6850</v>
      </c>
      <c r="N22" s="73">
        <v>680</v>
      </c>
      <c r="O22" s="64"/>
      <c r="P22" s="64"/>
    </row>
    <row r="23" spans="1:16" ht="15" customHeight="1" x14ac:dyDescent="0.25">
      <c r="A23" s="8">
        <v>9</v>
      </c>
      <c r="B23" s="62">
        <f>'Gowning room 1 (11067)'!B23:B27</f>
        <v>0</v>
      </c>
      <c r="C23" s="58"/>
      <c r="D23" s="43"/>
      <c r="F23" s="1"/>
      <c r="G23" s="19"/>
      <c r="H23" s="63">
        <v>2816000</v>
      </c>
      <c r="I23" s="63">
        <f t="shared" si="0"/>
        <v>3520000</v>
      </c>
      <c r="J23" s="63">
        <v>23200</v>
      </c>
      <c r="K23" s="65">
        <f t="shared" si="1"/>
        <v>29000</v>
      </c>
      <c r="L23" s="72">
        <v>43207</v>
      </c>
      <c r="M23" s="74">
        <v>3610</v>
      </c>
      <c r="N23" s="73">
        <v>600</v>
      </c>
      <c r="O23" s="64"/>
      <c r="P23" s="64"/>
    </row>
    <row r="24" spans="1:16" ht="15" customHeight="1" x14ac:dyDescent="0.25">
      <c r="A24" s="8">
        <v>10</v>
      </c>
      <c r="B24" s="62">
        <f>'Gowning room 1 (11067)'!B24:B28</f>
        <v>0</v>
      </c>
      <c r="C24" s="58"/>
      <c r="D24" s="43"/>
      <c r="F24" s="1"/>
      <c r="G24" s="19"/>
      <c r="H24" s="63">
        <v>2816000</v>
      </c>
      <c r="I24" s="63">
        <f t="shared" si="0"/>
        <v>3520000</v>
      </c>
      <c r="J24" s="63">
        <v>23200</v>
      </c>
      <c r="K24" s="65">
        <f t="shared" si="1"/>
        <v>29000</v>
      </c>
      <c r="L24" s="72">
        <v>43224</v>
      </c>
      <c r="M24" s="74">
        <v>4070</v>
      </c>
      <c r="N24" s="73">
        <v>700</v>
      </c>
      <c r="O24" s="64"/>
      <c r="P24" s="64"/>
    </row>
    <row r="25" spans="1:16" ht="15" customHeight="1" x14ac:dyDescent="0.25">
      <c r="A25" s="8">
        <v>11</v>
      </c>
      <c r="B25" s="62">
        <f>'Gowning room 1 (11067)'!B25:B29</f>
        <v>0</v>
      </c>
      <c r="C25" s="58"/>
      <c r="D25" s="43"/>
      <c r="F25" s="1"/>
      <c r="G25" s="19"/>
      <c r="H25" s="63">
        <v>2816000</v>
      </c>
      <c r="I25" s="63">
        <f t="shared" si="0"/>
        <v>3520000</v>
      </c>
      <c r="J25" s="63">
        <v>23200</v>
      </c>
      <c r="K25" s="65">
        <f t="shared" si="1"/>
        <v>29000</v>
      </c>
      <c r="L25" s="72">
        <v>43239</v>
      </c>
      <c r="M25" s="74">
        <v>1290</v>
      </c>
      <c r="N25" s="73">
        <v>170</v>
      </c>
      <c r="O25" s="64"/>
      <c r="P25" s="64"/>
    </row>
    <row r="26" spans="1:16" ht="15" customHeight="1" x14ac:dyDescent="0.25">
      <c r="A26" s="8">
        <v>12</v>
      </c>
      <c r="B26" s="62">
        <f>'Gowning room 1 (11067)'!B26:B30</f>
        <v>0</v>
      </c>
      <c r="C26" s="58"/>
      <c r="D26" s="43"/>
      <c r="F26" s="1"/>
      <c r="G26" s="19"/>
      <c r="H26" s="63">
        <v>2816000</v>
      </c>
      <c r="I26" s="63">
        <f t="shared" si="0"/>
        <v>3520000</v>
      </c>
      <c r="J26" s="63">
        <v>23200</v>
      </c>
      <c r="K26" s="65">
        <f t="shared" si="1"/>
        <v>29000</v>
      </c>
      <c r="L26" s="72">
        <v>43255</v>
      </c>
      <c r="M26" s="74">
        <v>10970</v>
      </c>
      <c r="N26" s="73">
        <v>1740</v>
      </c>
      <c r="O26" s="64"/>
      <c r="P26" s="64"/>
    </row>
    <row r="27" spans="1:16" ht="15" customHeight="1" x14ac:dyDescent="0.25">
      <c r="A27" s="8">
        <v>13</v>
      </c>
      <c r="B27" s="62">
        <f>'Gowning room 1 (11067)'!B27:B31</f>
        <v>0</v>
      </c>
      <c r="C27" s="58"/>
      <c r="D27" s="43"/>
      <c r="F27" s="1"/>
      <c r="G27" s="19"/>
      <c r="H27" s="63">
        <v>2816000</v>
      </c>
      <c r="I27" s="63">
        <f t="shared" si="0"/>
        <v>3520000</v>
      </c>
      <c r="J27" s="63">
        <v>23200</v>
      </c>
      <c r="K27" s="65">
        <f t="shared" si="1"/>
        <v>29000</v>
      </c>
      <c r="L27" s="72">
        <v>43269</v>
      </c>
      <c r="M27" s="74">
        <v>2750</v>
      </c>
      <c r="N27" s="73">
        <v>780</v>
      </c>
      <c r="O27" s="64"/>
      <c r="P27" s="64"/>
    </row>
    <row r="28" spans="1:16" ht="15" customHeight="1" x14ac:dyDescent="0.25">
      <c r="A28" s="8" t="s">
        <v>8</v>
      </c>
      <c r="B28" s="20"/>
      <c r="C28" s="32">
        <f>ROUNDUP(AVERAGE(C15:C27), 0)</f>
        <v>1625</v>
      </c>
      <c r="D28" s="8">
        <f>ROUNDUP(AVERAGE(D15:D27), 0)</f>
        <v>275</v>
      </c>
      <c r="F28" s="1"/>
      <c r="G28" s="52"/>
      <c r="H28" s="63">
        <v>2816000</v>
      </c>
      <c r="I28" s="63">
        <f t="shared" si="0"/>
        <v>3520000</v>
      </c>
      <c r="J28" s="63">
        <v>23200</v>
      </c>
      <c r="K28" s="65">
        <f t="shared" si="1"/>
        <v>29000</v>
      </c>
      <c r="L28" s="72">
        <v>43285</v>
      </c>
      <c r="M28" s="74">
        <v>1220</v>
      </c>
      <c r="N28" s="73">
        <v>210</v>
      </c>
      <c r="O28" s="64"/>
      <c r="P28" s="64"/>
    </row>
    <row r="29" spans="1:16" ht="15" customHeight="1" x14ac:dyDescent="0.25">
      <c r="A29" s="8" t="s">
        <v>9</v>
      </c>
      <c r="B29" s="21"/>
      <c r="C29" s="32">
        <f>MIN(C15:C27)</f>
        <v>450</v>
      </c>
      <c r="D29" s="8">
        <f>MIN(D15:D27)</f>
        <v>120</v>
      </c>
      <c r="F29" s="1"/>
      <c r="G29" s="52"/>
      <c r="H29" s="63">
        <v>2816000</v>
      </c>
      <c r="I29" s="63">
        <f t="shared" si="0"/>
        <v>3520000</v>
      </c>
      <c r="J29" s="63">
        <v>23200</v>
      </c>
      <c r="K29" s="65">
        <f t="shared" si="1"/>
        <v>29000</v>
      </c>
      <c r="L29" s="72">
        <v>43298</v>
      </c>
      <c r="M29" s="74">
        <v>3440</v>
      </c>
      <c r="N29" s="73">
        <v>230</v>
      </c>
      <c r="O29" s="64"/>
      <c r="P29" s="64"/>
    </row>
    <row r="30" spans="1:16" ht="15" customHeight="1" x14ac:dyDescent="0.25">
      <c r="A30" s="8" t="s">
        <v>10</v>
      </c>
      <c r="B30" s="21"/>
      <c r="C30" s="32">
        <f>MAX(C15:C27)</f>
        <v>2800</v>
      </c>
      <c r="D30" s="8">
        <f>MAX(D15:D27)</f>
        <v>430</v>
      </c>
      <c r="F30" s="1"/>
      <c r="G30" s="52"/>
      <c r="H30" s="63">
        <v>2816000</v>
      </c>
      <c r="I30" s="63">
        <f t="shared" si="0"/>
        <v>3520000</v>
      </c>
      <c r="J30" s="63">
        <v>23200</v>
      </c>
      <c r="K30" s="65">
        <f t="shared" si="1"/>
        <v>29000</v>
      </c>
      <c r="L30" s="72">
        <v>43315</v>
      </c>
      <c r="M30" s="74">
        <v>330</v>
      </c>
      <c r="N30" s="73">
        <v>70</v>
      </c>
      <c r="O30" s="64"/>
      <c r="P30" s="64"/>
    </row>
    <row r="31" spans="1:16" ht="15" customHeight="1" x14ac:dyDescent="0.25">
      <c r="A31" s="8" t="s">
        <v>11</v>
      </c>
      <c r="B31" s="21"/>
      <c r="C31" s="31">
        <f>STDEV(C15:C27)</f>
        <v>1661.7009357883867</v>
      </c>
      <c r="D31" s="22">
        <f>STDEV(D15:D27)</f>
        <v>219.20310216782974</v>
      </c>
      <c r="F31" s="1"/>
      <c r="G31" s="23"/>
      <c r="H31" s="63">
        <v>2816000</v>
      </c>
      <c r="I31" s="63">
        <f t="shared" si="0"/>
        <v>3520000</v>
      </c>
      <c r="J31" s="63">
        <v>23200</v>
      </c>
      <c r="K31" s="65">
        <f t="shared" si="1"/>
        <v>29000</v>
      </c>
      <c r="L31" s="72">
        <v>43329</v>
      </c>
      <c r="M31" s="74">
        <v>130</v>
      </c>
      <c r="N31" s="73">
        <v>20</v>
      </c>
      <c r="O31" s="8"/>
      <c r="P31" s="64"/>
    </row>
    <row r="32" spans="1:16" ht="15" customHeight="1" x14ac:dyDescent="0.25">
      <c r="A32" s="8" t="s">
        <v>12</v>
      </c>
      <c r="B32" s="21"/>
      <c r="C32" s="31">
        <f>IF(C28=0, "NA", C31*100/C28)</f>
        <v>102.25851912543918</v>
      </c>
      <c r="D32" s="22">
        <f>IF(D28=0, "NA", D31*100/D28)</f>
        <v>79.710218970119911</v>
      </c>
      <c r="F32" s="1"/>
      <c r="G32" s="23"/>
      <c r="H32" s="63">
        <v>2816000</v>
      </c>
      <c r="I32" s="63">
        <f t="shared" si="0"/>
        <v>3520000</v>
      </c>
      <c r="J32" s="63">
        <v>23200</v>
      </c>
      <c r="K32" s="65">
        <f t="shared" si="1"/>
        <v>29000</v>
      </c>
      <c r="L32" s="72">
        <v>43348</v>
      </c>
      <c r="M32" s="74">
        <v>100</v>
      </c>
      <c r="N32" s="73">
        <v>10</v>
      </c>
      <c r="O32" s="8"/>
      <c r="P32" s="64"/>
    </row>
    <row r="33" spans="1:20" ht="13.5" customHeight="1" x14ac:dyDescent="0.25">
      <c r="A33" s="108" t="s">
        <v>31</v>
      </c>
      <c r="B33" s="108"/>
      <c r="C33" s="108"/>
      <c r="D33" s="108"/>
      <c r="H33" s="63">
        <v>2816000</v>
      </c>
      <c r="I33" s="63">
        <f t="shared" si="0"/>
        <v>3520000</v>
      </c>
      <c r="J33" s="63">
        <v>23200</v>
      </c>
      <c r="K33" s="65">
        <f t="shared" si="1"/>
        <v>29000</v>
      </c>
      <c r="L33" s="72">
        <v>43362</v>
      </c>
      <c r="M33" s="74">
        <v>1230</v>
      </c>
      <c r="N33" s="73">
        <v>40</v>
      </c>
      <c r="O33" s="8"/>
      <c r="P33" s="64"/>
    </row>
    <row r="34" spans="1:20" ht="13.5" customHeight="1" x14ac:dyDescent="0.25">
      <c r="A34" s="109" t="s">
        <v>35</v>
      </c>
      <c r="B34" s="110"/>
      <c r="C34" s="110"/>
      <c r="D34" s="110"/>
      <c r="H34" s="63">
        <v>2816000</v>
      </c>
      <c r="I34" s="63">
        <f t="shared" si="0"/>
        <v>3520000</v>
      </c>
      <c r="J34" s="63">
        <v>23200</v>
      </c>
      <c r="K34" s="65">
        <f t="shared" si="1"/>
        <v>29000</v>
      </c>
      <c r="L34" s="72">
        <v>43377</v>
      </c>
      <c r="M34" s="74">
        <v>910</v>
      </c>
      <c r="N34" s="73">
        <v>10</v>
      </c>
      <c r="O34" s="22"/>
      <c r="P34" s="64"/>
    </row>
    <row r="35" spans="1:20" ht="15" customHeight="1" x14ac:dyDescent="0.25">
      <c r="A35" s="8" t="s">
        <v>8</v>
      </c>
      <c r="B35" s="21"/>
      <c r="C35" s="8">
        <f>N31</f>
        <v>20</v>
      </c>
      <c r="D35" s="8">
        <f>O31</f>
        <v>0</v>
      </c>
      <c r="G35" s="52"/>
      <c r="H35" s="63">
        <v>2816000</v>
      </c>
      <c r="I35" s="63">
        <f t="shared" si="0"/>
        <v>3520000</v>
      </c>
      <c r="J35" s="63">
        <v>23200</v>
      </c>
      <c r="K35" s="65">
        <f t="shared" si="1"/>
        <v>29000</v>
      </c>
      <c r="L35" s="72">
        <v>43391</v>
      </c>
      <c r="M35" s="74">
        <v>4320</v>
      </c>
      <c r="N35" s="73">
        <v>390</v>
      </c>
      <c r="O35" s="22"/>
      <c r="P35" s="64"/>
    </row>
    <row r="36" spans="1:20" ht="15" customHeight="1" x14ac:dyDescent="0.25">
      <c r="A36" s="8" t="s">
        <v>9</v>
      </c>
      <c r="B36" s="21"/>
      <c r="C36" s="8">
        <f t="shared" ref="C36:D39" si="2">N32</f>
        <v>10</v>
      </c>
      <c r="D36" s="8">
        <f t="shared" si="2"/>
        <v>0</v>
      </c>
      <c r="G36" s="52"/>
      <c r="H36" s="63">
        <v>2816000</v>
      </c>
      <c r="I36" s="63">
        <f t="shared" si="0"/>
        <v>3520000</v>
      </c>
      <c r="J36" s="63">
        <v>23200</v>
      </c>
      <c r="K36" s="65">
        <f t="shared" si="1"/>
        <v>29000</v>
      </c>
      <c r="L36" s="72">
        <v>43410</v>
      </c>
      <c r="M36" s="74">
        <v>1410</v>
      </c>
      <c r="N36" s="73">
        <v>80</v>
      </c>
      <c r="O36" s="64"/>
      <c r="P36" s="64"/>
    </row>
    <row r="37" spans="1:20" ht="15" customHeight="1" x14ac:dyDescent="0.25">
      <c r="A37" s="8" t="s">
        <v>10</v>
      </c>
      <c r="B37" s="21"/>
      <c r="C37" s="8">
        <f t="shared" si="2"/>
        <v>40</v>
      </c>
      <c r="D37" s="8">
        <f t="shared" si="2"/>
        <v>0</v>
      </c>
      <c r="G37" s="52"/>
      <c r="H37" s="63">
        <v>2816000</v>
      </c>
      <c r="I37" s="63">
        <f t="shared" si="0"/>
        <v>3520000</v>
      </c>
      <c r="J37" s="63">
        <v>23200</v>
      </c>
      <c r="K37" s="65">
        <f t="shared" si="1"/>
        <v>29000</v>
      </c>
      <c r="L37" s="72">
        <v>43423</v>
      </c>
      <c r="M37" s="74">
        <v>2870</v>
      </c>
      <c r="N37" s="73">
        <v>600</v>
      </c>
      <c r="O37" s="64"/>
      <c r="P37" s="64"/>
    </row>
    <row r="38" spans="1:20" ht="15" customHeight="1" x14ac:dyDescent="0.25">
      <c r="A38" s="8" t="s">
        <v>11</v>
      </c>
      <c r="B38" s="21"/>
      <c r="C38" s="22">
        <f t="shared" si="2"/>
        <v>10</v>
      </c>
      <c r="D38" s="22">
        <f t="shared" si="2"/>
        <v>0</v>
      </c>
      <c r="G38" s="52"/>
      <c r="H38" s="63">
        <v>2816000</v>
      </c>
      <c r="I38" s="63">
        <f t="shared" si="0"/>
        <v>3520000</v>
      </c>
      <c r="J38" s="63">
        <v>23200</v>
      </c>
      <c r="K38" s="65">
        <f t="shared" si="1"/>
        <v>29000</v>
      </c>
      <c r="L38" s="72">
        <v>43438</v>
      </c>
      <c r="M38" s="74">
        <v>4570</v>
      </c>
      <c r="N38" s="73">
        <v>600</v>
      </c>
      <c r="O38" s="64"/>
      <c r="P38" s="64"/>
      <c r="Q38" s="7"/>
      <c r="R38" s="7"/>
      <c r="S38" s="7"/>
      <c r="T38" s="7"/>
    </row>
    <row r="39" spans="1:20" ht="15" customHeight="1" x14ac:dyDescent="0.25">
      <c r="A39" s="8" t="s">
        <v>12</v>
      </c>
      <c r="B39" s="21"/>
      <c r="C39" s="22">
        <f t="shared" si="2"/>
        <v>390</v>
      </c>
      <c r="D39" s="22">
        <f t="shared" si="2"/>
        <v>0</v>
      </c>
      <c r="G39" s="52"/>
      <c r="H39" s="63">
        <v>2816000</v>
      </c>
      <c r="I39" s="63">
        <f t="shared" si="0"/>
        <v>3520000</v>
      </c>
      <c r="J39" s="63">
        <v>23200</v>
      </c>
      <c r="K39" s="65">
        <f t="shared" si="1"/>
        <v>29000</v>
      </c>
      <c r="L39" s="72">
        <v>43453</v>
      </c>
      <c r="M39" s="74">
        <v>3120</v>
      </c>
      <c r="N39" s="73">
        <v>330</v>
      </c>
      <c r="O39" s="64"/>
      <c r="P39" s="75"/>
      <c r="Q39" s="59"/>
      <c r="R39" s="59"/>
      <c r="S39" s="7"/>
      <c r="T39" s="7"/>
    </row>
    <row r="40" spans="1:20" ht="15.9" customHeight="1" x14ac:dyDescent="0.25">
      <c r="H40" s="63">
        <v>2816000</v>
      </c>
      <c r="I40" s="63">
        <f t="shared" si="0"/>
        <v>3520000</v>
      </c>
      <c r="J40" s="63">
        <v>23200</v>
      </c>
      <c r="K40" s="65">
        <f t="shared" si="1"/>
        <v>29000</v>
      </c>
      <c r="L40" s="90">
        <v>43468</v>
      </c>
      <c r="M40" s="63">
        <v>1800</v>
      </c>
      <c r="N40" s="63">
        <v>340</v>
      </c>
      <c r="O40" s="64">
        <v>4000000</v>
      </c>
      <c r="P40" s="75">
        <v>35000</v>
      </c>
      <c r="Q40" s="59"/>
      <c r="R40" s="59"/>
      <c r="S40" s="7"/>
      <c r="T40" s="7"/>
    </row>
    <row r="41" spans="1:20" ht="15.9" customHeight="1" x14ac:dyDescent="0.25">
      <c r="A41" s="25"/>
      <c r="H41" s="63">
        <v>2816000</v>
      </c>
      <c r="I41" s="63">
        <f t="shared" si="0"/>
        <v>3520000</v>
      </c>
      <c r="J41" s="63">
        <v>23200</v>
      </c>
      <c r="K41" s="65">
        <f t="shared" si="1"/>
        <v>29000</v>
      </c>
      <c r="L41" s="90">
        <v>43483</v>
      </c>
      <c r="M41" s="63">
        <v>1580</v>
      </c>
      <c r="N41" s="63">
        <v>230</v>
      </c>
      <c r="O41" s="64"/>
      <c r="P41" s="76"/>
      <c r="Q41" s="60"/>
      <c r="R41" s="60"/>
      <c r="S41" s="7"/>
      <c r="T41" s="7"/>
    </row>
    <row r="42" spans="1:20" ht="15.9" customHeight="1" x14ac:dyDescent="0.25">
      <c r="H42" s="63">
        <v>2816000</v>
      </c>
      <c r="I42" s="63">
        <f t="shared" si="0"/>
        <v>3520000</v>
      </c>
      <c r="J42" s="63">
        <v>23200</v>
      </c>
      <c r="K42" s="65">
        <f t="shared" si="1"/>
        <v>29000</v>
      </c>
      <c r="L42" s="90">
        <v>43504</v>
      </c>
      <c r="M42" s="63">
        <v>1780</v>
      </c>
      <c r="N42" s="63">
        <v>170</v>
      </c>
      <c r="O42" s="64"/>
      <c r="P42" s="77"/>
      <c r="Q42" s="51"/>
      <c r="R42" s="51"/>
      <c r="S42" s="7"/>
      <c r="T42" s="7"/>
    </row>
    <row r="43" spans="1:20" ht="15.9" customHeight="1" x14ac:dyDescent="0.25">
      <c r="H43" s="63">
        <v>2816000</v>
      </c>
      <c r="I43" s="63">
        <f t="shared" si="0"/>
        <v>3520000</v>
      </c>
      <c r="J43" s="63">
        <v>23200</v>
      </c>
      <c r="K43" s="65">
        <f t="shared" si="1"/>
        <v>29000</v>
      </c>
      <c r="L43" s="90">
        <v>43518</v>
      </c>
      <c r="M43" s="63">
        <v>130</v>
      </c>
      <c r="N43" s="63">
        <v>10</v>
      </c>
      <c r="O43" s="64"/>
      <c r="P43" s="77"/>
      <c r="Q43" s="51"/>
      <c r="R43" s="51"/>
      <c r="S43" s="7"/>
      <c r="T43" s="7"/>
    </row>
    <row r="44" spans="1:20" ht="15.9" customHeight="1" x14ac:dyDescent="0.25">
      <c r="H44" s="63">
        <v>2816000</v>
      </c>
      <c r="I44" s="63">
        <f t="shared" si="0"/>
        <v>3520000</v>
      </c>
      <c r="J44" s="63">
        <v>23200</v>
      </c>
      <c r="K44" s="65">
        <f t="shared" si="1"/>
        <v>29000</v>
      </c>
      <c r="L44" s="90">
        <v>43531</v>
      </c>
      <c r="M44" s="63">
        <v>10200</v>
      </c>
      <c r="N44" s="63">
        <v>750</v>
      </c>
      <c r="O44" s="64"/>
      <c r="P44" s="77"/>
      <c r="Q44" s="51"/>
      <c r="R44" s="51"/>
      <c r="S44" s="7"/>
      <c r="T44" s="7"/>
    </row>
    <row r="45" spans="1:20" ht="15.9" customHeight="1" x14ac:dyDescent="0.25">
      <c r="H45" s="63">
        <v>2816000</v>
      </c>
      <c r="I45" s="63">
        <f t="shared" si="0"/>
        <v>3520000</v>
      </c>
      <c r="J45" s="63">
        <v>23200</v>
      </c>
      <c r="K45" s="65">
        <f t="shared" si="1"/>
        <v>29000</v>
      </c>
      <c r="L45" s="90">
        <v>43545</v>
      </c>
      <c r="M45" s="63">
        <v>4940</v>
      </c>
      <c r="N45" s="63">
        <v>440</v>
      </c>
      <c r="O45" s="64"/>
      <c r="P45" s="77"/>
      <c r="Q45" s="51"/>
      <c r="R45" s="51"/>
      <c r="S45" s="7"/>
      <c r="T45" s="7"/>
    </row>
    <row r="46" spans="1:20" ht="15.9" customHeight="1" x14ac:dyDescent="0.25">
      <c r="H46" s="63">
        <v>2816000</v>
      </c>
      <c r="I46" s="63">
        <f t="shared" si="0"/>
        <v>3520000</v>
      </c>
      <c r="J46" s="63">
        <v>23200</v>
      </c>
      <c r="K46" s="65">
        <f t="shared" si="1"/>
        <v>29000</v>
      </c>
      <c r="L46" s="90">
        <v>43559</v>
      </c>
      <c r="M46" s="63">
        <v>450</v>
      </c>
      <c r="N46" s="63">
        <v>60</v>
      </c>
      <c r="O46" s="64"/>
      <c r="P46" s="77"/>
      <c r="Q46" s="51"/>
      <c r="R46" s="51"/>
      <c r="S46" s="7"/>
      <c r="T46" s="7"/>
    </row>
    <row r="47" spans="1:20" ht="15.9" customHeight="1" x14ac:dyDescent="0.25">
      <c r="H47" s="63">
        <v>2816000</v>
      </c>
      <c r="I47" s="63">
        <f t="shared" si="0"/>
        <v>3520000</v>
      </c>
      <c r="J47" s="63">
        <v>23200</v>
      </c>
      <c r="K47" s="65">
        <f t="shared" si="1"/>
        <v>29000</v>
      </c>
      <c r="L47" s="90">
        <v>43572</v>
      </c>
      <c r="M47" s="63">
        <v>380</v>
      </c>
      <c r="N47" s="63">
        <v>30</v>
      </c>
      <c r="O47" s="64"/>
      <c r="P47" s="77"/>
      <c r="Q47" s="51"/>
      <c r="R47" s="51"/>
      <c r="S47" s="7"/>
      <c r="T47" s="7"/>
    </row>
    <row r="48" spans="1:20" ht="15.9" customHeight="1" x14ac:dyDescent="0.25">
      <c r="H48" s="63">
        <v>2816000</v>
      </c>
      <c r="I48" s="63">
        <f t="shared" si="0"/>
        <v>3520000</v>
      </c>
      <c r="J48" s="63">
        <v>23200</v>
      </c>
      <c r="K48" s="65">
        <f t="shared" si="1"/>
        <v>29000</v>
      </c>
      <c r="L48" s="90">
        <v>43594</v>
      </c>
      <c r="M48" s="63">
        <v>1340</v>
      </c>
      <c r="N48" s="63">
        <v>260</v>
      </c>
      <c r="O48" s="64"/>
      <c r="P48" s="77"/>
      <c r="Q48" s="51"/>
      <c r="R48" s="51"/>
      <c r="S48" s="7"/>
      <c r="T48" s="7"/>
    </row>
    <row r="49" spans="1:24" ht="15.9" customHeight="1" x14ac:dyDescent="0.25">
      <c r="H49" s="63">
        <v>2816000</v>
      </c>
      <c r="I49" s="63">
        <f t="shared" si="0"/>
        <v>3520000</v>
      </c>
      <c r="J49" s="63">
        <v>23200</v>
      </c>
      <c r="K49" s="65">
        <f t="shared" si="1"/>
        <v>29000</v>
      </c>
      <c r="L49" s="90">
        <v>43608</v>
      </c>
      <c r="M49" s="63">
        <v>290</v>
      </c>
      <c r="N49" s="63">
        <v>30</v>
      </c>
      <c r="O49" s="64"/>
      <c r="P49" s="77"/>
      <c r="Q49" s="51"/>
      <c r="R49" s="51"/>
      <c r="S49" s="7"/>
      <c r="T49" s="7"/>
    </row>
    <row r="50" spans="1:24" ht="15.9" customHeight="1" x14ac:dyDescent="0.25">
      <c r="H50" s="63">
        <v>2816000</v>
      </c>
      <c r="I50" s="63">
        <f t="shared" si="0"/>
        <v>3520000</v>
      </c>
      <c r="J50" s="63">
        <v>23200</v>
      </c>
      <c r="K50" s="65">
        <f t="shared" si="1"/>
        <v>29000</v>
      </c>
      <c r="L50" s="90">
        <v>43618</v>
      </c>
      <c r="M50" s="63">
        <v>2170</v>
      </c>
      <c r="N50" s="63">
        <v>290</v>
      </c>
      <c r="O50" s="64"/>
      <c r="P50" s="77"/>
      <c r="Q50" s="51"/>
      <c r="R50" s="51"/>
      <c r="S50" s="7"/>
      <c r="T50" s="7"/>
    </row>
    <row r="51" spans="1:24" ht="15.9" customHeight="1" x14ac:dyDescent="0.25">
      <c r="H51" s="63">
        <v>2816000</v>
      </c>
      <c r="I51" s="63">
        <f t="shared" si="0"/>
        <v>3520000</v>
      </c>
      <c r="J51" s="63">
        <v>23200</v>
      </c>
      <c r="K51" s="65">
        <f t="shared" si="1"/>
        <v>29000</v>
      </c>
      <c r="L51" s="90">
        <v>43636</v>
      </c>
      <c r="M51" s="63">
        <v>1680</v>
      </c>
      <c r="N51" s="63">
        <v>140</v>
      </c>
      <c r="O51" s="64"/>
      <c r="P51" s="77"/>
      <c r="Q51" s="51"/>
      <c r="R51" s="51"/>
      <c r="S51" s="7"/>
      <c r="T51" s="7"/>
    </row>
    <row r="52" spans="1:24" ht="15.9" customHeight="1" x14ac:dyDescent="0.25">
      <c r="A52" s="6"/>
      <c r="B52" s="6"/>
      <c r="C52" s="6"/>
      <c r="D52" s="6"/>
      <c r="E52" s="6"/>
      <c r="F52" s="6"/>
      <c r="H52" s="63">
        <v>2816000</v>
      </c>
      <c r="I52" s="63">
        <f t="shared" si="0"/>
        <v>3520000</v>
      </c>
      <c r="J52" s="63">
        <v>23200</v>
      </c>
      <c r="K52" s="65">
        <f t="shared" si="1"/>
        <v>29000</v>
      </c>
      <c r="L52" s="90">
        <v>43651</v>
      </c>
      <c r="M52" s="63">
        <v>370</v>
      </c>
      <c r="N52" s="63">
        <v>70</v>
      </c>
      <c r="O52" s="64"/>
      <c r="P52" s="64"/>
      <c r="Q52" s="7"/>
      <c r="R52" s="7"/>
      <c r="S52" s="7"/>
      <c r="T52" s="7"/>
    </row>
    <row r="53" spans="1:24" s="26" customFormat="1" ht="13.5" customHeight="1" x14ac:dyDescent="0.25">
      <c r="A53" s="107" t="s">
        <v>53</v>
      </c>
      <c r="B53" s="107"/>
      <c r="C53" s="107"/>
      <c r="D53" s="107"/>
      <c r="E53" s="107"/>
      <c r="F53" s="107"/>
      <c r="G53" s="54"/>
      <c r="H53" s="63">
        <v>2816000</v>
      </c>
      <c r="I53" s="63">
        <f t="shared" si="0"/>
        <v>3520000</v>
      </c>
      <c r="J53" s="63">
        <v>23200</v>
      </c>
      <c r="K53" s="65">
        <f t="shared" si="1"/>
        <v>29000</v>
      </c>
      <c r="L53" s="90">
        <v>43664</v>
      </c>
      <c r="M53" s="63">
        <v>3340</v>
      </c>
      <c r="N53" s="63">
        <v>420</v>
      </c>
      <c r="O53" s="64"/>
      <c r="P53" s="64"/>
      <c r="Q53" s="5"/>
      <c r="R53" s="5"/>
      <c r="S53" s="5"/>
      <c r="T53" s="5"/>
      <c r="U53" s="5"/>
      <c r="V53" s="5"/>
      <c r="W53" s="5"/>
      <c r="X53" s="5"/>
    </row>
    <row r="54" spans="1:24" s="26" customFormat="1" ht="15" customHeight="1" x14ac:dyDescent="0.25">
      <c r="A54" s="106" t="s">
        <v>54</v>
      </c>
      <c r="B54" s="107"/>
      <c r="C54" s="107"/>
      <c r="D54" s="107"/>
      <c r="E54" s="107"/>
      <c r="F54" s="107"/>
      <c r="G54" s="54"/>
      <c r="H54" s="63">
        <v>2816000</v>
      </c>
      <c r="I54" s="63">
        <f t="shared" si="0"/>
        <v>3520000</v>
      </c>
      <c r="J54" s="63">
        <v>23200</v>
      </c>
      <c r="K54" s="65">
        <f t="shared" si="1"/>
        <v>29000</v>
      </c>
      <c r="L54" s="90">
        <v>43683</v>
      </c>
      <c r="M54" s="63">
        <v>5890</v>
      </c>
      <c r="N54" s="63">
        <v>1170</v>
      </c>
      <c r="O54" s="64"/>
      <c r="P54" s="64"/>
      <c r="Q54" s="5"/>
      <c r="R54" s="5"/>
      <c r="S54" s="5"/>
      <c r="T54" s="5"/>
      <c r="U54" s="5"/>
      <c r="V54" s="5"/>
      <c r="W54" s="5"/>
      <c r="X54" s="5"/>
    </row>
    <row r="55" spans="1:24" ht="15.9" customHeight="1" x14ac:dyDescent="0.25">
      <c r="H55" s="63">
        <v>2816000</v>
      </c>
      <c r="I55" s="63">
        <f t="shared" si="0"/>
        <v>3520000</v>
      </c>
      <c r="J55" s="63">
        <v>23200</v>
      </c>
      <c r="K55" s="65">
        <f t="shared" si="1"/>
        <v>29000</v>
      </c>
      <c r="L55" s="90">
        <v>43697</v>
      </c>
      <c r="M55" s="63">
        <v>21010</v>
      </c>
      <c r="N55" s="63">
        <v>1740</v>
      </c>
      <c r="O55" s="64"/>
      <c r="P55" s="64"/>
    </row>
    <row r="56" spans="1:24" ht="15.9" customHeight="1" x14ac:dyDescent="0.25">
      <c r="A56" s="25"/>
      <c r="H56" s="63">
        <v>2816000</v>
      </c>
      <c r="I56" s="63">
        <f t="shared" si="0"/>
        <v>3520000</v>
      </c>
      <c r="J56" s="63">
        <v>23200</v>
      </c>
      <c r="K56" s="65">
        <f t="shared" si="1"/>
        <v>29000</v>
      </c>
      <c r="L56" s="90">
        <v>43711</v>
      </c>
      <c r="M56" s="63">
        <v>2820</v>
      </c>
      <c r="N56" s="63">
        <v>540</v>
      </c>
      <c r="O56" s="64"/>
      <c r="P56" s="64"/>
    </row>
    <row r="57" spans="1:24" ht="15.9" customHeight="1" x14ac:dyDescent="0.25">
      <c r="H57" s="63">
        <v>2816000</v>
      </c>
      <c r="I57" s="63">
        <f t="shared" si="0"/>
        <v>3520000</v>
      </c>
      <c r="J57" s="63">
        <v>23200</v>
      </c>
      <c r="K57" s="65">
        <f t="shared" si="1"/>
        <v>29000</v>
      </c>
      <c r="L57" s="90">
        <v>43726</v>
      </c>
      <c r="M57" s="63">
        <v>1890</v>
      </c>
      <c r="N57" s="63">
        <v>450</v>
      </c>
      <c r="O57" s="64"/>
      <c r="P57" s="64"/>
    </row>
    <row r="58" spans="1:24" ht="15.9" customHeight="1" x14ac:dyDescent="0.25">
      <c r="H58" s="63">
        <v>2816000</v>
      </c>
      <c r="I58" s="63">
        <f t="shared" si="0"/>
        <v>3520000</v>
      </c>
      <c r="J58" s="63">
        <v>23200</v>
      </c>
      <c r="K58" s="65">
        <f t="shared" si="1"/>
        <v>29000</v>
      </c>
      <c r="L58" s="90">
        <v>43742</v>
      </c>
      <c r="M58" s="63">
        <v>30</v>
      </c>
      <c r="N58" s="63">
        <v>10</v>
      </c>
      <c r="O58" s="64"/>
      <c r="P58" s="64"/>
    </row>
    <row r="59" spans="1:24" ht="15.9" customHeight="1" x14ac:dyDescent="0.25">
      <c r="H59" s="63">
        <v>2816000</v>
      </c>
      <c r="I59" s="63">
        <f t="shared" si="0"/>
        <v>3520000</v>
      </c>
      <c r="J59" s="63">
        <v>23200</v>
      </c>
      <c r="K59" s="65">
        <f t="shared" si="1"/>
        <v>29000</v>
      </c>
      <c r="L59" s="90">
        <v>43756</v>
      </c>
      <c r="M59" s="63">
        <v>4620</v>
      </c>
      <c r="N59" s="63">
        <v>880</v>
      </c>
      <c r="O59" s="64"/>
      <c r="P59" s="64"/>
    </row>
    <row r="60" spans="1:24" ht="15.9" customHeight="1" x14ac:dyDescent="0.25">
      <c r="H60" s="63">
        <v>2816000</v>
      </c>
      <c r="I60" s="63">
        <f t="shared" si="0"/>
        <v>3520000</v>
      </c>
      <c r="J60" s="63">
        <v>23200</v>
      </c>
      <c r="K60" s="65">
        <f t="shared" si="1"/>
        <v>29000</v>
      </c>
      <c r="L60" s="90">
        <v>43774</v>
      </c>
      <c r="M60" s="63">
        <v>410</v>
      </c>
      <c r="N60" s="63">
        <v>30</v>
      </c>
      <c r="O60" s="64"/>
      <c r="P60" s="64"/>
    </row>
    <row r="61" spans="1:24" ht="15.9" customHeight="1" x14ac:dyDescent="0.25">
      <c r="H61" s="63">
        <v>2816000</v>
      </c>
      <c r="I61" s="63">
        <f t="shared" si="0"/>
        <v>3520000</v>
      </c>
      <c r="J61" s="63">
        <v>23200</v>
      </c>
      <c r="K61" s="65">
        <f t="shared" si="1"/>
        <v>29000</v>
      </c>
      <c r="L61" s="90">
        <v>43788</v>
      </c>
      <c r="M61" s="63">
        <v>580</v>
      </c>
      <c r="N61" s="63">
        <v>10</v>
      </c>
      <c r="O61" s="64"/>
      <c r="P61" s="64"/>
    </row>
    <row r="62" spans="1:24" ht="15.9" customHeight="1" x14ac:dyDescent="0.25">
      <c r="H62" s="63">
        <v>2816000</v>
      </c>
      <c r="I62" s="63">
        <f t="shared" si="0"/>
        <v>3520000</v>
      </c>
      <c r="J62" s="63">
        <v>23200</v>
      </c>
      <c r="K62" s="65">
        <f t="shared" si="1"/>
        <v>29000</v>
      </c>
      <c r="L62" s="90">
        <v>43805</v>
      </c>
      <c r="M62" s="63">
        <v>2630</v>
      </c>
      <c r="N62" s="63">
        <v>660</v>
      </c>
      <c r="O62" s="63"/>
    </row>
    <row r="63" spans="1:24" ht="15.9" customHeight="1" x14ac:dyDescent="0.25">
      <c r="H63" s="63">
        <v>2816000</v>
      </c>
      <c r="I63" s="63">
        <f t="shared" si="0"/>
        <v>3520000</v>
      </c>
      <c r="J63" s="63">
        <v>23200</v>
      </c>
      <c r="K63" s="65">
        <f t="shared" si="1"/>
        <v>29000</v>
      </c>
      <c r="L63" s="90">
        <v>43818</v>
      </c>
      <c r="M63" s="63">
        <v>3970</v>
      </c>
      <c r="N63" s="63">
        <v>1300</v>
      </c>
      <c r="O63" s="63"/>
    </row>
    <row r="64" spans="1:24" ht="15.9" customHeight="1" x14ac:dyDescent="0.25">
      <c r="H64" s="5"/>
      <c r="I64" s="5"/>
      <c r="J64" s="5"/>
      <c r="K64" s="5"/>
      <c r="L64" s="5" t="s">
        <v>76</v>
      </c>
      <c r="M64" s="24">
        <f>MAX(M40:M63)</f>
        <v>21010</v>
      </c>
      <c r="N64" s="24">
        <f>MAX(N40:N63)</f>
        <v>1740</v>
      </c>
    </row>
    <row r="65" spans="1:32" ht="15.9" customHeight="1" x14ac:dyDescent="0.25">
      <c r="H65" s="5"/>
      <c r="I65" s="5"/>
      <c r="J65" s="5"/>
      <c r="K65" s="5"/>
      <c r="L65" s="5" t="s">
        <v>77</v>
      </c>
      <c r="M65" s="24">
        <f>MIN(M40:M63)</f>
        <v>30</v>
      </c>
      <c r="N65" s="24">
        <f>MIN(N40:N63)</f>
        <v>10</v>
      </c>
    </row>
    <row r="66" spans="1:32" ht="15.9" customHeight="1" x14ac:dyDescent="0.25">
      <c r="A66" s="6"/>
      <c r="B66" s="6"/>
      <c r="C66" s="6"/>
      <c r="D66" s="6"/>
      <c r="E66" s="6"/>
      <c r="F66" s="6"/>
      <c r="H66" s="5"/>
      <c r="I66" s="5"/>
      <c r="J66" s="5"/>
      <c r="K66" s="5"/>
      <c r="L66" s="5"/>
      <c r="M66" s="24"/>
    </row>
    <row r="67" spans="1:32" s="26" customFormat="1" ht="13.5" customHeight="1" x14ac:dyDescent="0.25">
      <c r="A67" s="107" t="s">
        <v>55</v>
      </c>
      <c r="B67" s="107"/>
      <c r="C67" s="107"/>
      <c r="D67" s="107"/>
      <c r="E67" s="107"/>
      <c r="F67" s="107"/>
      <c r="G67" s="54"/>
      <c r="H67" s="5"/>
      <c r="I67" s="5"/>
      <c r="J67" s="5"/>
      <c r="K67" s="5"/>
      <c r="L67" s="5" t="s">
        <v>76</v>
      </c>
      <c r="M67" s="24">
        <f>MAX(M15:M39)</f>
        <v>10970</v>
      </c>
      <c r="N67" s="24">
        <f>MAX(N43:N65)</f>
        <v>1740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32" s="26" customFormat="1" ht="15" customHeight="1" x14ac:dyDescent="0.25">
      <c r="A68" s="106" t="s">
        <v>56</v>
      </c>
      <c r="B68" s="107"/>
      <c r="C68" s="107"/>
      <c r="D68" s="107"/>
      <c r="E68" s="107"/>
      <c r="F68" s="107"/>
      <c r="G68" s="54"/>
      <c r="H68" s="5"/>
      <c r="I68" s="5"/>
      <c r="J68" s="5"/>
      <c r="K68" s="5"/>
      <c r="L68" s="5" t="s">
        <v>77</v>
      </c>
      <c r="M68" s="24">
        <f>MIN(M15:M39)</f>
        <v>100</v>
      </c>
      <c r="N68" s="24">
        <f>MIN(N43:N65)</f>
        <v>10</v>
      </c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32" ht="15.9" customHeight="1" x14ac:dyDescent="0.25">
      <c r="B69" s="6"/>
      <c r="C69" s="6"/>
      <c r="D69" s="6"/>
      <c r="E69" s="6"/>
      <c r="F69" s="6"/>
      <c r="H69" s="5"/>
      <c r="I69" s="5"/>
      <c r="J69" s="5"/>
      <c r="K69" s="5"/>
      <c r="L69" s="5"/>
      <c r="M69" s="24"/>
    </row>
    <row r="70" spans="1:32" s="27" customFormat="1" ht="15.9" customHeight="1" x14ac:dyDescent="0.25">
      <c r="A70" s="111" t="s">
        <v>21</v>
      </c>
      <c r="B70" s="111"/>
      <c r="C70" s="111"/>
      <c r="D70" s="52"/>
      <c r="F70" s="52"/>
      <c r="G70" s="52"/>
      <c r="H70" s="5"/>
      <c r="I70" s="5"/>
      <c r="J70" s="5"/>
      <c r="K70" s="5"/>
      <c r="L70" s="5"/>
      <c r="M70" s="24"/>
      <c r="N70" s="2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32" s="29" customFormat="1" ht="41.25" customHeight="1" x14ac:dyDescent="0.25">
      <c r="A71" s="111" t="s">
        <v>71</v>
      </c>
      <c r="B71" s="111"/>
      <c r="C71" s="111"/>
      <c r="D71" s="111"/>
      <c r="E71" s="111"/>
      <c r="F71" s="111"/>
      <c r="G71" s="28"/>
      <c r="H71" s="5"/>
      <c r="I71" s="5"/>
      <c r="J71" s="5"/>
      <c r="K71" s="5"/>
      <c r="L71" s="5"/>
      <c r="M71" s="24"/>
      <c r="N71" s="24"/>
      <c r="O71" s="5"/>
      <c r="P71" s="5"/>
      <c r="Q71" s="5"/>
      <c r="R71" s="5"/>
      <c r="S71" s="5"/>
      <c r="T71" s="5"/>
      <c r="U71" s="5"/>
      <c r="V71" s="5"/>
      <c r="W71" s="5"/>
      <c r="X71" s="5"/>
      <c r="Y71" s="26"/>
      <c r="Z71" s="26"/>
      <c r="AA71" s="26"/>
      <c r="AB71" s="26"/>
      <c r="AC71" s="26"/>
      <c r="AD71" s="26"/>
      <c r="AE71" s="26"/>
      <c r="AF71" s="26"/>
    </row>
    <row r="72" spans="1:32" s="29" customFormat="1" ht="39" customHeight="1" x14ac:dyDescent="0.25">
      <c r="A72" s="112" t="s">
        <v>43</v>
      </c>
      <c r="B72" s="112"/>
      <c r="C72" s="112"/>
      <c r="D72" s="112"/>
      <c r="E72" s="112"/>
      <c r="F72" s="112"/>
      <c r="G72" s="28"/>
      <c r="H72" s="5"/>
      <c r="I72" s="5"/>
      <c r="J72" s="5"/>
      <c r="K72" s="5"/>
      <c r="L72" s="5"/>
      <c r="M72" s="24"/>
      <c r="N72" s="24"/>
      <c r="O72" s="5"/>
      <c r="P72" s="5"/>
      <c r="Q72" s="5"/>
      <c r="R72" s="5"/>
      <c r="S72" s="5"/>
      <c r="T72" s="5"/>
      <c r="U72" s="5"/>
      <c r="V72" s="5"/>
      <c r="W72" s="5"/>
      <c r="X72" s="5"/>
      <c r="Y72" s="26"/>
      <c r="Z72" s="26"/>
      <c r="AA72" s="26"/>
      <c r="AB72" s="26"/>
      <c r="AC72" s="26"/>
      <c r="AD72" s="26"/>
      <c r="AE72" s="26"/>
      <c r="AF72" s="26"/>
    </row>
    <row r="73" spans="1:32" s="27" customFormat="1" ht="15.9" customHeight="1" x14ac:dyDescent="0.25">
      <c r="F73" s="52"/>
      <c r="G73" s="52"/>
      <c r="H73" s="5"/>
      <c r="I73" s="5"/>
      <c r="J73" s="5"/>
      <c r="K73" s="5"/>
      <c r="L73" s="5"/>
      <c r="M73" s="24"/>
      <c r="N73" s="2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32" s="27" customFormat="1" ht="25.5" customHeight="1" x14ac:dyDescent="0.25">
      <c r="A74" s="113" t="s">
        <v>2</v>
      </c>
      <c r="B74" s="113"/>
      <c r="C74" s="113"/>
      <c r="D74" s="113" t="s">
        <v>3</v>
      </c>
      <c r="E74" s="113"/>
      <c r="F74" s="113"/>
      <c r="G74" s="52"/>
      <c r="H74" s="5"/>
      <c r="I74" s="5"/>
      <c r="J74" s="5"/>
      <c r="K74" s="5"/>
      <c r="L74" s="5"/>
      <c r="M74" s="24"/>
      <c r="N74" s="2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32" s="27" customFormat="1" ht="38.1" customHeight="1" x14ac:dyDescent="0.25">
      <c r="G75" s="52"/>
      <c r="H75" s="5"/>
      <c r="I75" s="5"/>
      <c r="J75" s="5"/>
      <c r="K75" s="5"/>
      <c r="L75" s="5"/>
      <c r="M75" s="24"/>
      <c r="N75" s="2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32" x14ac:dyDescent="0.25">
      <c r="B76" s="7"/>
      <c r="C76" s="7"/>
      <c r="D76" s="7"/>
      <c r="E76" s="7"/>
      <c r="F76" s="7"/>
      <c r="H76" s="5"/>
      <c r="I76" s="5"/>
      <c r="J76" s="5"/>
      <c r="K76" s="5"/>
      <c r="L76" s="5"/>
      <c r="M76" s="24"/>
    </row>
    <row r="77" spans="1:32" x14ac:dyDescent="0.25">
      <c r="B77" s="7"/>
      <c r="C77" s="7"/>
      <c r="D77" s="7"/>
      <c r="E77" s="7"/>
      <c r="F77" s="7"/>
      <c r="H77" s="5"/>
      <c r="I77" s="5"/>
      <c r="J77" s="5"/>
      <c r="K77" s="5"/>
      <c r="L77" s="5"/>
      <c r="M77" s="24"/>
    </row>
    <row r="78" spans="1:32" x14ac:dyDescent="0.25">
      <c r="H78" s="5"/>
      <c r="I78" s="5"/>
      <c r="J78" s="5"/>
      <c r="K78" s="5"/>
      <c r="L78" s="5"/>
      <c r="M78" s="24"/>
    </row>
    <row r="79" spans="1:32" x14ac:dyDescent="0.25">
      <c r="H79" s="5"/>
      <c r="I79" s="5"/>
      <c r="J79" s="5"/>
      <c r="K79" s="5"/>
      <c r="L79" s="5"/>
      <c r="M79" s="24"/>
    </row>
    <row r="80" spans="1:32" x14ac:dyDescent="0.25">
      <c r="H80" s="5"/>
      <c r="I80" s="5"/>
      <c r="J80" s="5"/>
      <c r="K80" s="5"/>
      <c r="L80" s="5"/>
      <c r="M80" s="24"/>
    </row>
    <row r="81" spans="8:13" x14ac:dyDescent="0.25">
      <c r="H81" s="5"/>
      <c r="I81" s="5"/>
      <c r="J81" s="5"/>
      <c r="K81" s="5"/>
      <c r="L81" s="5"/>
      <c r="M81" s="24"/>
    </row>
    <row r="82" spans="8:13" x14ac:dyDescent="0.25">
      <c r="I82" s="5"/>
      <c r="J82" s="5"/>
      <c r="K82" s="5"/>
      <c r="L82" s="5"/>
      <c r="M82" s="24"/>
    </row>
    <row r="83" spans="8:13" x14ac:dyDescent="0.25">
      <c r="I83" s="5"/>
      <c r="J83" s="5"/>
      <c r="K83" s="5"/>
      <c r="L83" s="5"/>
      <c r="M83" s="24"/>
    </row>
  </sheetData>
  <sheetProtection formatCells="0" formatRows="0" insertRows="0" insertHyperlinks="0" deleteRows="0" sort="0" autoFilter="0" pivotTables="0"/>
  <mergeCells count="30">
    <mergeCell ref="A68:F68"/>
    <mergeCell ref="A70:C70"/>
    <mergeCell ref="A71:F71"/>
    <mergeCell ref="A72:F72"/>
    <mergeCell ref="A74:C74"/>
    <mergeCell ref="D74:F74"/>
    <mergeCell ref="J13:K13"/>
    <mergeCell ref="A33:D33"/>
    <mergeCell ref="A34:D34"/>
    <mergeCell ref="A53:F53"/>
    <mergeCell ref="A54:F54"/>
    <mergeCell ref="H13:I13"/>
    <mergeCell ref="A67:F67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L58:L61 L40:L53">
    <cfRule type="timePeriod" dxfId="110" priority="43" timePeriod="today">
      <formula>FLOOR(L40,1)=TODAY()</formula>
    </cfRule>
  </conditionalFormatting>
  <conditionalFormatting sqref="L54:L55">
    <cfRule type="timePeriod" dxfId="109" priority="42" timePeriod="today">
      <formula>FLOOR(L54,1)=TODAY()</formula>
    </cfRule>
  </conditionalFormatting>
  <conditionalFormatting sqref="L56:L57">
    <cfRule type="timePeriod" dxfId="108" priority="41" timePeriod="today">
      <formula>FLOOR(L56,1)=TODAY()</formula>
    </cfRule>
  </conditionalFormatting>
  <conditionalFormatting sqref="M60:M61 M58 M40:M53">
    <cfRule type="expression" dxfId="107" priority="38">
      <formula>M40&lt;=$F$5</formula>
    </cfRule>
    <cfRule type="expression" dxfId="106" priority="39">
      <formula>AND(M40&gt;$F$5,M40&lt;=$F$6)</formula>
    </cfRule>
    <cfRule type="expression" dxfId="105" priority="40">
      <formula>M40&gt;$F$6</formula>
    </cfRule>
  </conditionalFormatting>
  <conditionalFormatting sqref="M54:M55">
    <cfRule type="expression" dxfId="104" priority="35">
      <formula>M54&lt;=$F$5</formula>
    </cfRule>
    <cfRule type="expression" dxfId="103" priority="36">
      <formula>AND(M54&gt;$F$5,M54&lt;=$F$6)</formula>
    </cfRule>
    <cfRule type="expression" dxfId="102" priority="37">
      <formula>M54&gt;$F$6</formula>
    </cfRule>
  </conditionalFormatting>
  <conditionalFormatting sqref="M56:M57">
    <cfRule type="expression" dxfId="101" priority="32">
      <formula>M56&lt;=$F$5</formula>
    </cfRule>
    <cfRule type="expression" dxfId="100" priority="33">
      <formula>AND(M56&gt;$F$5,M56&lt;=$F$6)</formula>
    </cfRule>
    <cfRule type="expression" dxfId="99" priority="34">
      <formula>M56&gt;$F$6</formula>
    </cfRule>
  </conditionalFormatting>
  <conditionalFormatting sqref="M59">
    <cfRule type="expression" dxfId="98" priority="29">
      <formula>M59&lt;=$F$5</formula>
    </cfRule>
    <cfRule type="expression" dxfId="97" priority="30">
      <formula>AND(M59&gt;$F$5,M59&lt;=$F$6)</formula>
    </cfRule>
    <cfRule type="expression" dxfId="96" priority="31">
      <formula>M59&gt;$F$6</formula>
    </cfRule>
  </conditionalFormatting>
  <conditionalFormatting sqref="N60:N61 N58 N40:N53">
    <cfRule type="expression" dxfId="95" priority="26">
      <formula>N40&lt;=$H$5</formula>
    </cfRule>
    <cfRule type="expression" dxfId="94" priority="27">
      <formula>AND(N40&gt;$H$5,N40&lt;=$H$6)</formula>
    </cfRule>
    <cfRule type="expression" dxfId="93" priority="28">
      <formula>N40&gt;$H$6</formula>
    </cfRule>
  </conditionalFormatting>
  <conditionalFormatting sqref="N54:N55">
    <cfRule type="expression" dxfId="92" priority="23">
      <formula>N54&lt;=$H$5</formula>
    </cfRule>
    <cfRule type="expression" dxfId="91" priority="24">
      <formula>AND(N54&gt;$H$5,N54&lt;=$H$6)</formula>
    </cfRule>
    <cfRule type="expression" dxfId="90" priority="25">
      <formula>N54&gt;$H$6</formula>
    </cfRule>
  </conditionalFormatting>
  <conditionalFormatting sqref="N56:N57">
    <cfRule type="expression" dxfId="89" priority="20">
      <formula>N56&lt;=$H$5</formula>
    </cfRule>
    <cfRule type="expression" dxfId="88" priority="21">
      <formula>AND(N56&gt;$H$5,N56&lt;=$H$6)</formula>
    </cfRule>
    <cfRule type="expression" dxfId="87" priority="22">
      <formula>N56&gt;$H$6</formula>
    </cfRule>
  </conditionalFormatting>
  <conditionalFormatting sqref="N59">
    <cfRule type="expression" dxfId="86" priority="17">
      <formula>N59&lt;=$H$5</formula>
    </cfRule>
    <cfRule type="expression" dxfId="85" priority="18">
      <formula>AND(N59&gt;$H$5,N59&lt;=$H$6)</formula>
    </cfRule>
    <cfRule type="expression" dxfId="84" priority="19">
      <formula>N59&gt;$H$6</formula>
    </cfRule>
  </conditionalFormatting>
  <conditionalFormatting sqref="L62:L63">
    <cfRule type="timePeriod" dxfId="83" priority="16" timePeriod="today">
      <formula>FLOOR(L62,1)=TODAY()</formula>
    </cfRule>
  </conditionalFormatting>
  <conditionalFormatting sqref="O62:O63">
    <cfRule type="expression" dxfId="82" priority="7">
      <formula>O62&lt;=$G$5</formula>
    </cfRule>
    <cfRule type="expression" dxfId="81" priority="8">
      <formula>AND(O62&gt;$G$5,O62&lt;=$G$6)</formula>
    </cfRule>
    <cfRule type="expression" dxfId="80" priority="9">
      <formula>O62&gt;$G$6</formula>
    </cfRule>
  </conditionalFormatting>
  <conditionalFormatting sqref="N62:N63">
    <cfRule type="expression" dxfId="79" priority="4">
      <formula>N62&lt;=$H$5</formula>
    </cfRule>
    <cfRule type="expression" dxfId="78" priority="5">
      <formula>AND(N62&gt;$H$5,N62&lt;=$H$6)</formula>
    </cfRule>
    <cfRule type="expression" dxfId="77" priority="6">
      <formula>N62&gt;$H$6</formula>
    </cfRule>
  </conditionalFormatting>
  <conditionalFormatting sqref="M62:M63">
    <cfRule type="expression" dxfId="76" priority="1">
      <formula>M62&lt;=$F$5</formula>
    </cfRule>
    <cfRule type="expression" dxfId="75" priority="2">
      <formula>AND(M62&gt;$F$5,M62&lt;=$F$6)</formula>
    </cfRule>
    <cfRule type="expression" dxfId="74" priority="3">
      <formula>M62&gt;$F$6</formula>
    </cfRule>
  </conditionalFormatting>
  <pageMargins left="0.3" right="0.2" top="0.1" bottom="0.2" header="0.2" footer="0.2"/>
  <pageSetup paperSize="9" scale="99" orientation="portrait" r:id="rId1"/>
  <headerFooter>
    <oddFooter>&amp;L&amp;"Arial,Bold"&amp;12Ref. No.: 020025.04/03 &amp;R&amp;12Page &amp;P / &amp;N</oddFooter>
  </headerFooter>
  <rowBreaks count="2" manualBreakCount="2">
    <brk id="39" max="7" man="1"/>
    <brk id="68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view="pageBreakPreview" topLeftCell="P24" zoomScale="85" zoomScaleNormal="100" zoomScaleSheetLayoutView="85" workbookViewId="0">
      <selection activeCell="N64" sqref="N64:N65"/>
    </sheetView>
  </sheetViews>
  <sheetFormatPr defaultColWidth="9.109375" defaultRowHeight="13.2" x14ac:dyDescent="0.25"/>
  <cols>
    <col min="1" max="1" width="6.5546875" style="24" customWidth="1"/>
    <col min="2" max="2" width="14.44140625" style="5" customWidth="1"/>
    <col min="3" max="6" width="19.88671875" style="5" customWidth="1"/>
    <col min="7" max="7" width="2.6640625" style="6" customWidth="1"/>
    <col min="8" max="8" width="8.44140625" style="6" customWidth="1"/>
    <col min="9" max="9" width="9.6640625" style="6" customWidth="1"/>
    <col min="10" max="10" width="7.44140625" style="6" customWidth="1"/>
    <col min="11" max="11" width="7.33203125" style="6" customWidth="1"/>
    <col min="12" max="12" width="10.44140625" style="6" customWidth="1"/>
    <col min="13" max="13" width="8" style="24" customWidth="1"/>
    <col min="14" max="16384" width="9.109375" style="5"/>
  </cols>
  <sheetData>
    <row r="1" spans="1:23" s="1" customFormat="1" ht="33.75" customHeight="1" x14ac:dyDescent="0.25">
      <c r="A1" s="93" t="s">
        <v>0</v>
      </c>
      <c r="B1" s="93"/>
      <c r="C1" s="93"/>
      <c r="D1" s="93"/>
      <c r="E1" s="93"/>
      <c r="F1" s="93"/>
      <c r="G1" s="10"/>
      <c r="H1" s="4"/>
      <c r="I1" s="4"/>
      <c r="J1" s="4"/>
      <c r="K1" s="4"/>
      <c r="L1" s="4"/>
      <c r="M1" s="4"/>
    </row>
    <row r="2" spans="1:23" s="1" customFormat="1" ht="30.75" customHeight="1" x14ac:dyDescent="0.25">
      <c r="A2" s="94" t="s">
        <v>46</v>
      </c>
      <c r="B2" s="94"/>
      <c r="C2" s="94"/>
      <c r="D2" s="94"/>
      <c r="E2" s="94"/>
      <c r="F2" s="94"/>
      <c r="G2" s="9"/>
      <c r="H2" s="4"/>
      <c r="I2" s="4"/>
      <c r="J2" s="4"/>
      <c r="K2" s="4"/>
      <c r="L2" s="4"/>
      <c r="M2" s="4"/>
    </row>
    <row r="3" spans="1:23" s="1" customFormat="1" ht="12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23" s="1" customFormat="1" ht="27" customHeight="1" x14ac:dyDescent="0.25">
      <c r="A4" s="95" t="s">
        <v>22</v>
      </c>
      <c r="B4" s="96"/>
      <c r="C4" s="97" t="s">
        <v>68</v>
      </c>
      <c r="D4" s="97"/>
      <c r="E4" s="97"/>
      <c r="F4" s="97"/>
      <c r="G4" s="13"/>
      <c r="H4" s="4"/>
      <c r="I4" s="4"/>
      <c r="J4" s="4"/>
      <c r="K4" s="4"/>
      <c r="L4" s="4"/>
      <c r="M4" s="4"/>
    </row>
    <row r="5" spans="1:23" s="1" customFormat="1" ht="27" customHeight="1" x14ac:dyDescent="0.25">
      <c r="A5" s="95" t="s">
        <v>4</v>
      </c>
      <c r="B5" s="96"/>
      <c r="C5" s="98" t="s">
        <v>29</v>
      </c>
      <c r="D5" s="99"/>
      <c r="E5" s="41" t="s">
        <v>1</v>
      </c>
      <c r="F5" s="14" t="s">
        <v>67</v>
      </c>
      <c r="G5" s="15"/>
      <c r="H5" s="4"/>
      <c r="I5" s="4"/>
      <c r="J5" s="4"/>
      <c r="K5" s="4"/>
      <c r="L5" s="4"/>
      <c r="M5" s="4"/>
    </row>
    <row r="6" spans="1:23" s="1" customFormat="1" ht="27" customHeight="1" x14ac:dyDescent="0.25">
      <c r="A6" s="95" t="s">
        <v>28</v>
      </c>
      <c r="B6" s="96"/>
      <c r="C6" s="98" t="s">
        <v>32</v>
      </c>
      <c r="D6" s="99"/>
      <c r="E6" s="41" t="s">
        <v>6</v>
      </c>
      <c r="F6" s="16">
        <v>11067</v>
      </c>
      <c r="G6" s="2"/>
      <c r="H6" s="4"/>
      <c r="I6" s="4"/>
      <c r="J6" s="4"/>
      <c r="K6" s="4"/>
      <c r="L6" s="4"/>
      <c r="M6" s="4"/>
    </row>
    <row r="7" spans="1:23" s="1" customFormat="1" ht="27" customHeight="1" x14ac:dyDescent="0.25">
      <c r="A7" s="95" t="s">
        <v>5</v>
      </c>
      <c r="B7" s="96"/>
      <c r="C7" s="98" t="s">
        <v>30</v>
      </c>
      <c r="D7" s="99"/>
      <c r="E7" s="41" t="s">
        <v>7</v>
      </c>
      <c r="F7" s="16" t="s">
        <v>45</v>
      </c>
      <c r="G7" s="2"/>
      <c r="H7" s="4"/>
      <c r="I7" s="4"/>
      <c r="J7" s="4"/>
      <c r="K7" s="4"/>
      <c r="L7" s="4"/>
      <c r="M7" s="4"/>
    </row>
    <row r="8" spans="1:23" s="1" customFormat="1" ht="27" customHeight="1" x14ac:dyDescent="0.25">
      <c r="A8" s="95" t="s">
        <v>13</v>
      </c>
      <c r="B8" s="96"/>
      <c r="C8" s="98" t="s">
        <v>27</v>
      </c>
      <c r="D8" s="99"/>
      <c r="E8" s="41" t="s">
        <v>16</v>
      </c>
      <c r="F8" s="16">
        <v>1</v>
      </c>
      <c r="G8" s="2"/>
      <c r="H8" s="4"/>
      <c r="I8" s="4"/>
      <c r="J8" s="4"/>
      <c r="K8" s="4"/>
      <c r="L8" s="4"/>
      <c r="M8" s="4"/>
    </row>
    <row r="9" spans="1:23" s="1" customFormat="1" ht="27" customHeight="1" x14ac:dyDescent="0.25">
      <c r="A9" s="101" t="s">
        <v>14</v>
      </c>
      <c r="B9" s="102"/>
      <c r="C9" s="98" t="s">
        <v>15</v>
      </c>
      <c r="D9" s="99"/>
      <c r="E9" s="41" t="s">
        <v>14</v>
      </c>
      <c r="F9" s="16" t="s">
        <v>17</v>
      </c>
      <c r="G9" s="2"/>
      <c r="H9" s="4"/>
      <c r="I9" s="4"/>
      <c r="J9" s="4"/>
      <c r="K9" s="4"/>
      <c r="L9" s="4"/>
      <c r="M9" s="4"/>
    </row>
    <row r="10" spans="1:23" s="1" customFormat="1" ht="27" customHeight="1" x14ac:dyDescent="0.25">
      <c r="A10" s="95" t="s">
        <v>23</v>
      </c>
      <c r="B10" s="96"/>
      <c r="C10" s="103">
        <v>3520000</v>
      </c>
      <c r="D10" s="104"/>
      <c r="E10" s="41" t="s">
        <v>24</v>
      </c>
      <c r="F10" s="44">
        <v>29000</v>
      </c>
      <c r="G10" s="17"/>
      <c r="H10" s="4"/>
      <c r="I10" s="4"/>
      <c r="J10" s="4"/>
      <c r="K10" s="4"/>
      <c r="L10" s="4"/>
      <c r="M10" s="4"/>
    </row>
    <row r="11" spans="1:23" s="1" customFormat="1" ht="11.25" customHeight="1" x14ac:dyDescent="0.25">
      <c r="A11" s="100"/>
      <c r="B11" s="100"/>
      <c r="C11" s="100"/>
      <c r="D11" s="100"/>
      <c r="E11" s="100"/>
      <c r="F11" s="100"/>
      <c r="G11" s="2"/>
      <c r="H11" s="4"/>
      <c r="I11" s="4"/>
      <c r="J11" s="4"/>
      <c r="K11" s="4"/>
      <c r="L11" s="4"/>
      <c r="M11" s="4"/>
    </row>
    <row r="12" spans="1:23" s="1" customFormat="1" ht="25.5" customHeight="1" x14ac:dyDescent="0.25">
      <c r="A12" s="33"/>
      <c r="B12" s="33"/>
      <c r="C12" s="34" t="s">
        <v>18</v>
      </c>
      <c r="D12" s="35" t="s">
        <v>26</v>
      </c>
      <c r="G12" s="2"/>
      <c r="H12" s="4"/>
      <c r="I12" s="4"/>
      <c r="J12" s="4"/>
      <c r="K12" s="4"/>
      <c r="L12" s="4"/>
    </row>
    <row r="13" spans="1:23" s="4" customFormat="1" ht="15.75" customHeight="1" x14ac:dyDescent="0.25">
      <c r="A13" s="2"/>
      <c r="B13" s="33"/>
      <c r="C13" s="36" t="s">
        <v>40</v>
      </c>
      <c r="D13" s="49" t="s">
        <v>40</v>
      </c>
      <c r="F13" s="1"/>
      <c r="G13" s="13"/>
      <c r="H13" s="105">
        <v>0.5</v>
      </c>
      <c r="I13" s="105"/>
      <c r="J13" s="105">
        <v>5</v>
      </c>
      <c r="K13" s="105"/>
      <c r="L13" s="61"/>
      <c r="M13" s="8">
        <v>0.5</v>
      </c>
      <c r="N13" s="61">
        <v>5</v>
      </c>
      <c r="O13" s="61"/>
      <c r="P13" s="64"/>
      <c r="Q13" s="5"/>
      <c r="R13" s="5"/>
      <c r="S13" s="5"/>
      <c r="T13" s="5"/>
      <c r="U13" s="5"/>
      <c r="V13" s="5"/>
      <c r="W13" s="5"/>
    </row>
    <row r="14" spans="1:23" ht="25.5" customHeight="1" x14ac:dyDescent="0.25">
      <c r="A14" s="3" t="s">
        <v>20</v>
      </c>
      <c r="B14" s="40" t="s">
        <v>25</v>
      </c>
      <c r="C14" s="37" t="s">
        <v>19</v>
      </c>
      <c r="D14" s="42" t="s">
        <v>19</v>
      </c>
      <c r="F14" s="1"/>
      <c r="G14" s="18"/>
      <c r="H14" s="30" t="s">
        <v>74</v>
      </c>
      <c r="I14" s="30" t="s">
        <v>73</v>
      </c>
      <c r="J14" s="30" t="s">
        <v>74</v>
      </c>
      <c r="K14" s="30" t="s">
        <v>73</v>
      </c>
      <c r="L14" s="67" t="s">
        <v>75</v>
      </c>
      <c r="M14" s="70" t="s">
        <v>40</v>
      </c>
      <c r="N14" s="71" t="s">
        <v>40</v>
      </c>
      <c r="O14" s="61"/>
      <c r="P14" s="64"/>
    </row>
    <row r="15" spans="1:23" ht="15" customHeight="1" x14ac:dyDescent="0.25">
      <c r="A15" s="8">
        <v>1</v>
      </c>
      <c r="B15" s="62">
        <v>42923</v>
      </c>
      <c r="C15" s="43">
        <v>9250</v>
      </c>
      <c r="D15" s="43">
        <v>1000</v>
      </c>
      <c r="F15" s="1"/>
      <c r="G15" s="19"/>
      <c r="H15" s="63">
        <v>2816000</v>
      </c>
      <c r="I15" s="63">
        <f>$C$10</f>
        <v>3520000</v>
      </c>
      <c r="J15" s="63">
        <v>23200</v>
      </c>
      <c r="K15" s="65">
        <f>$F$10</f>
        <v>29000</v>
      </c>
      <c r="L15" s="72">
        <v>43102</v>
      </c>
      <c r="M15" s="74">
        <v>2970</v>
      </c>
      <c r="N15" s="73">
        <v>240</v>
      </c>
      <c r="O15" s="69"/>
      <c r="P15" s="64"/>
    </row>
    <row r="16" spans="1:23" ht="15" customHeight="1" x14ac:dyDescent="0.25">
      <c r="A16" s="8">
        <v>2</v>
      </c>
      <c r="B16" s="62">
        <v>42937</v>
      </c>
      <c r="C16" s="43">
        <v>340</v>
      </c>
      <c r="D16" s="43">
        <v>70</v>
      </c>
      <c r="F16" s="1"/>
      <c r="G16" s="19"/>
      <c r="H16" s="63">
        <v>2816000</v>
      </c>
      <c r="I16" s="63">
        <f t="shared" ref="I16:I63" si="0">$C$10</f>
        <v>3520000</v>
      </c>
      <c r="J16" s="63">
        <v>23200</v>
      </c>
      <c r="K16" s="65">
        <f t="shared" ref="K16:K63" si="1">$F$10</f>
        <v>29000</v>
      </c>
      <c r="L16" s="72">
        <v>43116</v>
      </c>
      <c r="M16" s="74">
        <v>910</v>
      </c>
      <c r="N16" s="73">
        <v>170</v>
      </c>
      <c r="O16" s="69"/>
      <c r="P16" s="64"/>
    </row>
    <row r="17" spans="1:16" ht="15" customHeight="1" x14ac:dyDescent="0.25">
      <c r="A17" s="8">
        <v>3</v>
      </c>
      <c r="B17" s="62"/>
      <c r="C17" s="43"/>
      <c r="D17" s="43"/>
      <c r="F17" s="1"/>
      <c r="G17" s="19"/>
      <c r="H17" s="63">
        <v>2816000</v>
      </c>
      <c r="I17" s="63">
        <f t="shared" si="0"/>
        <v>3520000</v>
      </c>
      <c r="J17" s="63">
        <v>23200</v>
      </c>
      <c r="K17" s="65">
        <f t="shared" si="1"/>
        <v>29000</v>
      </c>
      <c r="L17" s="72">
        <v>43136</v>
      </c>
      <c r="M17" s="74">
        <v>1040</v>
      </c>
      <c r="N17" s="73">
        <v>50</v>
      </c>
      <c r="O17" s="69"/>
      <c r="P17" s="64"/>
    </row>
    <row r="18" spans="1:16" ht="15" customHeight="1" x14ac:dyDescent="0.25">
      <c r="A18" s="8">
        <v>4</v>
      </c>
      <c r="B18" s="62"/>
      <c r="C18" s="58"/>
      <c r="D18" s="43"/>
      <c r="F18" s="1"/>
      <c r="G18" s="19"/>
      <c r="H18" s="63">
        <v>2816000</v>
      </c>
      <c r="I18" s="63">
        <f t="shared" si="0"/>
        <v>3520000</v>
      </c>
      <c r="J18" s="63">
        <v>23200</v>
      </c>
      <c r="K18" s="65">
        <f t="shared" si="1"/>
        <v>29000</v>
      </c>
      <c r="L18" s="72">
        <v>43152</v>
      </c>
      <c r="M18" s="74">
        <v>670</v>
      </c>
      <c r="N18" s="73">
        <v>60</v>
      </c>
      <c r="O18" s="69"/>
      <c r="P18" s="64"/>
    </row>
    <row r="19" spans="1:16" ht="15" customHeight="1" x14ac:dyDescent="0.25">
      <c r="A19" s="8">
        <v>5</v>
      </c>
      <c r="B19" s="62"/>
      <c r="C19" s="58"/>
      <c r="D19" s="43"/>
      <c r="F19" s="1"/>
      <c r="G19" s="19"/>
      <c r="H19" s="63">
        <v>2816000</v>
      </c>
      <c r="I19" s="63">
        <f t="shared" si="0"/>
        <v>3520000</v>
      </c>
      <c r="J19" s="63">
        <v>23200</v>
      </c>
      <c r="K19" s="65">
        <f t="shared" si="1"/>
        <v>29000</v>
      </c>
      <c r="L19" s="72">
        <v>43159</v>
      </c>
      <c r="M19" s="74">
        <v>8900</v>
      </c>
      <c r="N19" s="73">
        <v>510</v>
      </c>
      <c r="O19" s="69"/>
      <c r="P19" s="64"/>
    </row>
    <row r="20" spans="1:16" ht="15" customHeight="1" x14ac:dyDescent="0.25">
      <c r="A20" s="8">
        <v>6</v>
      </c>
      <c r="B20" s="62"/>
      <c r="C20" s="58"/>
      <c r="D20" s="43"/>
      <c r="F20" s="1"/>
      <c r="G20" s="19"/>
      <c r="H20" s="63">
        <v>2816000</v>
      </c>
      <c r="I20" s="63">
        <f t="shared" si="0"/>
        <v>3520000</v>
      </c>
      <c r="J20" s="63">
        <v>23200</v>
      </c>
      <c r="K20" s="65">
        <f t="shared" si="1"/>
        <v>29000</v>
      </c>
      <c r="L20" s="72">
        <v>43165</v>
      </c>
      <c r="M20" s="74">
        <v>1570</v>
      </c>
      <c r="N20" s="73">
        <v>460</v>
      </c>
      <c r="O20" s="69"/>
      <c r="P20" s="64"/>
    </row>
    <row r="21" spans="1:16" ht="15" customHeight="1" x14ac:dyDescent="0.25">
      <c r="A21" s="8">
        <v>7</v>
      </c>
      <c r="B21" s="62"/>
      <c r="C21" s="58"/>
      <c r="D21" s="43"/>
      <c r="F21" s="1"/>
      <c r="G21" s="19"/>
      <c r="H21" s="63">
        <v>2816000</v>
      </c>
      <c r="I21" s="63">
        <f t="shared" si="0"/>
        <v>3520000</v>
      </c>
      <c r="J21" s="63">
        <v>23200</v>
      </c>
      <c r="K21" s="65">
        <f t="shared" si="1"/>
        <v>29000</v>
      </c>
      <c r="L21" s="72">
        <v>43178</v>
      </c>
      <c r="M21" s="74">
        <v>13450</v>
      </c>
      <c r="N21" s="73">
        <v>950</v>
      </c>
      <c r="O21" s="69"/>
      <c r="P21" s="64"/>
    </row>
    <row r="22" spans="1:16" ht="15" customHeight="1" x14ac:dyDescent="0.25">
      <c r="A22" s="8">
        <v>8</v>
      </c>
      <c r="B22" s="62"/>
      <c r="C22" s="58"/>
      <c r="D22" s="43"/>
      <c r="F22" s="1"/>
      <c r="G22" s="19"/>
      <c r="H22" s="63">
        <v>2816000</v>
      </c>
      <c r="I22" s="63">
        <f t="shared" si="0"/>
        <v>3520000</v>
      </c>
      <c r="J22" s="63">
        <v>23200</v>
      </c>
      <c r="K22" s="65">
        <f t="shared" si="1"/>
        <v>29000</v>
      </c>
      <c r="L22" s="72">
        <v>43193</v>
      </c>
      <c r="M22" s="74">
        <v>12400</v>
      </c>
      <c r="N22" s="73">
        <v>800</v>
      </c>
      <c r="O22" s="66"/>
      <c r="P22" s="64"/>
    </row>
    <row r="23" spans="1:16" ht="15" customHeight="1" x14ac:dyDescent="0.25">
      <c r="A23" s="8">
        <v>9</v>
      </c>
      <c r="B23" s="62"/>
      <c r="C23" s="58"/>
      <c r="D23" s="43"/>
      <c r="F23" s="1"/>
      <c r="G23" s="19"/>
      <c r="H23" s="63">
        <v>2816000</v>
      </c>
      <c r="I23" s="63">
        <f t="shared" si="0"/>
        <v>3520000</v>
      </c>
      <c r="J23" s="63">
        <v>23200</v>
      </c>
      <c r="K23" s="65">
        <f t="shared" si="1"/>
        <v>29000</v>
      </c>
      <c r="L23" s="72">
        <v>43207</v>
      </c>
      <c r="M23" s="74">
        <v>6440</v>
      </c>
      <c r="N23" s="73">
        <v>790</v>
      </c>
      <c r="O23" s="66"/>
      <c r="P23" s="64"/>
    </row>
    <row r="24" spans="1:16" ht="15" customHeight="1" x14ac:dyDescent="0.25">
      <c r="A24" s="8">
        <v>10</v>
      </c>
      <c r="B24" s="62"/>
      <c r="C24" s="58"/>
      <c r="D24" s="43"/>
      <c r="F24" s="1"/>
      <c r="G24" s="19"/>
      <c r="H24" s="63">
        <v>2816000</v>
      </c>
      <c r="I24" s="63">
        <f t="shared" si="0"/>
        <v>3520000</v>
      </c>
      <c r="J24" s="63">
        <v>23200</v>
      </c>
      <c r="K24" s="65">
        <f t="shared" si="1"/>
        <v>29000</v>
      </c>
      <c r="L24" s="72">
        <v>43224</v>
      </c>
      <c r="M24" s="74">
        <v>2800</v>
      </c>
      <c r="N24" s="73">
        <v>370</v>
      </c>
      <c r="O24" s="66"/>
      <c r="P24" s="64"/>
    </row>
    <row r="25" spans="1:16" ht="15" customHeight="1" x14ac:dyDescent="0.25">
      <c r="A25" s="8">
        <v>11</v>
      </c>
      <c r="B25" s="62"/>
      <c r="C25" s="58"/>
      <c r="D25" s="43"/>
      <c r="F25" s="1"/>
      <c r="G25" s="19"/>
      <c r="H25" s="63">
        <v>2816000</v>
      </c>
      <c r="I25" s="63">
        <f t="shared" si="0"/>
        <v>3520000</v>
      </c>
      <c r="J25" s="63">
        <v>23200</v>
      </c>
      <c r="K25" s="65">
        <f t="shared" si="1"/>
        <v>29000</v>
      </c>
      <c r="L25" s="72">
        <v>43239</v>
      </c>
      <c r="M25" s="74">
        <v>430</v>
      </c>
      <c r="N25" s="73">
        <v>70</v>
      </c>
      <c r="O25" s="66"/>
      <c r="P25" s="64"/>
    </row>
    <row r="26" spans="1:16" ht="15" customHeight="1" x14ac:dyDescent="0.25">
      <c r="A26" s="8">
        <v>12</v>
      </c>
      <c r="B26" s="62"/>
      <c r="C26" s="58"/>
      <c r="D26" s="43"/>
      <c r="F26" s="1"/>
      <c r="G26" s="19"/>
      <c r="H26" s="63">
        <v>2816000</v>
      </c>
      <c r="I26" s="63">
        <f t="shared" si="0"/>
        <v>3520000</v>
      </c>
      <c r="J26" s="63">
        <v>23200</v>
      </c>
      <c r="K26" s="65">
        <f t="shared" si="1"/>
        <v>29000</v>
      </c>
      <c r="L26" s="72">
        <v>43255</v>
      </c>
      <c r="M26" s="74">
        <v>4790</v>
      </c>
      <c r="N26" s="73">
        <v>860</v>
      </c>
      <c r="O26" s="66"/>
      <c r="P26" s="64"/>
    </row>
    <row r="27" spans="1:16" ht="15" customHeight="1" x14ac:dyDescent="0.25">
      <c r="A27" s="8">
        <v>13</v>
      </c>
      <c r="B27" s="62"/>
      <c r="C27" s="58"/>
      <c r="D27" s="43"/>
      <c r="F27" s="1"/>
      <c r="G27" s="19"/>
      <c r="H27" s="63">
        <v>2816000</v>
      </c>
      <c r="I27" s="63">
        <f t="shared" si="0"/>
        <v>3520000</v>
      </c>
      <c r="J27" s="63">
        <v>23200</v>
      </c>
      <c r="K27" s="65">
        <f t="shared" si="1"/>
        <v>29000</v>
      </c>
      <c r="L27" s="72">
        <v>43269</v>
      </c>
      <c r="M27" s="74">
        <v>5240</v>
      </c>
      <c r="N27" s="73">
        <v>820</v>
      </c>
      <c r="O27" s="66"/>
      <c r="P27" s="64"/>
    </row>
    <row r="28" spans="1:16" ht="15" customHeight="1" x14ac:dyDescent="0.25">
      <c r="A28" s="8" t="s">
        <v>8</v>
      </c>
      <c r="B28" s="20"/>
      <c r="C28" s="32">
        <f>ROUNDUP(AVERAGE(C15:C27), 0)</f>
        <v>4795</v>
      </c>
      <c r="D28" s="8">
        <f>ROUNDUP(AVERAGE(D15:D27), 0)</f>
        <v>535</v>
      </c>
      <c r="F28" s="1"/>
      <c r="G28" s="38"/>
      <c r="H28" s="63">
        <v>2816000</v>
      </c>
      <c r="I28" s="63">
        <f t="shared" si="0"/>
        <v>3520000</v>
      </c>
      <c r="J28" s="63">
        <v>23200</v>
      </c>
      <c r="K28" s="65">
        <f t="shared" si="1"/>
        <v>29000</v>
      </c>
      <c r="L28" s="72">
        <v>43285</v>
      </c>
      <c r="M28" s="74">
        <v>1570</v>
      </c>
      <c r="N28" s="73">
        <v>170</v>
      </c>
      <c r="O28" s="66"/>
      <c r="P28" s="64"/>
    </row>
    <row r="29" spans="1:16" ht="15" customHeight="1" x14ac:dyDescent="0.25">
      <c r="A29" s="8" t="s">
        <v>9</v>
      </c>
      <c r="B29" s="21"/>
      <c r="C29" s="32">
        <f>MIN(C15:C27)</f>
        <v>340</v>
      </c>
      <c r="D29" s="8">
        <f>MIN(D15:D27)</f>
        <v>70</v>
      </c>
      <c r="F29" s="1"/>
      <c r="G29" s="38"/>
      <c r="H29" s="63">
        <v>2816000</v>
      </c>
      <c r="I29" s="63">
        <f t="shared" si="0"/>
        <v>3520000</v>
      </c>
      <c r="J29" s="63">
        <v>23200</v>
      </c>
      <c r="K29" s="65">
        <f t="shared" si="1"/>
        <v>29000</v>
      </c>
      <c r="L29" s="72">
        <v>43298</v>
      </c>
      <c r="M29" s="74">
        <v>350</v>
      </c>
      <c r="N29" s="73">
        <v>40</v>
      </c>
      <c r="O29" s="66"/>
      <c r="P29" s="64"/>
    </row>
    <row r="30" spans="1:16" ht="15" customHeight="1" x14ac:dyDescent="0.25">
      <c r="A30" s="8" t="s">
        <v>10</v>
      </c>
      <c r="B30" s="21"/>
      <c r="C30" s="32">
        <f>MAX(C15:C27)</f>
        <v>9250</v>
      </c>
      <c r="D30" s="8">
        <f>MAX(D15:D27)</f>
        <v>1000</v>
      </c>
      <c r="F30" s="1"/>
      <c r="G30" s="38"/>
      <c r="H30" s="63">
        <v>2816000</v>
      </c>
      <c r="I30" s="63">
        <f t="shared" si="0"/>
        <v>3520000</v>
      </c>
      <c r="J30" s="63">
        <v>23200</v>
      </c>
      <c r="K30" s="65">
        <f t="shared" si="1"/>
        <v>29000</v>
      </c>
      <c r="L30" s="72">
        <v>43315</v>
      </c>
      <c r="M30" s="74">
        <v>330</v>
      </c>
      <c r="N30" s="73">
        <v>70</v>
      </c>
      <c r="O30" s="66"/>
      <c r="P30" s="64"/>
    </row>
    <row r="31" spans="1:16" ht="15" customHeight="1" x14ac:dyDescent="0.25">
      <c r="A31" s="8" t="s">
        <v>11</v>
      </c>
      <c r="B31" s="21"/>
      <c r="C31" s="31">
        <f>STDEV(C15:C27)</f>
        <v>6300.3214203721382</v>
      </c>
      <c r="D31" s="22">
        <f>STDEV(D15:D27)</f>
        <v>657.60930650348917</v>
      </c>
      <c r="F31" s="1"/>
      <c r="G31" s="23"/>
      <c r="H31" s="63">
        <v>2816000</v>
      </c>
      <c r="I31" s="63">
        <f t="shared" si="0"/>
        <v>3520000</v>
      </c>
      <c r="J31" s="63">
        <v>23200</v>
      </c>
      <c r="K31" s="65">
        <f t="shared" si="1"/>
        <v>29000</v>
      </c>
      <c r="L31" s="72">
        <v>43329</v>
      </c>
      <c r="M31" s="74">
        <v>80</v>
      </c>
      <c r="N31" s="73">
        <v>20</v>
      </c>
      <c r="O31" s="78"/>
      <c r="P31" s="64"/>
    </row>
    <row r="32" spans="1:16" ht="15" customHeight="1" x14ac:dyDescent="0.25">
      <c r="A32" s="8" t="s">
        <v>12</v>
      </c>
      <c r="B32" s="21"/>
      <c r="C32" s="31">
        <f>IF(C28=0, "NA", C31*100/C28)</f>
        <v>131.39356455416345</v>
      </c>
      <c r="D32" s="22">
        <f>IF(D28=0, "NA", D31*100/D28)</f>
        <v>122.91762738382975</v>
      </c>
      <c r="F32" s="1"/>
      <c r="G32" s="23"/>
      <c r="H32" s="63">
        <v>2816000</v>
      </c>
      <c r="I32" s="63">
        <f t="shared" si="0"/>
        <v>3520000</v>
      </c>
      <c r="J32" s="63">
        <v>23200</v>
      </c>
      <c r="K32" s="65">
        <f t="shared" si="1"/>
        <v>29000</v>
      </c>
      <c r="L32" s="72">
        <v>43348</v>
      </c>
      <c r="M32" s="74">
        <v>680</v>
      </c>
      <c r="N32" s="73">
        <v>30</v>
      </c>
      <c r="O32" s="78"/>
      <c r="P32" s="64"/>
    </row>
    <row r="33" spans="1:19" ht="13.5" customHeight="1" x14ac:dyDescent="0.25">
      <c r="A33" s="108" t="s">
        <v>47</v>
      </c>
      <c r="B33" s="108"/>
      <c r="C33" s="108"/>
      <c r="D33" s="108"/>
      <c r="H33" s="63">
        <v>2816000</v>
      </c>
      <c r="I33" s="63">
        <f t="shared" si="0"/>
        <v>3520000</v>
      </c>
      <c r="J33" s="63">
        <v>23200</v>
      </c>
      <c r="K33" s="65">
        <f t="shared" si="1"/>
        <v>29000</v>
      </c>
      <c r="L33" s="72">
        <v>43362</v>
      </c>
      <c r="M33" s="74">
        <v>1510</v>
      </c>
      <c r="N33" s="73">
        <v>70</v>
      </c>
      <c r="O33" s="78"/>
      <c r="P33" s="64"/>
    </row>
    <row r="34" spans="1:19" ht="13.5" customHeight="1" x14ac:dyDescent="0.25">
      <c r="A34" s="109" t="s">
        <v>48</v>
      </c>
      <c r="B34" s="110"/>
      <c r="C34" s="110"/>
      <c r="D34" s="110"/>
      <c r="H34" s="63">
        <v>2816000</v>
      </c>
      <c r="I34" s="63">
        <f t="shared" si="0"/>
        <v>3520000</v>
      </c>
      <c r="J34" s="63">
        <v>23200</v>
      </c>
      <c r="K34" s="65">
        <f t="shared" si="1"/>
        <v>29000</v>
      </c>
      <c r="L34" s="72">
        <v>43377</v>
      </c>
      <c r="M34" s="74">
        <v>1330</v>
      </c>
      <c r="N34" s="73">
        <v>40</v>
      </c>
      <c r="O34" s="79"/>
      <c r="P34" s="64"/>
    </row>
    <row r="35" spans="1:19" ht="15" customHeight="1" x14ac:dyDescent="0.25">
      <c r="A35" s="8" t="s">
        <v>8</v>
      </c>
      <c r="B35" s="21"/>
      <c r="C35" s="8">
        <f>M31</f>
        <v>80</v>
      </c>
      <c r="D35" s="8">
        <f>N31</f>
        <v>20</v>
      </c>
      <c r="G35" s="38"/>
      <c r="H35" s="63">
        <v>2816000</v>
      </c>
      <c r="I35" s="63">
        <f t="shared" si="0"/>
        <v>3520000</v>
      </c>
      <c r="J35" s="63">
        <v>23200</v>
      </c>
      <c r="K35" s="65">
        <f t="shared" si="1"/>
        <v>29000</v>
      </c>
      <c r="L35" s="72">
        <v>43391</v>
      </c>
      <c r="M35" s="74">
        <v>4530</v>
      </c>
      <c r="N35" s="73">
        <v>500</v>
      </c>
      <c r="O35" s="79"/>
      <c r="P35" s="64"/>
    </row>
    <row r="36" spans="1:19" ht="15" customHeight="1" x14ac:dyDescent="0.25">
      <c r="A36" s="8" t="s">
        <v>9</v>
      </c>
      <c r="B36" s="21"/>
      <c r="C36" s="8">
        <f t="shared" ref="C36:D39" si="2">M32</f>
        <v>680</v>
      </c>
      <c r="D36" s="8">
        <f t="shared" si="2"/>
        <v>30</v>
      </c>
      <c r="G36" s="38"/>
      <c r="H36" s="63">
        <v>2816000</v>
      </c>
      <c r="I36" s="63">
        <f t="shared" si="0"/>
        <v>3520000</v>
      </c>
      <c r="J36" s="63">
        <v>23200</v>
      </c>
      <c r="K36" s="65">
        <f t="shared" si="1"/>
        <v>29000</v>
      </c>
      <c r="L36" s="72">
        <v>43410</v>
      </c>
      <c r="M36" s="74">
        <v>4440</v>
      </c>
      <c r="N36" s="73">
        <v>190</v>
      </c>
      <c r="O36" s="66"/>
      <c r="P36" s="64"/>
    </row>
    <row r="37" spans="1:19" ht="15" customHeight="1" x14ac:dyDescent="0.25">
      <c r="A37" s="8" t="s">
        <v>10</v>
      </c>
      <c r="B37" s="21"/>
      <c r="C37" s="8">
        <f t="shared" si="2"/>
        <v>1510</v>
      </c>
      <c r="D37" s="8">
        <f t="shared" si="2"/>
        <v>70</v>
      </c>
      <c r="G37" s="38"/>
      <c r="H37" s="63">
        <v>2816000</v>
      </c>
      <c r="I37" s="63">
        <f t="shared" si="0"/>
        <v>3520000</v>
      </c>
      <c r="J37" s="63">
        <v>23200</v>
      </c>
      <c r="K37" s="65">
        <f t="shared" si="1"/>
        <v>29000</v>
      </c>
      <c r="L37" s="72">
        <v>43423</v>
      </c>
      <c r="M37" s="74">
        <v>2480</v>
      </c>
      <c r="N37" s="73">
        <v>480</v>
      </c>
      <c r="O37" s="66"/>
      <c r="P37" s="64"/>
    </row>
    <row r="38" spans="1:19" ht="15" customHeight="1" x14ac:dyDescent="0.25">
      <c r="A38" s="8" t="s">
        <v>11</v>
      </c>
      <c r="B38" s="21"/>
      <c r="C38" s="22">
        <f t="shared" si="2"/>
        <v>1330</v>
      </c>
      <c r="D38" s="22">
        <f t="shared" si="2"/>
        <v>40</v>
      </c>
      <c r="G38" s="38"/>
      <c r="H38" s="63">
        <v>2816000</v>
      </c>
      <c r="I38" s="63">
        <f t="shared" si="0"/>
        <v>3520000</v>
      </c>
      <c r="J38" s="63">
        <v>23200</v>
      </c>
      <c r="K38" s="65">
        <f t="shared" si="1"/>
        <v>29000</v>
      </c>
      <c r="L38" s="72">
        <v>43438</v>
      </c>
      <c r="M38" s="74">
        <v>9380</v>
      </c>
      <c r="N38" s="73">
        <v>420</v>
      </c>
      <c r="O38" s="66"/>
      <c r="P38" s="64"/>
      <c r="Q38" s="7"/>
      <c r="R38" s="7"/>
      <c r="S38" s="7"/>
    </row>
    <row r="39" spans="1:19" ht="15" customHeight="1" x14ac:dyDescent="0.25">
      <c r="A39" s="8" t="s">
        <v>12</v>
      </c>
      <c r="B39" s="21"/>
      <c r="C39" s="22">
        <f t="shared" si="2"/>
        <v>4530</v>
      </c>
      <c r="D39" s="22">
        <f t="shared" si="2"/>
        <v>500</v>
      </c>
      <c r="G39" s="38"/>
      <c r="H39" s="63">
        <v>2816000</v>
      </c>
      <c r="I39" s="63">
        <f t="shared" si="0"/>
        <v>3520000</v>
      </c>
      <c r="J39" s="63">
        <v>23200</v>
      </c>
      <c r="K39" s="65">
        <f t="shared" si="1"/>
        <v>29000</v>
      </c>
      <c r="L39" s="72">
        <v>43453</v>
      </c>
      <c r="M39" s="74">
        <v>2820</v>
      </c>
      <c r="N39" s="73">
        <v>460</v>
      </c>
      <c r="O39" s="66"/>
      <c r="P39" s="75"/>
      <c r="Q39" s="59"/>
      <c r="R39" s="7"/>
      <c r="S39" s="7"/>
    </row>
    <row r="40" spans="1:19" ht="15.9" customHeight="1" x14ac:dyDescent="0.25">
      <c r="H40" s="63">
        <v>2816000</v>
      </c>
      <c r="I40" s="63">
        <f t="shared" si="0"/>
        <v>3520000</v>
      </c>
      <c r="J40" s="63">
        <v>23200</v>
      </c>
      <c r="K40" s="65">
        <f t="shared" si="1"/>
        <v>29000</v>
      </c>
      <c r="L40" s="90">
        <v>43468</v>
      </c>
      <c r="M40" s="63">
        <v>32860</v>
      </c>
      <c r="N40" s="63">
        <v>1860</v>
      </c>
      <c r="O40" s="66">
        <v>4000000</v>
      </c>
      <c r="P40" s="75">
        <v>35000</v>
      </c>
      <c r="Q40" s="59"/>
      <c r="R40" s="7"/>
      <c r="S40" s="7"/>
    </row>
    <row r="41" spans="1:19" ht="15.9" customHeight="1" x14ac:dyDescent="0.25">
      <c r="A41" s="25"/>
      <c r="H41" s="63">
        <v>2816000</v>
      </c>
      <c r="I41" s="63">
        <f t="shared" si="0"/>
        <v>3520000</v>
      </c>
      <c r="J41" s="63">
        <v>23200</v>
      </c>
      <c r="K41" s="65">
        <f t="shared" si="1"/>
        <v>29000</v>
      </c>
      <c r="L41" s="90">
        <v>43483</v>
      </c>
      <c r="M41" s="63">
        <v>1720</v>
      </c>
      <c r="N41" s="63">
        <v>240</v>
      </c>
      <c r="O41" s="66"/>
      <c r="P41" s="76"/>
      <c r="Q41" s="60"/>
      <c r="R41" s="7"/>
      <c r="S41" s="7"/>
    </row>
    <row r="42" spans="1:19" ht="15.9" customHeight="1" x14ac:dyDescent="0.25">
      <c r="H42" s="63">
        <v>2816000</v>
      </c>
      <c r="I42" s="63">
        <f t="shared" si="0"/>
        <v>3520000</v>
      </c>
      <c r="J42" s="63">
        <v>23200</v>
      </c>
      <c r="K42" s="65">
        <f t="shared" si="1"/>
        <v>29000</v>
      </c>
      <c r="L42" s="90">
        <v>43504</v>
      </c>
      <c r="M42" s="63">
        <v>590</v>
      </c>
      <c r="N42" s="63">
        <v>60</v>
      </c>
      <c r="O42" s="66"/>
      <c r="P42" s="77"/>
      <c r="Q42" s="51"/>
      <c r="R42" s="7"/>
      <c r="S42" s="7"/>
    </row>
    <row r="43" spans="1:19" ht="15.9" customHeight="1" x14ac:dyDescent="0.25">
      <c r="H43" s="63">
        <v>2816000</v>
      </c>
      <c r="I43" s="63">
        <f t="shared" si="0"/>
        <v>3520000</v>
      </c>
      <c r="J43" s="63">
        <v>23200</v>
      </c>
      <c r="K43" s="65">
        <f t="shared" si="1"/>
        <v>29000</v>
      </c>
      <c r="L43" s="90">
        <v>43518</v>
      </c>
      <c r="M43" s="63">
        <v>820</v>
      </c>
      <c r="N43" s="63">
        <v>120</v>
      </c>
      <c r="O43" s="66"/>
      <c r="P43" s="77"/>
      <c r="Q43" s="51"/>
      <c r="R43" s="7"/>
      <c r="S43" s="7"/>
    </row>
    <row r="44" spans="1:19" ht="15.9" customHeight="1" x14ac:dyDescent="0.25">
      <c r="H44" s="63">
        <v>2816000</v>
      </c>
      <c r="I44" s="63">
        <f t="shared" si="0"/>
        <v>3520000</v>
      </c>
      <c r="J44" s="63">
        <v>23200</v>
      </c>
      <c r="K44" s="65">
        <f t="shared" si="1"/>
        <v>29000</v>
      </c>
      <c r="L44" s="90">
        <v>43531</v>
      </c>
      <c r="M44" s="63">
        <v>4340</v>
      </c>
      <c r="N44" s="63">
        <v>250</v>
      </c>
      <c r="O44" s="66"/>
      <c r="P44" s="77"/>
      <c r="Q44" s="51"/>
      <c r="R44" s="7"/>
      <c r="S44" s="7"/>
    </row>
    <row r="45" spans="1:19" ht="15.9" customHeight="1" x14ac:dyDescent="0.25">
      <c r="H45" s="63">
        <v>2816000</v>
      </c>
      <c r="I45" s="63">
        <f t="shared" si="0"/>
        <v>3520000</v>
      </c>
      <c r="J45" s="63">
        <v>23200</v>
      </c>
      <c r="K45" s="65">
        <f t="shared" si="1"/>
        <v>29000</v>
      </c>
      <c r="L45" s="90">
        <v>43545</v>
      </c>
      <c r="M45" s="63">
        <v>2580</v>
      </c>
      <c r="N45" s="63">
        <v>170</v>
      </c>
      <c r="O45" s="66"/>
      <c r="P45" s="77"/>
      <c r="Q45" s="51"/>
      <c r="R45" s="7"/>
      <c r="S45" s="7"/>
    </row>
    <row r="46" spans="1:19" ht="15.9" customHeight="1" x14ac:dyDescent="0.25">
      <c r="H46" s="63">
        <v>2816000</v>
      </c>
      <c r="I46" s="63">
        <f t="shared" si="0"/>
        <v>3520000</v>
      </c>
      <c r="J46" s="63">
        <v>23200</v>
      </c>
      <c r="K46" s="65">
        <f t="shared" si="1"/>
        <v>29000</v>
      </c>
      <c r="L46" s="90">
        <v>43559</v>
      </c>
      <c r="M46" s="63">
        <v>290</v>
      </c>
      <c r="N46" s="63">
        <v>20</v>
      </c>
      <c r="O46" s="66"/>
      <c r="P46" s="77"/>
      <c r="Q46" s="51"/>
      <c r="R46" s="7"/>
      <c r="S46" s="7"/>
    </row>
    <row r="47" spans="1:19" ht="15.9" customHeight="1" x14ac:dyDescent="0.25">
      <c r="H47" s="63">
        <v>2816000</v>
      </c>
      <c r="I47" s="63">
        <f t="shared" si="0"/>
        <v>3520000</v>
      </c>
      <c r="J47" s="63">
        <v>23200</v>
      </c>
      <c r="K47" s="65">
        <f t="shared" si="1"/>
        <v>29000</v>
      </c>
      <c r="L47" s="90">
        <v>43572</v>
      </c>
      <c r="M47" s="63">
        <v>4680</v>
      </c>
      <c r="N47" s="63">
        <v>380</v>
      </c>
      <c r="O47" s="66"/>
      <c r="P47" s="77"/>
      <c r="Q47" s="51"/>
      <c r="R47" s="7"/>
      <c r="S47" s="7"/>
    </row>
    <row r="48" spans="1:19" ht="15.9" customHeight="1" x14ac:dyDescent="0.25">
      <c r="H48" s="63">
        <v>2816000</v>
      </c>
      <c r="I48" s="63">
        <f t="shared" si="0"/>
        <v>3520000</v>
      </c>
      <c r="J48" s="63">
        <v>23200</v>
      </c>
      <c r="K48" s="65">
        <f t="shared" si="1"/>
        <v>29000</v>
      </c>
      <c r="L48" s="90">
        <v>43594</v>
      </c>
      <c r="M48" s="63">
        <v>340</v>
      </c>
      <c r="N48" s="63">
        <v>30</v>
      </c>
      <c r="O48" s="66"/>
      <c r="P48" s="77"/>
      <c r="Q48" s="51"/>
      <c r="R48" s="7"/>
      <c r="S48" s="7"/>
    </row>
    <row r="49" spans="1:23" ht="15.9" customHeight="1" x14ac:dyDescent="0.25">
      <c r="H49" s="63">
        <v>2816000</v>
      </c>
      <c r="I49" s="63">
        <f t="shared" si="0"/>
        <v>3520000</v>
      </c>
      <c r="J49" s="63">
        <v>23200</v>
      </c>
      <c r="K49" s="65">
        <f t="shared" si="1"/>
        <v>29000</v>
      </c>
      <c r="L49" s="90">
        <v>43608</v>
      </c>
      <c r="M49" s="63">
        <v>210</v>
      </c>
      <c r="N49" s="63">
        <v>30</v>
      </c>
      <c r="O49" s="66"/>
      <c r="P49" s="77"/>
      <c r="Q49" s="51"/>
      <c r="R49" s="7"/>
      <c r="S49" s="7"/>
    </row>
    <row r="50" spans="1:23" ht="15.9" customHeight="1" x14ac:dyDescent="0.25">
      <c r="H50" s="63">
        <v>2816000</v>
      </c>
      <c r="I50" s="63">
        <f t="shared" si="0"/>
        <v>3520000</v>
      </c>
      <c r="J50" s="63">
        <v>23200</v>
      </c>
      <c r="K50" s="65">
        <f t="shared" si="1"/>
        <v>29000</v>
      </c>
      <c r="L50" s="90">
        <v>43618</v>
      </c>
      <c r="M50" s="63">
        <v>9300</v>
      </c>
      <c r="N50" s="63">
        <v>520</v>
      </c>
      <c r="O50" s="66"/>
      <c r="P50" s="77"/>
      <c r="Q50" s="51"/>
      <c r="R50" s="7"/>
      <c r="S50" s="7"/>
    </row>
    <row r="51" spans="1:23" ht="15.9" customHeight="1" x14ac:dyDescent="0.25">
      <c r="H51" s="63">
        <v>2816000</v>
      </c>
      <c r="I51" s="63">
        <f t="shared" si="0"/>
        <v>3520000</v>
      </c>
      <c r="J51" s="63">
        <v>23200</v>
      </c>
      <c r="K51" s="65">
        <f t="shared" si="1"/>
        <v>29000</v>
      </c>
      <c r="L51" s="90">
        <v>43636</v>
      </c>
      <c r="M51" s="63">
        <v>1420</v>
      </c>
      <c r="N51" s="63">
        <v>160</v>
      </c>
      <c r="O51" s="66"/>
      <c r="P51" s="77"/>
      <c r="Q51" s="51"/>
      <c r="R51" s="7"/>
      <c r="S51" s="7"/>
    </row>
    <row r="52" spans="1:23" ht="15.9" customHeight="1" x14ac:dyDescent="0.25">
      <c r="A52" s="6"/>
      <c r="B52" s="6"/>
      <c r="C52" s="6"/>
      <c r="D52" s="6"/>
      <c r="E52" s="6"/>
      <c r="F52" s="6"/>
      <c r="H52" s="63">
        <v>2816000</v>
      </c>
      <c r="I52" s="63">
        <f t="shared" si="0"/>
        <v>3520000</v>
      </c>
      <c r="J52" s="63">
        <v>23200</v>
      </c>
      <c r="K52" s="65">
        <f t="shared" si="1"/>
        <v>29000</v>
      </c>
      <c r="L52" s="90">
        <v>43651</v>
      </c>
      <c r="M52" s="63">
        <v>800</v>
      </c>
      <c r="N52" s="63">
        <v>80</v>
      </c>
      <c r="O52" s="66"/>
      <c r="P52" s="64"/>
      <c r="Q52" s="7"/>
      <c r="R52" s="7"/>
      <c r="S52" s="7"/>
    </row>
    <row r="53" spans="1:23" s="26" customFormat="1" ht="13.5" customHeight="1" x14ac:dyDescent="0.25">
      <c r="A53" s="107" t="s">
        <v>49</v>
      </c>
      <c r="B53" s="107"/>
      <c r="C53" s="107"/>
      <c r="D53" s="107"/>
      <c r="E53" s="107"/>
      <c r="F53" s="107"/>
      <c r="G53" s="39"/>
      <c r="H53" s="63">
        <v>2816000</v>
      </c>
      <c r="I53" s="63">
        <f t="shared" si="0"/>
        <v>3520000</v>
      </c>
      <c r="J53" s="63">
        <v>23200</v>
      </c>
      <c r="K53" s="65">
        <f t="shared" si="1"/>
        <v>29000</v>
      </c>
      <c r="L53" s="90">
        <v>43664</v>
      </c>
      <c r="M53" s="63">
        <v>4770</v>
      </c>
      <c r="N53" s="63">
        <v>650</v>
      </c>
      <c r="O53" s="66"/>
      <c r="P53" s="64"/>
      <c r="Q53" s="7"/>
      <c r="R53" s="7"/>
      <c r="S53" s="7"/>
      <c r="T53" s="5"/>
      <c r="U53" s="5"/>
      <c r="V53" s="5"/>
      <c r="W53" s="5"/>
    </row>
    <row r="54" spans="1:23" s="26" customFormat="1" ht="15" customHeight="1" x14ac:dyDescent="0.25">
      <c r="A54" s="106" t="s">
        <v>50</v>
      </c>
      <c r="B54" s="107"/>
      <c r="C54" s="107"/>
      <c r="D54" s="107"/>
      <c r="E54" s="107"/>
      <c r="F54" s="107"/>
      <c r="G54" s="39"/>
      <c r="H54" s="63">
        <v>2816000</v>
      </c>
      <c r="I54" s="63">
        <f t="shared" si="0"/>
        <v>3520000</v>
      </c>
      <c r="J54" s="63">
        <v>23200</v>
      </c>
      <c r="K54" s="65">
        <f t="shared" si="1"/>
        <v>29000</v>
      </c>
      <c r="L54" s="90">
        <v>43683</v>
      </c>
      <c r="M54" s="63">
        <v>9190</v>
      </c>
      <c r="N54" s="63">
        <v>1610</v>
      </c>
      <c r="O54" s="66"/>
      <c r="P54" s="64"/>
      <c r="Q54" s="7"/>
      <c r="R54" s="7"/>
      <c r="S54" s="7"/>
      <c r="T54" s="5"/>
      <c r="U54" s="5"/>
      <c r="V54" s="5"/>
      <c r="W54" s="5"/>
    </row>
    <row r="55" spans="1:23" ht="15.9" customHeight="1" x14ac:dyDescent="0.25">
      <c r="H55" s="63">
        <v>2816000</v>
      </c>
      <c r="I55" s="63">
        <f t="shared" si="0"/>
        <v>3520000</v>
      </c>
      <c r="J55" s="63">
        <v>23200</v>
      </c>
      <c r="K55" s="65">
        <f t="shared" si="1"/>
        <v>29000</v>
      </c>
      <c r="L55" s="90">
        <v>43697</v>
      </c>
      <c r="M55" s="63">
        <v>11820</v>
      </c>
      <c r="N55" s="63">
        <v>1410</v>
      </c>
      <c r="O55" s="66"/>
      <c r="P55" s="64"/>
    </row>
    <row r="56" spans="1:23" ht="15.9" customHeight="1" x14ac:dyDescent="0.25">
      <c r="A56" s="25"/>
      <c r="H56" s="63">
        <v>2816000</v>
      </c>
      <c r="I56" s="63">
        <f t="shared" si="0"/>
        <v>3520000</v>
      </c>
      <c r="J56" s="63">
        <v>23200</v>
      </c>
      <c r="K56" s="65">
        <f t="shared" si="1"/>
        <v>29000</v>
      </c>
      <c r="L56" s="90">
        <v>43711</v>
      </c>
      <c r="M56" s="63">
        <v>7240</v>
      </c>
      <c r="N56" s="63">
        <v>1360</v>
      </c>
      <c r="O56" s="66"/>
      <c r="P56" s="64"/>
    </row>
    <row r="57" spans="1:23" ht="15.9" customHeight="1" x14ac:dyDescent="0.25">
      <c r="H57" s="63">
        <v>2816000</v>
      </c>
      <c r="I57" s="63">
        <f t="shared" si="0"/>
        <v>3520000</v>
      </c>
      <c r="J57" s="63">
        <v>23200</v>
      </c>
      <c r="K57" s="65">
        <f t="shared" si="1"/>
        <v>29000</v>
      </c>
      <c r="L57" s="90">
        <v>43726</v>
      </c>
      <c r="M57" s="63">
        <v>1290</v>
      </c>
      <c r="N57" s="63">
        <v>360</v>
      </c>
      <c r="O57" s="66"/>
      <c r="P57" s="64"/>
    </row>
    <row r="58" spans="1:23" ht="15.9" customHeight="1" x14ac:dyDescent="0.25">
      <c r="H58" s="63">
        <v>2816000</v>
      </c>
      <c r="I58" s="63">
        <f t="shared" si="0"/>
        <v>3520000</v>
      </c>
      <c r="J58" s="63">
        <v>23200</v>
      </c>
      <c r="K58" s="65">
        <f t="shared" si="1"/>
        <v>29000</v>
      </c>
      <c r="L58" s="90">
        <v>43742</v>
      </c>
      <c r="M58" s="63">
        <v>240</v>
      </c>
      <c r="N58" s="63">
        <v>50</v>
      </c>
      <c r="O58" s="66"/>
      <c r="P58" s="64"/>
    </row>
    <row r="59" spans="1:23" ht="15.9" customHeight="1" x14ac:dyDescent="0.25">
      <c r="H59" s="63">
        <v>2816000</v>
      </c>
      <c r="I59" s="63">
        <f t="shared" si="0"/>
        <v>3520000</v>
      </c>
      <c r="J59" s="63">
        <v>23200</v>
      </c>
      <c r="K59" s="65">
        <f t="shared" si="1"/>
        <v>29000</v>
      </c>
      <c r="L59" s="90">
        <v>43756</v>
      </c>
      <c r="M59" s="63">
        <v>25920</v>
      </c>
      <c r="N59" s="63">
        <v>1700</v>
      </c>
      <c r="O59" s="66"/>
      <c r="P59" s="64"/>
    </row>
    <row r="60" spans="1:23" ht="15.9" customHeight="1" x14ac:dyDescent="0.25">
      <c r="H60" s="63">
        <v>2816000</v>
      </c>
      <c r="I60" s="63">
        <f t="shared" si="0"/>
        <v>3520000</v>
      </c>
      <c r="J60" s="63">
        <v>23200</v>
      </c>
      <c r="K60" s="65">
        <f t="shared" si="1"/>
        <v>29000</v>
      </c>
      <c r="L60" s="90">
        <v>43774</v>
      </c>
      <c r="M60" s="63">
        <v>720</v>
      </c>
      <c r="N60" s="63">
        <v>350</v>
      </c>
      <c r="O60" s="66"/>
      <c r="P60" s="64"/>
    </row>
    <row r="61" spans="1:23" ht="15.9" customHeight="1" x14ac:dyDescent="0.25">
      <c r="H61" s="63">
        <v>2816000</v>
      </c>
      <c r="I61" s="63">
        <f t="shared" si="0"/>
        <v>3520000</v>
      </c>
      <c r="J61" s="63">
        <v>23200</v>
      </c>
      <c r="K61" s="65">
        <f t="shared" si="1"/>
        <v>29000</v>
      </c>
      <c r="L61" s="90">
        <v>43788</v>
      </c>
      <c r="M61" s="63">
        <v>450</v>
      </c>
      <c r="N61" s="63">
        <v>110</v>
      </c>
      <c r="O61" s="66"/>
      <c r="P61" s="64"/>
    </row>
    <row r="62" spans="1:23" ht="15.9" customHeight="1" x14ac:dyDescent="0.25">
      <c r="H62" s="63">
        <v>2816000</v>
      </c>
      <c r="I62" s="63">
        <f t="shared" si="0"/>
        <v>3520000</v>
      </c>
      <c r="J62" s="63">
        <v>23200</v>
      </c>
      <c r="K62" s="65">
        <f t="shared" si="1"/>
        <v>29000</v>
      </c>
      <c r="L62" s="90">
        <v>43805</v>
      </c>
      <c r="M62" s="63">
        <v>2180</v>
      </c>
      <c r="N62" s="63">
        <v>430</v>
      </c>
      <c r="O62" s="66"/>
      <c r="P62" s="64"/>
    </row>
    <row r="63" spans="1:23" ht="15.9" customHeight="1" x14ac:dyDescent="0.25">
      <c r="H63" s="63">
        <v>2816000</v>
      </c>
      <c r="I63" s="63">
        <f t="shared" si="0"/>
        <v>3520000</v>
      </c>
      <c r="J63" s="63">
        <v>23200</v>
      </c>
      <c r="K63" s="65">
        <f t="shared" si="1"/>
        <v>29000</v>
      </c>
      <c r="L63" s="90">
        <v>43818</v>
      </c>
      <c r="M63" s="63">
        <v>2080</v>
      </c>
      <c r="N63" s="63">
        <v>630</v>
      </c>
      <c r="O63" s="66"/>
      <c r="P63" s="64"/>
    </row>
    <row r="64" spans="1:23" ht="15.9" customHeight="1" x14ac:dyDescent="0.25">
      <c r="H64" s="5"/>
      <c r="I64" s="5"/>
      <c r="J64" s="5"/>
      <c r="K64" s="5"/>
      <c r="L64" s="5" t="s">
        <v>76</v>
      </c>
      <c r="M64" s="24">
        <f>MAX(M40:M63)</f>
        <v>32860</v>
      </c>
      <c r="N64" s="24">
        <f>MAX(N40:N63)</f>
        <v>1860</v>
      </c>
    </row>
    <row r="65" spans="1:31" ht="15.9" customHeight="1" x14ac:dyDescent="0.25">
      <c r="H65" s="5"/>
      <c r="I65" s="5"/>
      <c r="J65" s="5"/>
      <c r="K65" s="5"/>
      <c r="L65" s="5" t="s">
        <v>77</v>
      </c>
      <c r="M65" s="24">
        <f>MIN(M40:M63)</f>
        <v>210</v>
      </c>
      <c r="N65" s="24">
        <f>MIN(N40:N63)</f>
        <v>20</v>
      </c>
    </row>
    <row r="66" spans="1:31" ht="15.9" customHeight="1" x14ac:dyDescent="0.25">
      <c r="A66" s="6"/>
      <c r="B66" s="6"/>
      <c r="C66" s="6"/>
      <c r="D66" s="6"/>
      <c r="E66" s="6"/>
      <c r="F66" s="6"/>
      <c r="H66" s="5"/>
      <c r="I66" s="5"/>
      <c r="J66" s="5"/>
      <c r="K66" s="5"/>
      <c r="L66" s="5"/>
      <c r="N66" s="24"/>
    </row>
    <row r="67" spans="1:31" s="26" customFormat="1" ht="13.5" customHeight="1" x14ac:dyDescent="0.25">
      <c r="A67" s="107" t="s">
        <v>51</v>
      </c>
      <c r="B67" s="107"/>
      <c r="C67" s="107"/>
      <c r="D67" s="107"/>
      <c r="E67" s="107"/>
      <c r="F67" s="107"/>
      <c r="G67" s="39"/>
      <c r="H67" s="5"/>
      <c r="I67" s="5"/>
      <c r="J67" s="5"/>
      <c r="K67" s="5"/>
      <c r="L67" s="5" t="s">
        <v>76</v>
      </c>
      <c r="M67" s="24">
        <f>MAX(M15:M39)</f>
        <v>13450</v>
      </c>
      <c r="N67" s="24">
        <f>MAX(N15:N39)</f>
        <v>950</v>
      </c>
      <c r="O67" s="5"/>
      <c r="P67" s="5"/>
      <c r="Q67" s="5"/>
      <c r="R67" s="5"/>
      <c r="S67" s="5"/>
      <c r="T67" s="5"/>
      <c r="U67" s="5"/>
      <c r="V67" s="5"/>
      <c r="W67" s="5"/>
    </row>
    <row r="68" spans="1:31" s="26" customFormat="1" ht="15" customHeight="1" x14ac:dyDescent="0.25">
      <c r="A68" s="106" t="s">
        <v>52</v>
      </c>
      <c r="B68" s="107"/>
      <c r="C68" s="107"/>
      <c r="D68" s="107"/>
      <c r="E68" s="107"/>
      <c r="F68" s="107"/>
      <c r="G68" s="39"/>
      <c r="H68" s="5"/>
      <c r="I68" s="5"/>
      <c r="J68" s="5"/>
      <c r="K68" s="5"/>
      <c r="L68" s="5" t="s">
        <v>77</v>
      </c>
      <c r="M68" s="24">
        <f>MIN(M15:M39)</f>
        <v>80</v>
      </c>
      <c r="N68" s="24">
        <f>MIN(N15:N39)</f>
        <v>20</v>
      </c>
      <c r="O68" s="5"/>
      <c r="P68" s="5"/>
      <c r="Q68" s="5"/>
      <c r="R68" s="5"/>
      <c r="S68" s="5"/>
      <c r="T68" s="5"/>
      <c r="U68" s="5"/>
      <c r="V68" s="5"/>
      <c r="W68" s="5"/>
    </row>
    <row r="69" spans="1:31" ht="15.9" customHeight="1" x14ac:dyDescent="0.25">
      <c r="B69" s="6"/>
      <c r="C69" s="6"/>
      <c r="D69" s="6"/>
      <c r="E69" s="6"/>
      <c r="F69" s="6"/>
      <c r="H69" s="5"/>
      <c r="I69" s="5"/>
      <c r="J69" s="5"/>
      <c r="K69" s="5"/>
      <c r="L69" s="5"/>
      <c r="M69" s="5"/>
    </row>
    <row r="70" spans="1:31" s="27" customFormat="1" ht="15.9" customHeight="1" x14ac:dyDescent="0.25">
      <c r="A70" s="111" t="s">
        <v>21</v>
      </c>
      <c r="B70" s="111"/>
      <c r="C70" s="111"/>
      <c r="D70" s="38"/>
      <c r="F70" s="38"/>
      <c r="G70" s="3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31" s="29" customFormat="1" ht="41.25" customHeight="1" x14ac:dyDescent="0.25">
      <c r="A71" s="111" t="s">
        <v>72</v>
      </c>
      <c r="B71" s="111"/>
      <c r="C71" s="111"/>
      <c r="D71" s="111"/>
      <c r="E71" s="111"/>
      <c r="F71" s="111"/>
      <c r="G71" s="2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6"/>
      <c r="Y71" s="26"/>
      <c r="Z71" s="26"/>
      <c r="AA71" s="26"/>
      <c r="AB71" s="26"/>
      <c r="AC71" s="26"/>
      <c r="AD71" s="26"/>
      <c r="AE71" s="26"/>
    </row>
    <row r="72" spans="1:31" s="29" customFormat="1" ht="39" customHeight="1" x14ac:dyDescent="0.25">
      <c r="A72" s="112" t="s">
        <v>44</v>
      </c>
      <c r="B72" s="112"/>
      <c r="C72" s="112"/>
      <c r="D72" s="112"/>
      <c r="E72" s="112"/>
      <c r="F72" s="112"/>
      <c r="G72" s="2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6"/>
      <c r="Y72" s="26"/>
      <c r="Z72" s="26"/>
      <c r="AA72" s="26"/>
      <c r="AB72" s="26"/>
      <c r="AC72" s="26"/>
      <c r="AD72" s="26"/>
      <c r="AE72" s="26"/>
    </row>
    <row r="73" spans="1:31" s="27" customFormat="1" ht="15.9" customHeight="1" x14ac:dyDescent="0.25">
      <c r="F73" s="38"/>
      <c r="G73" s="3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31" s="27" customFormat="1" ht="25.5" customHeight="1" x14ac:dyDescent="0.25">
      <c r="A74" s="113" t="s">
        <v>2</v>
      </c>
      <c r="B74" s="113"/>
      <c r="C74" s="113"/>
      <c r="D74" s="113" t="s">
        <v>3</v>
      </c>
      <c r="E74" s="113"/>
      <c r="F74" s="113"/>
      <c r="G74" s="3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31" s="27" customFormat="1" ht="38.1" customHeight="1" x14ac:dyDescent="0.25">
      <c r="G75" s="3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31" x14ac:dyDescent="0.25">
      <c r="B76" s="7"/>
      <c r="C76" s="7"/>
      <c r="D76" s="7"/>
      <c r="E76" s="7"/>
      <c r="F76" s="7"/>
      <c r="H76" s="5"/>
      <c r="I76" s="5"/>
      <c r="J76" s="5"/>
      <c r="K76" s="5"/>
      <c r="L76" s="5"/>
      <c r="M76" s="5"/>
    </row>
    <row r="77" spans="1:31" x14ac:dyDescent="0.25">
      <c r="B77" s="7"/>
      <c r="C77" s="7"/>
      <c r="D77" s="7"/>
      <c r="E77" s="7"/>
      <c r="F77" s="7"/>
      <c r="H77" s="5"/>
      <c r="I77" s="5"/>
      <c r="J77" s="5"/>
      <c r="K77" s="5"/>
      <c r="L77" s="5"/>
      <c r="M77" s="5"/>
    </row>
    <row r="78" spans="1:31" x14ac:dyDescent="0.25">
      <c r="H78" s="5"/>
      <c r="I78" s="5"/>
      <c r="J78" s="5"/>
      <c r="K78" s="5"/>
      <c r="L78" s="5"/>
      <c r="M78" s="5"/>
    </row>
    <row r="79" spans="1:31" x14ac:dyDescent="0.25">
      <c r="H79" s="5"/>
      <c r="I79" s="5"/>
      <c r="J79" s="5"/>
      <c r="K79" s="5"/>
      <c r="L79" s="5"/>
      <c r="M79" s="5"/>
    </row>
    <row r="80" spans="1:31" x14ac:dyDescent="0.25">
      <c r="H80" s="5"/>
      <c r="I80" s="5"/>
      <c r="J80" s="5"/>
      <c r="K80" s="5"/>
      <c r="L80" s="5"/>
      <c r="M80" s="5"/>
    </row>
    <row r="81" spans="8:13" x14ac:dyDescent="0.25">
      <c r="H81" s="5"/>
      <c r="I81" s="5"/>
      <c r="J81" s="5"/>
      <c r="K81" s="5"/>
      <c r="L81" s="5"/>
      <c r="M81" s="5"/>
    </row>
    <row r="82" spans="8:13" x14ac:dyDescent="0.25">
      <c r="I82" s="5"/>
      <c r="J82" s="5"/>
      <c r="K82" s="5"/>
      <c r="L82" s="5"/>
      <c r="M82" s="5"/>
    </row>
    <row r="83" spans="8:13" x14ac:dyDescent="0.25">
      <c r="I83" s="5"/>
      <c r="J83" s="5"/>
      <c r="K83" s="5"/>
      <c r="L83" s="5"/>
      <c r="M83" s="5"/>
    </row>
  </sheetData>
  <sheetProtection formatCells="0" formatRows="0" insertRows="0" insertHyperlinks="0" deleteRows="0" sort="0" autoFilter="0" pivotTables="0"/>
  <mergeCells count="30">
    <mergeCell ref="A70:C70"/>
    <mergeCell ref="A71:F71"/>
    <mergeCell ref="A72:F72"/>
    <mergeCell ref="A74:C74"/>
    <mergeCell ref="D74:F74"/>
    <mergeCell ref="H13:I13"/>
    <mergeCell ref="J13:K13"/>
    <mergeCell ref="A68:F68"/>
    <mergeCell ref="A33:D33"/>
    <mergeCell ref="A34:D34"/>
    <mergeCell ref="A53:F53"/>
    <mergeCell ref="A54:F54"/>
    <mergeCell ref="A67:F67"/>
    <mergeCell ref="A11:F11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:F1"/>
    <mergeCell ref="A2:F2"/>
    <mergeCell ref="A4:B4"/>
    <mergeCell ref="C4:F4"/>
    <mergeCell ref="A5:B5"/>
    <mergeCell ref="C5:D5"/>
  </mergeCells>
  <conditionalFormatting sqref="L58:L61 L40:L53">
    <cfRule type="timePeriod" dxfId="150" priority="55" timePeriod="today">
      <formula>FLOOR(L40,1)=TODAY()</formula>
    </cfRule>
  </conditionalFormatting>
  <conditionalFormatting sqref="L54:L55">
    <cfRule type="timePeriod" dxfId="149" priority="54" timePeriod="today">
      <formula>FLOOR(L54,1)=TODAY()</formula>
    </cfRule>
  </conditionalFormatting>
  <conditionalFormatting sqref="L56:L57">
    <cfRule type="timePeriod" dxfId="148" priority="53" timePeriod="today">
      <formula>FLOOR(L56,1)=TODAY()</formula>
    </cfRule>
  </conditionalFormatting>
  <conditionalFormatting sqref="M60:M61 M58 M40:M53">
    <cfRule type="expression" dxfId="147" priority="50">
      <formula>M40&lt;=$F$5</formula>
    </cfRule>
    <cfRule type="expression" dxfId="146" priority="51">
      <formula>AND(M40&gt;$F$5,M40&lt;=$F$6)</formula>
    </cfRule>
    <cfRule type="expression" dxfId="145" priority="52">
      <formula>M40&gt;$F$6</formula>
    </cfRule>
  </conditionalFormatting>
  <conditionalFormatting sqref="M54:M55">
    <cfRule type="expression" dxfId="144" priority="47">
      <formula>M54&lt;=$F$5</formula>
    </cfRule>
    <cfRule type="expression" dxfId="143" priority="48">
      <formula>AND(M54&gt;$F$5,M54&lt;=$F$6)</formula>
    </cfRule>
    <cfRule type="expression" dxfId="142" priority="49">
      <formula>M54&gt;$F$6</formula>
    </cfRule>
  </conditionalFormatting>
  <conditionalFormatting sqref="M56:M57">
    <cfRule type="expression" dxfId="141" priority="44">
      <formula>M56&lt;=$F$5</formula>
    </cfRule>
    <cfRule type="expression" dxfId="140" priority="45">
      <formula>AND(M56&gt;$F$5,M56&lt;=$F$6)</formula>
    </cfRule>
    <cfRule type="expression" dxfId="139" priority="46">
      <formula>M56&gt;$F$6</formula>
    </cfRule>
  </conditionalFormatting>
  <conditionalFormatting sqref="M59">
    <cfRule type="expression" dxfId="138" priority="41">
      <formula>M59&lt;=$F$5</formula>
    </cfRule>
    <cfRule type="expression" dxfId="137" priority="42">
      <formula>AND(M59&gt;$F$5,M59&lt;=$F$6)</formula>
    </cfRule>
    <cfRule type="expression" dxfId="136" priority="43">
      <formula>M59&gt;$F$6</formula>
    </cfRule>
  </conditionalFormatting>
  <conditionalFormatting sqref="N60:N61 N58 N40:N53">
    <cfRule type="expression" dxfId="135" priority="38">
      <formula>N40&lt;=$H$5</formula>
    </cfRule>
    <cfRule type="expression" dxfId="134" priority="39">
      <formula>AND(N40&gt;$H$5,N40&lt;=$H$6)</formula>
    </cfRule>
    <cfRule type="expression" dxfId="133" priority="40">
      <formula>N40&gt;$H$6</formula>
    </cfRule>
  </conditionalFormatting>
  <conditionalFormatting sqref="N54:N55">
    <cfRule type="expression" dxfId="132" priority="35">
      <formula>N54&lt;=$H$5</formula>
    </cfRule>
    <cfRule type="expression" dxfId="131" priority="36">
      <formula>AND(N54&gt;$H$5,N54&lt;=$H$6)</formula>
    </cfRule>
    <cfRule type="expression" dxfId="130" priority="37">
      <formula>N54&gt;$H$6</formula>
    </cfRule>
  </conditionalFormatting>
  <conditionalFormatting sqref="N56:N57">
    <cfRule type="expression" dxfId="129" priority="32">
      <formula>N56&lt;=$H$5</formula>
    </cfRule>
    <cfRule type="expression" dxfId="128" priority="33">
      <formula>AND(N56&gt;$H$5,N56&lt;=$H$6)</formula>
    </cfRule>
    <cfRule type="expression" dxfId="127" priority="34">
      <formula>N56&gt;$H$6</formula>
    </cfRule>
  </conditionalFormatting>
  <conditionalFormatting sqref="N59">
    <cfRule type="expression" dxfId="126" priority="29">
      <formula>N59&lt;=$H$5</formula>
    </cfRule>
    <cfRule type="expression" dxfId="125" priority="30">
      <formula>AND(N59&gt;$H$5,N59&lt;=$H$6)</formula>
    </cfRule>
    <cfRule type="expression" dxfId="124" priority="31">
      <formula>N59&gt;$H$6</formula>
    </cfRule>
  </conditionalFormatting>
  <conditionalFormatting sqref="L62:L63">
    <cfRule type="timePeriod" dxfId="123" priority="28" timePeriod="today">
      <formula>FLOOR(L62,1)=TODAY()</formula>
    </cfRule>
  </conditionalFormatting>
  <conditionalFormatting sqref="M62:M63">
    <cfRule type="expression" dxfId="122" priority="25">
      <formula>M62&gt;$E$6</formula>
    </cfRule>
    <cfRule type="expression" dxfId="121" priority="26">
      <formula>AND(M62&gt;$E$5,M62&lt;=$E$6)</formula>
    </cfRule>
    <cfRule type="expression" dxfId="120" priority="27">
      <formula>M62&lt;=$E$5</formula>
    </cfRule>
  </conditionalFormatting>
  <conditionalFormatting sqref="M62:M63">
    <cfRule type="expression" dxfId="119" priority="13">
      <formula>M62&lt;=$F$5</formula>
    </cfRule>
    <cfRule type="expression" dxfId="118" priority="14">
      <formula>AND(M62&gt;$F$5,M62&lt;=$F$6)</formula>
    </cfRule>
    <cfRule type="expression" dxfId="117" priority="15">
      <formula>M62&gt;$F$6</formula>
    </cfRule>
  </conditionalFormatting>
  <conditionalFormatting sqref="N62:N63">
    <cfRule type="expression" dxfId="116" priority="4">
      <formula>N62&lt;=$G$5</formula>
    </cfRule>
    <cfRule type="expression" dxfId="115" priority="5">
      <formula>AND(N62&gt;$G$5,N62&lt;=$G$6)</formula>
    </cfRule>
    <cfRule type="expression" dxfId="114" priority="6">
      <formula>N62&gt;$G$6</formula>
    </cfRule>
  </conditionalFormatting>
  <conditionalFormatting sqref="N62:N63">
    <cfRule type="expression" dxfId="113" priority="1">
      <formula>N62&lt;=$H$5</formula>
    </cfRule>
    <cfRule type="expression" dxfId="112" priority="2">
      <formula>AND(N62&gt;$H$5,N62&lt;=$H$6)</formula>
    </cfRule>
    <cfRule type="expression" dxfId="111" priority="3">
      <formula>N62&gt;$H$6</formula>
    </cfRule>
  </conditionalFormatting>
  <pageMargins left="0.3" right="0.2" top="0.1" bottom="0.2" header="0.2" footer="0.2"/>
  <pageSetup paperSize="9" scale="99" orientation="portrait" r:id="rId1"/>
  <headerFooter>
    <oddFooter>&amp;L&amp;"Arial,Bold"&amp;12Ref. No.: 020025.03/01 &amp;R&amp;12Page &amp;P / &amp;N</oddFooter>
  </headerFooter>
  <rowBreaks count="2" manualBreakCount="2">
    <brk id="39" max="7" man="1"/>
    <brk id="68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view="pageBreakPreview" topLeftCell="R25" zoomScaleNormal="100" zoomScaleSheetLayoutView="100" workbookViewId="0">
      <selection activeCell="N64" sqref="N64:N65"/>
    </sheetView>
  </sheetViews>
  <sheetFormatPr defaultColWidth="9.109375" defaultRowHeight="13.2" x14ac:dyDescent="0.25"/>
  <cols>
    <col min="1" max="1" width="6.5546875" style="24" customWidth="1"/>
    <col min="2" max="2" width="14.44140625" style="5" customWidth="1"/>
    <col min="3" max="6" width="19.88671875" style="5" customWidth="1"/>
    <col min="7" max="7" width="2.6640625" style="6" customWidth="1"/>
    <col min="8" max="8" width="8.44140625" style="6" customWidth="1"/>
    <col min="9" max="9" width="9.6640625" style="6" customWidth="1"/>
    <col min="10" max="10" width="7.44140625" style="6" customWidth="1"/>
    <col min="11" max="11" width="7.33203125" style="6" customWidth="1"/>
    <col min="12" max="12" width="10.44140625" style="6" customWidth="1"/>
    <col min="13" max="13" width="10.44140625" style="24" customWidth="1"/>
    <col min="14" max="16384" width="9.109375" style="5"/>
  </cols>
  <sheetData>
    <row r="1" spans="1:23" s="1" customFormat="1" ht="33.75" customHeight="1" x14ac:dyDescent="0.25">
      <c r="A1" s="93" t="s">
        <v>0</v>
      </c>
      <c r="B1" s="93"/>
      <c r="C1" s="93"/>
      <c r="D1" s="93"/>
      <c r="E1" s="93"/>
      <c r="F1" s="93"/>
      <c r="G1" s="10"/>
      <c r="H1" s="4"/>
      <c r="I1" s="4"/>
      <c r="J1" s="4"/>
      <c r="K1" s="4"/>
      <c r="L1" s="4"/>
      <c r="M1" s="4"/>
    </row>
    <row r="2" spans="1:23" s="1" customFormat="1" ht="30.75" customHeight="1" x14ac:dyDescent="0.25">
      <c r="A2" s="94" t="s">
        <v>58</v>
      </c>
      <c r="B2" s="94"/>
      <c r="C2" s="94"/>
      <c r="D2" s="94"/>
      <c r="E2" s="94"/>
      <c r="F2" s="94"/>
      <c r="G2" s="9"/>
      <c r="H2" s="4"/>
      <c r="I2" s="4"/>
      <c r="J2" s="4"/>
      <c r="K2" s="4"/>
      <c r="L2" s="4"/>
      <c r="M2" s="4"/>
    </row>
    <row r="3" spans="1:23" s="1" customFormat="1" ht="12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23" s="1" customFormat="1" ht="27" customHeight="1" x14ac:dyDescent="0.25">
      <c r="A4" s="95" t="s">
        <v>22</v>
      </c>
      <c r="B4" s="96"/>
      <c r="C4" s="97" t="s">
        <v>68</v>
      </c>
      <c r="D4" s="97"/>
      <c r="E4" s="97"/>
      <c r="F4" s="97"/>
      <c r="G4" s="13"/>
      <c r="H4" s="4"/>
      <c r="I4" s="4"/>
      <c r="J4" s="4"/>
      <c r="K4" s="4"/>
      <c r="L4" s="4"/>
      <c r="M4" s="4"/>
    </row>
    <row r="5" spans="1:23" s="1" customFormat="1" ht="27" customHeight="1" x14ac:dyDescent="0.25">
      <c r="A5" s="95" t="s">
        <v>4</v>
      </c>
      <c r="B5" s="96"/>
      <c r="C5" s="98" t="s">
        <v>29</v>
      </c>
      <c r="D5" s="99"/>
      <c r="E5" s="50" t="s">
        <v>1</v>
      </c>
      <c r="F5" s="14" t="str">
        <f>'Gowning room 1 (11067)'!F5</f>
        <v>01/07/17-31/12/17</v>
      </c>
      <c r="G5" s="15"/>
      <c r="H5" s="4"/>
      <c r="I5" s="4"/>
      <c r="J5" s="4"/>
      <c r="K5" s="4"/>
      <c r="L5" s="4"/>
      <c r="M5" s="4"/>
    </row>
    <row r="6" spans="1:23" s="1" customFormat="1" ht="27.75" customHeight="1" x14ac:dyDescent="0.25">
      <c r="A6" s="95" t="s">
        <v>28</v>
      </c>
      <c r="B6" s="96"/>
      <c r="C6" s="98" t="s">
        <v>33</v>
      </c>
      <c r="D6" s="99"/>
      <c r="E6" s="50" t="s">
        <v>6</v>
      </c>
      <c r="F6" s="16">
        <v>11075</v>
      </c>
      <c r="G6" s="2"/>
      <c r="H6" s="4"/>
      <c r="I6" s="4"/>
      <c r="J6" s="4"/>
      <c r="K6" s="4"/>
      <c r="L6" s="4"/>
      <c r="M6" s="4"/>
    </row>
    <row r="7" spans="1:23" s="1" customFormat="1" ht="27" customHeight="1" x14ac:dyDescent="0.25">
      <c r="A7" s="95" t="s">
        <v>5</v>
      </c>
      <c r="B7" s="96"/>
      <c r="C7" s="98" t="s">
        <v>30</v>
      </c>
      <c r="D7" s="99"/>
      <c r="E7" s="50" t="s">
        <v>7</v>
      </c>
      <c r="F7" s="16" t="s">
        <v>45</v>
      </c>
      <c r="G7" s="2"/>
      <c r="H7" s="4"/>
      <c r="I7" s="4"/>
      <c r="J7" s="4"/>
      <c r="K7" s="4"/>
      <c r="L7" s="4"/>
      <c r="M7" s="4"/>
    </row>
    <row r="8" spans="1:23" s="1" customFormat="1" ht="27" customHeight="1" x14ac:dyDescent="0.25">
      <c r="A8" s="95" t="s">
        <v>13</v>
      </c>
      <c r="B8" s="96"/>
      <c r="C8" s="98" t="s">
        <v>27</v>
      </c>
      <c r="D8" s="99"/>
      <c r="E8" s="50" t="s">
        <v>16</v>
      </c>
      <c r="F8" s="16">
        <v>1</v>
      </c>
      <c r="G8" s="2"/>
      <c r="H8" s="4"/>
      <c r="I8" s="4"/>
      <c r="J8" s="4"/>
      <c r="K8" s="4"/>
      <c r="L8" s="4"/>
      <c r="M8" s="4"/>
    </row>
    <row r="9" spans="1:23" s="1" customFormat="1" ht="27" customHeight="1" x14ac:dyDescent="0.25">
      <c r="A9" s="101" t="s">
        <v>14</v>
      </c>
      <c r="B9" s="102"/>
      <c r="C9" s="98" t="s">
        <v>15</v>
      </c>
      <c r="D9" s="99"/>
      <c r="E9" s="50" t="s">
        <v>14</v>
      </c>
      <c r="F9" s="16" t="s">
        <v>17</v>
      </c>
      <c r="G9" s="2"/>
      <c r="H9" s="4"/>
      <c r="I9" s="4"/>
      <c r="J9" s="4"/>
      <c r="K9" s="4"/>
      <c r="L9" s="4"/>
      <c r="M9" s="4"/>
    </row>
    <row r="10" spans="1:23" s="1" customFormat="1" ht="27" customHeight="1" x14ac:dyDescent="0.25">
      <c r="A10" s="95" t="s">
        <v>23</v>
      </c>
      <c r="B10" s="96"/>
      <c r="C10" s="103">
        <f>'Gowning room 1 (11067)'!C10:D10</f>
        <v>3520000</v>
      </c>
      <c r="D10" s="104"/>
      <c r="E10" s="50" t="s">
        <v>24</v>
      </c>
      <c r="F10" s="44">
        <f>'Gowning room 1 (11067)'!F10</f>
        <v>29000</v>
      </c>
      <c r="G10" s="17"/>
      <c r="H10" s="4"/>
      <c r="I10" s="4"/>
      <c r="J10" s="4"/>
      <c r="K10" s="4"/>
      <c r="L10" s="4"/>
      <c r="M10" s="4"/>
    </row>
    <row r="11" spans="1:23" s="1" customFormat="1" ht="11.25" customHeight="1" x14ac:dyDescent="0.25">
      <c r="A11" s="100"/>
      <c r="B11" s="100"/>
      <c r="C11" s="100"/>
      <c r="D11" s="100"/>
      <c r="E11" s="100"/>
      <c r="F11" s="100"/>
      <c r="G11" s="2"/>
      <c r="H11" s="4"/>
      <c r="I11" s="4"/>
      <c r="J11" s="4"/>
      <c r="K11" s="4"/>
      <c r="L11" s="4"/>
      <c r="M11" s="4"/>
    </row>
    <row r="12" spans="1:23" s="1" customFormat="1" ht="25.5" customHeight="1" x14ac:dyDescent="0.25">
      <c r="A12" s="47"/>
      <c r="B12" s="47"/>
      <c r="C12" s="34" t="s">
        <v>18</v>
      </c>
      <c r="D12" s="35" t="s">
        <v>26</v>
      </c>
      <c r="G12" s="2"/>
      <c r="H12" s="4"/>
      <c r="I12" s="4"/>
      <c r="J12" s="4"/>
      <c r="K12" s="4"/>
      <c r="L12" s="4"/>
    </row>
    <row r="13" spans="1:23" s="4" customFormat="1" ht="15.75" customHeight="1" x14ac:dyDescent="0.25">
      <c r="A13" s="2"/>
      <c r="B13" s="47"/>
      <c r="C13" s="36" t="s">
        <v>37</v>
      </c>
      <c r="D13" s="49" t="s">
        <v>37</v>
      </c>
      <c r="F13" s="1"/>
      <c r="G13" s="13"/>
      <c r="H13" s="105">
        <v>0.5</v>
      </c>
      <c r="I13" s="105"/>
      <c r="J13" s="105">
        <v>5</v>
      </c>
      <c r="K13" s="105"/>
      <c r="L13" s="61"/>
      <c r="M13" s="8">
        <v>0.5</v>
      </c>
      <c r="N13" s="61">
        <v>5</v>
      </c>
      <c r="O13" s="61"/>
      <c r="P13" s="64"/>
      <c r="Q13" s="5"/>
      <c r="R13" s="5"/>
      <c r="S13" s="5"/>
      <c r="T13" s="5"/>
      <c r="U13" s="5"/>
      <c r="V13" s="5"/>
      <c r="W13" s="5"/>
    </row>
    <row r="14" spans="1:23" ht="25.5" customHeight="1" x14ac:dyDescent="0.25">
      <c r="A14" s="49" t="s">
        <v>20</v>
      </c>
      <c r="B14" s="48" t="s">
        <v>25</v>
      </c>
      <c r="C14" s="37" t="s">
        <v>19</v>
      </c>
      <c r="D14" s="42" t="s">
        <v>19</v>
      </c>
      <c r="F14" s="1"/>
      <c r="G14" s="18"/>
      <c r="H14" s="30" t="s">
        <v>74</v>
      </c>
      <c r="I14" s="30" t="s">
        <v>73</v>
      </c>
      <c r="J14" s="30" t="s">
        <v>74</v>
      </c>
      <c r="K14" s="30" t="s">
        <v>73</v>
      </c>
      <c r="L14" s="67" t="s">
        <v>75</v>
      </c>
      <c r="M14" s="70" t="s">
        <v>37</v>
      </c>
      <c r="N14" s="71" t="s">
        <v>37</v>
      </c>
      <c r="O14" s="61"/>
      <c r="P14" s="64"/>
    </row>
    <row r="15" spans="1:23" ht="15" customHeight="1" x14ac:dyDescent="0.25">
      <c r="A15" s="8">
        <v>1</v>
      </c>
      <c r="B15" s="62">
        <f>'Gowning room 1 (11067)'!B15:B16</f>
        <v>42923</v>
      </c>
      <c r="C15" s="43">
        <v>24080</v>
      </c>
      <c r="D15" s="43">
        <v>5290</v>
      </c>
      <c r="F15" s="1"/>
      <c r="G15" s="19"/>
      <c r="H15" s="63">
        <v>2816000</v>
      </c>
      <c r="I15" s="63">
        <f>$C$10</f>
        <v>3520000</v>
      </c>
      <c r="J15" s="63">
        <v>23200</v>
      </c>
      <c r="K15" s="65">
        <f>$F$10</f>
        <v>29000</v>
      </c>
      <c r="L15" s="72">
        <v>43102</v>
      </c>
      <c r="M15" s="74">
        <v>1750</v>
      </c>
      <c r="N15" s="73">
        <v>210</v>
      </c>
      <c r="O15" s="69"/>
      <c r="P15" s="64"/>
    </row>
    <row r="16" spans="1:23" ht="15" customHeight="1" x14ac:dyDescent="0.25">
      <c r="A16" s="8">
        <v>2</v>
      </c>
      <c r="B16" s="62">
        <f>'Gowning room 1 (11067)'!B16:B17</f>
        <v>42937</v>
      </c>
      <c r="C16" s="43">
        <v>720</v>
      </c>
      <c r="D16" s="43">
        <v>160</v>
      </c>
      <c r="F16" s="1"/>
      <c r="G16" s="19"/>
      <c r="H16" s="63">
        <v>2816000</v>
      </c>
      <c r="I16" s="63">
        <f t="shared" ref="I16:I63" si="0">$C$10</f>
        <v>3520000</v>
      </c>
      <c r="J16" s="63">
        <v>23200</v>
      </c>
      <c r="K16" s="65">
        <f t="shared" ref="K16:K63" si="1">$F$10</f>
        <v>29000</v>
      </c>
      <c r="L16" s="72">
        <v>43116</v>
      </c>
      <c r="M16" s="74">
        <v>330</v>
      </c>
      <c r="N16" s="73">
        <v>90</v>
      </c>
      <c r="O16" s="69"/>
      <c r="P16" s="64"/>
    </row>
    <row r="17" spans="1:16" ht="15" customHeight="1" x14ac:dyDescent="0.25">
      <c r="A17" s="8">
        <v>3</v>
      </c>
      <c r="B17" s="62">
        <f>'Gowning room 1 (11067)'!B17:B17</f>
        <v>0</v>
      </c>
      <c r="C17" s="43"/>
      <c r="D17" s="43"/>
      <c r="F17" s="1"/>
      <c r="G17" s="19"/>
      <c r="H17" s="63">
        <v>2816000</v>
      </c>
      <c r="I17" s="63">
        <f t="shared" si="0"/>
        <v>3520000</v>
      </c>
      <c r="J17" s="63">
        <v>23200</v>
      </c>
      <c r="K17" s="65">
        <f t="shared" si="1"/>
        <v>29000</v>
      </c>
      <c r="L17" s="72">
        <v>43136</v>
      </c>
      <c r="M17" s="74">
        <v>970</v>
      </c>
      <c r="N17" s="73">
        <v>100</v>
      </c>
      <c r="O17" s="69"/>
      <c r="P17" s="64"/>
    </row>
    <row r="18" spans="1:16" ht="15" customHeight="1" x14ac:dyDescent="0.25">
      <c r="A18" s="8">
        <v>4</v>
      </c>
      <c r="B18" s="62">
        <f>'Gowning room 1 (11067)'!B18:B18</f>
        <v>0</v>
      </c>
      <c r="C18" s="58"/>
      <c r="D18" s="43"/>
      <c r="F18" s="1"/>
      <c r="G18" s="19"/>
      <c r="H18" s="63">
        <v>2816000</v>
      </c>
      <c r="I18" s="63">
        <f t="shared" si="0"/>
        <v>3520000</v>
      </c>
      <c r="J18" s="63">
        <v>23200</v>
      </c>
      <c r="K18" s="65">
        <f t="shared" si="1"/>
        <v>29000</v>
      </c>
      <c r="L18" s="72">
        <v>43152</v>
      </c>
      <c r="M18" s="74">
        <v>760</v>
      </c>
      <c r="N18" s="73">
        <v>70</v>
      </c>
      <c r="O18" s="69"/>
      <c r="P18" s="64"/>
    </row>
    <row r="19" spans="1:16" ht="15" customHeight="1" x14ac:dyDescent="0.25">
      <c r="A19" s="8">
        <v>5</v>
      </c>
      <c r="B19" s="62">
        <f>'Gowning room 1 (11067)'!B19:B19</f>
        <v>0</v>
      </c>
      <c r="C19" s="58"/>
      <c r="D19" s="43"/>
      <c r="F19" s="1"/>
      <c r="G19" s="19"/>
      <c r="H19" s="63">
        <v>2816000</v>
      </c>
      <c r="I19" s="63">
        <f t="shared" si="0"/>
        <v>3520000</v>
      </c>
      <c r="J19" s="63">
        <v>23200</v>
      </c>
      <c r="K19" s="65">
        <f t="shared" si="1"/>
        <v>29000</v>
      </c>
      <c r="L19" s="72">
        <v>43159</v>
      </c>
      <c r="M19" s="74">
        <v>4610</v>
      </c>
      <c r="N19" s="73">
        <v>780</v>
      </c>
      <c r="O19" s="69"/>
      <c r="P19" s="64"/>
    </row>
    <row r="20" spans="1:16" ht="15" customHeight="1" x14ac:dyDescent="0.25">
      <c r="A20" s="8">
        <v>6</v>
      </c>
      <c r="B20" s="62">
        <f>'Gowning room 1 (11067)'!B20:B20</f>
        <v>0</v>
      </c>
      <c r="C20" s="58"/>
      <c r="D20" s="43"/>
      <c r="F20" s="1"/>
      <c r="G20" s="19"/>
      <c r="H20" s="63">
        <v>2816000</v>
      </c>
      <c r="I20" s="63">
        <f t="shared" si="0"/>
        <v>3520000</v>
      </c>
      <c r="J20" s="63">
        <v>23200</v>
      </c>
      <c r="K20" s="65">
        <f t="shared" si="1"/>
        <v>29000</v>
      </c>
      <c r="L20" s="72">
        <v>43165</v>
      </c>
      <c r="M20" s="74">
        <v>2690</v>
      </c>
      <c r="N20" s="73">
        <v>740</v>
      </c>
      <c r="O20" s="69"/>
      <c r="P20" s="64"/>
    </row>
    <row r="21" spans="1:16" ht="15" customHeight="1" x14ac:dyDescent="0.25">
      <c r="A21" s="8">
        <v>7</v>
      </c>
      <c r="B21" s="62">
        <f>'Gowning room 1 (11067)'!B21:B21</f>
        <v>0</v>
      </c>
      <c r="C21" s="58"/>
      <c r="D21" s="43"/>
      <c r="F21" s="1"/>
      <c r="G21" s="19"/>
      <c r="H21" s="63">
        <v>2816000</v>
      </c>
      <c r="I21" s="63">
        <f t="shared" si="0"/>
        <v>3520000</v>
      </c>
      <c r="J21" s="63">
        <v>23200</v>
      </c>
      <c r="K21" s="65">
        <f t="shared" si="1"/>
        <v>29000</v>
      </c>
      <c r="L21" s="72">
        <v>43178</v>
      </c>
      <c r="M21" s="74">
        <v>8420</v>
      </c>
      <c r="N21" s="73">
        <v>710</v>
      </c>
      <c r="O21" s="69"/>
      <c r="P21" s="64"/>
    </row>
    <row r="22" spans="1:16" ht="15" customHeight="1" x14ac:dyDescent="0.25">
      <c r="A22" s="8">
        <v>8</v>
      </c>
      <c r="B22" s="62">
        <f>'Gowning room 1 (11067)'!B22:B22</f>
        <v>0</v>
      </c>
      <c r="C22" s="58"/>
      <c r="D22" s="43"/>
      <c r="F22" s="1"/>
      <c r="G22" s="19"/>
      <c r="H22" s="63">
        <v>2816000</v>
      </c>
      <c r="I22" s="63">
        <f t="shared" si="0"/>
        <v>3520000</v>
      </c>
      <c r="J22" s="63">
        <v>23200</v>
      </c>
      <c r="K22" s="65">
        <f t="shared" si="1"/>
        <v>29000</v>
      </c>
      <c r="L22" s="72">
        <v>43193</v>
      </c>
      <c r="M22" s="74">
        <v>4700</v>
      </c>
      <c r="N22" s="73">
        <v>690</v>
      </c>
      <c r="O22" s="66"/>
      <c r="P22" s="64"/>
    </row>
    <row r="23" spans="1:16" ht="15" customHeight="1" x14ac:dyDescent="0.25">
      <c r="A23" s="8">
        <v>9</v>
      </c>
      <c r="B23" s="62">
        <f>'Gowning room 1 (11067)'!B23:B23</f>
        <v>0</v>
      </c>
      <c r="C23" s="58"/>
      <c r="D23" s="43"/>
      <c r="F23" s="1"/>
      <c r="G23" s="19"/>
      <c r="H23" s="63">
        <v>2816000</v>
      </c>
      <c r="I23" s="63">
        <f t="shared" si="0"/>
        <v>3520000</v>
      </c>
      <c r="J23" s="63">
        <v>23200</v>
      </c>
      <c r="K23" s="65">
        <f t="shared" si="1"/>
        <v>29000</v>
      </c>
      <c r="L23" s="72">
        <v>43207</v>
      </c>
      <c r="M23" s="74">
        <v>3530</v>
      </c>
      <c r="N23" s="73">
        <v>680</v>
      </c>
      <c r="O23" s="66"/>
      <c r="P23" s="64"/>
    </row>
    <row r="24" spans="1:16" ht="15" customHeight="1" x14ac:dyDescent="0.25">
      <c r="A24" s="8">
        <v>10</v>
      </c>
      <c r="B24" s="62">
        <f>'Gowning room 1 (11067)'!B24:B24</f>
        <v>0</v>
      </c>
      <c r="C24" s="58"/>
      <c r="D24" s="43"/>
      <c r="F24" s="1"/>
      <c r="G24" s="19"/>
      <c r="H24" s="63">
        <v>2816000</v>
      </c>
      <c r="I24" s="63">
        <f t="shared" si="0"/>
        <v>3520000</v>
      </c>
      <c r="J24" s="63">
        <v>23200</v>
      </c>
      <c r="K24" s="65">
        <f t="shared" si="1"/>
        <v>29000</v>
      </c>
      <c r="L24" s="72">
        <v>43224</v>
      </c>
      <c r="M24" s="74">
        <v>280</v>
      </c>
      <c r="N24" s="73">
        <v>150</v>
      </c>
      <c r="O24" s="66"/>
      <c r="P24" s="64"/>
    </row>
    <row r="25" spans="1:16" ht="15" customHeight="1" x14ac:dyDescent="0.25">
      <c r="A25" s="8">
        <v>11</v>
      </c>
      <c r="B25" s="62">
        <f>'Gowning room 1 (11067)'!B25:B25</f>
        <v>0</v>
      </c>
      <c r="C25" s="58"/>
      <c r="D25" s="43"/>
      <c r="F25" s="1"/>
      <c r="G25" s="19"/>
      <c r="H25" s="63">
        <v>2816000</v>
      </c>
      <c r="I25" s="63">
        <f t="shared" si="0"/>
        <v>3520000</v>
      </c>
      <c r="J25" s="63">
        <v>23200</v>
      </c>
      <c r="K25" s="65">
        <f t="shared" si="1"/>
        <v>29000</v>
      </c>
      <c r="L25" s="72">
        <v>43239</v>
      </c>
      <c r="M25" s="74">
        <v>3350</v>
      </c>
      <c r="N25" s="73">
        <v>520</v>
      </c>
      <c r="O25" s="66"/>
      <c r="P25" s="64"/>
    </row>
    <row r="26" spans="1:16" ht="15" customHeight="1" x14ac:dyDescent="0.25">
      <c r="A26" s="8">
        <v>12</v>
      </c>
      <c r="B26" s="62">
        <f>'Gowning room 1 (11067)'!B26:B26</f>
        <v>0</v>
      </c>
      <c r="C26" s="58"/>
      <c r="D26" s="43"/>
      <c r="F26" s="1"/>
      <c r="G26" s="19"/>
      <c r="H26" s="63">
        <v>2816000</v>
      </c>
      <c r="I26" s="63">
        <f t="shared" si="0"/>
        <v>3520000</v>
      </c>
      <c r="J26" s="63">
        <v>23200</v>
      </c>
      <c r="K26" s="65">
        <f t="shared" si="1"/>
        <v>29000</v>
      </c>
      <c r="L26" s="72">
        <v>43255</v>
      </c>
      <c r="M26" s="74">
        <v>990</v>
      </c>
      <c r="N26" s="73">
        <v>320</v>
      </c>
      <c r="O26" s="66"/>
      <c r="P26" s="64"/>
    </row>
    <row r="27" spans="1:16" ht="15" customHeight="1" x14ac:dyDescent="0.25">
      <c r="A27" s="8">
        <v>13</v>
      </c>
      <c r="B27" s="62">
        <f>'Gowning room 1 (11067)'!B27:B27</f>
        <v>0</v>
      </c>
      <c r="C27" s="58"/>
      <c r="D27" s="43"/>
      <c r="F27" s="1"/>
      <c r="G27" s="19"/>
      <c r="H27" s="63">
        <v>2816000</v>
      </c>
      <c r="I27" s="63">
        <f t="shared" si="0"/>
        <v>3520000</v>
      </c>
      <c r="J27" s="63">
        <v>23200</v>
      </c>
      <c r="K27" s="65">
        <f t="shared" si="1"/>
        <v>29000</v>
      </c>
      <c r="L27" s="72">
        <v>43269</v>
      </c>
      <c r="M27" s="74">
        <v>6680</v>
      </c>
      <c r="N27" s="73">
        <v>450</v>
      </c>
      <c r="O27" s="66"/>
      <c r="P27" s="64"/>
    </row>
    <row r="28" spans="1:16" ht="15" customHeight="1" x14ac:dyDescent="0.25">
      <c r="A28" s="8" t="s">
        <v>8</v>
      </c>
      <c r="B28" s="20"/>
      <c r="C28" s="32">
        <f>ROUNDUP(AVERAGE(C15:C27), 0)</f>
        <v>12400</v>
      </c>
      <c r="D28" s="8">
        <f>ROUNDUP(AVERAGE(D15:D27), 0)</f>
        <v>2725</v>
      </c>
      <c r="F28" s="1"/>
      <c r="G28" s="45"/>
      <c r="H28" s="63">
        <v>2816000</v>
      </c>
      <c r="I28" s="63">
        <f t="shared" si="0"/>
        <v>3520000</v>
      </c>
      <c r="J28" s="63">
        <v>23200</v>
      </c>
      <c r="K28" s="65">
        <f t="shared" si="1"/>
        <v>29000</v>
      </c>
      <c r="L28" s="72">
        <v>43285</v>
      </c>
      <c r="M28" s="74">
        <v>2730</v>
      </c>
      <c r="N28" s="73">
        <v>420</v>
      </c>
      <c r="O28" s="66"/>
      <c r="P28" s="64"/>
    </row>
    <row r="29" spans="1:16" ht="15" customHeight="1" x14ac:dyDescent="0.25">
      <c r="A29" s="8" t="s">
        <v>9</v>
      </c>
      <c r="B29" s="21"/>
      <c r="C29" s="32">
        <f>MIN(C15:C27)</f>
        <v>720</v>
      </c>
      <c r="D29" s="8">
        <f>MIN(D15:D27)</f>
        <v>160</v>
      </c>
      <c r="F29" s="1"/>
      <c r="G29" s="45"/>
      <c r="H29" s="63">
        <v>2816000</v>
      </c>
      <c r="I29" s="63">
        <f t="shared" si="0"/>
        <v>3520000</v>
      </c>
      <c r="J29" s="63">
        <v>23200</v>
      </c>
      <c r="K29" s="65">
        <f t="shared" si="1"/>
        <v>29000</v>
      </c>
      <c r="L29" s="72">
        <v>43298</v>
      </c>
      <c r="M29" s="74">
        <v>720</v>
      </c>
      <c r="N29" s="73">
        <v>30</v>
      </c>
      <c r="O29" s="66"/>
      <c r="P29" s="64"/>
    </row>
    <row r="30" spans="1:16" ht="15" customHeight="1" x14ac:dyDescent="0.25">
      <c r="A30" s="8" t="s">
        <v>10</v>
      </c>
      <c r="B30" s="21"/>
      <c r="C30" s="32">
        <f>MAX(C15:C27)</f>
        <v>24080</v>
      </c>
      <c r="D30" s="8">
        <f>MAX(D15:D27)</f>
        <v>5290</v>
      </c>
      <c r="F30" s="1"/>
      <c r="G30" s="45"/>
      <c r="H30" s="63">
        <v>2816000</v>
      </c>
      <c r="I30" s="63">
        <f t="shared" si="0"/>
        <v>3520000</v>
      </c>
      <c r="J30" s="63">
        <v>23200</v>
      </c>
      <c r="K30" s="65">
        <f t="shared" si="1"/>
        <v>29000</v>
      </c>
      <c r="L30" s="72">
        <v>43315</v>
      </c>
      <c r="M30" s="74">
        <v>280</v>
      </c>
      <c r="N30" s="73">
        <v>110</v>
      </c>
      <c r="O30" s="66"/>
      <c r="P30" s="64"/>
    </row>
    <row r="31" spans="1:16" ht="15" customHeight="1" x14ac:dyDescent="0.25">
      <c r="A31" s="8" t="s">
        <v>11</v>
      </c>
      <c r="B31" s="21"/>
      <c r="C31" s="31">
        <f>STDEV(C15:C27)</f>
        <v>16518.014408517749</v>
      </c>
      <c r="D31" s="22">
        <f>STDEV(D15:D27)</f>
        <v>3627.4577874869888</v>
      </c>
      <c r="F31" s="1"/>
      <c r="G31" s="23"/>
      <c r="H31" s="63">
        <v>2816000</v>
      </c>
      <c r="I31" s="63">
        <f t="shared" si="0"/>
        <v>3520000</v>
      </c>
      <c r="J31" s="63">
        <v>23200</v>
      </c>
      <c r="K31" s="65">
        <f t="shared" si="1"/>
        <v>29000</v>
      </c>
      <c r="L31" s="72">
        <v>43329</v>
      </c>
      <c r="M31" s="74">
        <v>220</v>
      </c>
      <c r="N31" s="73">
        <v>40</v>
      </c>
      <c r="O31" s="78"/>
      <c r="P31" s="64"/>
    </row>
    <row r="32" spans="1:16" ht="15" customHeight="1" x14ac:dyDescent="0.25">
      <c r="A32" s="8" t="s">
        <v>12</v>
      </c>
      <c r="B32" s="21"/>
      <c r="C32" s="31">
        <f>IF(C28=0, "NA", C31*100/C28)</f>
        <v>133.20979361707862</v>
      </c>
      <c r="D32" s="22">
        <f>IF(D28=0, "NA", D31*100/D28)</f>
        <v>133.11771697199958</v>
      </c>
      <c r="F32" s="1"/>
      <c r="G32" s="23"/>
      <c r="H32" s="63">
        <v>2816000</v>
      </c>
      <c r="I32" s="63">
        <f t="shared" si="0"/>
        <v>3520000</v>
      </c>
      <c r="J32" s="63">
        <v>23200</v>
      </c>
      <c r="K32" s="65">
        <f t="shared" si="1"/>
        <v>29000</v>
      </c>
      <c r="L32" s="72">
        <v>43348</v>
      </c>
      <c r="M32" s="74">
        <v>3410</v>
      </c>
      <c r="N32" s="73">
        <v>90</v>
      </c>
      <c r="O32" s="78"/>
      <c r="P32" s="64"/>
    </row>
    <row r="33" spans="1:19" ht="13.5" customHeight="1" x14ac:dyDescent="0.25">
      <c r="A33" s="108" t="s">
        <v>31</v>
      </c>
      <c r="B33" s="108"/>
      <c r="C33" s="108"/>
      <c r="D33" s="108"/>
      <c r="H33" s="63">
        <v>2816000</v>
      </c>
      <c r="I33" s="63">
        <f t="shared" si="0"/>
        <v>3520000</v>
      </c>
      <c r="J33" s="63">
        <v>23200</v>
      </c>
      <c r="K33" s="65">
        <f t="shared" si="1"/>
        <v>29000</v>
      </c>
      <c r="L33" s="72">
        <v>43362</v>
      </c>
      <c r="M33" s="74">
        <v>6960</v>
      </c>
      <c r="N33" s="73">
        <v>1950</v>
      </c>
      <c r="O33" s="78"/>
      <c r="P33" s="64"/>
    </row>
    <row r="34" spans="1:19" ht="13.5" customHeight="1" x14ac:dyDescent="0.25">
      <c r="A34" s="109" t="s">
        <v>35</v>
      </c>
      <c r="B34" s="110"/>
      <c r="C34" s="110"/>
      <c r="D34" s="110"/>
      <c r="H34" s="63">
        <v>2816000</v>
      </c>
      <c r="I34" s="63">
        <f t="shared" si="0"/>
        <v>3520000</v>
      </c>
      <c r="J34" s="63">
        <v>23200</v>
      </c>
      <c r="K34" s="65">
        <f t="shared" si="1"/>
        <v>29000</v>
      </c>
      <c r="L34" s="72">
        <v>43377</v>
      </c>
      <c r="M34" s="74">
        <v>1850</v>
      </c>
      <c r="N34" s="73">
        <v>440</v>
      </c>
      <c r="O34" s="79"/>
      <c r="P34" s="64"/>
    </row>
    <row r="35" spans="1:19" ht="15" customHeight="1" x14ac:dyDescent="0.25">
      <c r="A35" s="8" t="s">
        <v>8</v>
      </c>
      <c r="B35" s="21"/>
      <c r="C35" s="8">
        <f>M31</f>
        <v>220</v>
      </c>
      <c r="D35" s="8">
        <f>N31</f>
        <v>40</v>
      </c>
      <c r="G35" s="45"/>
      <c r="H35" s="63">
        <v>2816000</v>
      </c>
      <c r="I35" s="63">
        <f t="shared" si="0"/>
        <v>3520000</v>
      </c>
      <c r="J35" s="63">
        <v>23200</v>
      </c>
      <c r="K35" s="65">
        <f t="shared" si="1"/>
        <v>29000</v>
      </c>
      <c r="L35" s="72">
        <v>43391</v>
      </c>
      <c r="M35" s="74">
        <v>1610</v>
      </c>
      <c r="N35" s="73">
        <v>260</v>
      </c>
      <c r="O35" s="79"/>
      <c r="P35" s="64"/>
    </row>
    <row r="36" spans="1:19" ht="15" customHeight="1" x14ac:dyDescent="0.25">
      <c r="A36" s="8" t="s">
        <v>9</v>
      </c>
      <c r="B36" s="21"/>
      <c r="C36" s="8">
        <f t="shared" ref="C36:D39" si="2">M32</f>
        <v>3410</v>
      </c>
      <c r="D36" s="8">
        <f t="shared" si="2"/>
        <v>90</v>
      </c>
      <c r="G36" s="45"/>
      <c r="H36" s="63">
        <v>2816000</v>
      </c>
      <c r="I36" s="63">
        <f t="shared" si="0"/>
        <v>3520000</v>
      </c>
      <c r="J36" s="63">
        <v>23200</v>
      </c>
      <c r="K36" s="65">
        <f t="shared" si="1"/>
        <v>29000</v>
      </c>
      <c r="L36" s="72">
        <v>43410</v>
      </c>
      <c r="M36" s="74">
        <v>1540</v>
      </c>
      <c r="N36" s="73">
        <v>160</v>
      </c>
      <c r="O36" s="66"/>
      <c r="P36" s="64"/>
    </row>
    <row r="37" spans="1:19" ht="15" customHeight="1" x14ac:dyDescent="0.25">
      <c r="A37" s="8" t="s">
        <v>10</v>
      </c>
      <c r="B37" s="21"/>
      <c r="C37" s="8">
        <f t="shared" si="2"/>
        <v>6960</v>
      </c>
      <c r="D37" s="8">
        <f t="shared" si="2"/>
        <v>1950</v>
      </c>
      <c r="G37" s="45"/>
      <c r="H37" s="63">
        <v>2816000</v>
      </c>
      <c r="I37" s="63">
        <f t="shared" si="0"/>
        <v>3520000</v>
      </c>
      <c r="J37" s="63">
        <v>23200</v>
      </c>
      <c r="K37" s="65">
        <f t="shared" si="1"/>
        <v>29000</v>
      </c>
      <c r="L37" s="72">
        <v>43423</v>
      </c>
      <c r="M37" s="74">
        <v>620</v>
      </c>
      <c r="N37" s="73">
        <v>70</v>
      </c>
      <c r="O37" s="66"/>
      <c r="P37" s="64"/>
    </row>
    <row r="38" spans="1:19" ht="15" customHeight="1" x14ac:dyDescent="0.25">
      <c r="A38" s="8" t="s">
        <v>11</v>
      </c>
      <c r="B38" s="21"/>
      <c r="C38" s="22">
        <f t="shared" si="2"/>
        <v>1850</v>
      </c>
      <c r="D38" s="22">
        <f t="shared" si="2"/>
        <v>440</v>
      </c>
      <c r="G38" s="45"/>
      <c r="H38" s="63">
        <v>2816000</v>
      </c>
      <c r="I38" s="63">
        <f t="shared" si="0"/>
        <v>3520000</v>
      </c>
      <c r="J38" s="63">
        <v>23200</v>
      </c>
      <c r="K38" s="65">
        <f t="shared" si="1"/>
        <v>29000</v>
      </c>
      <c r="L38" s="72">
        <v>43438</v>
      </c>
      <c r="M38" s="74">
        <v>1840</v>
      </c>
      <c r="N38" s="73">
        <v>240</v>
      </c>
      <c r="O38" s="66"/>
      <c r="P38" s="64"/>
      <c r="Q38" s="7"/>
      <c r="R38" s="7"/>
      <c r="S38" s="7"/>
    </row>
    <row r="39" spans="1:19" ht="15" customHeight="1" x14ac:dyDescent="0.25">
      <c r="A39" s="8" t="s">
        <v>12</v>
      </c>
      <c r="B39" s="21"/>
      <c r="C39" s="22">
        <f t="shared" si="2"/>
        <v>1610</v>
      </c>
      <c r="D39" s="22">
        <f t="shared" si="2"/>
        <v>260</v>
      </c>
      <c r="G39" s="45"/>
      <c r="H39" s="63">
        <v>2816000</v>
      </c>
      <c r="I39" s="63">
        <f t="shared" si="0"/>
        <v>3520000</v>
      </c>
      <c r="J39" s="63">
        <v>23200</v>
      </c>
      <c r="K39" s="65">
        <f t="shared" si="1"/>
        <v>29000</v>
      </c>
      <c r="L39" s="72">
        <v>43453</v>
      </c>
      <c r="M39" s="74">
        <v>2080</v>
      </c>
      <c r="N39" s="73">
        <v>320</v>
      </c>
      <c r="O39" s="66"/>
      <c r="P39" s="75"/>
      <c r="Q39" s="59"/>
      <c r="R39" s="7"/>
      <c r="S39" s="7"/>
    </row>
    <row r="40" spans="1:19" ht="15.9" customHeight="1" x14ac:dyDescent="0.25">
      <c r="H40" s="63">
        <v>2816000</v>
      </c>
      <c r="I40" s="63">
        <f t="shared" si="0"/>
        <v>3520000</v>
      </c>
      <c r="J40" s="63">
        <v>23200</v>
      </c>
      <c r="K40" s="65">
        <f t="shared" si="1"/>
        <v>29000</v>
      </c>
      <c r="L40" s="90">
        <v>43468</v>
      </c>
      <c r="M40" s="63">
        <v>7080</v>
      </c>
      <c r="N40" s="63">
        <v>630</v>
      </c>
      <c r="O40" s="78">
        <v>4000000</v>
      </c>
      <c r="P40" s="43">
        <v>35000</v>
      </c>
      <c r="Q40" s="59"/>
      <c r="R40" s="7"/>
      <c r="S40" s="7"/>
    </row>
    <row r="41" spans="1:19" ht="15.9" customHeight="1" x14ac:dyDescent="0.25">
      <c r="A41" s="25"/>
      <c r="H41" s="63">
        <v>2816000</v>
      </c>
      <c r="I41" s="63">
        <f t="shared" si="0"/>
        <v>3520000</v>
      </c>
      <c r="J41" s="63">
        <v>23200</v>
      </c>
      <c r="K41" s="65">
        <f t="shared" si="1"/>
        <v>29000</v>
      </c>
      <c r="L41" s="90">
        <v>43483</v>
      </c>
      <c r="M41" s="63">
        <v>1750</v>
      </c>
      <c r="N41" s="63">
        <v>470</v>
      </c>
      <c r="O41" s="66"/>
      <c r="P41" s="76"/>
      <c r="Q41" s="60"/>
      <c r="R41" s="7"/>
      <c r="S41" s="7"/>
    </row>
    <row r="42" spans="1:19" ht="15.9" customHeight="1" x14ac:dyDescent="0.25">
      <c r="H42" s="63">
        <v>2816000</v>
      </c>
      <c r="I42" s="63">
        <f t="shared" si="0"/>
        <v>3520000</v>
      </c>
      <c r="J42" s="63">
        <v>23200</v>
      </c>
      <c r="K42" s="65">
        <f t="shared" si="1"/>
        <v>29000</v>
      </c>
      <c r="L42" s="90">
        <v>43504</v>
      </c>
      <c r="M42" s="63">
        <v>320</v>
      </c>
      <c r="N42" s="63">
        <v>30</v>
      </c>
      <c r="O42" s="66"/>
      <c r="P42" s="77"/>
      <c r="Q42" s="51"/>
      <c r="R42" s="7"/>
      <c r="S42" s="7"/>
    </row>
    <row r="43" spans="1:19" ht="15.9" customHeight="1" x14ac:dyDescent="0.25">
      <c r="H43" s="63">
        <v>2816000</v>
      </c>
      <c r="I43" s="63">
        <f t="shared" si="0"/>
        <v>3520000</v>
      </c>
      <c r="J43" s="63">
        <v>23200</v>
      </c>
      <c r="K43" s="65">
        <f t="shared" si="1"/>
        <v>29000</v>
      </c>
      <c r="L43" s="90">
        <v>43518</v>
      </c>
      <c r="M43" s="63">
        <v>210</v>
      </c>
      <c r="N43" s="63">
        <v>0</v>
      </c>
      <c r="O43" s="66"/>
      <c r="P43" s="77"/>
      <c r="Q43" s="51"/>
      <c r="R43" s="7"/>
      <c r="S43" s="7"/>
    </row>
    <row r="44" spans="1:19" ht="15.9" customHeight="1" x14ac:dyDescent="0.25">
      <c r="H44" s="63">
        <v>2816000</v>
      </c>
      <c r="I44" s="63">
        <f t="shared" si="0"/>
        <v>3520000</v>
      </c>
      <c r="J44" s="63">
        <v>23200</v>
      </c>
      <c r="K44" s="65">
        <f t="shared" si="1"/>
        <v>29000</v>
      </c>
      <c r="L44" s="90">
        <v>43531</v>
      </c>
      <c r="M44" s="63">
        <v>1600</v>
      </c>
      <c r="N44" s="63">
        <v>270</v>
      </c>
      <c r="O44" s="66"/>
      <c r="P44" s="77"/>
      <c r="Q44" s="51"/>
      <c r="R44" s="7"/>
      <c r="S44" s="7"/>
    </row>
    <row r="45" spans="1:19" ht="15.9" customHeight="1" x14ac:dyDescent="0.25">
      <c r="H45" s="63">
        <v>2816000</v>
      </c>
      <c r="I45" s="63">
        <f t="shared" si="0"/>
        <v>3520000</v>
      </c>
      <c r="J45" s="63">
        <v>23200</v>
      </c>
      <c r="K45" s="65">
        <f t="shared" si="1"/>
        <v>29000</v>
      </c>
      <c r="L45" s="90">
        <v>43545</v>
      </c>
      <c r="M45" s="63">
        <v>2380</v>
      </c>
      <c r="N45" s="63">
        <v>190</v>
      </c>
      <c r="O45" s="66"/>
      <c r="P45" s="77"/>
      <c r="Q45" s="51"/>
      <c r="R45" s="7"/>
      <c r="S45" s="7"/>
    </row>
    <row r="46" spans="1:19" ht="15.9" customHeight="1" x14ac:dyDescent="0.25">
      <c r="H46" s="63">
        <v>2816000</v>
      </c>
      <c r="I46" s="63">
        <f t="shared" si="0"/>
        <v>3520000</v>
      </c>
      <c r="J46" s="63">
        <v>23200</v>
      </c>
      <c r="K46" s="65">
        <f t="shared" si="1"/>
        <v>29000</v>
      </c>
      <c r="L46" s="90">
        <v>43559</v>
      </c>
      <c r="M46" s="63">
        <v>790</v>
      </c>
      <c r="N46" s="63">
        <v>30</v>
      </c>
      <c r="O46" s="66"/>
      <c r="P46" s="77"/>
      <c r="Q46" s="51"/>
      <c r="R46" s="7"/>
      <c r="S46" s="7"/>
    </row>
    <row r="47" spans="1:19" ht="15.9" customHeight="1" x14ac:dyDescent="0.25">
      <c r="H47" s="63">
        <v>2816000</v>
      </c>
      <c r="I47" s="63">
        <f t="shared" si="0"/>
        <v>3520000</v>
      </c>
      <c r="J47" s="63">
        <v>23200</v>
      </c>
      <c r="K47" s="65">
        <f t="shared" si="1"/>
        <v>29000</v>
      </c>
      <c r="L47" s="90">
        <v>43572</v>
      </c>
      <c r="M47" s="63">
        <v>780</v>
      </c>
      <c r="N47" s="63">
        <v>30</v>
      </c>
      <c r="O47" s="66"/>
      <c r="P47" s="77"/>
      <c r="Q47" s="51"/>
      <c r="R47" s="7"/>
      <c r="S47" s="7"/>
    </row>
    <row r="48" spans="1:19" ht="15.9" customHeight="1" x14ac:dyDescent="0.25">
      <c r="H48" s="63">
        <v>2816000</v>
      </c>
      <c r="I48" s="63">
        <f t="shared" si="0"/>
        <v>3520000</v>
      </c>
      <c r="J48" s="63">
        <v>23200</v>
      </c>
      <c r="K48" s="65">
        <f t="shared" si="1"/>
        <v>29000</v>
      </c>
      <c r="L48" s="90">
        <v>43594</v>
      </c>
      <c r="M48" s="63">
        <v>1910</v>
      </c>
      <c r="N48" s="63">
        <v>310</v>
      </c>
      <c r="O48" s="66"/>
      <c r="P48" s="77"/>
      <c r="Q48" s="51"/>
      <c r="R48" s="7"/>
      <c r="S48" s="7"/>
    </row>
    <row r="49" spans="1:23" ht="15.9" customHeight="1" x14ac:dyDescent="0.25">
      <c r="H49" s="63">
        <v>2816000</v>
      </c>
      <c r="I49" s="63">
        <f t="shared" si="0"/>
        <v>3520000</v>
      </c>
      <c r="J49" s="63">
        <v>23200</v>
      </c>
      <c r="K49" s="65">
        <f t="shared" si="1"/>
        <v>29000</v>
      </c>
      <c r="L49" s="90">
        <v>43608</v>
      </c>
      <c r="M49" s="63">
        <v>410</v>
      </c>
      <c r="N49" s="63">
        <v>20</v>
      </c>
      <c r="O49" s="66"/>
      <c r="P49" s="77"/>
      <c r="Q49" s="51"/>
      <c r="R49" s="7"/>
      <c r="S49" s="7"/>
    </row>
    <row r="50" spans="1:23" ht="15.9" customHeight="1" x14ac:dyDescent="0.25">
      <c r="H50" s="63">
        <v>2816000</v>
      </c>
      <c r="I50" s="63">
        <f t="shared" si="0"/>
        <v>3520000</v>
      </c>
      <c r="J50" s="63">
        <v>23200</v>
      </c>
      <c r="K50" s="65">
        <f t="shared" si="1"/>
        <v>29000</v>
      </c>
      <c r="L50" s="90">
        <v>43618</v>
      </c>
      <c r="M50" s="63">
        <v>4200</v>
      </c>
      <c r="N50" s="63">
        <v>510</v>
      </c>
      <c r="O50" s="66"/>
      <c r="P50" s="77"/>
      <c r="Q50" s="51"/>
      <c r="R50" s="7"/>
      <c r="S50" s="7"/>
    </row>
    <row r="51" spans="1:23" ht="15.9" customHeight="1" x14ac:dyDescent="0.25">
      <c r="H51" s="63">
        <v>2816000</v>
      </c>
      <c r="I51" s="63">
        <f t="shared" si="0"/>
        <v>3520000</v>
      </c>
      <c r="J51" s="63">
        <v>23200</v>
      </c>
      <c r="K51" s="65">
        <f t="shared" si="1"/>
        <v>29000</v>
      </c>
      <c r="L51" s="90">
        <v>43636</v>
      </c>
      <c r="M51" s="63">
        <v>490</v>
      </c>
      <c r="N51" s="63">
        <v>40</v>
      </c>
      <c r="O51" s="66"/>
      <c r="P51" s="77"/>
      <c r="Q51" s="51"/>
      <c r="R51" s="7"/>
      <c r="S51" s="7"/>
    </row>
    <row r="52" spans="1:23" ht="15.9" customHeight="1" x14ac:dyDescent="0.25">
      <c r="A52" s="6"/>
      <c r="B52" s="6"/>
      <c r="C52" s="6"/>
      <c r="D52" s="6"/>
      <c r="E52" s="6"/>
      <c r="F52" s="6"/>
      <c r="H52" s="63">
        <v>2816000</v>
      </c>
      <c r="I52" s="63">
        <f t="shared" si="0"/>
        <v>3520000</v>
      </c>
      <c r="J52" s="63">
        <v>23200</v>
      </c>
      <c r="K52" s="65">
        <f t="shared" si="1"/>
        <v>29000</v>
      </c>
      <c r="L52" s="90">
        <v>43651</v>
      </c>
      <c r="M52" s="63">
        <v>880</v>
      </c>
      <c r="N52" s="63">
        <v>70</v>
      </c>
      <c r="O52" s="66"/>
      <c r="P52" s="64"/>
      <c r="Q52" s="7"/>
      <c r="R52" s="7"/>
      <c r="S52" s="7"/>
    </row>
    <row r="53" spans="1:23" s="26" customFormat="1" ht="13.5" customHeight="1" x14ac:dyDescent="0.25">
      <c r="A53" s="107" t="s">
        <v>59</v>
      </c>
      <c r="B53" s="107"/>
      <c r="C53" s="107"/>
      <c r="D53" s="107"/>
      <c r="E53" s="107"/>
      <c r="F53" s="107"/>
      <c r="G53" s="46"/>
      <c r="H53" s="63">
        <v>2816000</v>
      </c>
      <c r="I53" s="63">
        <f t="shared" si="0"/>
        <v>3520000</v>
      </c>
      <c r="J53" s="63">
        <v>23200</v>
      </c>
      <c r="K53" s="65">
        <f t="shared" si="1"/>
        <v>29000</v>
      </c>
      <c r="L53" s="90">
        <v>43664</v>
      </c>
      <c r="M53" s="63">
        <v>1550</v>
      </c>
      <c r="N53" s="63">
        <v>170</v>
      </c>
      <c r="O53" s="66"/>
      <c r="P53" s="64"/>
      <c r="Q53" s="7"/>
      <c r="R53" s="7"/>
      <c r="S53" s="7"/>
      <c r="T53" s="5"/>
      <c r="U53" s="5"/>
      <c r="V53" s="5"/>
      <c r="W53" s="5"/>
    </row>
    <row r="54" spans="1:23" s="26" customFormat="1" ht="15" customHeight="1" x14ac:dyDescent="0.25">
      <c r="A54" s="106" t="s">
        <v>60</v>
      </c>
      <c r="B54" s="107"/>
      <c r="C54" s="107"/>
      <c r="D54" s="107"/>
      <c r="E54" s="107"/>
      <c r="F54" s="107"/>
      <c r="G54" s="46"/>
      <c r="H54" s="63">
        <v>2816000</v>
      </c>
      <c r="I54" s="63">
        <f t="shared" si="0"/>
        <v>3520000</v>
      </c>
      <c r="J54" s="63">
        <v>23200</v>
      </c>
      <c r="K54" s="65">
        <f t="shared" si="1"/>
        <v>29000</v>
      </c>
      <c r="L54" s="90">
        <v>43683</v>
      </c>
      <c r="M54" s="63">
        <v>12320</v>
      </c>
      <c r="N54" s="63">
        <v>1600</v>
      </c>
      <c r="O54" s="66"/>
      <c r="P54" s="64"/>
      <c r="Q54" s="5"/>
      <c r="R54" s="5"/>
      <c r="S54" s="5"/>
      <c r="T54" s="5"/>
      <c r="U54" s="5"/>
      <c r="V54" s="5"/>
      <c r="W54" s="5"/>
    </row>
    <row r="55" spans="1:23" ht="15.9" customHeight="1" x14ac:dyDescent="0.25">
      <c r="H55" s="63">
        <v>2816000</v>
      </c>
      <c r="I55" s="63">
        <f t="shared" si="0"/>
        <v>3520000</v>
      </c>
      <c r="J55" s="63">
        <v>23200</v>
      </c>
      <c r="K55" s="65">
        <f t="shared" si="1"/>
        <v>29000</v>
      </c>
      <c r="L55" s="90">
        <v>43697</v>
      </c>
      <c r="M55" s="63">
        <v>3180</v>
      </c>
      <c r="N55" s="63">
        <v>530</v>
      </c>
      <c r="O55" s="66"/>
      <c r="P55" s="64"/>
    </row>
    <row r="56" spans="1:23" ht="15.9" customHeight="1" x14ac:dyDescent="0.25">
      <c r="A56" s="25"/>
      <c r="H56" s="63">
        <v>2816000</v>
      </c>
      <c r="I56" s="63">
        <f t="shared" si="0"/>
        <v>3520000</v>
      </c>
      <c r="J56" s="63">
        <v>23200</v>
      </c>
      <c r="K56" s="65">
        <f t="shared" si="1"/>
        <v>29000</v>
      </c>
      <c r="L56" s="90">
        <v>43711</v>
      </c>
      <c r="M56" s="63">
        <v>2090</v>
      </c>
      <c r="N56" s="63">
        <v>560</v>
      </c>
      <c r="O56" s="66"/>
      <c r="P56" s="64"/>
    </row>
    <row r="57" spans="1:23" ht="15.9" customHeight="1" x14ac:dyDescent="0.25">
      <c r="H57" s="63">
        <v>2816000</v>
      </c>
      <c r="I57" s="63">
        <f t="shared" si="0"/>
        <v>3520000</v>
      </c>
      <c r="J57" s="63">
        <v>23200</v>
      </c>
      <c r="K57" s="65">
        <f t="shared" si="1"/>
        <v>29000</v>
      </c>
      <c r="L57" s="90">
        <v>43726</v>
      </c>
      <c r="M57" s="63">
        <v>810</v>
      </c>
      <c r="N57" s="63">
        <v>170</v>
      </c>
      <c r="O57" s="66"/>
      <c r="P57" s="64"/>
    </row>
    <row r="58" spans="1:23" ht="15.9" customHeight="1" x14ac:dyDescent="0.25">
      <c r="H58" s="63">
        <v>2816000</v>
      </c>
      <c r="I58" s="63">
        <f t="shared" si="0"/>
        <v>3520000</v>
      </c>
      <c r="J58" s="63">
        <v>23200</v>
      </c>
      <c r="K58" s="65">
        <f t="shared" si="1"/>
        <v>29000</v>
      </c>
      <c r="L58" s="90">
        <v>43742</v>
      </c>
      <c r="M58" s="63">
        <v>450</v>
      </c>
      <c r="N58" s="63">
        <v>60</v>
      </c>
      <c r="O58" s="66"/>
      <c r="P58" s="64"/>
    </row>
    <row r="59" spans="1:23" ht="15.9" customHeight="1" x14ac:dyDescent="0.25">
      <c r="H59" s="63">
        <v>2816000</v>
      </c>
      <c r="I59" s="63">
        <f t="shared" si="0"/>
        <v>3520000</v>
      </c>
      <c r="J59" s="63">
        <v>23200</v>
      </c>
      <c r="K59" s="65">
        <f t="shared" si="1"/>
        <v>29000</v>
      </c>
      <c r="L59" s="90">
        <v>43756</v>
      </c>
      <c r="M59" s="63">
        <v>16250</v>
      </c>
      <c r="N59" s="63">
        <v>1090</v>
      </c>
      <c r="O59" s="66"/>
      <c r="P59" s="64"/>
    </row>
    <row r="60" spans="1:23" ht="15.9" customHeight="1" x14ac:dyDescent="0.25">
      <c r="H60" s="63">
        <v>2816000</v>
      </c>
      <c r="I60" s="63">
        <f t="shared" si="0"/>
        <v>3520000</v>
      </c>
      <c r="J60" s="63">
        <v>23200</v>
      </c>
      <c r="K60" s="65">
        <f t="shared" si="1"/>
        <v>29000</v>
      </c>
      <c r="L60" s="90">
        <v>43774</v>
      </c>
      <c r="M60" s="63">
        <v>1300</v>
      </c>
      <c r="N60" s="63">
        <v>260</v>
      </c>
      <c r="O60" s="66"/>
      <c r="P60" s="64"/>
    </row>
    <row r="61" spans="1:23" ht="15.9" customHeight="1" x14ac:dyDescent="0.25">
      <c r="H61" s="63">
        <v>2816000</v>
      </c>
      <c r="I61" s="63">
        <f t="shared" si="0"/>
        <v>3520000</v>
      </c>
      <c r="J61" s="63">
        <v>23200</v>
      </c>
      <c r="K61" s="65">
        <f t="shared" si="1"/>
        <v>29000</v>
      </c>
      <c r="L61" s="90">
        <v>43788</v>
      </c>
      <c r="M61" s="63">
        <v>730</v>
      </c>
      <c r="N61" s="63">
        <v>300</v>
      </c>
      <c r="O61" s="66"/>
      <c r="P61" s="64"/>
    </row>
    <row r="62" spans="1:23" ht="15.9" customHeight="1" x14ac:dyDescent="0.25">
      <c r="H62" s="63">
        <v>2816000</v>
      </c>
      <c r="I62" s="63">
        <f t="shared" si="0"/>
        <v>3520000</v>
      </c>
      <c r="J62" s="63">
        <v>23200</v>
      </c>
      <c r="K62" s="65">
        <f t="shared" si="1"/>
        <v>29000</v>
      </c>
      <c r="L62" s="90">
        <v>43805</v>
      </c>
      <c r="M62" s="63">
        <v>990</v>
      </c>
      <c r="N62" s="63">
        <v>220</v>
      </c>
      <c r="O62" s="66"/>
      <c r="P62" s="64"/>
    </row>
    <row r="63" spans="1:23" ht="15.9" customHeight="1" x14ac:dyDescent="0.25">
      <c r="H63" s="63">
        <v>2816000</v>
      </c>
      <c r="I63" s="63">
        <f t="shared" si="0"/>
        <v>3520000</v>
      </c>
      <c r="J63" s="63">
        <v>23200</v>
      </c>
      <c r="K63" s="65">
        <f t="shared" si="1"/>
        <v>29000</v>
      </c>
      <c r="L63" s="90">
        <v>43818</v>
      </c>
      <c r="M63" s="63">
        <v>1780</v>
      </c>
      <c r="N63" s="63">
        <v>680</v>
      </c>
      <c r="O63" s="66"/>
      <c r="P63" s="64"/>
    </row>
    <row r="64" spans="1:23" ht="15.9" customHeight="1" x14ac:dyDescent="0.25">
      <c r="H64" s="5"/>
      <c r="I64" s="5"/>
      <c r="J64" s="5"/>
      <c r="K64" s="5"/>
      <c r="L64" s="5" t="s">
        <v>76</v>
      </c>
      <c r="M64" s="24">
        <f>MAX(M40:M63)</f>
        <v>16250</v>
      </c>
      <c r="N64" s="24">
        <f>MAX(N40:N63)</f>
        <v>1600</v>
      </c>
    </row>
    <row r="65" spans="1:31" ht="15.9" customHeight="1" x14ac:dyDescent="0.25">
      <c r="H65" s="5"/>
      <c r="I65" s="5"/>
      <c r="J65" s="5"/>
      <c r="K65" s="5"/>
      <c r="L65" s="5" t="s">
        <v>77</v>
      </c>
      <c r="M65" s="24">
        <f>MIN(M40:M63)</f>
        <v>210</v>
      </c>
      <c r="N65" s="24">
        <f>MIN(N40:N63)</f>
        <v>0</v>
      </c>
    </row>
    <row r="66" spans="1:31" ht="15.9" customHeight="1" x14ac:dyDescent="0.25">
      <c r="A66" s="6"/>
      <c r="B66" s="6"/>
      <c r="C66" s="6"/>
      <c r="D66" s="6"/>
      <c r="E66" s="6"/>
      <c r="F66" s="6"/>
      <c r="H66" s="5"/>
      <c r="I66" s="5"/>
      <c r="J66" s="5"/>
      <c r="K66" s="5"/>
      <c r="L66" s="5"/>
      <c r="N66" s="24"/>
    </row>
    <row r="67" spans="1:31" s="26" customFormat="1" ht="13.5" customHeight="1" x14ac:dyDescent="0.25">
      <c r="A67" s="107" t="s">
        <v>61</v>
      </c>
      <c r="B67" s="107"/>
      <c r="C67" s="107"/>
      <c r="D67" s="107"/>
      <c r="E67" s="107"/>
      <c r="F67" s="107"/>
      <c r="G67" s="46"/>
      <c r="H67" s="5"/>
      <c r="I67" s="5"/>
      <c r="J67" s="5"/>
      <c r="K67" s="5"/>
      <c r="L67" s="5" t="s">
        <v>76</v>
      </c>
      <c r="M67" s="24">
        <f>MAX(M15:M39)</f>
        <v>8420</v>
      </c>
      <c r="N67" s="24">
        <f>MAX(N15:N39)</f>
        <v>1950</v>
      </c>
      <c r="O67" s="5"/>
      <c r="P67" s="5"/>
      <c r="Q67" s="5"/>
      <c r="R67" s="5"/>
      <c r="S67" s="5"/>
      <c r="T67" s="5"/>
      <c r="U67" s="5"/>
      <c r="V67" s="5"/>
      <c r="W67" s="5"/>
    </row>
    <row r="68" spans="1:31" s="26" customFormat="1" ht="15" customHeight="1" x14ac:dyDescent="0.25">
      <c r="A68" s="106" t="s">
        <v>62</v>
      </c>
      <c r="B68" s="107"/>
      <c r="C68" s="107"/>
      <c r="D68" s="107"/>
      <c r="E68" s="107"/>
      <c r="F68" s="107"/>
      <c r="G68" s="46"/>
      <c r="H68" s="5"/>
      <c r="I68" s="5"/>
      <c r="J68" s="5"/>
      <c r="K68" s="5"/>
      <c r="L68" s="5" t="s">
        <v>77</v>
      </c>
      <c r="M68" s="24">
        <f>MIN(M15:M39)</f>
        <v>220</v>
      </c>
      <c r="N68" s="24">
        <f>MIN(N15:N39)</f>
        <v>30</v>
      </c>
      <c r="O68" s="5"/>
      <c r="P68" s="5"/>
      <c r="Q68" s="5"/>
      <c r="R68" s="5"/>
      <c r="S68" s="5"/>
      <c r="T68" s="5"/>
      <c r="U68" s="5"/>
      <c r="V68" s="5"/>
      <c r="W68" s="5"/>
    </row>
    <row r="69" spans="1:31" ht="15.9" customHeight="1" x14ac:dyDescent="0.25">
      <c r="B69" s="6"/>
      <c r="C69" s="6"/>
      <c r="D69" s="6"/>
      <c r="E69" s="6"/>
      <c r="F69" s="6"/>
      <c r="H69" s="5"/>
      <c r="I69" s="5"/>
      <c r="J69" s="5"/>
      <c r="K69" s="5"/>
      <c r="L69" s="5"/>
      <c r="M69" s="5"/>
    </row>
    <row r="70" spans="1:31" s="27" customFormat="1" ht="15.9" customHeight="1" x14ac:dyDescent="0.25">
      <c r="A70" s="111" t="s">
        <v>21</v>
      </c>
      <c r="B70" s="111"/>
      <c r="C70" s="111"/>
      <c r="D70" s="45"/>
      <c r="F70" s="45"/>
      <c r="G70" s="4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31" s="29" customFormat="1" ht="37.5" customHeight="1" x14ac:dyDescent="0.25">
      <c r="A71" s="111" t="s">
        <v>70</v>
      </c>
      <c r="B71" s="111"/>
      <c r="C71" s="111"/>
      <c r="D71" s="111"/>
      <c r="E71" s="111"/>
      <c r="F71" s="111"/>
      <c r="G71" s="2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6"/>
      <c r="Y71" s="26"/>
      <c r="Z71" s="26"/>
      <c r="AA71" s="26"/>
      <c r="AB71" s="26"/>
      <c r="AC71" s="26"/>
      <c r="AD71" s="26"/>
      <c r="AE71" s="26"/>
    </row>
    <row r="72" spans="1:31" s="29" customFormat="1" ht="39.75" customHeight="1" x14ac:dyDescent="0.25">
      <c r="A72" s="112" t="s">
        <v>42</v>
      </c>
      <c r="B72" s="112"/>
      <c r="C72" s="112"/>
      <c r="D72" s="112"/>
      <c r="E72" s="112"/>
      <c r="F72" s="112"/>
      <c r="G72" s="2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6"/>
      <c r="Y72" s="26"/>
      <c r="Z72" s="26"/>
      <c r="AA72" s="26"/>
      <c r="AB72" s="26"/>
      <c r="AC72" s="26"/>
      <c r="AD72" s="26"/>
      <c r="AE72" s="26"/>
    </row>
    <row r="73" spans="1:31" s="27" customFormat="1" ht="15.9" customHeight="1" x14ac:dyDescent="0.25">
      <c r="F73" s="45"/>
      <c r="G73" s="4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31" s="27" customFormat="1" ht="25.5" customHeight="1" x14ac:dyDescent="0.25">
      <c r="A74" s="113" t="s">
        <v>2</v>
      </c>
      <c r="B74" s="113"/>
      <c r="C74" s="113"/>
      <c r="D74" s="113" t="s">
        <v>3</v>
      </c>
      <c r="E74" s="113"/>
      <c r="F74" s="113"/>
      <c r="G74" s="4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31" s="27" customFormat="1" ht="38.1" customHeight="1" x14ac:dyDescent="0.25">
      <c r="G75" s="4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31" x14ac:dyDescent="0.25">
      <c r="B76" s="7"/>
      <c r="C76" s="7"/>
      <c r="D76" s="7"/>
      <c r="E76" s="7"/>
      <c r="F76" s="7"/>
      <c r="H76" s="5"/>
      <c r="I76" s="5"/>
      <c r="J76" s="5"/>
      <c r="K76" s="5"/>
      <c r="L76" s="5"/>
      <c r="M76" s="5"/>
    </row>
    <row r="77" spans="1:31" x14ac:dyDescent="0.25">
      <c r="B77" s="7"/>
      <c r="C77" s="7"/>
      <c r="D77" s="7"/>
      <c r="E77" s="7"/>
      <c r="F77" s="7"/>
      <c r="H77" s="5"/>
      <c r="I77" s="5"/>
      <c r="J77" s="5"/>
      <c r="K77" s="5"/>
      <c r="L77" s="5"/>
      <c r="M77" s="5"/>
    </row>
    <row r="78" spans="1:31" x14ac:dyDescent="0.25">
      <c r="H78" s="5"/>
      <c r="I78" s="5"/>
      <c r="J78" s="5"/>
      <c r="K78" s="5"/>
      <c r="L78" s="5"/>
      <c r="M78" s="5"/>
    </row>
    <row r="79" spans="1:31" x14ac:dyDescent="0.25">
      <c r="H79" s="5"/>
      <c r="I79" s="5"/>
      <c r="J79" s="5"/>
      <c r="K79" s="5"/>
      <c r="L79" s="5"/>
      <c r="M79" s="5"/>
    </row>
    <row r="80" spans="1:31" x14ac:dyDescent="0.25">
      <c r="H80" s="5"/>
      <c r="I80" s="5"/>
      <c r="J80" s="5"/>
      <c r="K80" s="5"/>
      <c r="L80" s="5"/>
      <c r="M80" s="5"/>
    </row>
    <row r="81" spans="8:13" x14ac:dyDescent="0.25">
      <c r="H81" s="5"/>
      <c r="I81" s="5"/>
      <c r="J81" s="5"/>
      <c r="K81" s="5"/>
      <c r="L81" s="5"/>
      <c r="M81" s="5"/>
    </row>
    <row r="82" spans="8:13" x14ac:dyDescent="0.25">
      <c r="I82" s="5"/>
      <c r="J82" s="5"/>
      <c r="K82" s="5"/>
      <c r="L82" s="5"/>
      <c r="M82" s="5"/>
    </row>
    <row r="83" spans="8:13" x14ac:dyDescent="0.25">
      <c r="I83" s="5"/>
      <c r="J83" s="5"/>
      <c r="K83" s="5"/>
      <c r="L83" s="5"/>
      <c r="M83" s="5"/>
    </row>
  </sheetData>
  <sheetProtection formatCells="0" formatRows="0" insertRows="0" insertHyperlinks="0" deleteRows="0" sort="0" autoFilter="0" pivotTables="0"/>
  <mergeCells count="30">
    <mergeCell ref="A70:C70"/>
    <mergeCell ref="A71:F71"/>
    <mergeCell ref="A72:F72"/>
    <mergeCell ref="A74:C74"/>
    <mergeCell ref="D74:F74"/>
    <mergeCell ref="A54:F54"/>
    <mergeCell ref="A67:F67"/>
    <mergeCell ref="A68:F68"/>
    <mergeCell ref="A11:F11"/>
    <mergeCell ref="H13:I13"/>
    <mergeCell ref="A33:D33"/>
    <mergeCell ref="A34:D34"/>
    <mergeCell ref="A53:F53"/>
    <mergeCell ref="J13:K13"/>
    <mergeCell ref="A9:B9"/>
    <mergeCell ref="C9:D9"/>
    <mergeCell ref="A10:B10"/>
    <mergeCell ref="C10:D10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L58:L61 L40:L53">
    <cfRule type="timePeriod" dxfId="73" priority="55" timePeriod="today">
      <formula>FLOOR(L40,1)=TODAY()</formula>
    </cfRule>
  </conditionalFormatting>
  <conditionalFormatting sqref="L54:L55">
    <cfRule type="timePeriod" dxfId="72" priority="54" timePeriod="today">
      <formula>FLOOR(L54,1)=TODAY()</formula>
    </cfRule>
  </conditionalFormatting>
  <conditionalFormatting sqref="L56:L57">
    <cfRule type="timePeriod" dxfId="71" priority="53" timePeriod="today">
      <formula>FLOOR(L56,1)=TODAY()</formula>
    </cfRule>
  </conditionalFormatting>
  <conditionalFormatting sqref="M60:M61 M58 M40:M53">
    <cfRule type="expression" dxfId="70" priority="50">
      <formula>M40&lt;=$F$5</formula>
    </cfRule>
    <cfRule type="expression" dxfId="69" priority="51">
      <formula>AND(M40&gt;$F$5,M40&lt;=$F$6)</formula>
    </cfRule>
    <cfRule type="expression" dxfId="68" priority="52">
      <formula>M40&gt;$F$6</formula>
    </cfRule>
  </conditionalFormatting>
  <conditionalFormatting sqref="M54:M55">
    <cfRule type="expression" dxfId="67" priority="47">
      <formula>M54&lt;=$F$5</formula>
    </cfRule>
    <cfRule type="expression" dxfId="66" priority="48">
      <formula>AND(M54&gt;$F$5,M54&lt;=$F$6)</formula>
    </cfRule>
    <cfRule type="expression" dxfId="65" priority="49">
      <formula>M54&gt;$F$6</formula>
    </cfRule>
  </conditionalFormatting>
  <conditionalFormatting sqref="M56:M57">
    <cfRule type="expression" dxfId="64" priority="44">
      <formula>M56&lt;=$F$5</formula>
    </cfRule>
    <cfRule type="expression" dxfId="63" priority="45">
      <formula>AND(M56&gt;$F$5,M56&lt;=$F$6)</formula>
    </cfRule>
    <cfRule type="expression" dxfId="62" priority="46">
      <formula>M56&gt;$F$6</formula>
    </cfRule>
  </conditionalFormatting>
  <conditionalFormatting sqref="M59">
    <cfRule type="expression" dxfId="61" priority="41">
      <formula>M59&lt;=$F$5</formula>
    </cfRule>
    <cfRule type="expression" dxfId="60" priority="42">
      <formula>AND(M59&gt;$F$5,M59&lt;=$F$6)</formula>
    </cfRule>
    <cfRule type="expression" dxfId="59" priority="43">
      <formula>M59&gt;$F$6</formula>
    </cfRule>
  </conditionalFormatting>
  <conditionalFormatting sqref="N60:N61 N58 N40:N53">
    <cfRule type="expression" dxfId="58" priority="38">
      <formula>N40&lt;=$H$5</formula>
    </cfRule>
    <cfRule type="expression" dxfId="57" priority="39">
      <formula>AND(N40&gt;$H$5,N40&lt;=$H$6)</formula>
    </cfRule>
    <cfRule type="expression" dxfId="56" priority="40">
      <formula>N40&gt;$H$6</formula>
    </cfRule>
  </conditionalFormatting>
  <conditionalFormatting sqref="N54:N55">
    <cfRule type="expression" dxfId="55" priority="35">
      <formula>N54&lt;=$H$5</formula>
    </cfRule>
    <cfRule type="expression" dxfId="54" priority="36">
      <formula>AND(N54&gt;$H$5,N54&lt;=$H$6)</formula>
    </cfRule>
    <cfRule type="expression" dxfId="53" priority="37">
      <formula>N54&gt;$H$6</formula>
    </cfRule>
  </conditionalFormatting>
  <conditionalFormatting sqref="N56:N57">
    <cfRule type="expression" dxfId="52" priority="32">
      <formula>N56&lt;=$H$5</formula>
    </cfRule>
    <cfRule type="expression" dxfId="51" priority="33">
      <formula>AND(N56&gt;$H$5,N56&lt;=$H$6)</formula>
    </cfRule>
    <cfRule type="expression" dxfId="50" priority="34">
      <formula>N56&gt;$H$6</formula>
    </cfRule>
  </conditionalFormatting>
  <conditionalFormatting sqref="N59">
    <cfRule type="expression" dxfId="49" priority="29">
      <formula>N59&lt;=$H$5</formula>
    </cfRule>
    <cfRule type="expression" dxfId="48" priority="30">
      <formula>AND(N59&gt;$H$5,N59&lt;=$H$6)</formula>
    </cfRule>
    <cfRule type="expression" dxfId="47" priority="31">
      <formula>N59&gt;$H$6</formula>
    </cfRule>
  </conditionalFormatting>
  <conditionalFormatting sqref="L62:L63">
    <cfRule type="timePeriod" dxfId="46" priority="28" timePeriod="today">
      <formula>FLOOR(L62,1)=TODAY()</formula>
    </cfRule>
  </conditionalFormatting>
  <conditionalFormatting sqref="M62:M63">
    <cfRule type="expression" dxfId="45" priority="25">
      <formula>M62&gt;$E$6</formula>
    </cfRule>
    <cfRule type="expression" dxfId="44" priority="26">
      <formula>AND(M62&gt;$E$5,M62&lt;=$E$6)</formula>
    </cfRule>
    <cfRule type="expression" dxfId="43" priority="27">
      <formula>M62&lt;=$E$5</formula>
    </cfRule>
  </conditionalFormatting>
  <conditionalFormatting sqref="M62:M63">
    <cfRule type="expression" dxfId="42" priority="13">
      <formula>M62&lt;=$F$5</formula>
    </cfRule>
    <cfRule type="expression" dxfId="41" priority="14">
      <formula>AND(M62&gt;$F$5,M62&lt;=$F$6)</formula>
    </cfRule>
    <cfRule type="expression" dxfId="40" priority="15">
      <formula>M62&gt;$F$6</formula>
    </cfRule>
  </conditionalFormatting>
  <conditionalFormatting sqref="N62:N63">
    <cfRule type="expression" dxfId="39" priority="4">
      <formula>N62&lt;=$G$5</formula>
    </cfRule>
    <cfRule type="expression" dxfId="38" priority="5">
      <formula>AND(N62&gt;$G$5,N62&lt;=$G$6)</formula>
    </cfRule>
    <cfRule type="expression" dxfId="37" priority="6">
      <formula>N62&gt;$G$6</formula>
    </cfRule>
  </conditionalFormatting>
  <conditionalFormatting sqref="N62:N63">
    <cfRule type="expression" dxfId="36" priority="1">
      <formula>N62&lt;=$H$5</formula>
    </cfRule>
    <cfRule type="expression" dxfId="35" priority="2">
      <formula>AND(N62&gt;$H$5,N62&lt;=$H$6)</formula>
    </cfRule>
    <cfRule type="expression" dxfId="34" priority="3">
      <formula>N62&gt;$H$6</formula>
    </cfRule>
  </conditionalFormatting>
  <pageMargins left="0.3" right="0.2" top="0.1" bottom="0.2" header="0.2" footer="0.2"/>
  <pageSetup paperSize="9" scale="99" orientation="portrait" r:id="rId1"/>
  <headerFooter>
    <oddFooter>&amp;L&amp;"Arial,Bold"&amp;12Ref. No.: 020025.04/03 &amp;R&amp;12Page &amp;P / &amp;N</oddFooter>
  </headerFooter>
  <rowBreaks count="2" manualBreakCount="2">
    <brk id="39" max="7" man="1"/>
    <brk id="68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tabSelected="1" view="pageBreakPreview" topLeftCell="P30" zoomScale="85" zoomScaleNormal="100" zoomScaleSheetLayoutView="85" workbookViewId="0">
      <selection activeCell="O70" sqref="O70"/>
    </sheetView>
  </sheetViews>
  <sheetFormatPr defaultColWidth="9.109375" defaultRowHeight="13.2" x14ac:dyDescent="0.25"/>
  <cols>
    <col min="1" max="1" width="6.5546875" style="24" customWidth="1"/>
    <col min="2" max="2" width="14.44140625" style="5" customWidth="1"/>
    <col min="3" max="6" width="19.88671875" style="5" customWidth="1"/>
    <col min="7" max="7" width="2.6640625" style="6" customWidth="1"/>
    <col min="8" max="8" width="8.44140625" style="6" customWidth="1"/>
    <col min="9" max="9" width="9.6640625" style="6" customWidth="1"/>
    <col min="10" max="10" width="7.44140625" style="6" customWidth="1"/>
    <col min="11" max="11" width="7.33203125" style="6" customWidth="1"/>
    <col min="12" max="12" width="10.44140625" style="6" customWidth="1"/>
    <col min="13" max="13" width="7.6640625" style="24" customWidth="1"/>
    <col min="14" max="16384" width="9.109375" style="5"/>
  </cols>
  <sheetData>
    <row r="1" spans="1:23" s="1" customFormat="1" ht="33.75" customHeight="1" x14ac:dyDescent="0.25">
      <c r="A1" s="93" t="s">
        <v>0</v>
      </c>
      <c r="B1" s="93"/>
      <c r="C1" s="93"/>
      <c r="D1" s="93"/>
      <c r="E1" s="93"/>
      <c r="F1" s="93"/>
      <c r="G1" s="10"/>
      <c r="H1" s="4"/>
      <c r="I1" s="4"/>
      <c r="J1" s="4"/>
      <c r="K1" s="4"/>
      <c r="L1" s="4"/>
      <c r="M1" s="4"/>
    </row>
    <row r="2" spans="1:23" s="1" customFormat="1" ht="30.75" customHeight="1" x14ac:dyDescent="0.25">
      <c r="A2" s="94" t="s">
        <v>46</v>
      </c>
      <c r="B2" s="94"/>
      <c r="C2" s="94"/>
      <c r="D2" s="94"/>
      <c r="E2" s="94"/>
      <c r="F2" s="94"/>
      <c r="G2" s="9"/>
      <c r="H2" s="4"/>
      <c r="I2" s="4"/>
      <c r="J2" s="4"/>
      <c r="K2" s="4"/>
      <c r="L2" s="4"/>
      <c r="M2" s="4"/>
    </row>
    <row r="3" spans="1:23" s="1" customFormat="1" ht="12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23" s="1" customFormat="1" ht="27" customHeight="1" x14ac:dyDescent="0.25">
      <c r="A4" s="95" t="s">
        <v>22</v>
      </c>
      <c r="B4" s="96"/>
      <c r="C4" s="97" t="s">
        <v>68</v>
      </c>
      <c r="D4" s="97"/>
      <c r="E4" s="97"/>
      <c r="F4" s="97"/>
      <c r="G4" s="13"/>
      <c r="H4" s="4"/>
      <c r="I4" s="4"/>
      <c r="J4" s="4"/>
      <c r="K4" s="4"/>
      <c r="L4" s="4"/>
      <c r="M4" s="4"/>
    </row>
    <row r="5" spans="1:23" s="1" customFormat="1" ht="27" customHeight="1" x14ac:dyDescent="0.25">
      <c r="A5" s="95" t="s">
        <v>4</v>
      </c>
      <c r="B5" s="96"/>
      <c r="C5" s="98" t="s">
        <v>29</v>
      </c>
      <c r="D5" s="99"/>
      <c r="E5" s="50" t="s">
        <v>1</v>
      </c>
      <c r="F5" s="14" t="str">
        <f>'Gowning room 1 (11067)'!F5</f>
        <v>01/07/17-31/12/17</v>
      </c>
      <c r="G5" s="15"/>
      <c r="H5" s="4"/>
      <c r="I5" s="4"/>
      <c r="J5" s="4"/>
      <c r="K5" s="4"/>
      <c r="L5" s="4"/>
      <c r="M5" s="4"/>
    </row>
    <row r="6" spans="1:23" s="1" customFormat="1" ht="27.75" customHeight="1" x14ac:dyDescent="0.25">
      <c r="A6" s="95" t="s">
        <v>28</v>
      </c>
      <c r="B6" s="96"/>
      <c r="C6" s="98" t="s">
        <v>34</v>
      </c>
      <c r="D6" s="99"/>
      <c r="E6" s="50" t="s">
        <v>6</v>
      </c>
      <c r="F6" s="16">
        <v>11078</v>
      </c>
      <c r="G6" s="2"/>
      <c r="H6" s="4"/>
      <c r="I6" s="4"/>
      <c r="J6" s="4"/>
      <c r="K6" s="4"/>
      <c r="L6" s="4"/>
      <c r="M6" s="4"/>
    </row>
    <row r="7" spans="1:23" s="1" customFormat="1" ht="27" customHeight="1" x14ac:dyDescent="0.25">
      <c r="A7" s="95" t="s">
        <v>5</v>
      </c>
      <c r="B7" s="96"/>
      <c r="C7" s="98" t="s">
        <v>30</v>
      </c>
      <c r="D7" s="99"/>
      <c r="E7" s="50" t="s">
        <v>7</v>
      </c>
      <c r="F7" s="16" t="s">
        <v>45</v>
      </c>
      <c r="G7" s="2"/>
      <c r="H7" s="4"/>
      <c r="I7" s="4"/>
      <c r="J7" s="4"/>
      <c r="K7" s="4"/>
      <c r="L7" s="4"/>
      <c r="M7" s="4"/>
    </row>
    <row r="8" spans="1:23" s="1" customFormat="1" ht="27" customHeight="1" x14ac:dyDescent="0.25">
      <c r="A8" s="95" t="s">
        <v>13</v>
      </c>
      <c r="B8" s="96"/>
      <c r="C8" s="98" t="s">
        <v>27</v>
      </c>
      <c r="D8" s="99"/>
      <c r="E8" s="50" t="s">
        <v>16</v>
      </c>
      <c r="F8" s="16">
        <v>1</v>
      </c>
      <c r="G8" s="2"/>
      <c r="H8" s="4"/>
      <c r="I8" s="4"/>
      <c r="J8" s="4"/>
      <c r="K8" s="4"/>
      <c r="L8" s="4"/>
      <c r="M8" s="4"/>
    </row>
    <row r="9" spans="1:23" s="1" customFormat="1" ht="27" customHeight="1" x14ac:dyDescent="0.25">
      <c r="A9" s="101" t="s">
        <v>14</v>
      </c>
      <c r="B9" s="102"/>
      <c r="C9" s="98" t="s">
        <v>15</v>
      </c>
      <c r="D9" s="99"/>
      <c r="E9" s="50" t="s">
        <v>14</v>
      </c>
      <c r="F9" s="16" t="s">
        <v>17</v>
      </c>
      <c r="G9" s="2"/>
      <c r="H9" s="4"/>
      <c r="I9" s="4"/>
      <c r="J9" s="4"/>
      <c r="K9" s="4"/>
      <c r="L9" s="4"/>
      <c r="M9" s="4"/>
    </row>
    <row r="10" spans="1:23" s="1" customFormat="1" ht="27" customHeight="1" x14ac:dyDescent="0.25">
      <c r="A10" s="95" t="s">
        <v>23</v>
      </c>
      <c r="B10" s="96"/>
      <c r="C10" s="103">
        <f>'Gowning room 1 (11067)'!C10:D10</f>
        <v>3520000</v>
      </c>
      <c r="D10" s="104"/>
      <c r="E10" s="50" t="s">
        <v>24</v>
      </c>
      <c r="F10" s="44">
        <f>'Gowning room 1 (11067)'!F10</f>
        <v>29000</v>
      </c>
      <c r="G10" s="17"/>
      <c r="H10" s="4"/>
      <c r="I10" s="4"/>
      <c r="J10" s="4"/>
      <c r="K10" s="4"/>
      <c r="L10" s="4"/>
      <c r="M10" s="4"/>
    </row>
    <row r="11" spans="1:23" s="1" customFormat="1" ht="11.25" customHeight="1" x14ac:dyDescent="0.25">
      <c r="A11" s="100"/>
      <c r="B11" s="100"/>
      <c r="C11" s="100"/>
      <c r="D11" s="100"/>
      <c r="E11" s="100"/>
      <c r="F11" s="100"/>
      <c r="G11" s="2"/>
      <c r="H11" s="4"/>
      <c r="I11" s="4"/>
      <c r="J11" s="4"/>
      <c r="K11" s="4"/>
      <c r="L11" s="4"/>
      <c r="M11" s="4"/>
    </row>
    <row r="12" spans="1:23" s="1" customFormat="1" ht="25.5" customHeight="1" x14ac:dyDescent="0.25">
      <c r="A12" s="47"/>
      <c r="B12" s="47"/>
      <c r="C12" s="34" t="s">
        <v>18</v>
      </c>
      <c r="D12" s="35" t="s">
        <v>26</v>
      </c>
      <c r="G12" s="2"/>
      <c r="H12" s="4"/>
      <c r="I12" s="4"/>
      <c r="J12" s="4"/>
      <c r="K12" s="4"/>
      <c r="L12" s="4"/>
    </row>
    <row r="13" spans="1:23" s="4" customFormat="1" ht="15.75" customHeight="1" x14ac:dyDescent="0.25">
      <c r="A13" s="2"/>
      <c r="B13" s="47"/>
      <c r="C13" s="36" t="s">
        <v>38</v>
      </c>
      <c r="D13" s="49" t="s">
        <v>38</v>
      </c>
      <c r="F13" s="1"/>
      <c r="G13" s="13"/>
      <c r="H13" s="105">
        <v>0.5</v>
      </c>
      <c r="I13" s="105"/>
      <c r="J13" s="105">
        <v>5</v>
      </c>
      <c r="K13" s="105"/>
      <c r="L13" s="61"/>
      <c r="M13" s="8">
        <v>0.5</v>
      </c>
      <c r="N13" s="61">
        <v>5</v>
      </c>
      <c r="O13" s="61"/>
      <c r="P13" s="64"/>
      <c r="Q13" s="5"/>
      <c r="R13" s="5"/>
      <c r="S13" s="5"/>
      <c r="T13" s="5"/>
      <c r="U13" s="5"/>
      <c r="V13" s="5"/>
      <c r="W13" s="5"/>
    </row>
    <row r="14" spans="1:23" ht="25.5" customHeight="1" x14ac:dyDescent="0.25">
      <c r="A14" s="49" t="s">
        <v>20</v>
      </c>
      <c r="B14" s="48" t="s">
        <v>25</v>
      </c>
      <c r="C14" s="37" t="s">
        <v>19</v>
      </c>
      <c r="D14" s="42" t="s">
        <v>19</v>
      </c>
      <c r="F14" s="1"/>
      <c r="G14" s="18"/>
      <c r="H14" s="30" t="s">
        <v>74</v>
      </c>
      <c r="I14" s="30" t="s">
        <v>73</v>
      </c>
      <c r="J14" s="30" t="s">
        <v>74</v>
      </c>
      <c r="K14" s="30" t="s">
        <v>73</v>
      </c>
      <c r="L14" s="67" t="s">
        <v>75</v>
      </c>
      <c r="M14" s="70" t="s">
        <v>38</v>
      </c>
      <c r="N14" s="71" t="s">
        <v>38</v>
      </c>
      <c r="O14" s="61"/>
      <c r="P14" s="64"/>
    </row>
    <row r="15" spans="1:23" ht="15" customHeight="1" x14ac:dyDescent="0.25">
      <c r="A15" s="8">
        <v>1</v>
      </c>
      <c r="B15" s="62">
        <f>'Gowning room 1 (11067)'!B15:B16</f>
        <v>42923</v>
      </c>
      <c r="C15" s="43">
        <v>28660</v>
      </c>
      <c r="D15" s="43">
        <v>650</v>
      </c>
      <c r="F15" s="1"/>
      <c r="G15" s="19"/>
      <c r="H15" s="63">
        <v>2816000</v>
      </c>
      <c r="I15" s="63">
        <f>$C$10</f>
        <v>3520000</v>
      </c>
      <c r="J15" s="63">
        <v>23200</v>
      </c>
      <c r="K15" s="65">
        <f>$F$10</f>
        <v>29000</v>
      </c>
      <c r="L15" s="72">
        <v>43102</v>
      </c>
      <c r="M15" s="74">
        <v>400</v>
      </c>
      <c r="N15" s="73">
        <v>50</v>
      </c>
      <c r="O15" s="69"/>
      <c r="P15" s="64"/>
    </row>
    <row r="16" spans="1:23" ht="15" customHeight="1" x14ac:dyDescent="0.25">
      <c r="A16" s="8">
        <v>2</v>
      </c>
      <c r="B16" s="62">
        <f>'Gowning room 1 (11067)'!B16:B17</f>
        <v>42937</v>
      </c>
      <c r="C16" s="43">
        <v>6040</v>
      </c>
      <c r="D16" s="43">
        <v>890</v>
      </c>
      <c r="F16" s="1"/>
      <c r="G16" s="19"/>
      <c r="H16" s="63">
        <v>2816000</v>
      </c>
      <c r="I16" s="63">
        <f t="shared" ref="I16:I63" si="0">$C$10</f>
        <v>3520000</v>
      </c>
      <c r="J16" s="63">
        <v>23200</v>
      </c>
      <c r="K16" s="65">
        <f t="shared" ref="K16:K63" si="1">$F$10</f>
        <v>29000</v>
      </c>
      <c r="L16" s="72">
        <v>43116</v>
      </c>
      <c r="M16" s="74">
        <v>460</v>
      </c>
      <c r="N16" s="73">
        <v>80</v>
      </c>
      <c r="O16" s="69"/>
      <c r="P16" s="64"/>
    </row>
    <row r="17" spans="1:16" ht="15" customHeight="1" x14ac:dyDescent="0.25">
      <c r="A17" s="8">
        <v>3</v>
      </c>
      <c r="B17" s="62">
        <f>'Gowning room 1 (11067)'!B17:B18</f>
        <v>0</v>
      </c>
      <c r="C17" s="43"/>
      <c r="D17" s="43"/>
      <c r="F17" s="1"/>
      <c r="G17" s="19"/>
      <c r="H17" s="63">
        <v>2816000</v>
      </c>
      <c r="I17" s="63">
        <f t="shared" si="0"/>
        <v>3520000</v>
      </c>
      <c r="J17" s="63">
        <v>23200</v>
      </c>
      <c r="K17" s="65">
        <f t="shared" si="1"/>
        <v>29000</v>
      </c>
      <c r="L17" s="72">
        <v>43136</v>
      </c>
      <c r="M17" s="74">
        <v>1060</v>
      </c>
      <c r="N17" s="73">
        <v>120</v>
      </c>
      <c r="O17" s="69"/>
      <c r="P17" s="64"/>
    </row>
    <row r="18" spans="1:16" ht="15" customHeight="1" x14ac:dyDescent="0.25">
      <c r="A18" s="8">
        <v>4</v>
      </c>
      <c r="B18" s="62">
        <f>'Gowning room 1 (11067)'!B18:B19</f>
        <v>0</v>
      </c>
      <c r="C18" s="43"/>
      <c r="D18" s="43"/>
      <c r="F18" s="1"/>
      <c r="G18" s="19"/>
      <c r="H18" s="63">
        <v>2816000</v>
      </c>
      <c r="I18" s="63">
        <f t="shared" si="0"/>
        <v>3520000</v>
      </c>
      <c r="J18" s="63">
        <v>23200</v>
      </c>
      <c r="K18" s="65">
        <f t="shared" si="1"/>
        <v>29000</v>
      </c>
      <c r="L18" s="72">
        <v>43152</v>
      </c>
      <c r="M18" s="74">
        <v>70</v>
      </c>
      <c r="N18" s="73">
        <v>0</v>
      </c>
      <c r="O18" s="69"/>
      <c r="P18" s="64"/>
    </row>
    <row r="19" spans="1:16" ht="15" customHeight="1" x14ac:dyDescent="0.25">
      <c r="A19" s="8">
        <v>5</v>
      </c>
      <c r="B19" s="62">
        <f>'Gowning room 1 (11067)'!B19:B20</f>
        <v>0</v>
      </c>
      <c r="C19" s="43"/>
      <c r="D19" s="43"/>
      <c r="F19" s="1"/>
      <c r="G19" s="19"/>
      <c r="H19" s="63">
        <v>2816000</v>
      </c>
      <c r="I19" s="63">
        <f t="shared" si="0"/>
        <v>3520000</v>
      </c>
      <c r="J19" s="63">
        <v>23200</v>
      </c>
      <c r="K19" s="65">
        <f t="shared" si="1"/>
        <v>29000</v>
      </c>
      <c r="L19" s="72">
        <v>43159</v>
      </c>
      <c r="M19" s="74">
        <v>1000</v>
      </c>
      <c r="N19" s="73">
        <v>60</v>
      </c>
      <c r="O19" s="69"/>
      <c r="P19" s="64"/>
    </row>
    <row r="20" spans="1:16" ht="15" customHeight="1" x14ac:dyDescent="0.25">
      <c r="A20" s="8">
        <v>6</v>
      </c>
      <c r="B20" s="62">
        <f>'Gowning room 1 (11067)'!B20:B21</f>
        <v>0</v>
      </c>
      <c r="C20" s="43"/>
      <c r="D20" s="43"/>
      <c r="F20" s="1"/>
      <c r="G20" s="19"/>
      <c r="H20" s="63">
        <v>2816000</v>
      </c>
      <c r="I20" s="63">
        <f t="shared" si="0"/>
        <v>3520000</v>
      </c>
      <c r="J20" s="63">
        <v>23200</v>
      </c>
      <c r="K20" s="65">
        <f t="shared" si="1"/>
        <v>29000</v>
      </c>
      <c r="L20" s="72">
        <v>43165</v>
      </c>
      <c r="M20" s="74">
        <v>2610</v>
      </c>
      <c r="N20" s="73">
        <v>600</v>
      </c>
      <c r="O20" s="69"/>
      <c r="P20" s="64"/>
    </row>
    <row r="21" spans="1:16" ht="15" customHeight="1" x14ac:dyDescent="0.25">
      <c r="A21" s="8">
        <v>7</v>
      </c>
      <c r="B21" s="62">
        <f>'Gowning room 1 (11067)'!B21:B22</f>
        <v>0</v>
      </c>
      <c r="C21" s="43"/>
      <c r="D21" s="43"/>
      <c r="F21" s="1"/>
      <c r="G21" s="19"/>
      <c r="H21" s="63">
        <v>2816000</v>
      </c>
      <c r="I21" s="63">
        <f t="shared" si="0"/>
        <v>3520000</v>
      </c>
      <c r="J21" s="63">
        <v>23200</v>
      </c>
      <c r="K21" s="65">
        <f t="shared" si="1"/>
        <v>29000</v>
      </c>
      <c r="L21" s="72">
        <v>43178</v>
      </c>
      <c r="M21" s="74">
        <v>2420</v>
      </c>
      <c r="N21" s="73">
        <v>360</v>
      </c>
      <c r="O21" s="69"/>
      <c r="P21" s="64"/>
    </row>
    <row r="22" spans="1:16" ht="15" customHeight="1" x14ac:dyDescent="0.25">
      <c r="A22" s="8">
        <v>8</v>
      </c>
      <c r="B22" s="62">
        <f>'Gowning room 1 (11067)'!B22:B23</f>
        <v>0</v>
      </c>
      <c r="C22" s="58"/>
      <c r="D22" s="43"/>
      <c r="F22" s="1"/>
      <c r="G22" s="19"/>
      <c r="H22" s="63">
        <v>2816000</v>
      </c>
      <c r="I22" s="63">
        <f t="shared" si="0"/>
        <v>3520000</v>
      </c>
      <c r="J22" s="63">
        <v>23200</v>
      </c>
      <c r="K22" s="65">
        <f t="shared" si="1"/>
        <v>29000</v>
      </c>
      <c r="L22" s="72">
        <v>43193</v>
      </c>
      <c r="M22" s="74">
        <v>8190</v>
      </c>
      <c r="N22" s="73">
        <v>900</v>
      </c>
      <c r="O22" s="66"/>
      <c r="P22" s="64"/>
    </row>
    <row r="23" spans="1:16" ht="15" customHeight="1" x14ac:dyDescent="0.25">
      <c r="A23" s="8">
        <v>9</v>
      </c>
      <c r="B23" s="62">
        <f>'Gowning room 1 (11067)'!B23:B27</f>
        <v>0</v>
      </c>
      <c r="C23" s="58"/>
      <c r="D23" s="43"/>
      <c r="F23" s="1"/>
      <c r="G23" s="19"/>
      <c r="H23" s="63">
        <v>2816000</v>
      </c>
      <c r="I23" s="63">
        <f t="shared" si="0"/>
        <v>3520000</v>
      </c>
      <c r="J23" s="63">
        <v>23200</v>
      </c>
      <c r="K23" s="65">
        <f t="shared" si="1"/>
        <v>29000</v>
      </c>
      <c r="L23" s="72">
        <v>43207</v>
      </c>
      <c r="M23" s="74">
        <v>3970</v>
      </c>
      <c r="N23" s="73">
        <v>570</v>
      </c>
      <c r="O23" s="66"/>
      <c r="P23" s="64"/>
    </row>
    <row r="24" spans="1:16" ht="15" customHeight="1" x14ac:dyDescent="0.25">
      <c r="A24" s="8">
        <v>10</v>
      </c>
      <c r="B24" s="62">
        <f>'Gowning room 1 (11067)'!B24:B28</f>
        <v>0</v>
      </c>
      <c r="C24" s="58"/>
      <c r="D24" s="43"/>
      <c r="F24" s="1"/>
      <c r="G24" s="19"/>
      <c r="H24" s="63">
        <v>2816000</v>
      </c>
      <c r="I24" s="63">
        <f t="shared" si="0"/>
        <v>3520000</v>
      </c>
      <c r="J24" s="63">
        <v>23200</v>
      </c>
      <c r="K24" s="65">
        <f t="shared" si="1"/>
        <v>29000</v>
      </c>
      <c r="L24" s="72">
        <v>43224</v>
      </c>
      <c r="M24" s="74">
        <v>4080</v>
      </c>
      <c r="N24" s="73">
        <v>790</v>
      </c>
      <c r="O24" s="66"/>
      <c r="P24" s="64"/>
    </row>
    <row r="25" spans="1:16" ht="15" customHeight="1" x14ac:dyDescent="0.25">
      <c r="A25" s="8">
        <v>11</v>
      </c>
      <c r="B25" s="62">
        <f>'Gowning room 1 (11067)'!B25:B29</f>
        <v>0</v>
      </c>
      <c r="C25" s="58"/>
      <c r="D25" s="43"/>
      <c r="F25" s="1"/>
      <c r="G25" s="19"/>
      <c r="H25" s="63">
        <v>2816000</v>
      </c>
      <c r="I25" s="63">
        <f t="shared" si="0"/>
        <v>3520000</v>
      </c>
      <c r="J25" s="63">
        <v>23200</v>
      </c>
      <c r="K25" s="65">
        <f t="shared" si="1"/>
        <v>29000</v>
      </c>
      <c r="L25" s="72">
        <v>43239</v>
      </c>
      <c r="M25" s="74">
        <v>2440</v>
      </c>
      <c r="N25" s="73">
        <v>380</v>
      </c>
      <c r="O25" s="66"/>
      <c r="P25" s="64"/>
    </row>
    <row r="26" spans="1:16" ht="15" customHeight="1" x14ac:dyDescent="0.25">
      <c r="A26" s="8">
        <v>12</v>
      </c>
      <c r="B26" s="62">
        <f>'Gowning room 1 (11067)'!B26:B30</f>
        <v>0</v>
      </c>
      <c r="C26" s="58"/>
      <c r="D26" s="43"/>
      <c r="F26" s="1"/>
      <c r="G26" s="19"/>
      <c r="H26" s="63">
        <v>2816000</v>
      </c>
      <c r="I26" s="63">
        <f t="shared" si="0"/>
        <v>3520000</v>
      </c>
      <c r="J26" s="63">
        <v>23200</v>
      </c>
      <c r="K26" s="65">
        <f t="shared" si="1"/>
        <v>29000</v>
      </c>
      <c r="L26" s="72">
        <v>43255</v>
      </c>
      <c r="M26" s="74">
        <v>3270</v>
      </c>
      <c r="N26" s="73">
        <v>500</v>
      </c>
      <c r="O26" s="66"/>
      <c r="P26" s="64"/>
    </row>
    <row r="27" spans="1:16" ht="15" customHeight="1" x14ac:dyDescent="0.25">
      <c r="A27" s="8">
        <v>13</v>
      </c>
      <c r="B27" s="62">
        <f>'Gowning room 1 (11067)'!B27:B31</f>
        <v>0</v>
      </c>
      <c r="C27" s="58"/>
      <c r="D27" s="43"/>
      <c r="F27" s="1"/>
      <c r="G27" s="19"/>
      <c r="H27" s="63">
        <v>2816000</v>
      </c>
      <c r="I27" s="63">
        <f t="shared" si="0"/>
        <v>3520000</v>
      </c>
      <c r="J27" s="63">
        <v>23200</v>
      </c>
      <c r="K27" s="65">
        <f t="shared" si="1"/>
        <v>29000</v>
      </c>
      <c r="L27" s="72">
        <v>43269</v>
      </c>
      <c r="M27" s="74">
        <v>5090</v>
      </c>
      <c r="N27" s="73">
        <v>500</v>
      </c>
      <c r="O27" s="66"/>
      <c r="P27" s="64"/>
    </row>
    <row r="28" spans="1:16" ht="15" customHeight="1" x14ac:dyDescent="0.25">
      <c r="A28" s="8" t="s">
        <v>8</v>
      </c>
      <c r="B28" s="20"/>
      <c r="C28" s="32">
        <f>ROUNDUP(AVERAGE(C15:C27), 0)</f>
        <v>17350</v>
      </c>
      <c r="D28" s="8">
        <f>ROUNDUP(AVERAGE(D15:D27), 0)</f>
        <v>770</v>
      </c>
      <c r="F28" s="1"/>
      <c r="G28" s="45"/>
      <c r="H28" s="63">
        <v>2816000</v>
      </c>
      <c r="I28" s="63">
        <f t="shared" si="0"/>
        <v>3520000</v>
      </c>
      <c r="J28" s="63">
        <v>23200</v>
      </c>
      <c r="K28" s="65">
        <f t="shared" si="1"/>
        <v>29000</v>
      </c>
      <c r="L28" s="72">
        <v>43285</v>
      </c>
      <c r="M28" s="74">
        <v>340</v>
      </c>
      <c r="N28" s="73">
        <v>30</v>
      </c>
      <c r="O28" s="66"/>
      <c r="P28" s="64"/>
    </row>
    <row r="29" spans="1:16" ht="15" customHeight="1" x14ac:dyDescent="0.25">
      <c r="A29" s="8" t="s">
        <v>9</v>
      </c>
      <c r="B29" s="21"/>
      <c r="C29" s="32">
        <f>MIN(C15:C27)</f>
        <v>6040</v>
      </c>
      <c r="D29" s="8">
        <f>MIN(D15:D27)</f>
        <v>650</v>
      </c>
      <c r="F29" s="1"/>
      <c r="G29" s="45"/>
      <c r="H29" s="63">
        <v>2816000</v>
      </c>
      <c r="I29" s="63">
        <f t="shared" si="0"/>
        <v>3520000</v>
      </c>
      <c r="J29" s="63">
        <v>23200</v>
      </c>
      <c r="K29" s="65">
        <f t="shared" si="1"/>
        <v>29000</v>
      </c>
      <c r="L29" s="72">
        <v>43298</v>
      </c>
      <c r="M29" s="74">
        <v>1790</v>
      </c>
      <c r="N29" s="73">
        <v>170</v>
      </c>
      <c r="O29" s="66"/>
      <c r="P29" s="64"/>
    </row>
    <row r="30" spans="1:16" ht="15" customHeight="1" x14ac:dyDescent="0.25">
      <c r="A30" s="8" t="s">
        <v>10</v>
      </c>
      <c r="B30" s="21"/>
      <c r="C30" s="32">
        <f>MAX(C15:C27)</f>
        <v>28660</v>
      </c>
      <c r="D30" s="8">
        <f>MAX(D15:D27)</f>
        <v>890</v>
      </c>
      <c r="F30" s="1"/>
      <c r="G30" s="45"/>
      <c r="H30" s="63">
        <v>2816000</v>
      </c>
      <c r="I30" s="63">
        <f t="shared" si="0"/>
        <v>3520000</v>
      </c>
      <c r="J30" s="63">
        <v>23200</v>
      </c>
      <c r="K30" s="65">
        <f t="shared" si="1"/>
        <v>29000</v>
      </c>
      <c r="L30" s="72">
        <v>43315</v>
      </c>
      <c r="M30" s="74">
        <v>800</v>
      </c>
      <c r="N30" s="73">
        <v>60</v>
      </c>
      <c r="O30" s="66"/>
      <c r="P30" s="64"/>
    </row>
    <row r="31" spans="1:16" ht="15" customHeight="1" x14ac:dyDescent="0.25">
      <c r="A31" s="8" t="s">
        <v>11</v>
      </c>
      <c r="B31" s="21"/>
      <c r="C31" s="31">
        <f>STDEV(C15:C27)</f>
        <v>15994.755390439705</v>
      </c>
      <c r="D31" s="22">
        <f>STDEV(D15:D27)</f>
        <v>169.70562748477141</v>
      </c>
      <c r="F31" s="1"/>
      <c r="G31" s="23"/>
      <c r="H31" s="63">
        <v>2816000</v>
      </c>
      <c r="I31" s="63">
        <f t="shared" si="0"/>
        <v>3520000</v>
      </c>
      <c r="J31" s="63">
        <v>23200</v>
      </c>
      <c r="K31" s="65">
        <f t="shared" si="1"/>
        <v>29000</v>
      </c>
      <c r="L31" s="72">
        <v>43329</v>
      </c>
      <c r="M31" s="74">
        <v>160</v>
      </c>
      <c r="N31" s="73">
        <v>80</v>
      </c>
      <c r="O31" s="78"/>
      <c r="P31" s="64"/>
    </row>
    <row r="32" spans="1:16" ht="15" customHeight="1" x14ac:dyDescent="0.25">
      <c r="A32" s="8" t="s">
        <v>12</v>
      </c>
      <c r="B32" s="21"/>
      <c r="C32" s="31">
        <f>IF(C28=0, "NA", C31*100/C28)</f>
        <v>92.188791875733159</v>
      </c>
      <c r="D32" s="22">
        <f>IF(D28=0, "NA", D31*100/D28)</f>
        <v>22.039691881139142</v>
      </c>
      <c r="F32" s="1"/>
      <c r="G32" s="23"/>
      <c r="H32" s="63">
        <v>2816000</v>
      </c>
      <c r="I32" s="63">
        <f t="shared" si="0"/>
        <v>3520000</v>
      </c>
      <c r="J32" s="63">
        <v>23200</v>
      </c>
      <c r="K32" s="65">
        <f t="shared" si="1"/>
        <v>29000</v>
      </c>
      <c r="L32" s="72">
        <v>43348</v>
      </c>
      <c r="M32" s="74">
        <v>15130</v>
      </c>
      <c r="N32" s="73">
        <v>860</v>
      </c>
      <c r="O32" s="78"/>
      <c r="P32" s="64"/>
    </row>
    <row r="33" spans="1:18" ht="13.5" customHeight="1" x14ac:dyDescent="0.25">
      <c r="A33" s="108" t="s">
        <v>31</v>
      </c>
      <c r="B33" s="108"/>
      <c r="C33" s="108"/>
      <c r="D33" s="108"/>
      <c r="H33" s="63">
        <v>2816000</v>
      </c>
      <c r="I33" s="63">
        <f t="shared" si="0"/>
        <v>3520000</v>
      </c>
      <c r="J33" s="63">
        <v>23200</v>
      </c>
      <c r="K33" s="65">
        <f t="shared" si="1"/>
        <v>29000</v>
      </c>
      <c r="L33" s="72">
        <v>43362</v>
      </c>
      <c r="M33" s="74">
        <v>2460</v>
      </c>
      <c r="N33" s="73">
        <v>570</v>
      </c>
      <c r="O33" s="78"/>
      <c r="P33" s="64"/>
    </row>
    <row r="34" spans="1:18" ht="13.5" customHeight="1" x14ac:dyDescent="0.25">
      <c r="A34" s="109" t="s">
        <v>35</v>
      </c>
      <c r="B34" s="110"/>
      <c r="C34" s="110"/>
      <c r="D34" s="110"/>
      <c r="H34" s="63">
        <v>2816000</v>
      </c>
      <c r="I34" s="63">
        <f t="shared" si="0"/>
        <v>3520000</v>
      </c>
      <c r="J34" s="63">
        <v>23200</v>
      </c>
      <c r="K34" s="65">
        <f t="shared" si="1"/>
        <v>29000</v>
      </c>
      <c r="L34" s="72">
        <v>43377</v>
      </c>
      <c r="M34" s="74">
        <v>2730</v>
      </c>
      <c r="N34" s="73">
        <v>90</v>
      </c>
      <c r="O34" s="79"/>
      <c r="P34" s="64"/>
    </row>
    <row r="35" spans="1:18" ht="15" customHeight="1" x14ac:dyDescent="0.25">
      <c r="A35" s="8" t="s">
        <v>8</v>
      </c>
      <c r="B35" s="21"/>
      <c r="C35" s="8">
        <f>M31</f>
        <v>160</v>
      </c>
      <c r="D35" s="8">
        <f>N31</f>
        <v>80</v>
      </c>
      <c r="G35" s="45"/>
      <c r="H35" s="63">
        <v>2816000</v>
      </c>
      <c r="I35" s="63">
        <f t="shared" si="0"/>
        <v>3520000</v>
      </c>
      <c r="J35" s="63">
        <v>23200</v>
      </c>
      <c r="K35" s="65">
        <f t="shared" si="1"/>
        <v>29000</v>
      </c>
      <c r="L35" s="72">
        <v>43391</v>
      </c>
      <c r="M35" s="74">
        <v>4260</v>
      </c>
      <c r="N35" s="73">
        <v>380</v>
      </c>
      <c r="O35" s="79"/>
      <c r="P35" s="64"/>
    </row>
    <row r="36" spans="1:18" ht="15" customHeight="1" x14ac:dyDescent="0.25">
      <c r="A36" s="8" t="s">
        <v>9</v>
      </c>
      <c r="B36" s="21"/>
      <c r="C36" s="8">
        <f t="shared" ref="C36:D39" si="2">M32</f>
        <v>15130</v>
      </c>
      <c r="D36" s="8">
        <f t="shared" si="2"/>
        <v>860</v>
      </c>
      <c r="G36" s="45"/>
      <c r="H36" s="63">
        <v>2816000</v>
      </c>
      <c r="I36" s="63">
        <f t="shared" si="0"/>
        <v>3520000</v>
      </c>
      <c r="J36" s="63">
        <v>23200</v>
      </c>
      <c r="K36" s="65">
        <f t="shared" si="1"/>
        <v>29000</v>
      </c>
      <c r="L36" s="72">
        <v>43410</v>
      </c>
      <c r="M36" s="74">
        <v>470</v>
      </c>
      <c r="N36" s="73">
        <v>180</v>
      </c>
      <c r="O36" s="66"/>
      <c r="P36" s="64"/>
    </row>
    <row r="37" spans="1:18" ht="15" customHeight="1" x14ac:dyDescent="0.25">
      <c r="A37" s="8" t="s">
        <v>10</v>
      </c>
      <c r="B37" s="21"/>
      <c r="C37" s="8">
        <f t="shared" si="2"/>
        <v>2460</v>
      </c>
      <c r="D37" s="8">
        <f t="shared" si="2"/>
        <v>570</v>
      </c>
      <c r="G37" s="45"/>
      <c r="H37" s="63">
        <v>2816000</v>
      </c>
      <c r="I37" s="63">
        <f t="shared" si="0"/>
        <v>3520000</v>
      </c>
      <c r="J37" s="63">
        <v>23200</v>
      </c>
      <c r="K37" s="65">
        <f t="shared" si="1"/>
        <v>29000</v>
      </c>
      <c r="L37" s="72">
        <v>43423</v>
      </c>
      <c r="M37" s="74">
        <v>1300</v>
      </c>
      <c r="N37" s="73">
        <v>170</v>
      </c>
      <c r="O37" s="66"/>
      <c r="P37" s="64"/>
      <c r="Q37" s="7"/>
      <c r="R37" s="7"/>
    </row>
    <row r="38" spans="1:18" ht="15" customHeight="1" x14ac:dyDescent="0.25">
      <c r="A38" s="8" t="s">
        <v>11</v>
      </c>
      <c r="B38" s="21"/>
      <c r="C38" s="22">
        <f t="shared" si="2"/>
        <v>2730</v>
      </c>
      <c r="D38" s="22">
        <f t="shared" si="2"/>
        <v>90</v>
      </c>
      <c r="G38" s="45"/>
      <c r="H38" s="63">
        <v>2816000</v>
      </c>
      <c r="I38" s="63">
        <f t="shared" si="0"/>
        <v>3520000</v>
      </c>
      <c r="J38" s="63">
        <v>23200</v>
      </c>
      <c r="K38" s="65">
        <f t="shared" si="1"/>
        <v>29000</v>
      </c>
      <c r="L38" s="72">
        <v>43438</v>
      </c>
      <c r="M38" s="74">
        <v>3060</v>
      </c>
      <c r="N38" s="73">
        <v>500</v>
      </c>
      <c r="O38" s="66"/>
      <c r="P38" s="64"/>
      <c r="Q38" s="7"/>
      <c r="R38" s="7"/>
    </row>
    <row r="39" spans="1:18" ht="15" customHeight="1" x14ac:dyDescent="0.25">
      <c r="A39" s="8" t="s">
        <v>12</v>
      </c>
      <c r="B39" s="21"/>
      <c r="C39" s="22">
        <f t="shared" si="2"/>
        <v>4260</v>
      </c>
      <c r="D39" s="22">
        <f t="shared" si="2"/>
        <v>380</v>
      </c>
      <c r="G39" s="45"/>
      <c r="H39" s="63">
        <v>2816000</v>
      </c>
      <c r="I39" s="63">
        <f t="shared" si="0"/>
        <v>3520000</v>
      </c>
      <c r="J39" s="63">
        <v>23200</v>
      </c>
      <c r="K39" s="65">
        <f t="shared" si="1"/>
        <v>29000</v>
      </c>
      <c r="L39" s="72">
        <v>43453</v>
      </c>
      <c r="M39" s="74">
        <v>1770</v>
      </c>
      <c r="N39" s="73">
        <v>370</v>
      </c>
      <c r="O39" s="66"/>
      <c r="P39" s="75"/>
      <c r="Q39" s="7"/>
      <c r="R39" s="7"/>
    </row>
    <row r="40" spans="1:18" ht="15.9" customHeight="1" x14ac:dyDescent="0.25">
      <c r="H40" s="63">
        <v>2816000</v>
      </c>
      <c r="I40" s="63">
        <f t="shared" si="0"/>
        <v>3520000</v>
      </c>
      <c r="J40" s="63">
        <v>23200</v>
      </c>
      <c r="K40" s="65">
        <f t="shared" si="1"/>
        <v>29000</v>
      </c>
      <c r="L40" s="90">
        <v>43468</v>
      </c>
      <c r="M40" s="63">
        <v>1850</v>
      </c>
      <c r="N40" s="63">
        <v>260</v>
      </c>
      <c r="O40" s="78">
        <v>4000000</v>
      </c>
      <c r="P40" s="43">
        <v>35000</v>
      </c>
      <c r="Q40" s="7"/>
      <c r="R40" s="7"/>
    </row>
    <row r="41" spans="1:18" ht="15.9" customHeight="1" x14ac:dyDescent="0.25">
      <c r="A41" s="25"/>
      <c r="H41" s="63">
        <v>2816000</v>
      </c>
      <c r="I41" s="63">
        <f t="shared" si="0"/>
        <v>3520000</v>
      </c>
      <c r="J41" s="63">
        <v>23200</v>
      </c>
      <c r="K41" s="65">
        <f t="shared" si="1"/>
        <v>29000</v>
      </c>
      <c r="L41" s="90">
        <v>43483</v>
      </c>
      <c r="M41" s="63">
        <v>3900</v>
      </c>
      <c r="N41" s="63">
        <v>530</v>
      </c>
      <c r="O41" s="66"/>
      <c r="P41" s="76"/>
      <c r="Q41" s="7"/>
      <c r="R41" s="7"/>
    </row>
    <row r="42" spans="1:18" ht="15.9" customHeight="1" x14ac:dyDescent="0.25">
      <c r="H42" s="63">
        <v>2816000</v>
      </c>
      <c r="I42" s="63">
        <f t="shared" si="0"/>
        <v>3520000</v>
      </c>
      <c r="J42" s="63">
        <v>23200</v>
      </c>
      <c r="K42" s="65">
        <f t="shared" si="1"/>
        <v>29000</v>
      </c>
      <c r="L42" s="90">
        <v>43504</v>
      </c>
      <c r="M42" s="63">
        <v>200</v>
      </c>
      <c r="N42" s="63">
        <v>20</v>
      </c>
      <c r="O42" s="66"/>
      <c r="P42" s="77"/>
      <c r="Q42" s="7"/>
      <c r="R42" s="7"/>
    </row>
    <row r="43" spans="1:18" ht="15.9" customHeight="1" x14ac:dyDescent="0.25">
      <c r="H43" s="63">
        <v>2816000</v>
      </c>
      <c r="I43" s="63">
        <f t="shared" si="0"/>
        <v>3520000</v>
      </c>
      <c r="J43" s="63">
        <v>23200</v>
      </c>
      <c r="K43" s="65">
        <f t="shared" si="1"/>
        <v>29000</v>
      </c>
      <c r="L43" s="90">
        <v>43518</v>
      </c>
      <c r="M43" s="63">
        <v>320</v>
      </c>
      <c r="N43" s="63">
        <v>60</v>
      </c>
      <c r="O43" s="66"/>
      <c r="P43" s="77"/>
      <c r="Q43" s="7"/>
      <c r="R43" s="7"/>
    </row>
    <row r="44" spans="1:18" ht="15.9" customHeight="1" x14ac:dyDescent="0.25">
      <c r="H44" s="63">
        <v>2816000</v>
      </c>
      <c r="I44" s="63">
        <f t="shared" si="0"/>
        <v>3520000</v>
      </c>
      <c r="J44" s="63">
        <v>23200</v>
      </c>
      <c r="K44" s="65">
        <f t="shared" si="1"/>
        <v>29000</v>
      </c>
      <c r="L44" s="90">
        <v>43531</v>
      </c>
      <c r="M44" s="63">
        <v>2000</v>
      </c>
      <c r="N44" s="63">
        <v>240</v>
      </c>
      <c r="O44" s="66"/>
      <c r="P44" s="77"/>
      <c r="Q44" s="7"/>
      <c r="R44" s="7"/>
    </row>
    <row r="45" spans="1:18" ht="15.9" customHeight="1" x14ac:dyDescent="0.25">
      <c r="H45" s="63">
        <v>2816000</v>
      </c>
      <c r="I45" s="63">
        <f t="shared" si="0"/>
        <v>3520000</v>
      </c>
      <c r="J45" s="63">
        <v>23200</v>
      </c>
      <c r="K45" s="65">
        <f t="shared" si="1"/>
        <v>29000</v>
      </c>
      <c r="L45" s="90">
        <v>43545</v>
      </c>
      <c r="M45" s="63">
        <v>2790</v>
      </c>
      <c r="N45" s="63">
        <v>120</v>
      </c>
      <c r="O45" s="66"/>
      <c r="P45" s="77"/>
      <c r="Q45" s="7"/>
      <c r="R45" s="7"/>
    </row>
    <row r="46" spans="1:18" ht="15.9" customHeight="1" x14ac:dyDescent="0.25">
      <c r="H46" s="63">
        <v>2816000</v>
      </c>
      <c r="I46" s="63">
        <f t="shared" si="0"/>
        <v>3520000</v>
      </c>
      <c r="J46" s="63">
        <v>23200</v>
      </c>
      <c r="K46" s="65">
        <f t="shared" si="1"/>
        <v>29000</v>
      </c>
      <c r="L46" s="90">
        <v>43559</v>
      </c>
      <c r="M46" s="63">
        <v>250</v>
      </c>
      <c r="N46" s="63">
        <v>60</v>
      </c>
      <c r="O46" s="66"/>
      <c r="P46" s="77"/>
      <c r="Q46" s="7"/>
      <c r="R46" s="7"/>
    </row>
    <row r="47" spans="1:18" ht="15.9" customHeight="1" x14ac:dyDescent="0.25">
      <c r="H47" s="63">
        <v>2816000</v>
      </c>
      <c r="I47" s="63">
        <f t="shared" si="0"/>
        <v>3520000</v>
      </c>
      <c r="J47" s="63">
        <v>23200</v>
      </c>
      <c r="K47" s="65">
        <f t="shared" si="1"/>
        <v>29000</v>
      </c>
      <c r="L47" s="90">
        <v>43572</v>
      </c>
      <c r="M47" s="63">
        <v>600</v>
      </c>
      <c r="N47" s="63">
        <v>40</v>
      </c>
      <c r="O47" s="66"/>
      <c r="P47" s="77"/>
      <c r="Q47" s="7"/>
      <c r="R47" s="7"/>
    </row>
    <row r="48" spans="1:18" ht="15.9" customHeight="1" x14ac:dyDescent="0.25">
      <c r="H48" s="63">
        <v>2816000</v>
      </c>
      <c r="I48" s="63">
        <f t="shared" si="0"/>
        <v>3520000</v>
      </c>
      <c r="J48" s="63">
        <v>23200</v>
      </c>
      <c r="K48" s="65">
        <f t="shared" si="1"/>
        <v>29000</v>
      </c>
      <c r="L48" s="90">
        <v>43594</v>
      </c>
      <c r="M48" s="63">
        <v>2260</v>
      </c>
      <c r="N48" s="63">
        <v>180</v>
      </c>
      <c r="O48" s="66"/>
      <c r="P48" s="77"/>
      <c r="Q48" s="7"/>
      <c r="R48" s="7"/>
    </row>
    <row r="49" spans="1:23" ht="15.9" customHeight="1" x14ac:dyDescent="0.25">
      <c r="H49" s="63">
        <v>2816000</v>
      </c>
      <c r="I49" s="63">
        <f t="shared" si="0"/>
        <v>3520000</v>
      </c>
      <c r="J49" s="63">
        <v>23200</v>
      </c>
      <c r="K49" s="65">
        <f t="shared" si="1"/>
        <v>29000</v>
      </c>
      <c r="L49" s="90">
        <v>43608</v>
      </c>
      <c r="M49" s="63">
        <v>2310</v>
      </c>
      <c r="N49" s="63">
        <v>240</v>
      </c>
      <c r="O49" s="66"/>
      <c r="P49" s="77"/>
      <c r="Q49" s="7"/>
      <c r="R49" s="7"/>
    </row>
    <row r="50" spans="1:23" ht="15.9" customHeight="1" x14ac:dyDescent="0.25">
      <c r="H50" s="63">
        <v>2816000</v>
      </c>
      <c r="I50" s="63">
        <f t="shared" si="0"/>
        <v>3520000</v>
      </c>
      <c r="J50" s="63">
        <v>23200</v>
      </c>
      <c r="K50" s="65">
        <f t="shared" si="1"/>
        <v>29000</v>
      </c>
      <c r="L50" s="90">
        <v>43618</v>
      </c>
      <c r="M50" s="63">
        <v>1040</v>
      </c>
      <c r="N50" s="63">
        <v>120</v>
      </c>
      <c r="O50" s="66"/>
      <c r="P50" s="77"/>
      <c r="Q50" s="7"/>
      <c r="R50" s="7"/>
    </row>
    <row r="51" spans="1:23" ht="15.9" customHeight="1" x14ac:dyDescent="0.25">
      <c r="H51" s="63">
        <v>2816000</v>
      </c>
      <c r="I51" s="63">
        <f t="shared" si="0"/>
        <v>3520000</v>
      </c>
      <c r="J51" s="63">
        <v>23200</v>
      </c>
      <c r="K51" s="65">
        <f t="shared" si="1"/>
        <v>29000</v>
      </c>
      <c r="L51" s="90">
        <v>43636</v>
      </c>
      <c r="M51" s="63">
        <v>490</v>
      </c>
      <c r="N51" s="63">
        <v>30</v>
      </c>
      <c r="O51" s="66"/>
      <c r="P51" s="77"/>
      <c r="Q51" s="7"/>
      <c r="R51" s="7"/>
    </row>
    <row r="52" spans="1:23" ht="15.9" customHeight="1" x14ac:dyDescent="0.25">
      <c r="A52" s="6"/>
      <c r="B52" s="6"/>
      <c r="C52" s="6"/>
      <c r="D52" s="6"/>
      <c r="E52" s="6"/>
      <c r="F52" s="6"/>
      <c r="H52" s="63">
        <v>2816000</v>
      </c>
      <c r="I52" s="63">
        <f t="shared" si="0"/>
        <v>3520000</v>
      </c>
      <c r="J52" s="63">
        <v>23200</v>
      </c>
      <c r="K52" s="65">
        <f t="shared" si="1"/>
        <v>29000</v>
      </c>
      <c r="L52" s="90">
        <v>43651</v>
      </c>
      <c r="M52" s="63">
        <v>2420</v>
      </c>
      <c r="N52" s="63">
        <v>700</v>
      </c>
      <c r="O52" s="66"/>
      <c r="P52" s="64"/>
    </row>
    <row r="53" spans="1:23" s="26" customFormat="1" ht="13.5" customHeight="1" x14ac:dyDescent="0.25">
      <c r="A53" s="107" t="s">
        <v>63</v>
      </c>
      <c r="B53" s="107"/>
      <c r="C53" s="107"/>
      <c r="D53" s="107"/>
      <c r="E53" s="107"/>
      <c r="F53" s="107"/>
      <c r="G53" s="46"/>
      <c r="H53" s="63">
        <v>2816000</v>
      </c>
      <c r="I53" s="63">
        <f t="shared" si="0"/>
        <v>3520000</v>
      </c>
      <c r="J53" s="63">
        <v>23200</v>
      </c>
      <c r="K53" s="65">
        <f t="shared" si="1"/>
        <v>29000</v>
      </c>
      <c r="L53" s="90">
        <v>43664</v>
      </c>
      <c r="M53" s="63">
        <v>1830</v>
      </c>
      <c r="N53" s="63">
        <v>60</v>
      </c>
      <c r="O53" s="66"/>
      <c r="P53" s="64"/>
      <c r="Q53" s="5"/>
      <c r="R53" s="5"/>
      <c r="S53" s="5"/>
      <c r="T53" s="5"/>
      <c r="U53" s="5"/>
      <c r="V53" s="5"/>
      <c r="W53" s="5"/>
    </row>
    <row r="54" spans="1:23" s="26" customFormat="1" ht="15" customHeight="1" x14ac:dyDescent="0.25">
      <c r="A54" s="106" t="s">
        <v>64</v>
      </c>
      <c r="B54" s="107"/>
      <c r="C54" s="107"/>
      <c r="D54" s="107"/>
      <c r="E54" s="107"/>
      <c r="F54" s="107"/>
      <c r="G54" s="46"/>
      <c r="H54" s="63">
        <v>2816000</v>
      </c>
      <c r="I54" s="63">
        <f t="shared" si="0"/>
        <v>3520000</v>
      </c>
      <c r="J54" s="63">
        <v>23200</v>
      </c>
      <c r="K54" s="65">
        <f t="shared" si="1"/>
        <v>29000</v>
      </c>
      <c r="L54" s="90">
        <v>43683</v>
      </c>
      <c r="M54" s="63">
        <v>5630</v>
      </c>
      <c r="N54" s="63">
        <v>860</v>
      </c>
      <c r="O54" s="66"/>
      <c r="P54" s="64"/>
      <c r="Q54" s="5"/>
      <c r="R54" s="5"/>
      <c r="S54" s="5"/>
      <c r="T54" s="5"/>
      <c r="U54" s="5"/>
      <c r="V54" s="5"/>
      <c r="W54" s="5"/>
    </row>
    <row r="55" spans="1:23" ht="15.9" customHeight="1" x14ac:dyDescent="0.25">
      <c r="H55" s="63">
        <v>2816000</v>
      </c>
      <c r="I55" s="63">
        <f t="shared" si="0"/>
        <v>3520000</v>
      </c>
      <c r="J55" s="63">
        <v>23200</v>
      </c>
      <c r="K55" s="65">
        <f t="shared" si="1"/>
        <v>29000</v>
      </c>
      <c r="L55" s="90">
        <v>43697</v>
      </c>
      <c r="M55" s="63">
        <v>9260</v>
      </c>
      <c r="N55" s="63">
        <v>1230</v>
      </c>
      <c r="O55" s="66"/>
      <c r="P55" s="64"/>
    </row>
    <row r="56" spans="1:23" ht="15.9" customHeight="1" x14ac:dyDescent="0.25">
      <c r="A56" s="25"/>
      <c r="H56" s="63">
        <v>2816000</v>
      </c>
      <c r="I56" s="63">
        <f t="shared" si="0"/>
        <v>3520000</v>
      </c>
      <c r="J56" s="63">
        <v>23200</v>
      </c>
      <c r="K56" s="65">
        <f t="shared" si="1"/>
        <v>29000</v>
      </c>
      <c r="L56" s="90">
        <v>43711</v>
      </c>
      <c r="M56" s="63">
        <v>5390</v>
      </c>
      <c r="N56" s="63">
        <v>1280</v>
      </c>
      <c r="O56" s="66"/>
      <c r="P56" s="64"/>
    </row>
    <row r="57" spans="1:23" ht="15.9" customHeight="1" x14ac:dyDescent="0.25">
      <c r="H57" s="63">
        <v>2816000</v>
      </c>
      <c r="I57" s="63">
        <f t="shared" si="0"/>
        <v>3520000</v>
      </c>
      <c r="J57" s="63">
        <v>23200</v>
      </c>
      <c r="K57" s="65">
        <f t="shared" si="1"/>
        <v>29000</v>
      </c>
      <c r="L57" s="90">
        <v>43726</v>
      </c>
      <c r="M57" s="63">
        <v>1260</v>
      </c>
      <c r="N57" s="63">
        <v>300</v>
      </c>
      <c r="O57" s="66"/>
      <c r="P57" s="64"/>
    </row>
    <row r="58" spans="1:23" ht="15.9" customHeight="1" x14ac:dyDescent="0.25">
      <c r="H58" s="63">
        <v>2816000</v>
      </c>
      <c r="I58" s="63">
        <f t="shared" si="0"/>
        <v>3520000</v>
      </c>
      <c r="J58" s="63">
        <v>23200</v>
      </c>
      <c r="K58" s="65">
        <f t="shared" si="1"/>
        <v>29000</v>
      </c>
      <c r="L58" s="90">
        <v>43742</v>
      </c>
      <c r="M58" s="63">
        <v>60</v>
      </c>
      <c r="N58" s="63">
        <v>0</v>
      </c>
      <c r="O58" s="66"/>
      <c r="P58" s="64"/>
    </row>
    <row r="59" spans="1:23" ht="15.9" customHeight="1" x14ac:dyDescent="0.25">
      <c r="H59" s="63">
        <v>2816000</v>
      </c>
      <c r="I59" s="63">
        <f t="shared" si="0"/>
        <v>3520000</v>
      </c>
      <c r="J59" s="63">
        <v>23200</v>
      </c>
      <c r="K59" s="65">
        <f t="shared" si="1"/>
        <v>29000</v>
      </c>
      <c r="L59" s="90">
        <v>43756</v>
      </c>
      <c r="M59" s="63">
        <v>4120</v>
      </c>
      <c r="N59" s="63">
        <v>550</v>
      </c>
      <c r="O59" s="66"/>
      <c r="P59" s="64"/>
    </row>
    <row r="60" spans="1:23" ht="15.9" customHeight="1" x14ac:dyDescent="0.25">
      <c r="H60" s="63">
        <v>2816000</v>
      </c>
      <c r="I60" s="63">
        <f t="shared" si="0"/>
        <v>3520000</v>
      </c>
      <c r="J60" s="63">
        <v>23200</v>
      </c>
      <c r="K60" s="65">
        <f t="shared" si="1"/>
        <v>29000</v>
      </c>
      <c r="L60" s="90">
        <v>43774</v>
      </c>
      <c r="M60" s="63">
        <v>450</v>
      </c>
      <c r="N60" s="63">
        <v>20</v>
      </c>
      <c r="O60" s="66"/>
      <c r="P60" s="64"/>
    </row>
    <row r="61" spans="1:23" ht="15.9" customHeight="1" x14ac:dyDescent="0.25">
      <c r="H61" s="63">
        <v>2816000</v>
      </c>
      <c r="I61" s="63">
        <f t="shared" si="0"/>
        <v>3520000</v>
      </c>
      <c r="J61" s="63">
        <v>23200</v>
      </c>
      <c r="K61" s="65">
        <f t="shared" si="1"/>
        <v>29000</v>
      </c>
      <c r="L61" s="90">
        <v>43788</v>
      </c>
      <c r="M61" s="63">
        <v>670</v>
      </c>
      <c r="N61" s="63">
        <v>0</v>
      </c>
      <c r="O61" s="66"/>
      <c r="P61" s="64"/>
    </row>
    <row r="62" spans="1:23" ht="15.9" customHeight="1" x14ac:dyDescent="0.25">
      <c r="H62" s="63">
        <v>2816000</v>
      </c>
      <c r="I62" s="63">
        <f t="shared" si="0"/>
        <v>3520000</v>
      </c>
      <c r="J62" s="63">
        <v>23200</v>
      </c>
      <c r="K62" s="65">
        <f t="shared" si="1"/>
        <v>29000</v>
      </c>
      <c r="L62" s="90">
        <v>43805</v>
      </c>
      <c r="M62" s="63">
        <v>1840</v>
      </c>
      <c r="N62" s="63">
        <v>480</v>
      </c>
    </row>
    <row r="63" spans="1:23" ht="15.9" customHeight="1" x14ac:dyDescent="0.25">
      <c r="H63" s="63">
        <v>2816000</v>
      </c>
      <c r="I63" s="63">
        <f t="shared" si="0"/>
        <v>3520000</v>
      </c>
      <c r="J63" s="63">
        <v>23200</v>
      </c>
      <c r="K63" s="65">
        <f t="shared" si="1"/>
        <v>29000</v>
      </c>
      <c r="L63" s="90">
        <v>43818</v>
      </c>
      <c r="M63" s="63">
        <v>1370</v>
      </c>
      <c r="N63" s="63">
        <v>300</v>
      </c>
    </row>
    <row r="64" spans="1:23" ht="15.9" customHeight="1" x14ac:dyDescent="0.25">
      <c r="H64" s="5"/>
      <c r="I64" s="5"/>
      <c r="J64" s="5"/>
      <c r="K64" s="5"/>
      <c r="L64" s="5" t="s">
        <v>76</v>
      </c>
      <c r="M64" s="24">
        <f>MAX(M40:M63)</f>
        <v>9260</v>
      </c>
      <c r="N64" s="24">
        <f>MAX(N40:N63)</f>
        <v>1280</v>
      </c>
    </row>
    <row r="65" spans="1:31" ht="15.9" customHeight="1" x14ac:dyDescent="0.25">
      <c r="H65" s="5"/>
      <c r="I65" s="5"/>
      <c r="J65" s="5"/>
      <c r="K65" s="5"/>
      <c r="L65" s="5" t="s">
        <v>77</v>
      </c>
      <c r="M65" s="24">
        <f>MIN(M40:M63)</f>
        <v>60</v>
      </c>
      <c r="N65" s="24">
        <f>MIN(N40:N63)</f>
        <v>0</v>
      </c>
    </row>
    <row r="66" spans="1:31" ht="15.9" customHeight="1" x14ac:dyDescent="0.25">
      <c r="A66" s="6"/>
      <c r="B66" s="6"/>
      <c r="C66" s="6"/>
      <c r="D66" s="6"/>
      <c r="E66" s="6"/>
      <c r="F66" s="6"/>
      <c r="H66" s="5"/>
      <c r="I66" s="5"/>
      <c r="J66" s="5"/>
      <c r="K66" s="5"/>
      <c r="L66" s="5"/>
      <c r="N66" s="24"/>
    </row>
    <row r="67" spans="1:31" s="26" customFormat="1" ht="13.5" customHeight="1" x14ac:dyDescent="0.25">
      <c r="A67" s="107" t="s">
        <v>65</v>
      </c>
      <c r="B67" s="107"/>
      <c r="C67" s="107"/>
      <c r="D67" s="107"/>
      <c r="E67" s="107"/>
      <c r="F67" s="107"/>
      <c r="G67" s="46"/>
      <c r="H67" s="5"/>
      <c r="I67" s="5"/>
      <c r="J67" s="5"/>
      <c r="K67" s="5"/>
      <c r="L67" s="5" t="s">
        <v>76</v>
      </c>
      <c r="M67" s="24">
        <f>MAX(M15:M39)</f>
        <v>15130</v>
      </c>
      <c r="N67" s="24">
        <f>MAX(N15:N39)</f>
        <v>900</v>
      </c>
      <c r="O67" s="5"/>
      <c r="P67" s="5"/>
      <c r="Q67" s="5"/>
      <c r="R67" s="5"/>
      <c r="S67" s="5"/>
      <c r="T67" s="5"/>
      <c r="U67" s="5"/>
      <c r="V67" s="5"/>
      <c r="W67" s="5"/>
    </row>
    <row r="68" spans="1:31" s="26" customFormat="1" ht="15" customHeight="1" x14ac:dyDescent="0.25">
      <c r="A68" s="106" t="s">
        <v>66</v>
      </c>
      <c r="B68" s="107"/>
      <c r="C68" s="107"/>
      <c r="D68" s="107"/>
      <c r="E68" s="107"/>
      <c r="F68" s="107"/>
      <c r="G68" s="46"/>
      <c r="H68" s="5"/>
      <c r="I68" s="5"/>
      <c r="J68" s="5"/>
      <c r="K68" s="5"/>
      <c r="L68" s="5" t="s">
        <v>77</v>
      </c>
      <c r="M68" s="24">
        <f>MIN(M15:M39)</f>
        <v>70</v>
      </c>
      <c r="N68" s="24">
        <f>MIN(N15:N39)</f>
        <v>0</v>
      </c>
      <c r="O68" s="5"/>
      <c r="P68" s="5"/>
      <c r="Q68" s="5"/>
      <c r="R68" s="5"/>
      <c r="S68" s="5"/>
      <c r="T68" s="5"/>
      <c r="U68" s="5"/>
      <c r="V68" s="5"/>
      <c r="W68" s="5"/>
    </row>
    <row r="69" spans="1:31" ht="15.9" customHeight="1" x14ac:dyDescent="0.25">
      <c r="B69" s="6"/>
      <c r="C69" s="6"/>
      <c r="D69" s="6"/>
      <c r="E69" s="6"/>
      <c r="F69" s="6"/>
      <c r="H69" s="5"/>
      <c r="I69" s="5"/>
      <c r="J69" s="5"/>
      <c r="K69" s="5"/>
      <c r="L69" s="5"/>
      <c r="M69" s="5"/>
    </row>
    <row r="70" spans="1:31" s="27" customFormat="1" ht="15.9" customHeight="1" x14ac:dyDescent="0.25">
      <c r="A70" s="111" t="s">
        <v>21</v>
      </c>
      <c r="B70" s="111"/>
      <c r="C70" s="111"/>
      <c r="D70" s="45"/>
      <c r="F70" s="45"/>
      <c r="G70" s="4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31" s="29" customFormat="1" ht="40.5" customHeight="1" x14ac:dyDescent="0.25">
      <c r="A71" s="111" t="s">
        <v>69</v>
      </c>
      <c r="B71" s="111"/>
      <c r="C71" s="111"/>
      <c r="D71" s="111"/>
      <c r="E71" s="111"/>
      <c r="F71" s="111"/>
      <c r="G71" s="2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6"/>
      <c r="Y71" s="26"/>
      <c r="Z71" s="26"/>
      <c r="AA71" s="26"/>
      <c r="AB71" s="26"/>
      <c r="AC71" s="26"/>
      <c r="AD71" s="26"/>
      <c r="AE71" s="26"/>
    </row>
    <row r="72" spans="1:31" s="29" customFormat="1" ht="39.75" customHeight="1" x14ac:dyDescent="0.25">
      <c r="A72" s="112" t="s">
        <v>41</v>
      </c>
      <c r="B72" s="112"/>
      <c r="C72" s="112"/>
      <c r="D72" s="112"/>
      <c r="E72" s="112"/>
      <c r="F72" s="112"/>
      <c r="G72" s="2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6"/>
      <c r="Y72" s="26"/>
      <c r="Z72" s="26"/>
      <c r="AA72" s="26"/>
      <c r="AB72" s="26"/>
      <c r="AC72" s="26"/>
      <c r="AD72" s="26"/>
      <c r="AE72" s="26"/>
    </row>
    <row r="73" spans="1:31" s="27" customFormat="1" ht="15.9" customHeight="1" x14ac:dyDescent="0.25">
      <c r="F73" s="45"/>
      <c r="G73" s="4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31" s="27" customFormat="1" ht="25.5" customHeight="1" x14ac:dyDescent="0.25">
      <c r="A74" s="113" t="s">
        <v>2</v>
      </c>
      <c r="B74" s="113"/>
      <c r="C74" s="113"/>
      <c r="D74" s="113" t="s">
        <v>3</v>
      </c>
      <c r="E74" s="113"/>
      <c r="F74" s="113"/>
      <c r="G74" s="4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31" s="27" customFormat="1" ht="38.1" customHeight="1" x14ac:dyDescent="0.25">
      <c r="G75" s="4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31" x14ac:dyDescent="0.25">
      <c r="B76" s="7"/>
      <c r="C76" s="7"/>
      <c r="D76" s="7"/>
      <c r="E76" s="7"/>
      <c r="F76" s="7"/>
      <c r="H76" s="5"/>
      <c r="I76" s="5"/>
      <c r="J76" s="5"/>
      <c r="K76" s="5"/>
      <c r="L76" s="5"/>
      <c r="M76" s="5"/>
    </row>
    <row r="77" spans="1:31" x14ac:dyDescent="0.25">
      <c r="B77" s="7"/>
      <c r="C77" s="7"/>
      <c r="D77" s="7"/>
      <c r="E77" s="7"/>
      <c r="F77" s="7"/>
      <c r="H77" s="5"/>
      <c r="I77" s="5"/>
      <c r="J77" s="5"/>
      <c r="K77" s="5"/>
      <c r="L77" s="5"/>
      <c r="M77" s="5"/>
    </row>
    <row r="78" spans="1:31" x14ac:dyDescent="0.25">
      <c r="H78" s="5"/>
      <c r="I78" s="5"/>
      <c r="J78" s="5"/>
      <c r="K78" s="5"/>
      <c r="L78" s="5"/>
      <c r="M78" s="5"/>
    </row>
    <row r="79" spans="1:31" x14ac:dyDescent="0.25">
      <c r="H79" s="5"/>
      <c r="I79" s="5"/>
      <c r="J79" s="5"/>
      <c r="K79" s="5"/>
      <c r="L79" s="5"/>
      <c r="M79" s="5"/>
    </row>
    <row r="80" spans="1:31" x14ac:dyDescent="0.25">
      <c r="H80" s="5"/>
      <c r="I80" s="5"/>
      <c r="J80" s="5"/>
      <c r="K80" s="5"/>
      <c r="L80" s="5"/>
      <c r="M80" s="5"/>
    </row>
    <row r="81" spans="8:13" x14ac:dyDescent="0.25">
      <c r="H81" s="5"/>
      <c r="I81" s="5"/>
      <c r="J81" s="5"/>
      <c r="K81" s="5"/>
      <c r="L81" s="5"/>
      <c r="M81" s="5"/>
    </row>
    <row r="82" spans="8:13" x14ac:dyDescent="0.25">
      <c r="I82" s="5"/>
      <c r="J82" s="5"/>
      <c r="K82" s="5"/>
      <c r="L82" s="5"/>
      <c r="M82" s="5"/>
    </row>
    <row r="83" spans="8:13" x14ac:dyDescent="0.25">
      <c r="I83" s="5"/>
      <c r="J83" s="5"/>
      <c r="K83" s="5"/>
      <c r="L83" s="5"/>
      <c r="M83" s="5"/>
    </row>
  </sheetData>
  <sheetProtection formatCells="0" formatRows="0" insertRows="0" insertHyperlinks="0" deleteRows="0" sort="0" autoFilter="0" pivotTables="0"/>
  <mergeCells count="30">
    <mergeCell ref="A70:C70"/>
    <mergeCell ref="A71:F71"/>
    <mergeCell ref="A72:F72"/>
    <mergeCell ref="A74:C74"/>
    <mergeCell ref="D74:F74"/>
    <mergeCell ref="A68:F68"/>
    <mergeCell ref="A11:F11"/>
    <mergeCell ref="H13:I13"/>
    <mergeCell ref="J13:K13"/>
    <mergeCell ref="A33:D33"/>
    <mergeCell ref="A34:D34"/>
    <mergeCell ref="A53:F53"/>
    <mergeCell ref="A54:F54"/>
    <mergeCell ref="A67:F67"/>
    <mergeCell ref="A9:B9"/>
    <mergeCell ref="C9:D9"/>
    <mergeCell ref="A10:B10"/>
    <mergeCell ref="C10:D10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L58:L61 L40:L53">
    <cfRule type="timePeriod" dxfId="33" priority="40" timePeriod="today">
      <formula>FLOOR(L40,1)=TODAY()</formula>
    </cfRule>
  </conditionalFormatting>
  <conditionalFormatting sqref="L54:L55">
    <cfRule type="timePeriod" dxfId="32" priority="39" timePeriod="today">
      <formula>FLOOR(L54,1)=TODAY()</formula>
    </cfRule>
  </conditionalFormatting>
  <conditionalFormatting sqref="L56:L57">
    <cfRule type="timePeriod" dxfId="31" priority="38" timePeriod="today">
      <formula>FLOOR(L56,1)=TODAY()</formula>
    </cfRule>
  </conditionalFormatting>
  <conditionalFormatting sqref="M60:M61 M58 M40:M53">
    <cfRule type="expression" dxfId="30" priority="35">
      <formula>M40&lt;=$F$5</formula>
    </cfRule>
    <cfRule type="expression" dxfId="29" priority="36">
      <formula>AND(M40&gt;$F$5,M40&lt;=$F$6)</formula>
    </cfRule>
    <cfRule type="expression" dxfId="28" priority="37">
      <formula>M40&gt;$F$6</formula>
    </cfRule>
  </conditionalFormatting>
  <conditionalFormatting sqref="M54:M55">
    <cfRule type="expression" dxfId="27" priority="32">
      <formula>M54&lt;=$F$5</formula>
    </cfRule>
    <cfRule type="expression" dxfId="26" priority="33">
      <formula>AND(M54&gt;$F$5,M54&lt;=$F$6)</formula>
    </cfRule>
    <cfRule type="expression" dxfId="25" priority="34">
      <formula>M54&gt;$F$6</formula>
    </cfRule>
  </conditionalFormatting>
  <conditionalFormatting sqref="M56:M57">
    <cfRule type="expression" dxfId="24" priority="29">
      <formula>M56&lt;=$F$5</formula>
    </cfRule>
    <cfRule type="expression" dxfId="23" priority="30">
      <formula>AND(M56&gt;$F$5,M56&lt;=$F$6)</formula>
    </cfRule>
    <cfRule type="expression" dxfId="22" priority="31">
      <formula>M56&gt;$F$6</formula>
    </cfRule>
  </conditionalFormatting>
  <conditionalFormatting sqref="M59">
    <cfRule type="expression" dxfId="21" priority="26">
      <formula>M59&lt;=$F$5</formula>
    </cfRule>
    <cfRule type="expression" dxfId="20" priority="27">
      <formula>AND(M59&gt;$F$5,M59&lt;=$F$6)</formula>
    </cfRule>
    <cfRule type="expression" dxfId="19" priority="28">
      <formula>M59&gt;$F$6</formula>
    </cfRule>
  </conditionalFormatting>
  <conditionalFormatting sqref="N60:N61 N58 N40:N53">
    <cfRule type="expression" dxfId="18" priority="23">
      <formula>N40&lt;=$H$5</formula>
    </cfRule>
    <cfRule type="expression" dxfId="17" priority="24">
      <formula>AND(N40&gt;$H$5,N40&lt;=$H$6)</formula>
    </cfRule>
    <cfRule type="expression" dxfId="16" priority="25">
      <formula>N40&gt;$H$6</formula>
    </cfRule>
  </conditionalFormatting>
  <conditionalFormatting sqref="N54:N55">
    <cfRule type="expression" dxfId="15" priority="20">
      <formula>N54&lt;=$H$5</formula>
    </cfRule>
    <cfRule type="expression" dxfId="14" priority="21">
      <formula>AND(N54&gt;$H$5,N54&lt;=$H$6)</formula>
    </cfRule>
    <cfRule type="expression" dxfId="13" priority="22">
      <formula>N54&gt;$H$6</formula>
    </cfRule>
  </conditionalFormatting>
  <conditionalFormatting sqref="N56:N57">
    <cfRule type="expression" dxfId="12" priority="17">
      <formula>N56&lt;=$H$5</formula>
    </cfRule>
    <cfRule type="expression" dxfId="11" priority="18">
      <formula>AND(N56&gt;$H$5,N56&lt;=$H$6)</formula>
    </cfRule>
    <cfRule type="expression" dxfId="10" priority="19">
      <formula>N56&gt;$H$6</formula>
    </cfRule>
  </conditionalFormatting>
  <conditionalFormatting sqref="N59">
    <cfRule type="expression" dxfId="9" priority="14">
      <formula>N59&lt;=$H$5</formula>
    </cfRule>
    <cfRule type="expression" dxfId="8" priority="15">
      <formula>AND(N59&gt;$H$5,N59&lt;=$H$6)</formula>
    </cfRule>
    <cfRule type="expression" dxfId="7" priority="16">
      <formula>N59&gt;$H$6</formula>
    </cfRule>
  </conditionalFormatting>
  <conditionalFormatting sqref="L62:L63">
    <cfRule type="timePeriod" dxfId="6" priority="13" timePeriod="today">
      <formula>FLOOR(L62,1)=TODAY()</formula>
    </cfRule>
  </conditionalFormatting>
  <conditionalFormatting sqref="M62:M63">
    <cfRule type="expression" dxfId="5" priority="7">
      <formula>M62&lt;=$F$5</formula>
    </cfRule>
    <cfRule type="expression" dxfId="4" priority="8">
      <formula>AND(M62&gt;$F$5,M62&lt;=$F$6)</formula>
    </cfRule>
    <cfRule type="expression" dxfId="3" priority="9">
      <formula>M62&gt;$F$6</formula>
    </cfRule>
  </conditionalFormatting>
  <conditionalFormatting sqref="N62:N63">
    <cfRule type="expression" dxfId="2" priority="1">
      <formula>N62&lt;=$H$5</formula>
    </cfRule>
    <cfRule type="expression" dxfId="1" priority="2">
      <formula>AND(N62&gt;$H$5,N62&lt;=$H$6)</formula>
    </cfRule>
    <cfRule type="expression" dxfId="0" priority="3">
      <formula>N62&gt;$H$6</formula>
    </cfRule>
  </conditionalFormatting>
  <pageMargins left="0.3" right="0.2" top="0.1" bottom="0.2" header="0.2" footer="0.2"/>
  <pageSetup paperSize="9" orientation="portrait" r:id="rId1"/>
  <headerFooter>
    <oddFooter>&amp;L&amp;"Arial,Bold"&amp;12Ref. No.: 020025.04/03 &amp;R&amp;12Page &amp;P / &amp;N</oddFooter>
  </headerFooter>
  <rowBreaks count="2" manualBreakCount="2">
    <brk id="39" max="7" man="1"/>
    <brk id="68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" zoomScale="55" zoomScaleNormal="55" workbookViewId="0">
      <selection activeCell="AC22" sqref="AC22"/>
    </sheetView>
  </sheetViews>
  <sheetFormatPr defaultRowHeight="13.2" x14ac:dyDescent="0.25"/>
  <sheetData>
    <row r="1" spans="1:10" ht="66" x14ac:dyDescent="0.25">
      <c r="A1" s="82"/>
      <c r="B1" s="82"/>
      <c r="C1" s="49" t="s">
        <v>78</v>
      </c>
      <c r="D1" s="49" t="s">
        <v>79</v>
      </c>
      <c r="E1" s="83" t="s">
        <v>73</v>
      </c>
      <c r="F1" s="83" t="s">
        <v>74</v>
      </c>
      <c r="G1" s="83" t="s">
        <v>73</v>
      </c>
      <c r="H1" s="83" t="s">
        <v>74</v>
      </c>
      <c r="I1" s="75"/>
      <c r="J1" s="75"/>
    </row>
    <row r="2" spans="1:10" x14ac:dyDescent="0.25">
      <c r="A2" s="81"/>
      <c r="B2" s="81"/>
      <c r="C2" s="81" t="s">
        <v>80</v>
      </c>
      <c r="D2" s="81" t="s">
        <v>80</v>
      </c>
      <c r="E2" s="84"/>
      <c r="F2" s="75"/>
      <c r="G2" s="75"/>
      <c r="H2" s="75"/>
      <c r="I2" s="75"/>
      <c r="J2" s="75"/>
    </row>
    <row r="3" spans="1:10" ht="26.4" x14ac:dyDescent="0.25">
      <c r="A3" s="49" t="s">
        <v>20</v>
      </c>
      <c r="B3" s="81" t="s">
        <v>25</v>
      </c>
      <c r="C3" s="85" t="s">
        <v>19</v>
      </c>
      <c r="D3" s="85" t="s">
        <v>19</v>
      </c>
      <c r="E3" s="86"/>
      <c r="F3" s="80"/>
      <c r="G3" s="86"/>
      <c r="H3" s="80"/>
      <c r="I3" s="75"/>
      <c r="J3" s="75"/>
    </row>
    <row r="4" spans="1:10" x14ac:dyDescent="0.25">
      <c r="A4" s="8">
        <v>1</v>
      </c>
      <c r="B4" s="68">
        <v>42755</v>
      </c>
      <c r="C4" s="80">
        <v>830</v>
      </c>
      <c r="D4" s="80">
        <v>350</v>
      </c>
      <c r="E4" s="87">
        <v>3520000</v>
      </c>
      <c r="F4" s="80">
        <v>2816000</v>
      </c>
      <c r="G4" s="86">
        <v>29000</v>
      </c>
      <c r="H4" s="80">
        <v>23200</v>
      </c>
      <c r="I4" s="75"/>
      <c r="J4" s="75"/>
    </row>
    <row r="5" spans="1:10" x14ac:dyDescent="0.25">
      <c r="A5" s="8">
        <v>2</v>
      </c>
      <c r="B5" s="68">
        <v>42788</v>
      </c>
      <c r="C5" s="80">
        <v>300</v>
      </c>
      <c r="D5" s="80">
        <v>40</v>
      </c>
      <c r="E5" s="87">
        <v>3520000</v>
      </c>
      <c r="F5" s="80">
        <v>2816000</v>
      </c>
      <c r="G5" s="86">
        <v>29000</v>
      </c>
      <c r="H5" s="80">
        <v>23200</v>
      </c>
      <c r="I5" s="75"/>
      <c r="J5" s="75"/>
    </row>
    <row r="6" spans="1:10" x14ac:dyDescent="0.25">
      <c r="A6" s="8">
        <v>3</v>
      </c>
      <c r="B6" s="68">
        <v>42823</v>
      </c>
      <c r="C6" s="80">
        <v>7300</v>
      </c>
      <c r="D6" s="80">
        <v>850</v>
      </c>
      <c r="E6" s="87">
        <v>3520000</v>
      </c>
      <c r="F6" s="80">
        <v>2816000</v>
      </c>
      <c r="G6" s="86">
        <v>29000</v>
      </c>
      <c r="H6" s="80">
        <v>23200</v>
      </c>
      <c r="I6" s="75"/>
      <c r="J6" s="75"/>
    </row>
    <row r="7" spans="1:10" x14ac:dyDescent="0.25">
      <c r="A7" s="8">
        <v>4</v>
      </c>
      <c r="B7" s="68">
        <v>42853</v>
      </c>
      <c r="C7" s="80">
        <v>23540</v>
      </c>
      <c r="D7" s="80">
        <v>1530</v>
      </c>
      <c r="E7" s="87">
        <v>3520000</v>
      </c>
      <c r="F7" s="80">
        <v>2816000</v>
      </c>
      <c r="G7" s="86">
        <v>29000</v>
      </c>
      <c r="H7" s="80">
        <v>23200</v>
      </c>
      <c r="I7" s="75"/>
      <c r="J7" s="75"/>
    </row>
    <row r="8" spans="1:10" x14ac:dyDescent="0.25">
      <c r="A8" s="8">
        <v>5</v>
      </c>
      <c r="B8" s="68">
        <v>42884</v>
      </c>
      <c r="C8" s="80">
        <v>4230</v>
      </c>
      <c r="D8" s="80">
        <v>400</v>
      </c>
      <c r="E8" s="87">
        <v>3520000</v>
      </c>
      <c r="F8" s="80">
        <v>2816000</v>
      </c>
      <c r="G8" s="86">
        <v>29000</v>
      </c>
      <c r="H8" s="80">
        <v>23200</v>
      </c>
      <c r="I8" s="75"/>
      <c r="J8" s="75"/>
    </row>
    <row r="9" spans="1:10" x14ac:dyDescent="0.25">
      <c r="A9" s="8">
        <v>6</v>
      </c>
      <c r="B9" s="68">
        <v>42916</v>
      </c>
      <c r="C9" s="80">
        <v>1110</v>
      </c>
      <c r="D9" s="80">
        <v>10</v>
      </c>
      <c r="E9" s="87">
        <v>3520000</v>
      </c>
      <c r="F9" s="80">
        <v>2816000</v>
      </c>
      <c r="G9" s="86">
        <v>29000</v>
      </c>
      <c r="H9" s="80">
        <v>23200</v>
      </c>
      <c r="I9" s="75"/>
      <c r="J9" s="75"/>
    </row>
    <row r="10" spans="1:10" x14ac:dyDescent="0.25">
      <c r="A10" s="8">
        <v>7</v>
      </c>
      <c r="B10" s="68">
        <v>42944</v>
      </c>
      <c r="C10" s="80">
        <v>4340</v>
      </c>
      <c r="D10" s="80">
        <v>280</v>
      </c>
      <c r="E10" s="87">
        <v>3520000</v>
      </c>
      <c r="F10" s="80">
        <v>2816000</v>
      </c>
      <c r="G10" s="86">
        <v>29000</v>
      </c>
      <c r="H10" s="80">
        <v>23200</v>
      </c>
      <c r="I10" s="75"/>
      <c r="J10" s="75"/>
    </row>
    <row r="11" spans="1:10" x14ac:dyDescent="0.25">
      <c r="A11" s="8">
        <v>8</v>
      </c>
      <c r="B11" s="68">
        <v>42975</v>
      </c>
      <c r="C11" s="80">
        <v>4740</v>
      </c>
      <c r="D11" s="80">
        <v>540</v>
      </c>
      <c r="E11" s="87">
        <v>3520000</v>
      </c>
      <c r="F11" s="80">
        <v>2816000</v>
      </c>
      <c r="G11" s="86">
        <v>29000</v>
      </c>
      <c r="H11" s="80">
        <v>23200</v>
      </c>
      <c r="I11" s="75"/>
      <c r="J11" s="75"/>
    </row>
    <row r="12" spans="1:10" x14ac:dyDescent="0.25">
      <c r="A12" s="8">
        <v>9</v>
      </c>
      <c r="B12" s="68">
        <v>43007</v>
      </c>
      <c r="C12" s="80">
        <v>2080</v>
      </c>
      <c r="D12" s="80">
        <v>410</v>
      </c>
      <c r="E12" s="87">
        <v>3520000</v>
      </c>
      <c r="F12" s="80">
        <v>2816000</v>
      </c>
      <c r="G12" s="86">
        <v>29000</v>
      </c>
      <c r="H12" s="80">
        <v>23200</v>
      </c>
      <c r="I12" s="75"/>
      <c r="J12" s="75"/>
    </row>
    <row r="13" spans="1:10" x14ac:dyDescent="0.25">
      <c r="A13" s="8">
        <v>10</v>
      </c>
      <c r="B13" s="68">
        <v>43036</v>
      </c>
      <c r="C13" s="80">
        <v>7350</v>
      </c>
      <c r="D13" s="80">
        <v>480</v>
      </c>
      <c r="E13" s="87">
        <v>3520000</v>
      </c>
      <c r="F13" s="80">
        <v>2816000</v>
      </c>
      <c r="G13" s="86">
        <v>29000</v>
      </c>
      <c r="H13" s="80">
        <v>23200</v>
      </c>
      <c r="I13" s="75"/>
      <c r="J13" s="75"/>
    </row>
    <row r="14" spans="1:10" x14ac:dyDescent="0.25">
      <c r="A14" s="8">
        <v>11</v>
      </c>
      <c r="B14" s="68">
        <v>43068</v>
      </c>
      <c r="C14" s="80">
        <v>10450</v>
      </c>
      <c r="D14" s="80">
        <v>500</v>
      </c>
      <c r="E14" s="87">
        <v>3520000</v>
      </c>
      <c r="F14" s="80">
        <v>2816000</v>
      </c>
      <c r="G14" s="86">
        <v>29000</v>
      </c>
      <c r="H14" s="80">
        <v>23200</v>
      </c>
      <c r="I14" s="75"/>
      <c r="J14" s="75"/>
    </row>
    <row r="15" spans="1:10" x14ac:dyDescent="0.25">
      <c r="A15" s="8">
        <v>12</v>
      </c>
      <c r="B15" s="68">
        <v>43097</v>
      </c>
      <c r="C15" s="88">
        <v>4720</v>
      </c>
      <c r="D15" s="88">
        <v>660</v>
      </c>
      <c r="E15" s="87">
        <v>3520000</v>
      </c>
      <c r="F15" s="80">
        <v>2816000</v>
      </c>
      <c r="G15" s="86">
        <v>29000</v>
      </c>
      <c r="H15" s="80">
        <v>23200</v>
      </c>
      <c r="I15" s="75"/>
      <c r="J15" s="75"/>
    </row>
    <row r="16" spans="1:10" x14ac:dyDescent="0.25">
      <c r="A16" s="8">
        <v>13</v>
      </c>
      <c r="B16" s="89">
        <v>43128</v>
      </c>
      <c r="C16" s="73">
        <v>820</v>
      </c>
      <c r="D16" s="73">
        <v>50</v>
      </c>
      <c r="E16" s="87">
        <v>3520000</v>
      </c>
      <c r="F16" s="80">
        <v>2816000</v>
      </c>
      <c r="G16" s="86">
        <v>29000</v>
      </c>
      <c r="H16" s="80">
        <v>23200</v>
      </c>
      <c r="I16" s="75">
        <v>4000000</v>
      </c>
      <c r="J16" s="75">
        <v>350000</v>
      </c>
    </row>
    <row r="17" spans="1:10" x14ac:dyDescent="0.25">
      <c r="A17" s="8">
        <v>14</v>
      </c>
      <c r="B17" s="89">
        <v>43159</v>
      </c>
      <c r="C17" s="73">
        <v>6550</v>
      </c>
      <c r="D17" s="73">
        <v>780</v>
      </c>
      <c r="E17" s="87">
        <v>3520000</v>
      </c>
      <c r="F17" s="80">
        <v>2816000</v>
      </c>
      <c r="G17" s="86">
        <v>29000</v>
      </c>
      <c r="H17" s="80">
        <v>23200</v>
      </c>
      <c r="I17" s="75"/>
      <c r="J17" s="75"/>
    </row>
    <row r="18" spans="1:10" x14ac:dyDescent="0.25">
      <c r="A18" s="8">
        <v>15</v>
      </c>
      <c r="B18" s="89">
        <v>43190</v>
      </c>
      <c r="C18" s="73">
        <v>1810</v>
      </c>
      <c r="D18" s="73">
        <v>270</v>
      </c>
      <c r="E18" s="87">
        <v>3520000</v>
      </c>
      <c r="F18" s="80">
        <v>2816000</v>
      </c>
      <c r="G18" s="86">
        <v>29000</v>
      </c>
      <c r="H18" s="80">
        <v>23200</v>
      </c>
      <c r="I18" s="75"/>
      <c r="J18" s="75"/>
    </row>
    <row r="19" spans="1:10" x14ac:dyDescent="0.25">
      <c r="A19" s="8">
        <v>16</v>
      </c>
      <c r="B19" s="89">
        <v>43218</v>
      </c>
      <c r="C19" s="73">
        <v>790</v>
      </c>
      <c r="D19" s="73">
        <v>210</v>
      </c>
      <c r="E19" s="87">
        <v>3520000</v>
      </c>
      <c r="F19" s="80">
        <v>2816000</v>
      </c>
      <c r="G19" s="86">
        <v>29000</v>
      </c>
      <c r="H19" s="80">
        <v>23200</v>
      </c>
      <c r="I19" s="75"/>
      <c r="J19" s="75"/>
    </row>
    <row r="20" spans="1:10" x14ac:dyDescent="0.25">
      <c r="A20" s="8">
        <v>17</v>
      </c>
      <c r="B20" s="89">
        <v>43245</v>
      </c>
      <c r="C20" s="73">
        <v>3100</v>
      </c>
      <c r="D20" s="73">
        <v>380</v>
      </c>
      <c r="E20" s="87">
        <v>3520000</v>
      </c>
      <c r="F20" s="80">
        <v>2816000</v>
      </c>
      <c r="G20" s="86">
        <v>29000</v>
      </c>
      <c r="H20" s="80">
        <v>23200</v>
      </c>
      <c r="I20" s="75"/>
      <c r="J20" s="75"/>
    </row>
    <row r="21" spans="1:10" x14ac:dyDescent="0.25">
      <c r="A21" s="8">
        <v>18</v>
      </c>
      <c r="B21" s="89">
        <v>43279</v>
      </c>
      <c r="C21" s="73">
        <v>500</v>
      </c>
      <c r="D21" s="73">
        <v>80</v>
      </c>
      <c r="E21" s="87">
        <v>3520000</v>
      </c>
      <c r="F21" s="80">
        <v>2816000</v>
      </c>
      <c r="G21" s="86">
        <v>29000</v>
      </c>
      <c r="H21" s="80">
        <v>23200</v>
      </c>
      <c r="I21" s="75"/>
      <c r="J21" s="75"/>
    </row>
    <row r="22" spans="1:10" x14ac:dyDescent="0.25">
      <c r="A22" s="8">
        <v>19</v>
      </c>
      <c r="B22" s="89">
        <v>43311</v>
      </c>
      <c r="C22" s="73">
        <v>5820</v>
      </c>
      <c r="D22" s="73">
        <v>1130</v>
      </c>
      <c r="E22" s="87">
        <v>3520000</v>
      </c>
      <c r="F22" s="80">
        <v>2816000</v>
      </c>
      <c r="G22" s="86">
        <v>29000</v>
      </c>
      <c r="H22" s="80">
        <v>23200</v>
      </c>
      <c r="I22" s="75"/>
      <c r="J22" s="75"/>
    </row>
    <row r="23" spans="1:10" x14ac:dyDescent="0.25">
      <c r="A23" s="8">
        <v>20</v>
      </c>
      <c r="B23" s="89">
        <v>43342</v>
      </c>
      <c r="C23" s="73">
        <v>3550</v>
      </c>
      <c r="D23" s="73">
        <v>620</v>
      </c>
      <c r="E23" s="87">
        <v>3520000</v>
      </c>
      <c r="F23" s="80">
        <v>2816000</v>
      </c>
      <c r="G23" s="86">
        <v>29000</v>
      </c>
      <c r="H23" s="80">
        <v>23200</v>
      </c>
      <c r="I23" s="75"/>
      <c r="J23" s="75"/>
    </row>
    <row r="24" spans="1:10" x14ac:dyDescent="0.25">
      <c r="A24" s="8">
        <v>21</v>
      </c>
      <c r="B24" s="89">
        <v>43370</v>
      </c>
      <c r="C24" s="73">
        <v>170</v>
      </c>
      <c r="D24" s="73">
        <v>20</v>
      </c>
      <c r="E24" s="87">
        <v>3520000</v>
      </c>
      <c r="F24" s="80">
        <v>2816000</v>
      </c>
      <c r="G24" s="86">
        <v>29000</v>
      </c>
      <c r="H24" s="80">
        <v>23200</v>
      </c>
      <c r="I24" s="75"/>
      <c r="J24" s="75"/>
    </row>
    <row r="25" spans="1:10" x14ac:dyDescent="0.25">
      <c r="A25" s="8">
        <v>22</v>
      </c>
      <c r="B25" s="89">
        <v>43403</v>
      </c>
      <c r="C25" s="73">
        <v>770</v>
      </c>
      <c r="D25" s="73">
        <v>50</v>
      </c>
      <c r="E25" s="87">
        <v>3520000</v>
      </c>
      <c r="F25" s="80">
        <v>2816000</v>
      </c>
      <c r="G25" s="86">
        <v>29000</v>
      </c>
      <c r="H25" s="80">
        <v>23200</v>
      </c>
      <c r="I25" s="75"/>
      <c r="J25" s="75"/>
    </row>
    <row r="26" spans="1:10" x14ac:dyDescent="0.25">
      <c r="A26" s="8">
        <v>23</v>
      </c>
      <c r="B26" s="89">
        <v>43432</v>
      </c>
      <c r="C26" s="73">
        <v>1910</v>
      </c>
      <c r="D26" s="73">
        <v>350</v>
      </c>
      <c r="E26" s="87">
        <v>3520000</v>
      </c>
      <c r="F26" s="80">
        <v>2816000</v>
      </c>
      <c r="G26" s="86">
        <v>29000</v>
      </c>
      <c r="H26" s="80">
        <v>23200</v>
      </c>
      <c r="I26" s="75"/>
      <c r="J26" s="75"/>
    </row>
    <row r="27" spans="1:10" x14ac:dyDescent="0.25">
      <c r="A27" s="8">
        <v>24</v>
      </c>
      <c r="B27" s="89">
        <v>43462</v>
      </c>
      <c r="C27" s="73">
        <v>1720</v>
      </c>
      <c r="D27" s="73">
        <v>110</v>
      </c>
      <c r="E27" s="87">
        <v>3520000</v>
      </c>
      <c r="F27" s="80">
        <v>2816000</v>
      </c>
      <c r="G27" s="86">
        <v>29000</v>
      </c>
      <c r="H27" s="80">
        <v>23200</v>
      </c>
      <c r="I27" s="75"/>
      <c r="J27" s="7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Preparation room 1 (11068)</vt:lpstr>
      <vt:lpstr>Gowning room 1 (11067)</vt:lpstr>
      <vt:lpstr>Gowning 1-aseptic (11075)</vt:lpstr>
      <vt:lpstr>Return 2-aseptic (11078)</vt:lpstr>
      <vt:lpstr>Sheet1</vt:lpstr>
      <vt:lpstr>'Gowning 1-aseptic (11075)'!Print_Area</vt:lpstr>
      <vt:lpstr>'Gowning room 1 (11067)'!Print_Area</vt:lpstr>
      <vt:lpstr>'Preparation room 1 (11068)'!Print_Area</vt:lpstr>
      <vt:lpstr>'Return 2-aseptic (11078)'!Print_Area</vt:lpstr>
      <vt:lpstr>'Gowning 1-aseptic (11075)'!Print_Titles</vt:lpstr>
      <vt:lpstr>'Gowning room 1 (11067)'!Print_Titles</vt:lpstr>
      <vt:lpstr>'Preparation room 1 (11068)'!Print_Titles</vt:lpstr>
      <vt:lpstr>'Return 2-aseptic (11078)'!Print_Titles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2017-03-01T01:48:33Z</cp:lastPrinted>
  <dcterms:created xsi:type="dcterms:W3CDTF">1996-10-14T23:33:28Z</dcterms:created>
  <dcterms:modified xsi:type="dcterms:W3CDTF">2020-04-03T09:58:21Z</dcterms:modified>
</cp:coreProperties>
</file>