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5_VS BST_2019\BAO CAO TK VS_ PHONG_BST_2018\Cấp C\"/>
    </mc:Choice>
  </mc:AlternateContent>
  <bookViews>
    <workbookView xWindow="0" yWindow="0" windowWidth="20496" windowHeight="7680" activeTab="1"/>
  </bookViews>
  <sheets>
    <sheet name="Gowning room 1 (11075)" sheetId="1" r:id="rId1"/>
    <sheet name="Preparation room 1  (11068)" sheetId="18" r:id="rId2"/>
  </sheets>
  <definedNames>
    <definedName name="_xlnm._FilterDatabase" localSheetId="0" hidden="1">'Gowning room 1 (11075)'!#REF!</definedName>
    <definedName name="_xlnm._FilterDatabase" localSheetId="1" hidden="1">'Preparation room 1  (11068)'!#REF!</definedName>
    <definedName name="_xlnm.Print_Area" localSheetId="0">'Gowning room 1 (11075)'!$A$1:$I$98</definedName>
    <definedName name="_xlnm.Print_Area" localSheetId="1">'Preparation room 1  (11068)'!$A$1:$L$99</definedName>
    <definedName name="_xlnm.Print_Titles" localSheetId="0">'Gowning room 1 (11075)'!$1:$9</definedName>
    <definedName name="_xlnm.Print_Titles" localSheetId="1">'Preparation room 1  (11068)'!$1:$9</definedName>
    <definedName name="Z_B0B9736D_9E0A_43CB_9E72_F805E9BDE0DD_.wvu.FilterData" localSheetId="0" hidden="1">'Gowning room 1 (11075)'!$A$11:$E$11</definedName>
    <definedName name="Z_B0B9736D_9E0A_43CB_9E72_F805E9BDE0DD_.wvu.FilterData" localSheetId="1" hidden="1">'Preparation room 1  (11068)'!$A$11:$E$11</definedName>
    <definedName name="Z_B0B9736D_9E0A_43CB_9E72_F805E9BDE0DD_.wvu.PrintArea" localSheetId="0" hidden="1">'Gowning room 1 (11075)'!$A$1:$E$11</definedName>
    <definedName name="Z_B0B9736D_9E0A_43CB_9E72_F805E9BDE0DD_.wvu.PrintArea" localSheetId="1" hidden="1">'Preparation room 1  (11068)'!$A$1:$E$11</definedName>
    <definedName name="Z_B0B9736D_9E0A_43CB_9E72_F805E9BDE0DD_.wvu.PrintTitles" localSheetId="0" hidden="1">'Gowning room 1 (11075)'!$1:$11</definedName>
    <definedName name="Z_B0B9736D_9E0A_43CB_9E72_F805E9BDE0DD_.wvu.PrintTitles" localSheetId="1" hidden="1">'Preparation room 1  (11068)'!$1:$11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73" i="18" l="1"/>
  <c r="C66" i="18"/>
  <c r="C72" i="1"/>
  <c r="C65" i="1"/>
  <c r="C72" i="18" l="1"/>
  <c r="C65" i="18"/>
  <c r="H13" i="1" l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 l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54" i="1" l="1"/>
  <c r="H54" i="1"/>
  <c r="H58" i="1" l="1"/>
  <c r="I58" i="1"/>
  <c r="H59" i="1"/>
  <c r="I59" i="1"/>
  <c r="H60" i="1"/>
  <c r="I60" i="1"/>
  <c r="H61" i="1"/>
  <c r="I61" i="1"/>
  <c r="R67" i="18" l="1"/>
  <c r="R66" i="18"/>
  <c r="R65" i="18"/>
  <c r="R64" i="18"/>
  <c r="R68" i="18" s="1"/>
  <c r="K66" i="1" l="1"/>
  <c r="K65" i="1"/>
  <c r="K64" i="1"/>
  <c r="K63" i="1"/>
  <c r="K67" i="1" s="1"/>
  <c r="S64" i="18"/>
  <c r="S68" i="18" s="1"/>
  <c r="S67" i="18"/>
  <c r="S66" i="18"/>
  <c r="S65" i="18"/>
  <c r="C70" i="1" l="1"/>
  <c r="C74" i="18" l="1"/>
  <c r="P67" i="18"/>
  <c r="C67" i="18" s="1"/>
  <c r="P66" i="18"/>
  <c r="P65" i="18"/>
  <c r="C71" i="18"/>
  <c r="P64" i="18"/>
  <c r="C64" i="18" s="1"/>
  <c r="E9" i="18"/>
  <c r="C9" i="18"/>
  <c r="H55" i="1"/>
  <c r="I55" i="1"/>
  <c r="H56" i="1"/>
  <c r="I56" i="1"/>
  <c r="H57" i="1"/>
  <c r="I57" i="1"/>
  <c r="H62" i="1"/>
  <c r="I62" i="1"/>
  <c r="C64" i="1"/>
  <c r="C71" i="1"/>
  <c r="C66" i="1"/>
  <c r="C73" i="1"/>
  <c r="L56" i="18" l="1"/>
  <c r="L57" i="18"/>
  <c r="L58" i="18"/>
  <c r="L59" i="18"/>
  <c r="L60" i="18"/>
  <c r="L61" i="18"/>
  <c r="L62" i="18"/>
  <c r="L63" i="18"/>
  <c r="K56" i="18"/>
  <c r="K57" i="18"/>
  <c r="K58" i="18"/>
  <c r="K59" i="18"/>
  <c r="K60" i="18"/>
  <c r="K61" i="18"/>
  <c r="K62" i="18"/>
  <c r="K63" i="18"/>
  <c r="C75" i="18"/>
  <c r="L54" i="18"/>
  <c r="K55" i="18"/>
  <c r="L55" i="18"/>
  <c r="C74" i="1"/>
  <c r="K54" i="18"/>
  <c r="C67" i="1"/>
  <c r="P68" i="18"/>
  <c r="C68" i="18" s="1"/>
</calcChain>
</file>

<file path=xl/sharedStrings.xml><?xml version="1.0" encoding="utf-8"?>
<sst xmlns="http://schemas.openxmlformats.org/spreadsheetml/2006/main" count="105" uniqueCount="58">
  <si>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</si>
  <si>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</si>
  <si>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</si>
  <si>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</si>
  <si>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</si>
  <si>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</si>
  <si>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</si>
  <si>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</si>
  <si>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</si>
  <si>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</si>
  <si>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</si>
  <si>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</si>
  <si>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</si>
  <si>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</si>
  <si>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</si>
  <si>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</si>
  <si>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</si>
  <si>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</si>
  <si>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</si>
  <si>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</si>
  <si>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</si>
  <si>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</si>
  <si>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</si>
  <si>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</si>
  <si>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</si>
  <si>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</si>
  <si>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</si>
  <si>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</si>
  <si>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</si>
  <si>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Lấy mẫu không khí
</t>
    </r>
    <r>
      <rPr>
        <i/>
        <sz val="10"/>
        <rFont val="Arial"/>
        <family val="2"/>
      </rPr>
      <t>Active air sampling</t>
    </r>
  </si>
  <si>
    <t>C</t>
  </si>
  <si>
    <r>
      <t xml:space="preserve">Phòng thay trang phục 1 (khu vực vô trùng)
</t>
    </r>
    <r>
      <rPr>
        <i/>
        <sz val="10"/>
        <rFont val="Arial"/>
        <family val="2"/>
        <charset val="163"/>
      </rPr>
      <t>Gowning room 1 (aseptic area)</t>
    </r>
  </si>
  <si>
    <r>
      <t xml:space="preserve">Phòng chuẩn bị 1
</t>
    </r>
    <r>
      <rPr>
        <i/>
        <sz val="10"/>
        <rFont val="Arial"/>
        <family val="2"/>
        <charset val="163"/>
      </rPr>
      <t>Preparation room 1</t>
    </r>
  </si>
  <si>
    <t>11068_A6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</si>
  <si>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</si>
  <si>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không khí) Phòng thay trang phục 1 (khu vực vô trùng) (11075)</t>
  </si>
  <si>
    <t xml:space="preserve">Figure: Trend line of environmental microbiology (Active air sampling) of Gowning room 1 (aseptic area) (11075) </t>
  </si>
  <si>
    <t xml:space="preserve">Hình: Biểu đồ xu hướng vi sinh môi trường (lấy mẫu không khí) Phòng chuẩn bị 1 (11068) </t>
  </si>
  <si>
    <t xml:space="preserve">Figure: Trend line of environmental microbiology (Active air sampling) of Preparation room 1 (11068) </t>
  </si>
  <si>
    <t>Phòng thay trang phục 1 (khu vực vô trùng) (11075) - cấp sạch C - Phân xưởng thuốc vô trùng betalactam: lấy mẫu không khí từ 26/09/16 đến 31/12/16 của mỗi điểm lấy mẫu không có giá trị nào vượt giới hạn hành động, xu hướng ổn định.</t>
  </si>
  <si>
    <t>Gowning room 1 (aseptic area) (11075) - air-cleanliness grade C - Betalactam sterile workshop: active air sampling in the period from 26/09/16 to 31/12/16 of each sampling point shows that no any value is out of action level, steady trending.</t>
  </si>
  <si>
    <t>Phòng chuẩn bị 1 (11068) - cấp sạch C - Phân xưởng thuốc vô trùng betalactam: lấy mẫu không khí từ 26/09/16 đến 31/12/16 của mỗi điểm lấy mẫu không có giá trị nào vượt giới hạn hành động, xu hướng ổn định.</t>
  </si>
  <si>
    <t>Preparation room 1 (11068) - air-cleanliness grade C - Betalactam sterile workshop: active air sampling in the period from 26/09/16 to 31/12/16 of each sampling point shows that no any value is out of action level, steady trending.</t>
  </si>
  <si>
    <t>02/01/17 - 30/06/17</t>
  </si>
  <si>
    <r>
      <t xml:space="preserve">1 lần/ 2 tuần
</t>
    </r>
    <r>
      <rPr>
        <i/>
        <sz val="10"/>
        <rFont val="Arial"/>
        <family val="2"/>
      </rPr>
      <t>Once two weeks</t>
    </r>
  </si>
  <si>
    <t>02/01/17 - 31/12/17</t>
  </si>
  <si>
    <t>11075_A1</t>
  </si>
  <si>
    <t>11075_A3</t>
  </si>
  <si>
    <t>11075_A4</t>
  </si>
  <si>
    <t>11068_A1</t>
  </si>
  <si>
    <t>11068_A2</t>
  </si>
  <si>
    <t>11068_A3</t>
  </si>
  <si>
    <t>11068_A4</t>
  </si>
  <si>
    <t>11068_A5</t>
  </si>
  <si>
    <t>Criteria</t>
  </si>
  <si>
    <t>11075_A2</t>
  </si>
  <si>
    <t>Alert limit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</si>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</sst>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0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1" xfId="0" quotePrefix="1" applyNumberFormat="1" applyFont="1" applyFill="1" applyBorder="1" applyAlignment="1" applyProtection="1">
      <alignment horizontal="left" vertical="center" wrapText="1"/>
    </xf>
    <xf numFmtId="0" fontId="4" fillId="0" borderId="0" xfId="0" quotePrefix="1" applyNumberFormat="1" applyFont="1" applyFill="1" applyBorder="1" applyAlignment="1" applyProtection="1">
      <alignment horizontal="left" vertical="center" wrapText="1"/>
    </xf>
    <xf numFmtId="0" fontId="4" fillId="0" borderId="0" xfId="0" quotePrefix="1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0" xfId="0" applyNumberFormat="1" applyFont="1" applyFill="1" applyBorder="1" applyAlignment="1" applyProtection="1">
      <alignment horizontal="center" vertical="center" wrapText="1"/>
    </xf>
    <xf numFmtId="0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NumberFormat="1" applyFont="1" applyFill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NumberFormat="1" applyFont="1" applyFill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64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141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Gowning room 1 (aseptic area) (11075)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392400831971473"/>
          <c:y val="3.077548885725076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8568315752989E-2"/>
          <c:y val="0.17017287968155273"/>
          <c:w val="0.80545659386916257"/>
          <c:h val="0.61558454639664506"/>
        </c:manualLayout>
      </c:layout>
      <c:barChart>
        <c:barDir val="col"/>
        <c:grouping val="clustered"/>
        <c:varyColors val="0"/>
        <c:ser>
          <c:idx val="6"/>
          <c:order val="7"/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Pt>
            <c:idx val="11"/>
            <c:invertIfNegative val="0"/>
            <c:bubble3D val="0"/>
          </c:dPt>
          <c:val>
            <c:numRef>
              <c:f>'Gowning room 1 (11075)'!$G$13:$G$63</c:f>
              <c:numCache>
                <c:formatCode>General</c:formatCode>
                <c:ptCount val="51"/>
                <c:pt idx="25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49535312"/>
        <c:axId val="-1349539120"/>
      </c:barChart>
      <c:lineChart>
        <c:grouping val="standard"/>
        <c:varyColors val="0"/>
        <c:ser>
          <c:idx val="7"/>
          <c:order val="0"/>
          <c:tx>
            <c:strRef>
              <c:f>'Gowning room 1 (11075)'!$K$12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(11075)'!$K$13:$K$15</c:f>
            </c:numRef>
          </c:val>
          <c:smooth val="0"/>
        </c:ser>
        <c:ser>
          <c:idx val="0"/>
          <c:order val="1"/>
          <c:tx>
            <c:strRef>
              <c:f>'Gowning room 1 (11075)'!$I$12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(11075)'!$I$13:$I$63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9-4EFC-AF92-C8AF5787FBC5}"/>
            </c:ext>
          </c:extLst>
        </c:ser>
        <c:ser>
          <c:idx val="1"/>
          <c:order val="2"/>
          <c:tx>
            <c:strRef>
              <c:f>'Gowning room 1 (11075)'!$H$12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(11075)'!$H$13:$H$63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29-4EFC-AF92-C8AF5787FBC5}"/>
            </c:ext>
          </c:extLst>
        </c:ser>
        <c:ser>
          <c:idx val="3"/>
          <c:order val="3"/>
          <c:tx>
            <c:strRef>
              <c:f>'Gowning room 1 (11075)'!$D$11</c:f>
              <c:strCache>
                <c:ptCount val="1"/>
                <c:pt idx="0">
                  <c:v>11075_A1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(11075)'!$D$13:$D$62</c:f>
            </c:numRef>
          </c:val>
          <c:smooth val="0"/>
        </c:ser>
        <c:ser>
          <c:idx val="2"/>
          <c:order val="4"/>
          <c:tx>
            <c:strRef>
              <c:f>'Gowning room 1 (11075)'!$C$11</c:f>
              <c:strCache>
                <c:ptCount val="1"/>
                <c:pt idx="0">
                  <c:v>11075_A2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(11075)'!$C$13:$C$63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6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29-4EFC-AF92-C8AF5787FBC5}"/>
            </c:ext>
          </c:extLst>
        </c:ser>
        <c:ser>
          <c:idx val="4"/>
          <c:order val="5"/>
          <c:tx>
            <c:strRef>
              <c:f>'Gowning room 1 (11075)'!$E$11</c:f>
              <c:strCache>
                <c:ptCount val="1"/>
                <c:pt idx="0">
                  <c:v>11075_A3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(11075)'!$E$13:$E$62</c:f>
            </c:numRef>
          </c:val>
          <c:smooth val="0"/>
        </c:ser>
        <c:ser>
          <c:idx val="5"/>
          <c:order val="6"/>
          <c:tx>
            <c:strRef>
              <c:f>'Gowning room 1 (11075)'!$F$11</c:f>
              <c:strCache>
                <c:ptCount val="1"/>
                <c:pt idx="0">
                  <c:v>11075_A4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(11075)'!$F$13:$F$62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5312"/>
        <c:axId val="-1349539120"/>
        <c:extLst xmlns:c16r2="http://schemas.microsoft.com/office/drawing/2015/06/chart"/>
      </c:lineChart>
      <c:catAx>
        <c:axId val="-13495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66446293269945E-2"/>
              <c:y val="8.556779111098197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349539120"/>
        <c:crossesAt val="0"/>
        <c:auto val="0"/>
        <c:lblAlgn val="ctr"/>
        <c:lblOffset val="100"/>
        <c:noMultiLvlLbl val="0"/>
      </c:catAx>
      <c:valAx>
        <c:axId val="-134953912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722051567639991"/>
              <c:y val="0.757276152289081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3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17112365671289"/>
          <c:y val="5.2812660410068671E-2"/>
          <c:w val="0.13879747932451839"/>
          <c:h val="0.65396867826945981"/>
        </c:manualLayout>
      </c:layout>
      <c:overlay val="0"/>
      <c:txPr>
        <a:bodyPr/>
        <a:lstStyle/>
        <a:p>
          <a:pPr>
            <a:defRPr sz="78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C4-480A-AEDD-FFCB2BE2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46736"/>
        <c:axId val="-1349546192"/>
      </c:lineChart>
      <c:catAx>
        <c:axId val="-13495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4-461D-958C-F3349B13366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64-461D-958C-F3349B13366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64-461D-958C-F3349B1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3136"/>
        <c:axId val="-1349544016"/>
      </c:lineChart>
      <c:catAx>
        <c:axId val="-13495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E9-4922-B733-74057D78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1504"/>
        <c:axId val="-1349541840"/>
      </c:lineChart>
      <c:catAx>
        <c:axId val="-134953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4-4AD5-9849-0B817D6544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D4-4AD5-9849-0B817D6544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D4-4AD5-9849-0B817D65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980544"/>
        <c:axId val="-1612975104"/>
      </c:lineChart>
      <c:catAx>
        <c:axId val="-16129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7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97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80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0-4E6C-9EA1-591EBA7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978912"/>
        <c:axId val="-1612978368"/>
      </c:lineChart>
      <c:catAx>
        <c:axId val="-16129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7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97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7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4B-46F3-9A2C-A43C580FEF1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4B-46F3-9A2C-A43C580FEF1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4B-46F3-9A2C-A43C580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4997440"/>
        <c:axId val="-1217327472"/>
      </c:lineChart>
      <c:catAx>
        <c:axId val="-15749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74997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FD-42C2-9654-6AB417A1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6592"/>
        <c:axId val="-1217330192"/>
      </c:lineChart>
      <c:catAx>
        <c:axId val="-121731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C-4117-A460-9F78BCA2C2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FC-4117-A460-9F78BCA2C2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FC-4117-A460-9F78BCA2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7264"/>
        <c:axId val="-1217337808"/>
      </c:lineChart>
      <c:catAx>
        <c:axId val="-121733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7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A-43D5-AEBA-A9C009EE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8896"/>
        <c:axId val="-1217331824"/>
      </c:lineChart>
      <c:catAx>
        <c:axId val="-121733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50-4E89-842A-63A68E6C887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50-4E89-842A-63A68E6C887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50-4E89-842A-63A68E6C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6384"/>
        <c:axId val="-1217334000"/>
      </c:lineChart>
      <c:catAx>
        <c:axId val="-12173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6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47-44E1-A369-C74C549B13B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1632"/>
        <c:axId val="-1349544560"/>
      </c:lineChart>
      <c:catAx>
        <c:axId val="-134955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9-4EB5-9267-C8C6B2DB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8224"/>
        <c:axId val="-1217317680"/>
      </c:lineChart>
      <c:catAx>
        <c:axId val="-12173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23-43E4-B834-101594E7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4208"/>
        <c:axId val="-1217328016"/>
      </c:lineChart>
      <c:catAx>
        <c:axId val="-12173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F-48DA-A726-9715B43D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9984"/>
        <c:axId val="-1217326928"/>
      </c:lineChart>
      <c:catAx>
        <c:axId val="-121733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0A-469C-8241-2FE41D961F1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A-469C-8241-2FE41D961F1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A-469C-8241-2FE41D96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5632"/>
        <c:axId val="-1217325840"/>
      </c:lineChart>
      <c:catAx>
        <c:axId val="-12173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5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7-42E1-BFC8-418F07D8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3664"/>
        <c:axId val="-1217331280"/>
      </c:lineChart>
      <c:catAx>
        <c:axId val="-12173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C1-43D6-B6BB-EACC782BA5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C1-43D6-B6BB-EACC782BA5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C1-43D6-B6BB-EACC782B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5296"/>
        <c:axId val="-1217321488"/>
      </c:lineChart>
      <c:catAx>
        <c:axId val="-121732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5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2-411E-8FC3-E21CEF26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4960"/>
        <c:axId val="-1217319312"/>
      </c:lineChart>
      <c:catAx>
        <c:axId val="-121731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7-4A22-9F77-E4229C7510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67-4A22-9F77-E4229C7510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67-4A22-9F77-E4229C75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3120"/>
        <c:axId val="-1217328560"/>
      </c:lineChart>
      <c:catAx>
        <c:axId val="-12173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3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85-4D06-BE56-303DDB89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9648"/>
        <c:axId val="-1217312240"/>
      </c:lineChart>
      <c:catAx>
        <c:axId val="-12173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FF-488D-A2FC-E4B461C1780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FF-488D-A2FC-E4B461C1780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FF-488D-A2FC-E4B461C1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3792"/>
        <c:axId val="-1217339440"/>
      </c:lineChart>
      <c:catAx>
        <c:axId val="-121734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3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FA-41CB-8C3D-C1E1E7FF05F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FA-41CB-8C3D-C1E1E7FF05F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FA-41CB-8C3D-C1E1E7FF05F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5984"/>
        <c:axId val="-1349530960"/>
      </c:lineChart>
      <c:catAx>
        <c:axId val="-13495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3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5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35-4429-AF29-D103345C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4544"/>
        <c:axId val="-1217320944"/>
      </c:lineChart>
      <c:catAx>
        <c:axId val="-121733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0F-40B1-8142-FC20163260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0F-40B1-8142-FC20163260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0F-40B1-8142-FC2016326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6720"/>
        <c:axId val="-1217322576"/>
      </c:lineChart>
      <c:catAx>
        <c:axId val="-12173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6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3-4EE5-8164-1E0AF9D1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7136"/>
        <c:axId val="-1217332912"/>
      </c:lineChart>
      <c:catAx>
        <c:axId val="-121731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Preparation room 1 (11068)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162339322969245"/>
          <c:y val="2.892664732697886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7618850950358688E-2"/>
          <c:y val="0.15449159764120393"/>
          <c:w val="0.83891445724358582"/>
          <c:h val="0.63342493262167732"/>
        </c:manualLayout>
      </c:layout>
      <c:barChart>
        <c:barDir val="col"/>
        <c:grouping val="clustered"/>
        <c:varyColors val="0"/>
        <c:ser>
          <c:idx val="10"/>
          <c:order val="10"/>
          <c:spPr>
            <a:solidFill>
              <a:schemeClr val="bg1">
                <a:lumMod val="65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Pt>
            <c:idx val="2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val>
            <c:numRef>
              <c:f>'Preparation room 1  (11068)'!$J$13:$J$63</c:f>
              <c:numCache>
                <c:formatCode>General</c:formatCode>
                <c:ptCount val="51"/>
                <c:pt idx="25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17312784"/>
        <c:axId val="-1217314416"/>
      </c:barChart>
      <c:lineChart>
        <c:grouping val="standard"/>
        <c:varyColors val="0"/>
        <c:ser>
          <c:idx val="8"/>
          <c:order val="0"/>
          <c:tx>
            <c:strRef>
              <c:f>'Preparation room 1  (11068)'!$I$11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1  (11068)'!$I$13:$I$63</c:f>
            </c:numRef>
          </c:val>
          <c:smooth val="0"/>
        </c:ser>
        <c:ser>
          <c:idx val="0"/>
          <c:order val="1"/>
          <c:tx>
            <c:strRef>
              <c:f>'Preparation room 1  (11068)'!$L$12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 (11068)'!$L$13:$L$63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D7-47B5-9959-A01ACF09C924}"/>
            </c:ext>
          </c:extLst>
        </c:ser>
        <c:ser>
          <c:idx val="1"/>
          <c:order val="2"/>
          <c:tx>
            <c:strRef>
              <c:f>'Preparation room 1  (11068)'!$K$12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'Preparation room 1  (11068)'!$K$13:$K$63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D7-47B5-9959-A01ACF09C924}"/>
            </c:ext>
          </c:extLst>
        </c:ser>
        <c:ser>
          <c:idx val="3"/>
          <c:order val="3"/>
          <c:tx>
            <c:strRef>
              <c:f>'Preparation room 1  (11068)'!$D$11</c:f>
              <c:strCache>
                <c:ptCount val="1"/>
                <c:pt idx="0">
                  <c:v>11068_A1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1  (11068)'!$D$13:$D$63</c:f>
            </c:numRef>
          </c:val>
          <c:smooth val="0"/>
        </c:ser>
        <c:ser>
          <c:idx val="4"/>
          <c:order val="4"/>
          <c:tx>
            <c:strRef>
              <c:f>'Preparation room 1  (11068)'!$E$11</c:f>
              <c:strCache>
                <c:ptCount val="1"/>
                <c:pt idx="0">
                  <c:v>11068_A2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'Preparation room 1  (11068)'!$E$13:$E$63</c:f>
            </c:numRef>
          </c:val>
          <c:smooth val="0"/>
        </c:ser>
        <c:ser>
          <c:idx val="5"/>
          <c:order val="5"/>
          <c:tx>
            <c:strRef>
              <c:f>'Preparation room 1  (11068)'!$F$11</c:f>
              <c:strCache>
                <c:ptCount val="1"/>
                <c:pt idx="0">
                  <c:v>11068_A3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'Preparation room 1  (11068)'!$F$13:$F$63</c:f>
            </c:numRef>
          </c:val>
          <c:smooth val="0"/>
        </c:ser>
        <c:ser>
          <c:idx val="6"/>
          <c:order val="6"/>
          <c:tx>
            <c:strRef>
              <c:f>'Preparation room 1  (11068)'!$G$11</c:f>
              <c:strCache>
                <c:ptCount val="1"/>
                <c:pt idx="0">
                  <c:v>11068_A4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'Preparation room 1  (11068)'!$G$13:$G$63</c:f>
            </c:numRef>
          </c:val>
          <c:smooth val="0"/>
        </c:ser>
        <c:ser>
          <c:idx val="7"/>
          <c:order val="7"/>
          <c:tx>
            <c:strRef>
              <c:f>'Preparation room 1  (11068)'!$H$11</c:f>
              <c:strCache>
                <c:ptCount val="1"/>
                <c:pt idx="0">
                  <c:v>11068_A5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'Preparation room 1  (11068)'!$H$13:$H$63</c:f>
            </c:numRef>
          </c:val>
          <c:smooth val="0"/>
        </c:ser>
        <c:ser>
          <c:idx val="2"/>
          <c:order val="8"/>
          <c:tx>
            <c:strRef>
              <c:f>'Preparation room 1  (11068)'!$C$11</c:f>
              <c:strCache>
                <c:ptCount val="1"/>
                <c:pt idx="0">
                  <c:v>11068_A6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1 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43118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 formatCode="dd/mm/yy;@">
                  <c:v>43412</c:v>
                </c:pt>
                <c:pt idx="23" formatCode="dd/mm/yy;@">
                  <c:v>43427</c:v>
                </c:pt>
                <c:pt idx="24" formatCode="dd/mm/yy;@">
                  <c:v>43438</c:v>
                </c:pt>
                <c:pt idx="25" formatCode="dd/mm/yy;@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 (11068)'!$C$13:$C$63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8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D7-47B5-9959-A01ACF09C924}"/>
            </c:ext>
          </c:extLst>
        </c:ser>
        <c:ser>
          <c:idx val="9"/>
          <c:order val="9"/>
          <c:tx>
            <c:strRef>
              <c:f>'Preparation room 1  (11068)'!$N$12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'Preparation room 1  (11068)'!$N$13:$N$63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2784"/>
        <c:axId val="-1217314416"/>
        <c:extLst xmlns:c16r2="http://schemas.microsoft.com/office/drawing/2015/06/chart"/>
      </c:lineChart>
      <c:catAx>
        <c:axId val="-12173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430452179794516E-3"/>
              <c:y val="7.233663973821453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7314416"/>
        <c:crossesAt val="0"/>
        <c:auto val="0"/>
        <c:lblAlgn val="ctr"/>
        <c:lblOffset val="100"/>
        <c:noMultiLvlLbl val="0"/>
      </c:catAx>
      <c:valAx>
        <c:axId val="-121731441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795713035870516"/>
              <c:y val="0.77422060878753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7312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202611503664674"/>
          <c:y val="0.19211371305859495"/>
          <c:w val="0.11692928349748757"/>
          <c:h val="0.60370521866584859"/>
        </c:manualLayout>
      </c:layout>
      <c:overlay val="0"/>
      <c:txPr>
        <a:bodyPr/>
        <a:lstStyle/>
        <a:p>
          <a:pPr>
            <a:defRPr sz="78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58-42BC-B895-99D728C7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2032"/>
        <c:axId val="-1217316048"/>
      </c:lineChart>
      <c:catAx>
        <c:axId val="-12173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2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4-4486-AF4A-6F12A5D7577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54-4486-AF4A-6F12A5D7577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54-4486-AF4A-6F12A5D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1072"/>
        <c:axId val="-1217324752"/>
      </c:lineChart>
      <c:catAx>
        <c:axId val="-121734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2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1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B-45A6-853A-DA4ECA4DED6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5B-45A6-853A-DA4ECA4DED6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5B-45A6-853A-DA4ECA4D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320400"/>
        <c:axId val="-1217319856"/>
      </c:scatterChart>
      <c:valAx>
        <c:axId val="-12173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9856"/>
        <c:crosses val="autoZero"/>
        <c:crossBetween val="midCat"/>
      </c:valAx>
      <c:valAx>
        <c:axId val="-121731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0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B6-431D-B601-00EB6932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15504"/>
        <c:axId val="-1217318768"/>
      </c:lineChart>
      <c:catAx>
        <c:axId val="-121731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1731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7B-431C-875A-E638A290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3248"/>
        <c:axId val="-1217313872"/>
      </c:lineChart>
      <c:catAx>
        <c:axId val="-121734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D-4F9E-BFD6-117212B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0736"/>
        <c:axId val="-1217313328"/>
      </c:lineChart>
      <c:catAx>
        <c:axId val="-121733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1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1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22-4D9C-B898-631B3CCFBCC2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22-4D9C-B898-631B3CCFBCC2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22-4D9C-B898-631B3CCF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534768"/>
        <c:axId val="-1349553264"/>
      </c:scatterChart>
      <c:valAx>
        <c:axId val="-13495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3264"/>
        <c:crosses val="autoZero"/>
        <c:crossBetween val="midCat"/>
      </c:valAx>
      <c:valAx>
        <c:axId val="-134955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9E-4A71-9006-7B321394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6176"/>
        <c:axId val="-1217311696"/>
      </c:lineChart>
      <c:catAx>
        <c:axId val="-12173361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17311696"/>
        <c:crosses val="autoZero"/>
        <c:auto val="1"/>
        <c:lblAlgn val="ctr"/>
        <c:lblOffset val="100"/>
        <c:tickMarkSkip val="1"/>
        <c:noMultiLvlLbl val="0"/>
      </c:catAx>
      <c:valAx>
        <c:axId val="-121731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BC-41EA-9869-84D3B9A6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2704"/>
        <c:axId val="-1217342160"/>
      </c:lineChart>
      <c:catAx>
        <c:axId val="-12173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4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1C-471C-ABE2-52D01C16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1616"/>
        <c:axId val="-1217335088"/>
      </c:lineChart>
      <c:catAx>
        <c:axId val="-12173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FA-455E-ACC7-0BF547AE19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FA-455E-ACC7-0BF547AE19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FA-455E-ACC7-0BF547AE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40528"/>
        <c:axId val="-1217338352"/>
      </c:lineChart>
      <c:catAx>
        <c:axId val="-12173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40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D0-46AD-8AD2-8B0CF026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33456"/>
        <c:axId val="-1217332368"/>
      </c:lineChart>
      <c:catAx>
        <c:axId val="-12173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33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3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B5-43F6-B5F8-703E605C6AD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B5-43F6-B5F8-703E605C6AD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B5-43F6-B5F8-703E605C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329104"/>
        <c:axId val="-1213969488"/>
      </c:lineChart>
      <c:catAx>
        <c:axId val="-12173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7329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C3-4610-A4AC-D0FF4AE6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3968"/>
        <c:axId val="-1213978736"/>
      </c:lineChart>
      <c:catAx>
        <c:axId val="-12139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3A-4EF0-B876-63D47A4404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3A-4EF0-B876-63D47A4404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3A-4EF0-B876-63D47A44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7984"/>
        <c:axId val="-1213979280"/>
      </c:lineChart>
      <c:catAx>
        <c:axId val="-12139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7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7-4B08-9DDF-F8A6876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0160"/>
        <c:axId val="-1213967856"/>
      </c:lineChart>
      <c:catAx>
        <c:axId val="-121399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01-4392-B0B2-FDC9082F3EF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01-4392-B0B2-FDC9082F3EF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01-4392-B0B2-FDC9082F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7232"/>
        <c:axId val="-1213979824"/>
      </c:lineChart>
      <c:catAx>
        <c:axId val="-12139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7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4-4F9A-A6AC-F85EBABF233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4224"/>
        <c:axId val="-1349537488"/>
      </c:lineChart>
      <c:catAx>
        <c:axId val="-134953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3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34953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F-43C3-8480-067C56E4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8400"/>
        <c:axId val="-1213996688"/>
      </c:lineChart>
      <c:catAx>
        <c:axId val="-121396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22-43F2-97AD-3E16B675357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22-43F2-97AD-3E16B675357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22-43F2-97AD-3E16B675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6144"/>
        <c:axId val="-1213983088"/>
      </c:lineChart>
      <c:catAx>
        <c:axId val="-12139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8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6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D-4B55-B6DB-DACF44D5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2880"/>
        <c:axId val="-1214001040"/>
      </c:lineChart>
      <c:catAx>
        <c:axId val="-121399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400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400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1-43EA-8149-92D489B0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4384"/>
        <c:axId val="-1213990704"/>
      </c:lineChart>
      <c:catAx>
        <c:axId val="-121397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A-46C6-AB3E-DCE2CA80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7312"/>
        <c:axId val="-1213973840"/>
      </c:lineChart>
      <c:catAx>
        <c:axId val="-121396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7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82-4BAD-BEDC-C7B1260CCF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82-4BAD-BEDC-C7B1260CCF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82-4BAD-BEDC-C7B1260C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5600"/>
        <c:axId val="-1213968944"/>
      </c:lineChart>
      <c:catAx>
        <c:axId val="-12139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5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5-4084-9D82-761C0B0A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4928"/>
        <c:axId val="-1213986352"/>
      </c:lineChart>
      <c:catAx>
        <c:axId val="-121397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8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6-41AD-B0CB-674B68840D8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F6-41AD-B0CB-674B68840D8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F6-41AD-B0CB-674B6884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0368"/>
        <c:axId val="-1213973296"/>
      </c:lineChart>
      <c:catAx>
        <c:axId val="-12139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CB-4D58-A5C4-90685007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2752"/>
        <c:axId val="-1213991792"/>
      </c:lineChart>
      <c:catAx>
        <c:axId val="-121397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E-4F8D-AB7E-C474D709FDB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0E-4F8D-AB7E-C474D709FDB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0E-4F8D-AB7E-C474D709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2208"/>
        <c:axId val="-1213970032"/>
      </c:lineChart>
      <c:catAx>
        <c:axId val="-12139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2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73-44DA-A05D-49B74BD932A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2720"/>
        <c:axId val="-1349551088"/>
      </c:lineChart>
      <c:catAx>
        <c:axId val="-13495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5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B-4C71-BD6F-BC8A46BC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2544"/>
        <c:axId val="-1213982000"/>
      </c:lineChart>
      <c:catAx>
        <c:axId val="-12139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8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F4-4E2B-A7B9-9CEBBD91E62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F4-4E2B-A7B9-9CEBBD91E62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F4-4E2B-A7B9-9CEBBD91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5264"/>
        <c:axId val="-1214000496"/>
      </c:lineChart>
      <c:catAx>
        <c:axId val="-121398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400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400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5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20-4ABB-9E1B-B8AC92DD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6016"/>
        <c:axId val="-1213993424"/>
      </c:lineChart>
      <c:catAx>
        <c:axId val="-121397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8-4380-B15E-025B30D2CA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8-4380-B15E-025B30D2CA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B8-4380-B15E-025B30D2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5056"/>
        <c:axId val="-1213994512"/>
      </c:lineChart>
      <c:catAx>
        <c:axId val="-12139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5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5-4FDE-BEDE-F76ECE09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9072"/>
        <c:axId val="-1213983632"/>
      </c:lineChart>
      <c:catAx>
        <c:axId val="-12139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8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72-4C69-8FCC-D77ECC01818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48368"/>
        <c:axId val="-1349550544"/>
      </c:lineChart>
      <c:catAx>
        <c:axId val="-134954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5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'Gowning room 1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D-44CF-A441-E928809CC3A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'Gowning room 1 (11075)'!#REF!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0000"/>
        <c:axId val="-1349533680"/>
      </c:lineChart>
      <c:catAx>
        <c:axId val="-13495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349533680"/>
        <c:crosses val="autoZero"/>
        <c:auto val="1"/>
        <c:lblAlgn val="ctr"/>
        <c:lblOffset val="100"/>
        <c:tickMarkSkip val="1"/>
        <c:noMultiLvlLbl val="0"/>
      </c:catAx>
      <c:valAx>
        <c:axId val="-134953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F-4E73-85A5-73778952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49456"/>
        <c:axId val="-1349532048"/>
      </c:lineChart>
      <c:catAx>
        <c:axId val="-134954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3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8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2" Type="http://schemas.openxmlformats.org/officeDocument/2006/relationships/image" Target="../media/image1.png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95250</xdr:rowOff>
    </xdr:from>
    <xdr:to>
      <xdr:col>8</xdr:col>
      <xdr:colOff>1362075</xdr:colOff>
      <xdr:row>87</xdr:row>
      <xdr:rowOff>76200</xdr:rowOff>
    </xdr:to>
    <xdr:graphicFrame macro="">
      <xdr:nvGraphicFramePr>
        <xdr:cNvPr id="327306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2730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6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7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30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0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0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08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0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0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0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0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0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09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0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0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28575</xdr:rowOff>
    </xdr:from>
    <xdr:to>
      <xdr:col>11</xdr:col>
      <xdr:colOff>1762125</xdr:colOff>
      <xdr:row>89</xdr:row>
      <xdr:rowOff>161925</xdr:rowOff>
    </xdr:to>
    <xdr:graphicFrame macro="">
      <xdr:nvGraphicFramePr>
        <xdr:cNvPr id="66397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66397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3975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6397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6397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6397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6397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66397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66397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6397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6397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6397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6397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66397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66397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view="pageBreakPreview" topLeftCell="A32" zoomScale="90" zoomScaleNormal="100" zoomScaleSheetLayoutView="90" workbookViewId="0">
      <selection activeCell="C73" sqref="C73"/>
    </sheetView>
  </sheetViews>
  <sheetFormatPr defaultColWidth="9.109375" defaultRowHeight="13.2" x14ac:dyDescent="0.25"/>
  <cols>
    <col min="1" max="1" width="12.44140625" style="13" customWidth="1"/>
    <col min="2" max="2" width="27.88671875" style="8" customWidth="1"/>
    <col min="3" max="3" width="25.109375" style="52" customWidth="1"/>
    <col min="4" max="6" width="19.6640625" style="52" hidden="1" customWidth="1"/>
    <col min="7" max="7" width="19.6640625" style="16" customWidth="1"/>
    <col min="8" max="8" width="18.109375" style="11" customWidth="1"/>
    <col min="9" max="9" width="22.33203125" style="11" customWidth="1"/>
    <col min="10" max="10" width="7.33203125" style="8" customWidth="1"/>
    <col min="11" max="11" width="7.33203125" style="8" hidden="1" customWidth="1"/>
    <col min="12" max="16384" width="9.109375" style="8"/>
  </cols>
  <sheetData>
    <row r="1" spans="1:11" s="3" customFormat="1" ht="33.75" customHeight="1" x14ac:dyDescent="0.25">
      <c r="A1" s="78" t="s">
        <v>0</v>
      </c>
      <c r="B1" s="78"/>
      <c r="C1" s="78"/>
      <c r="D1" s="78"/>
      <c r="E1" s="78"/>
      <c r="F1" s="29"/>
      <c r="G1" s="30"/>
      <c r="H1" s="6"/>
      <c r="I1" s="6"/>
    </row>
    <row r="2" spans="1:11" s="3" customFormat="1" ht="30.75" customHeight="1" x14ac:dyDescent="0.25">
      <c r="A2" s="79" t="s">
        <v>34</v>
      </c>
      <c r="B2" s="79"/>
      <c r="C2" s="79"/>
      <c r="D2" s="79"/>
      <c r="E2" s="79"/>
      <c r="F2" s="31"/>
      <c r="G2" s="32"/>
      <c r="H2" s="6"/>
      <c r="I2" s="6"/>
    </row>
    <row r="3" spans="1:11" s="3" customFormat="1" ht="6" customHeight="1" x14ac:dyDescent="0.25">
      <c r="A3" s="4"/>
      <c r="B3" s="4"/>
      <c r="C3" s="31"/>
      <c r="D3" s="31"/>
      <c r="E3" s="33"/>
      <c r="F3" s="31"/>
      <c r="G3" s="32"/>
      <c r="H3" s="5"/>
      <c r="I3" s="6"/>
    </row>
    <row r="4" spans="1:11" s="3" customFormat="1" ht="27" customHeight="1" x14ac:dyDescent="0.25">
      <c r="A4" s="80" t="s">
        <v>19</v>
      </c>
      <c r="B4" s="80"/>
      <c r="C4" s="83" t="s">
        <v>25</v>
      </c>
      <c r="D4" s="83"/>
      <c r="E4" s="83"/>
      <c r="F4" s="34"/>
      <c r="G4" s="35"/>
      <c r="H4" s="6"/>
      <c r="I4" s="6"/>
    </row>
    <row r="5" spans="1:11" s="3" customFormat="1" ht="27" customHeight="1" x14ac:dyDescent="0.25">
      <c r="A5" s="81" t="s">
        <v>4</v>
      </c>
      <c r="B5" s="82"/>
      <c r="C5" s="36" t="s">
        <v>26</v>
      </c>
      <c r="D5" s="37" t="s">
        <v>1</v>
      </c>
      <c r="E5" s="38" t="s">
        <v>45</v>
      </c>
      <c r="F5" s="39"/>
      <c r="G5" s="40"/>
      <c r="H5" s="6"/>
      <c r="I5" s="6"/>
    </row>
    <row r="6" spans="1:11" s="3" customFormat="1" ht="39" customHeight="1" x14ac:dyDescent="0.25">
      <c r="A6" s="81" t="s">
        <v>5</v>
      </c>
      <c r="B6" s="82"/>
      <c r="C6" s="41" t="s">
        <v>31</v>
      </c>
      <c r="D6" s="37" t="s">
        <v>8</v>
      </c>
      <c r="E6" s="42">
        <v>11075</v>
      </c>
      <c r="F6" s="43"/>
      <c r="G6" s="44"/>
      <c r="H6" s="6"/>
      <c r="I6" s="6"/>
    </row>
    <row r="7" spans="1:11" s="3" customFormat="1" ht="27" customHeight="1" x14ac:dyDescent="0.25">
      <c r="A7" s="81" t="s">
        <v>6</v>
      </c>
      <c r="B7" s="82"/>
      <c r="C7" s="36" t="s">
        <v>30</v>
      </c>
      <c r="D7" s="37" t="s">
        <v>9</v>
      </c>
      <c r="E7" s="42" t="s">
        <v>44</v>
      </c>
      <c r="F7" s="43"/>
      <c r="G7" s="44"/>
      <c r="H7" s="6"/>
      <c r="I7" s="6"/>
    </row>
    <row r="8" spans="1:11" s="3" customFormat="1" ht="27" customHeight="1" x14ac:dyDescent="0.25">
      <c r="A8" s="80" t="s">
        <v>7</v>
      </c>
      <c r="B8" s="80"/>
      <c r="C8" s="36" t="s">
        <v>29</v>
      </c>
      <c r="D8" s="37" t="s">
        <v>10</v>
      </c>
      <c r="E8" s="42">
        <v>1</v>
      </c>
      <c r="F8" s="43"/>
      <c r="G8" s="44"/>
      <c r="H8" s="6"/>
      <c r="I8" s="6"/>
    </row>
    <row r="9" spans="1:11" s="3" customFormat="1" ht="27" customHeight="1" x14ac:dyDescent="0.25">
      <c r="A9" s="81" t="s">
        <v>20</v>
      </c>
      <c r="B9" s="82"/>
      <c r="C9" s="45">
        <v>20</v>
      </c>
      <c r="D9" s="37" t="s">
        <v>21</v>
      </c>
      <c r="E9" s="46">
        <v>50</v>
      </c>
      <c r="F9" s="47"/>
      <c r="G9" s="17"/>
      <c r="H9" s="6"/>
      <c r="I9" s="6"/>
    </row>
    <row r="10" spans="1:11" s="3" customFormat="1" ht="6.75" customHeight="1" x14ac:dyDescent="0.25">
      <c r="A10" s="6"/>
      <c r="B10" s="6"/>
      <c r="C10" s="48"/>
      <c r="D10" s="48"/>
      <c r="E10" s="48"/>
      <c r="F10" s="48"/>
      <c r="G10" s="44"/>
      <c r="H10" s="6"/>
      <c r="I10" s="6"/>
    </row>
    <row r="11" spans="1:11" s="6" customFormat="1" ht="22.5" customHeight="1" x14ac:dyDescent="0.25">
      <c r="A11" s="5"/>
      <c r="B11" s="2"/>
      <c r="C11" s="49" t="s">
        <v>55</v>
      </c>
      <c r="D11" s="49" t="s">
        <v>46</v>
      </c>
      <c r="E11" s="49" t="s">
        <v>47</v>
      </c>
      <c r="F11" s="49" t="s">
        <v>48</v>
      </c>
      <c r="G11" s="35"/>
    </row>
    <row r="12" spans="1:11" ht="25.5" customHeight="1" x14ac:dyDescent="0.25">
      <c r="A12" s="1" t="s">
        <v>16</v>
      </c>
      <c r="B12" s="7" t="s">
        <v>24</v>
      </c>
      <c r="C12" s="50" t="s">
        <v>17</v>
      </c>
      <c r="D12" s="48"/>
      <c r="E12" s="48"/>
      <c r="F12" s="48"/>
      <c r="G12" s="17"/>
      <c r="H12" s="11" t="s">
        <v>56</v>
      </c>
      <c r="I12" s="11" t="s">
        <v>57</v>
      </c>
      <c r="J12" s="27" t="s">
        <v>22</v>
      </c>
      <c r="K12" s="27" t="s">
        <v>54</v>
      </c>
    </row>
    <row r="13" spans="1:11" ht="17.100000000000001" customHeight="1" x14ac:dyDescent="0.25">
      <c r="A13" s="28">
        <v>1</v>
      </c>
      <c r="B13" s="25">
        <v>43104</v>
      </c>
      <c r="C13" s="63">
        <v>1</v>
      </c>
      <c r="D13" s="48">
        <v>0</v>
      </c>
      <c r="E13" s="48">
        <v>2</v>
      </c>
      <c r="F13" s="48">
        <v>1</v>
      </c>
      <c r="G13" s="17"/>
      <c r="H13" s="16">
        <f t="shared" ref="H13:H45" si="0">$C$9</f>
        <v>20</v>
      </c>
      <c r="I13" s="16">
        <f t="shared" ref="I13:I45" si="1">$E$9</f>
        <v>50</v>
      </c>
      <c r="K13" s="8">
        <v>100</v>
      </c>
    </row>
    <row r="14" spans="1:11" ht="17.100000000000001" customHeight="1" x14ac:dyDescent="0.25">
      <c r="A14" s="9">
        <v>2</v>
      </c>
      <c r="B14" s="25">
        <v>43118</v>
      </c>
      <c r="C14" s="63">
        <v>1</v>
      </c>
      <c r="D14" s="48">
        <v>0</v>
      </c>
      <c r="E14" s="48">
        <v>3</v>
      </c>
      <c r="F14" s="48">
        <v>2</v>
      </c>
      <c r="G14" s="17"/>
      <c r="H14" s="16">
        <f t="shared" si="0"/>
        <v>20</v>
      </c>
      <c r="I14" s="16">
        <f t="shared" si="1"/>
        <v>50</v>
      </c>
      <c r="K14" s="8">
        <v>100</v>
      </c>
    </row>
    <row r="15" spans="1:11" ht="17.100000000000001" customHeight="1" x14ac:dyDescent="0.25">
      <c r="A15" s="9">
        <v>3</v>
      </c>
      <c r="B15" s="25">
        <v>43133</v>
      </c>
      <c r="C15" s="63">
        <v>1</v>
      </c>
      <c r="D15" s="48">
        <v>0</v>
      </c>
      <c r="E15" s="48">
        <v>1</v>
      </c>
      <c r="F15" s="48">
        <v>0</v>
      </c>
      <c r="G15" s="17"/>
      <c r="H15" s="16">
        <f t="shared" si="0"/>
        <v>20</v>
      </c>
      <c r="I15" s="16">
        <f t="shared" si="1"/>
        <v>50</v>
      </c>
      <c r="K15" s="8">
        <v>100</v>
      </c>
    </row>
    <row r="16" spans="1:11" ht="17.100000000000001" customHeight="1" x14ac:dyDescent="0.25">
      <c r="A16" s="9">
        <v>4</v>
      </c>
      <c r="B16" s="25">
        <v>43145</v>
      </c>
      <c r="C16" s="63">
        <v>3</v>
      </c>
      <c r="D16" s="48"/>
      <c r="E16" s="48"/>
      <c r="F16" s="48"/>
      <c r="G16" s="57"/>
      <c r="H16" s="16">
        <f t="shared" si="0"/>
        <v>20</v>
      </c>
      <c r="I16" s="16">
        <f t="shared" si="1"/>
        <v>50</v>
      </c>
    </row>
    <row r="17" spans="1:9" ht="17.100000000000001" customHeight="1" x14ac:dyDescent="0.25">
      <c r="A17" s="9">
        <v>5</v>
      </c>
      <c r="B17" s="25">
        <v>43159</v>
      </c>
      <c r="C17" s="63">
        <v>2</v>
      </c>
      <c r="D17" s="48"/>
      <c r="E17" s="48"/>
      <c r="F17" s="48"/>
      <c r="G17" s="57"/>
      <c r="H17" s="16">
        <f t="shared" si="0"/>
        <v>20</v>
      </c>
      <c r="I17" s="16">
        <f t="shared" si="1"/>
        <v>50</v>
      </c>
    </row>
    <row r="18" spans="1:9" ht="17.100000000000001" customHeight="1" x14ac:dyDescent="0.25">
      <c r="A18" s="9">
        <v>6</v>
      </c>
      <c r="B18" s="25">
        <v>43174</v>
      </c>
      <c r="C18" s="63">
        <v>0</v>
      </c>
      <c r="D18" s="48"/>
      <c r="E18" s="48"/>
      <c r="F18" s="48"/>
      <c r="G18" s="57"/>
      <c r="H18" s="16">
        <f t="shared" si="0"/>
        <v>20</v>
      </c>
      <c r="I18" s="16">
        <f t="shared" si="1"/>
        <v>50</v>
      </c>
    </row>
    <row r="19" spans="1:9" ht="17.100000000000001" customHeight="1" x14ac:dyDescent="0.25">
      <c r="A19" s="9">
        <v>7</v>
      </c>
      <c r="B19" s="25">
        <v>43187</v>
      </c>
      <c r="C19" s="63">
        <v>2</v>
      </c>
      <c r="D19" s="48"/>
      <c r="E19" s="48"/>
      <c r="F19" s="48"/>
      <c r="G19" s="57"/>
      <c r="H19" s="16">
        <f t="shared" si="0"/>
        <v>20</v>
      </c>
      <c r="I19" s="16">
        <f t="shared" si="1"/>
        <v>50</v>
      </c>
    </row>
    <row r="20" spans="1:9" ht="17.100000000000001" customHeight="1" x14ac:dyDescent="0.25">
      <c r="A20" s="9">
        <v>8</v>
      </c>
      <c r="B20" s="25">
        <v>43201</v>
      </c>
      <c r="C20" s="63">
        <v>2</v>
      </c>
      <c r="D20" s="48"/>
      <c r="E20" s="48"/>
      <c r="F20" s="48"/>
      <c r="G20" s="57"/>
      <c r="H20" s="16">
        <f t="shared" si="0"/>
        <v>20</v>
      </c>
      <c r="I20" s="16">
        <f t="shared" si="1"/>
        <v>50</v>
      </c>
    </row>
    <row r="21" spans="1:9" ht="17.100000000000001" customHeight="1" x14ac:dyDescent="0.25">
      <c r="A21" s="9">
        <v>9</v>
      </c>
      <c r="B21" s="25">
        <v>43217</v>
      </c>
      <c r="C21" s="63">
        <v>1</v>
      </c>
      <c r="D21" s="48"/>
      <c r="E21" s="48"/>
      <c r="F21" s="48"/>
      <c r="G21" s="57"/>
      <c r="H21" s="16">
        <f t="shared" si="0"/>
        <v>20</v>
      </c>
      <c r="I21" s="16">
        <f t="shared" si="1"/>
        <v>50</v>
      </c>
    </row>
    <row r="22" spans="1:9" ht="17.100000000000001" customHeight="1" x14ac:dyDescent="0.25">
      <c r="A22" s="9">
        <v>10</v>
      </c>
      <c r="B22" s="25">
        <v>43231</v>
      </c>
      <c r="C22" s="63">
        <v>0</v>
      </c>
      <c r="D22" s="48"/>
      <c r="E22" s="48"/>
      <c r="F22" s="48"/>
      <c r="G22" s="57"/>
      <c r="H22" s="16">
        <f t="shared" si="0"/>
        <v>20</v>
      </c>
      <c r="I22" s="16">
        <f t="shared" si="1"/>
        <v>50</v>
      </c>
    </row>
    <row r="23" spans="1:9" ht="17.100000000000001" customHeight="1" x14ac:dyDescent="0.25">
      <c r="A23" s="9">
        <v>11</v>
      </c>
      <c r="B23" s="25">
        <v>43245</v>
      </c>
      <c r="C23" s="63">
        <v>4</v>
      </c>
      <c r="D23" s="48"/>
      <c r="E23" s="48"/>
      <c r="F23" s="48"/>
      <c r="G23" s="57"/>
      <c r="H23" s="16">
        <f t="shared" si="0"/>
        <v>20</v>
      </c>
      <c r="I23" s="16">
        <f t="shared" si="1"/>
        <v>50</v>
      </c>
    </row>
    <row r="24" spans="1:9" ht="17.100000000000001" customHeight="1" x14ac:dyDescent="0.25">
      <c r="A24" s="9">
        <v>12</v>
      </c>
      <c r="B24" s="25">
        <v>43259</v>
      </c>
      <c r="C24" s="63">
        <v>3</v>
      </c>
      <c r="D24" s="48"/>
      <c r="E24" s="48"/>
      <c r="F24" s="48"/>
      <c r="G24" s="57"/>
      <c r="H24" s="16">
        <f t="shared" si="0"/>
        <v>20</v>
      </c>
      <c r="I24" s="16">
        <f t="shared" si="1"/>
        <v>50</v>
      </c>
    </row>
    <row r="25" spans="1:9" ht="17.100000000000001" customHeight="1" x14ac:dyDescent="0.25">
      <c r="A25" s="9">
        <v>13</v>
      </c>
      <c r="B25" s="25">
        <v>43273</v>
      </c>
      <c r="C25" s="63">
        <v>0</v>
      </c>
      <c r="D25" s="48"/>
      <c r="E25" s="48"/>
      <c r="F25" s="48"/>
      <c r="G25" s="57"/>
      <c r="H25" s="16">
        <f t="shared" si="0"/>
        <v>20</v>
      </c>
      <c r="I25" s="16">
        <f t="shared" si="1"/>
        <v>50</v>
      </c>
    </row>
    <row r="26" spans="1:9" ht="17.100000000000001" customHeight="1" x14ac:dyDescent="0.25">
      <c r="A26" s="9">
        <v>14</v>
      </c>
      <c r="B26" s="25">
        <v>43288</v>
      </c>
      <c r="C26" s="63">
        <v>3</v>
      </c>
      <c r="D26" s="48"/>
      <c r="E26" s="48"/>
      <c r="F26" s="48"/>
      <c r="G26" s="57"/>
      <c r="H26" s="16">
        <f t="shared" si="0"/>
        <v>20</v>
      </c>
      <c r="I26" s="16">
        <f t="shared" si="1"/>
        <v>50</v>
      </c>
    </row>
    <row r="27" spans="1:9" ht="17.100000000000001" customHeight="1" x14ac:dyDescent="0.25">
      <c r="A27" s="9">
        <v>15</v>
      </c>
      <c r="B27" s="25">
        <v>43301</v>
      </c>
      <c r="C27" s="63">
        <v>0</v>
      </c>
      <c r="D27" s="48"/>
      <c r="E27" s="48"/>
      <c r="F27" s="48"/>
      <c r="G27" s="57"/>
      <c r="H27" s="16">
        <f t="shared" si="0"/>
        <v>20</v>
      </c>
      <c r="I27" s="16">
        <f t="shared" si="1"/>
        <v>50</v>
      </c>
    </row>
    <row r="28" spans="1:9" ht="17.100000000000001" customHeight="1" x14ac:dyDescent="0.25">
      <c r="A28" s="9">
        <v>16</v>
      </c>
      <c r="B28" s="25">
        <v>43315</v>
      </c>
      <c r="C28" s="63">
        <v>0</v>
      </c>
      <c r="D28" s="48"/>
      <c r="E28" s="48"/>
      <c r="F28" s="48"/>
      <c r="G28" s="57"/>
      <c r="H28" s="16">
        <f t="shared" si="0"/>
        <v>20</v>
      </c>
      <c r="I28" s="16">
        <f t="shared" si="1"/>
        <v>50</v>
      </c>
    </row>
    <row r="29" spans="1:9" ht="17.100000000000001" customHeight="1" x14ac:dyDescent="0.25">
      <c r="A29" s="9">
        <v>3</v>
      </c>
      <c r="B29" s="25">
        <v>43328</v>
      </c>
      <c r="C29" s="63">
        <v>3</v>
      </c>
      <c r="D29" s="48"/>
      <c r="E29" s="48"/>
      <c r="F29" s="48"/>
      <c r="G29" s="57"/>
      <c r="H29" s="16">
        <f t="shared" si="0"/>
        <v>20</v>
      </c>
      <c r="I29" s="16">
        <f t="shared" si="1"/>
        <v>50</v>
      </c>
    </row>
    <row r="30" spans="1:9" ht="17.100000000000001" customHeight="1" x14ac:dyDescent="0.25">
      <c r="A30" s="9">
        <v>4</v>
      </c>
      <c r="B30" s="25">
        <v>43342</v>
      </c>
      <c r="C30" s="63">
        <v>5</v>
      </c>
      <c r="D30" s="48"/>
      <c r="E30" s="48"/>
      <c r="F30" s="48"/>
      <c r="G30" s="57"/>
      <c r="H30" s="16">
        <f t="shared" si="0"/>
        <v>20</v>
      </c>
      <c r="I30" s="16">
        <f t="shared" si="1"/>
        <v>50</v>
      </c>
    </row>
    <row r="31" spans="1:9" ht="17.100000000000001" customHeight="1" x14ac:dyDescent="0.25">
      <c r="A31" s="9">
        <v>5</v>
      </c>
      <c r="B31" s="25">
        <v>43355</v>
      </c>
      <c r="C31" s="63">
        <v>0</v>
      </c>
      <c r="D31" s="48"/>
      <c r="E31" s="48"/>
      <c r="F31" s="48"/>
      <c r="G31" s="57"/>
      <c r="H31" s="16">
        <f t="shared" si="0"/>
        <v>20</v>
      </c>
      <c r="I31" s="16">
        <f t="shared" si="1"/>
        <v>50</v>
      </c>
    </row>
    <row r="32" spans="1:9" ht="17.100000000000001" customHeight="1" x14ac:dyDescent="0.25">
      <c r="A32" s="9">
        <v>6</v>
      </c>
      <c r="B32" s="25">
        <v>43369</v>
      </c>
      <c r="C32" s="63">
        <v>6</v>
      </c>
      <c r="D32" s="48"/>
      <c r="E32" s="48"/>
      <c r="F32" s="48"/>
      <c r="G32" s="57"/>
      <c r="H32" s="16">
        <f t="shared" si="0"/>
        <v>20</v>
      </c>
      <c r="I32" s="16">
        <f t="shared" si="1"/>
        <v>50</v>
      </c>
    </row>
    <row r="33" spans="1:9" ht="17.100000000000001" customHeight="1" x14ac:dyDescent="0.25">
      <c r="A33" s="9">
        <v>7</v>
      </c>
      <c r="B33" s="25">
        <v>43383</v>
      </c>
      <c r="C33" s="63">
        <v>4</v>
      </c>
      <c r="D33" s="48"/>
      <c r="E33" s="48"/>
      <c r="F33" s="48"/>
      <c r="G33" s="57"/>
      <c r="H33" s="16">
        <f t="shared" si="0"/>
        <v>20</v>
      </c>
      <c r="I33" s="16">
        <f t="shared" si="1"/>
        <v>50</v>
      </c>
    </row>
    <row r="34" spans="1:9" ht="17.100000000000001" customHeight="1" x14ac:dyDescent="0.25">
      <c r="A34" s="9">
        <v>8</v>
      </c>
      <c r="B34" s="25">
        <v>43398</v>
      </c>
      <c r="C34" s="63">
        <v>0</v>
      </c>
      <c r="D34" s="48"/>
      <c r="E34" s="48"/>
      <c r="F34" s="48"/>
      <c r="G34" s="57"/>
      <c r="H34" s="16">
        <f t="shared" si="0"/>
        <v>20</v>
      </c>
      <c r="I34" s="16">
        <f t="shared" si="1"/>
        <v>50</v>
      </c>
    </row>
    <row r="35" spans="1:9" ht="17.100000000000001" customHeight="1" x14ac:dyDescent="0.25">
      <c r="A35" s="9">
        <v>9</v>
      </c>
      <c r="B35" s="64">
        <v>43412</v>
      </c>
      <c r="C35" s="65">
        <v>3</v>
      </c>
      <c r="D35" s="48"/>
      <c r="E35" s="48"/>
      <c r="F35" s="48"/>
      <c r="G35" s="57"/>
      <c r="H35" s="16">
        <f t="shared" si="0"/>
        <v>20</v>
      </c>
      <c r="I35" s="16">
        <f t="shared" si="1"/>
        <v>50</v>
      </c>
    </row>
    <row r="36" spans="1:9" s="61" customFormat="1" ht="17.100000000000001" customHeight="1" x14ac:dyDescent="0.25">
      <c r="A36" s="9">
        <v>10</v>
      </c>
      <c r="B36" s="64">
        <v>43427</v>
      </c>
      <c r="C36" s="65">
        <v>4</v>
      </c>
      <c r="D36" s="66"/>
      <c r="E36" s="66"/>
      <c r="F36" s="66"/>
      <c r="G36" s="67"/>
      <c r="H36" s="16">
        <f t="shared" si="0"/>
        <v>20</v>
      </c>
      <c r="I36" s="16">
        <f t="shared" si="1"/>
        <v>50</v>
      </c>
    </row>
    <row r="37" spans="1:9" ht="17.100000000000001" customHeight="1" x14ac:dyDescent="0.25">
      <c r="A37" s="9">
        <v>11</v>
      </c>
      <c r="B37" s="64">
        <v>43438</v>
      </c>
      <c r="C37" s="65">
        <v>2</v>
      </c>
      <c r="D37" s="48"/>
      <c r="E37" s="48"/>
      <c r="F37" s="48"/>
      <c r="G37" s="67"/>
      <c r="H37" s="16">
        <f t="shared" si="0"/>
        <v>20</v>
      </c>
      <c r="I37" s="16">
        <f t="shared" si="1"/>
        <v>50</v>
      </c>
    </row>
    <row r="38" spans="1:9" s="61" customFormat="1" ht="17.100000000000001" customHeight="1" x14ac:dyDescent="0.25">
      <c r="A38" s="26">
        <v>12</v>
      </c>
      <c r="B38" s="68">
        <v>43452</v>
      </c>
      <c r="C38" s="69">
        <v>3</v>
      </c>
      <c r="D38" s="66"/>
      <c r="E38" s="66"/>
      <c r="F38" s="66"/>
      <c r="G38" s="60">
        <v>110</v>
      </c>
      <c r="H38" s="70">
        <f t="shared" si="0"/>
        <v>20</v>
      </c>
      <c r="I38" s="70">
        <f t="shared" si="1"/>
        <v>50</v>
      </c>
    </row>
    <row r="39" spans="1:9" ht="17.100000000000001" customHeight="1" x14ac:dyDescent="0.25">
      <c r="A39" s="9">
        <v>1</v>
      </c>
      <c r="B39" s="72">
        <v>43467</v>
      </c>
      <c r="C39" s="73">
        <v>2</v>
      </c>
      <c r="D39" s="48"/>
      <c r="E39" s="48"/>
      <c r="F39" s="48"/>
      <c r="G39" s="57"/>
      <c r="H39" s="16">
        <f t="shared" si="0"/>
        <v>20</v>
      </c>
      <c r="I39" s="16">
        <f t="shared" si="1"/>
        <v>50</v>
      </c>
    </row>
    <row r="40" spans="1:9" ht="17.100000000000001" customHeight="1" x14ac:dyDescent="0.25">
      <c r="A40" s="9">
        <v>2</v>
      </c>
      <c r="B40" s="72">
        <v>43481</v>
      </c>
      <c r="C40" s="73">
        <v>1</v>
      </c>
      <c r="D40" s="48"/>
      <c r="E40" s="48"/>
      <c r="F40" s="48"/>
      <c r="G40" s="57"/>
      <c r="H40" s="16">
        <f t="shared" si="0"/>
        <v>20</v>
      </c>
      <c r="I40" s="16">
        <f t="shared" si="1"/>
        <v>50</v>
      </c>
    </row>
    <row r="41" spans="1:9" ht="17.100000000000001" customHeight="1" x14ac:dyDescent="0.25">
      <c r="A41" s="9">
        <v>3</v>
      </c>
      <c r="B41" s="72">
        <v>43509</v>
      </c>
      <c r="C41" s="73">
        <v>1</v>
      </c>
      <c r="D41" s="48"/>
      <c r="E41" s="48"/>
      <c r="F41" s="48"/>
      <c r="G41" s="57"/>
      <c r="H41" s="16">
        <f t="shared" si="0"/>
        <v>20</v>
      </c>
      <c r="I41" s="16">
        <f t="shared" si="1"/>
        <v>50</v>
      </c>
    </row>
    <row r="42" spans="1:9" ht="17.100000000000001" customHeight="1" x14ac:dyDescent="0.25">
      <c r="A42" s="9">
        <v>4</v>
      </c>
      <c r="B42" s="72">
        <v>43523</v>
      </c>
      <c r="C42" s="73">
        <v>0</v>
      </c>
      <c r="D42" s="48"/>
      <c r="E42" s="48"/>
      <c r="F42" s="48"/>
      <c r="G42" s="57"/>
      <c r="H42" s="16">
        <f t="shared" si="0"/>
        <v>20</v>
      </c>
      <c r="I42" s="16">
        <f t="shared" si="1"/>
        <v>50</v>
      </c>
    </row>
    <row r="43" spans="1:9" ht="17.100000000000001" customHeight="1" x14ac:dyDescent="0.25">
      <c r="A43" s="9">
        <v>5</v>
      </c>
      <c r="B43" s="72">
        <v>43537</v>
      </c>
      <c r="C43" s="73">
        <v>1</v>
      </c>
      <c r="D43" s="48"/>
      <c r="E43" s="48"/>
      <c r="F43" s="48"/>
      <c r="G43" s="57"/>
      <c r="H43" s="16">
        <f t="shared" si="0"/>
        <v>20</v>
      </c>
      <c r="I43" s="16">
        <f t="shared" si="1"/>
        <v>50</v>
      </c>
    </row>
    <row r="44" spans="1:9" ht="17.100000000000001" customHeight="1" x14ac:dyDescent="0.25">
      <c r="A44" s="9">
        <v>6</v>
      </c>
      <c r="B44" s="72">
        <v>43552</v>
      </c>
      <c r="C44" s="73">
        <v>4</v>
      </c>
      <c r="D44" s="48"/>
      <c r="E44" s="48"/>
      <c r="F44" s="48"/>
      <c r="G44" s="57"/>
      <c r="H44" s="16">
        <f t="shared" si="0"/>
        <v>20</v>
      </c>
      <c r="I44" s="16">
        <f t="shared" si="1"/>
        <v>50</v>
      </c>
    </row>
    <row r="45" spans="1:9" ht="17.100000000000001" customHeight="1" x14ac:dyDescent="0.25">
      <c r="A45" s="9">
        <v>7</v>
      </c>
      <c r="B45" s="72">
        <v>43565</v>
      </c>
      <c r="C45" s="73">
        <v>1</v>
      </c>
      <c r="D45" s="48"/>
      <c r="E45" s="48"/>
      <c r="F45" s="48"/>
      <c r="G45" s="57"/>
      <c r="H45" s="16">
        <f t="shared" si="0"/>
        <v>20</v>
      </c>
      <c r="I45" s="16">
        <f t="shared" si="1"/>
        <v>50</v>
      </c>
    </row>
    <row r="46" spans="1:9" ht="17.100000000000001" customHeight="1" x14ac:dyDescent="0.25">
      <c r="A46" s="9">
        <v>8</v>
      </c>
      <c r="B46" s="72">
        <v>43580</v>
      </c>
      <c r="C46" s="73">
        <v>2</v>
      </c>
      <c r="D46" s="48"/>
      <c r="E46" s="48"/>
      <c r="F46" s="48"/>
      <c r="G46" s="17"/>
      <c r="H46" s="16">
        <f t="shared" ref="H46:H62" si="2">$C$9</f>
        <v>20</v>
      </c>
      <c r="I46" s="16">
        <f t="shared" ref="I46:I62" si="3">$E$9</f>
        <v>50</v>
      </c>
    </row>
    <row r="47" spans="1:9" ht="17.100000000000001" customHeight="1" x14ac:dyDescent="0.25">
      <c r="A47" s="9">
        <v>9</v>
      </c>
      <c r="B47" s="72">
        <v>43594</v>
      </c>
      <c r="C47" s="73">
        <v>0</v>
      </c>
      <c r="D47" s="48"/>
      <c r="E47" s="48"/>
      <c r="F47" s="48"/>
      <c r="G47" s="17"/>
      <c r="H47" s="16">
        <f t="shared" si="2"/>
        <v>20</v>
      </c>
      <c r="I47" s="16">
        <f t="shared" si="3"/>
        <v>50</v>
      </c>
    </row>
    <row r="48" spans="1:9" ht="17.100000000000001" customHeight="1" x14ac:dyDescent="0.25">
      <c r="A48" s="9">
        <v>10</v>
      </c>
      <c r="B48" s="72">
        <v>43609</v>
      </c>
      <c r="C48" s="73">
        <v>0</v>
      </c>
      <c r="D48" s="48"/>
      <c r="E48" s="48"/>
      <c r="F48" s="48"/>
      <c r="G48" s="17"/>
      <c r="H48" s="16">
        <f t="shared" si="2"/>
        <v>20</v>
      </c>
      <c r="I48" s="16">
        <f t="shared" si="3"/>
        <v>50</v>
      </c>
    </row>
    <row r="49" spans="1:11" ht="17.100000000000001" customHeight="1" x14ac:dyDescent="0.25">
      <c r="A49" s="9">
        <v>11</v>
      </c>
      <c r="B49" s="72">
        <v>43622</v>
      </c>
      <c r="C49" s="73">
        <v>1</v>
      </c>
      <c r="D49" s="48"/>
      <c r="E49" s="48"/>
      <c r="F49" s="48"/>
      <c r="G49" s="17"/>
      <c r="H49" s="16">
        <f t="shared" si="2"/>
        <v>20</v>
      </c>
      <c r="I49" s="16">
        <f t="shared" si="3"/>
        <v>50</v>
      </c>
    </row>
    <row r="50" spans="1:11" ht="17.100000000000001" customHeight="1" x14ac:dyDescent="0.25">
      <c r="A50" s="9">
        <v>12</v>
      </c>
      <c r="B50" s="72">
        <v>43636</v>
      </c>
      <c r="C50" s="73">
        <v>2</v>
      </c>
      <c r="D50" s="48"/>
      <c r="E50" s="48"/>
      <c r="F50" s="48"/>
      <c r="G50" s="17"/>
      <c r="H50" s="16">
        <f t="shared" si="2"/>
        <v>20</v>
      </c>
      <c r="I50" s="16">
        <f t="shared" si="3"/>
        <v>50</v>
      </c>
    </row>
    <row r="51" spans="1:11" ht="17.100000000000001" customHeight="1" x14ac:dyDescent="0.25">
      <c r="A51" s="9">
        <v>13</v>
      </c>
      <c r="B51" s="64">
        <v>43650</v>
      </c>
      <c r="C51" s="65">
        <v>0</v>
      </c>
      <c r="D51" s="48"/>
      <c r="E51" s="48"/>
      <c r="F51" s="48"/>
      <c r="G51" s="17"/>
      <c r="H51" s="16">
        <f t="shared" si="2"/>
        <v>20</v>
      </c>
      <c r="I51" s="16">
        <f t="shared" si="3"/>
        <v>50</v>
      </c>
    </row>
    <row r="52" spans="1:11" ht="17.100000000000001" customHeight="1" x14ac:dyDescent="0.25">
      <c r="A52" s="9">
        <v>14</v>
      </c>
      <c r="B52" s="64">
        <v>43664</v>
      </c>
      <c r="C52" s="65">
        <v>1</v>
      </c>
      <c r="D52" s="48"/>
      <c r="E52" s="48"/>
      <c r="F52" s="48"/>
      <c r="G52" s="17"/>
      <c r="H52" s="16">
        <f t="shared" si="2"/>
        <v>20</v>
      </c>
      <c r="I52" s="16">
        <f t="shared" si="3"/>
        <v>50</v>
      </c>
    </row>
    <row r="53" spans="1:11" ht="17.100000000000001" customHeight="1" x14ac:dyDescent="0.25">
      <c r="A53" s="9">
        <v>15</v>
      </c>
      <c r="B53" s="64">
        <v>43678</v>
      </c>
      <c r="C53" s="65">
        <v>0</v>
      </c>
      <c r="D53" s="48"/>
      <c r="E53" s="48"/>
      <c r="F53" s="48"/>
      <c r="G53" s="17"/>
      <c r="H53" s="16">
        <f t="shared" si="2"/>
        <v>20</v>
      </c>
      <c r="I53" s="16">
        <f t="shared" si="3"/>
        <v>50</v>
      </c>
    </row>
    <row r="54" spans="1:11" ht="17.100000000000001" customHeight="1" x14ac:dyDescent="0.25">
      <c r="A54" s="9">
        <v>16</v>
      </c>
      <c r="B54" s="64">
        <v>43692</v>
      </c>
      <c r="C54" s="65">
        <v>0</v>
      </c>
      <c r="D54" s="48"/>
      <c r="E54" s="48"/>
      <c r="F54" s="48"/>
      <c r="G54" s="17"/>
      <c r="H54" s="16">
        <f t="shared" si="2"/>
        <v>20</v>
      </c>
      <c r="I54" s="16">
        <f t="shared" si="3"/>
        <v>50</v>
      </c>
    </row>
    <row r="55" spans="1:11" ht="17.100000000000001" customHeight="1" x14ac:dyDescent="0.25">
      <c r="A55" s="9">
        <v>17</v>
      </c>
      <c r="B55" s="64">
        <v>43706</v>
      </c>
      <c r="C55" s="65">
        <v>1</v>
      </c>
      <c r="D55" s="48"/>
      <c r="E55" s="48"/>
      <c r="F55" s="48"/>
      <c r="G55" s="17"/>
      <c r="H55" s="16">
        <f t="shared" si="2"/>
        <v>20</v>
      </c>
      <c r="I55" s="16">
        <f t="shared" si="3"/>
        <v>50</v>
      </c>
    </row>
    <row r="56" spans="1:11" ht="17.100000000000001" customHeight="1" x14ac:dyDescent="0.25">
      <c r="A56" s="9">
        <v>18</v>
      </c>
      <c r="B56" s="74">
        <v>43720</v>
      </c>
      <c r="C56" s="75">
        <v>2</v>
      </c>
      <c r="D56" s="48"/>
      <c r="E56" s="48"/>
      <c r="F56" s="48"/>
      <c r="G56" s="17"/>
      <c r="H56" s="16">
        <f t="shared" si="2"/>
        <v>20</v>
      </c>
      <c r="I56" s="16">
        <f t="shared" si="3"/>
        <v>50</v>
      </c>
    </row>
    <row r="57" spans="1:11" ht="17.100000000000001" customHeight="1" x14ac:dyDescent="0.25">
      <c r="A57" s="9">
        <v>19</v>
      </c>
      <c r="B57" s="74">
        <v>43734</v>
      </c>
      <c r="C57" s="75">
        <v>3</v>
      </c>
      <c r="D57" s="48"/>
      <c r="E57" s="48"/>
      <c r="F57" s="48"/>
      <c r="G57" s="17"/>
      <c r="H57" s="16">
        <f t="shared" si="2"/>
        <v>20</v>
      </c>
      <c r="I57" s="16">
        <f t="shared" si="3"/>
        <v>50</v>
      </c>
    </row>
    <row r="58" spans="1:11" ht="17.100000000000001" customHeight="1" x14ac:dyDescent="0.25">
      <c r="A58" s="9">
        <v>20</v>
      </c>
      <c r="B58" s="74">
        <v>43748</v>
      </c>
      <c r="C58" s="75">
        <v>1</v>
      </c>
      <c r="D58" s="48"/>
      <c r="E58" s="48"/>
      <c r="F58" s="48"/>
      <c r="G58" s="17"/>
      <c r="H58" s="16">
        <f t="shared" si="2"/>
        <v>20</v>
      </c>
      <c r="I58" s="16">
        <f t="shared" si="3"/>
        <v>50</v>
      </c>
    </row>
    <row r="59" spans="1:11" ht="17.100000000000001" customHeight="1" x14ac:dyDescent="0.25">
      <c r="A59" s="9">
        <v>21</v>
      </c>
      <c r="B59" s="74">
        <v>43762</v>
      </c>
      <c r="C59" s="75">
        <v>0</v>
      </c>
      <c r="D59" s="48"/>
      <c r="E59" s="48"/>
      <c r="F59" s="48"/>
      <c r="G59" s="17"/>
      <c r="H59" s="16">
        <f t="shared" si="2"/>
        <v>20</v>
      </c>
      <c r="I59" s="16">
        <f t="shared" si="3"/>
        <v>50</v>
      </c>
    </row>
    <row r="60" spans="1:11" ht="17.100000000000001" customHeight="1" x14ac:dyDescent="0.25">
      <c r="A60" s="9">
        <v>22</v>
      </c>
      <c r="B60" s="74">
        <v>43776</v>
      </c>
      <c r="C60" s="75">
        <v>0</v>
      </c>
      <c r="D60" s="48"/>
      <c r="E60" s="48"/>
      <c r="F60" s="48"/>
      <c r="G60" s="17"/>
      <c r="H60" s="16">
        <f t="shared" si="2"/>
        <v>20</v>
      </c>
      <c r="I60" s="16">
        <f t="shared" si="3"/>
        <v>50</v>
      </c>
    </row>
    <row r="61" spans="1:11" ht="17.100000000000001" customHeight="1" x14ac:dyDescent="0.25">
      <c r="A61" s="9">
        <v>23</v>
      </c>
      <c r="B61" s="74">
        <v>43789</v>
      </c>
      <c r="C61" s="75">
        <v>1</v>
      </c>
      <c r="D61" s="48"/>
      <c r="E61" s="48"/>
      <c r="F61" s="48"/>
      <c r="G61" s="17"/>
      <c r="H61" s="16">
        <f t="shared" si="2"/>
        <v>20</v>
      </c>
      <c r="I61" s="16">
        <f t="shared" si="3"/>
        <v>50</v>
      </c>
    </row>
    <row r="62" spans="1:11" ht="17.100000000000001" customHeight="1" x14ac:dyDescent="0.25">
      <c r="A62" s="9">
        <v>24</v>
      </c>
      <c r="B62" s="74">
        <v>43803</v>
      </c>
      <c r="C62" s="75">
        <v>1</v>
      </c>
      <c r="D62" s="48"/>
      <c r="E62" s="48"/>
      <c r="F62" s="48"/>
      <c r="G62" s="17"/>
      <c r="H62" s="16">
        <f t="shared" si="2"/>
        <v>20</v>
      </c>
      <c r="I62" s="16">
        <f t="shared" si="3"/>
        <v>50</v>
      </c>
    </row>
    <row r="63" spans="1:11" ht="17.100000000000001" customHeight="1" x14ac:dyDescent="0.25">
      <c r="A63" s="9" t="s">
        <v>11</v>
      </c>
      <c r="B63" s="74">
        <v>43817</v>
      </c>
      <c r="C63" s="75">
        <v>2</v>
      </c>
      <c r="D63" s="48"/>
      <c r="E63" s="48"/>
      <c r="F63" s="48"/>
      <c r="G63" s="17"/>
      <c r="H63" s="16"/>
      <c r="I63" s="16"/>
      <c r="K63" s="9">
        <f>ROUNDUP(AVERAGE(K13:K62), 0)</f>
        <v>100</v>
      </c>
    </row>
    <row r="64" spans="1:11" ht="17.100000000000001" customHeight="1" x14ac:dyDescent="0.25">
      <c r="A64" s="9" t="s">
        <v>12</v>
      </c>
      <c r="B64" s="21"/>
      <c r="C64" s="51" t="e">
        <f xml:space="preserve"> IF(#REF!=0, "&lt; 1",#REF!)</f>
        <v>#REF!</v>
      </c>
      <c r="D64" s="48"/>
      <c r="E64" s="48"/>
      <c r="F64" s="48"/>
      <c r="G64" s="17"/>
      <c r="H64" s="16"/>
      <c r="I64" s="16"/>
      <c r="K64" s="9">
        <f>MIN(K13:K62)</f>
        <v>100</v>
      </c>
    </row>
    <row r="65" spans="1:11" ht="17.100000000000001" customHeight="1" x14ac:dyDescent="0.25">
      <c r="A65" s="9" t="s">
        <v>13</v>
      </c>
      <c r="B65" s="21"/>
      <c r="C65" s="51">
        <f>MAX(C39:C63)</f>
        <v>4</v>
      </c>
      <c r="D65" s="48"/>
      <c r="E65" s="48"/>
      <c r="F65" s="48"/>
      <c r="G65" s="17"/>
      <c r="H65" s="16"/>
      <c r="I65" s="16"/>
      <c r="K65" s="9">
        <f>MAX(K13:K62)</f>
        <v>100</v>
      </c>
    </row>
    <row r="66" spans="1:11" ht="17.100000000000001" customHeight="1" x14ac:dyDescent="0.25">
      <c r="A66" s="9" t="s">
        <v>14</v>
      </c>
      <c r="B66" s="21"/>
      <c r="C66" s="51" t="e">
        <f>#REF!</f>
        <v>#REF!</v>
      </c>
      <c r="D66" s="48"/>
      <c r="E66" s="48"/>
      <c r="F66" s="48"/>
      <c r="G66" s="17"/>
      <c r="H66" s="16"/>
      <c r="I66" s="16"/>
      <c r="K66" s="10">
        <f>STDEV(K13:K62)</f>
        <v>0</v>
      </c>
    </row>
    <row r="67" spans="1:11" ht="17.100000000000001" customHeight="1" x14ac:dyDescent="0.25">
      <c r="A67" s="9" t="s">
        <v>15</v>
      </c>
      <c r="B67" s="21"/>
      <c r="C67" s="51" t="e">
        <f>#REF!</f>
        <v>#REF!</v>
      </c>
      <c r="D67" s="48"/>
      <c r="E67" s="48"/>
      <c r="F67" s="48"/>
      <c r="G67" s="17"/>
      <c r="H67" s="16"/>
      <c r="I67" s="16"/>
      <c r="K67" s="10">
        <f>IF(K63=0, "NA", K66*100/K63)</f>
        <v>0</v>
      </c>
    </row>
    <row r="68" spans="1:11" ht="17.100000000000001" customHeight="1" x14ac:dyDescent="0.25">
      <c r="A68" s="76" t="s">
        <v>27</v>
      </c>
      <c r="B68" s="76"/>
      <c r="C68" s="76"/>
      <c r="D68" s="48"/>
      <c r="E68" s="48"/>
      <c r="F68" s="48"/>
      <c r="G68" s="17"/>
      <c r="H68" s="16"/>
      <c r="I68" s="16"/>
    </row>
    <row r="69" spans="1:11" ht="17.100000000000001" customHeight="1" x14ac:dyDescent="0.25">
      <c r="A69" s="77" t="s">
        <v>28</v>
      </c>
      <c r="B69" s="77"/>
      <c r="C69" s="77"/>
      <c r="D69" s="48"/>
      <c r="E69" s="48"/>
      <c r="F69" s="48"/>
      <c r="G69" s="17"/>
      <c r="H69" s="16"/>
      <c r="I69" s="16"/>
    </row>
    <row r="70" spans="1:11" ht="17.100000000000001" customHeight="1" x14ac:dyDescent="0.25">
      <c r="A70" s="9" t="s">
        <v>11</v>
      </c>
      <c r="B70" s="21"/>
      <c r="C70" s="51" t="e">
        <f xml:space="preserve"> IF(#REF!=0, "&lt; 1",#REF!)</f>
        <v>#REF!</v>
      </c>
      <c r="D70" s="48"/>
      <c r="E70" s="48"/>
      <c r="F70" s="48"/>
      <c r="G70" s="17"/>
      <c r="H70" s="16"/>
      <c r="I70" s="16"/>
    </row>
    <row r="71" spans="1:11" ht="17.100000000000001" customHeight="1" x14ac:dyDescent="0.25">
      <c r="A71" s="9" t="s">
        <v>12</v>
      </c>
      <c r="B71" s="21"/>
      <c r="C71" s="51" t="e">
        <f xml:space="preserve"> IF(#REF!=0, "&lt; 1",#REF!)</f>
        <v>#REF!</v>
      </c>
      <c r="D71" s="48"/>
      <c r="E71" s="48"/>
      <c r="F71" s="48"/>
      <c r="G71" s="17"/>
      <c r="H71" s="16"/>
      <c r="I71" s="16"/>
    </row>
    <row r="72" spans="1:11" ht="17.100000000000001" customHeight="1" x14ac:dyDescent="0.25">
      <c r="A72" s="9" t="s">
        <v>13</v>
      </c>
      <c r="B72" s="21"/>
      <c r="C72" s="51">
        <f>MAX(C13:C38)</f>
        <v>6</v>
      </c>
      <c r="D72" s="48"/>
      <c r="E72" s="48"/>
      <c r="F72" s="48"/>
      <c r="G72" s="17"/>
      <c r="H72" s="16"/>
      <c r="I72" s="16"/>
    </row>
    <row r="73" spans="1:11" ht="17.100000000000001" customHeight="1" x14ac:dyDescent="0.25">
      <c r="A73" s="9" t="s">
        <v>14</v>
      </c>
      <c r="B73" s="21"/>
      <c r="C73" s="51" t="e">
        <f>#REF!</f>
        <v>#REF!</v>
      </c>
      <c r="D73" s="48"/>
      <c r="E73" s="48"/>
      <c r="F73" s="48"/>
      <c r="G73" s="17"/>
      <c r="H73" s="16"/>
      <c r="I73" s="16"/>
    </row>
    <row r="74" spans="1:11" ht="17.100000000000001" customHeight="1" x14ac:dyDescent="0.25">
      <c r="A74" s="9" t="s">
        <v>15</v>
      </c>
      <c r="B74" s="21"/>
      <c r="C74" s="51" t="e">
        <f>#REF!</f>
        <v>#REF!</v>
      </c>
      <c r="D74" s="48"/>
      <c r="E74" s="48"/>
      <c r="F74" s="48"/>
      <c r="G74" s="17"/>
      <c r="H74" s="16"/>
      <c r="I74" s="16"/>
    </row>
    <row r="75" spans="1:11" ht="15.9" customHeight="1" x14ac:dyDescent="0.25"/>
    <row r="76" spans="1:11" ht="15.9" customHeight="1" x14ac:dyDescent="0.25">
      <c r="A76" s="12"/>
    </row>
    <row r="77" spans="1:11" ht="15.9" customHeight="1" x14ac:dyDescent="0.25"/>
    <row r="78" spans="1:11" ht="15.9" customHeight="1" x14ac:dyDescent="0.25"/>
    <row r="79" spans="1:11" ht="15.9" customHeight="1" x14ac:dyDescent="0.25"/>
    <row r="80" spans="1:11" ht="15.9" customHeight="1" x14ac:dyDescent="0.25"/>
    <row r="81" spans="1:9" ht="15.9" customHeight="1" x14ac:dyDescent="0.25"/>
    <row r="82" spans="1:9" ht="15.9" customHeight="1" x14ac:dyDescent="0.25"/>
    <row r="83" spans="1:9" ht="15.9" customHeight="1" x14ac:dyDescent="0.25"/>
    <row r="84" spans="1:9" ht="15.9" customHeight="1" x14ac:dyDescent="0.25"/>
    <row r="85" spans="1:9" ht="15.9" customHeight="1" x14ac:dyDescent="0.25"/>
    <row r="86" spans="1:9" ht="15.9" customHeight="1" x14ac:dyDescent="0.25"/>
    <row r="87" spans="1:9" ht="15.9" customHeight="1" x14ac:dyDescent="0.25">
      <c r="A87" s="11"/>
      <c r="B87" s="11"/>
      <c r="C87" s="16"/>
      <c r="D87" s="16"/>
      <c r="E87" s="16"/>
      <c r="F87" s="16"/>
    </row>
    <row r="88" spans="1:9" ht="15.9" customHeight="1" x14ac:dyDescent="0.25">
      <c r="A88" s="11"/>
      <c r="B88" s="11"/>
      <c r="C88" s="16"/>
      <c r="D88" s="16"/>
      <c r="E88" s="16"/>
      <c r="F88" s="16"/>
    </row>
    <row r="89" spans="1:9" ht="15.9" customHeight="1" x14ac:dyDescent="0.25">
      <c r="B89" s="11"/>
      <c r="C89" s="16"/>
      <c r="D89" s="16"/>
      <c r="E89" s="16"/>
      <c r="F89" s="16"/>
    </row>
    <row r="90" spans="1:9" ht="23.25" customHeight="1" x14ac:dyDescent="0.25">
      <c r="A90" s="86" t="s">
        <v>35</v>
      </c>
      <c r="B90" s="86"/>
      <c r="C90" s="86"/>
      <c r="D90" s="86"/>
      <c r="E90" s="86"/>
      <c r="F90" s="86"/>
      <c r="G90" s="86"/>
      <c r="H90" s="86"/>
    </row>
    <row r="91" spans="1:9" ht="19.5" customHeight="1" x14ac:dyDescent="0.25">
      <c r="A91" s="87" t="s">
        <v>36</v>
      </c>
      <c r="B91" s="87"/>
      <c r="C91" s="87"/>
      <c r="D91" s="87"/>
      <c r="E91" s="87"/>
      <c r="F91" s="87"/>
      <c r="G91" s="87"/>
      <c r="H91" s="87"/>
    </row>
    <row r="92" spans="1:9" ht="15.9" customHeight="1" x14ac:dyDescent="0.25">
      <c r="A92" s="11"/>
      <c r="B92" s="11"/>
      <c r="C92" s="16"/>
      <c r="D92" s="16"/>
      <c r="E92" s="16"/>
      <c r="F92" s="16"/>
    </row>
    <row r="93" spans="1:9" s="18" customFormat="1" ht="15.9" customHeight="1" x14ac:dyDescent="0.25">
      <c r="A93" s="84" t="s">
        <v>18</v>
      </c>
      <c r="B93" s="84"/>
      <c r="C93" s="84"/>
      <c r="D93" s="53"/>
      <c r="E93" s="17"/>
      <c r="F93" s="17"/>
      <c r="G93" s="17"/>
      <c r="H93" s="15"/>
      <c r="I93" s="15"/>
    </row>
    <row r="94" spans="1:9" s="18" customFormat="1" ht="38.25" customHeight="1" x14ac:dyDescent="0.25">
      <c r="A94" s="84" t="s">
        <v>39</v>
      </c>
      <c r="B94" s="84"/>
      <c r="C94" s="84"/>
      <c r="D94" s="84"/>
      <c r="E94" s="84"/>
      <c r="F94" s="47"/>
      <c r="G94" s="17"/>
      <c r="H94" s="15"/>
      <c r="I94" s="15"/>
    </row>
    <row r="95" spans="1:9" s="18" customFormat="1" ht="42" customHeight="1" x14ac:dyDescent="0.25">
      <c r="A95" s="89" t="s">
        <v>40</v>
      </c>
      <c r="B95" s="89"/>
      <c r="C95" s="89"/>
      <c r="D95" s="89"/>
      <c r="E95" s="89"/>
      <c r="F95" s="54"/>
      <c r="G95" s="17"/>
      <c r="H95" s="15"/>
      <c r="I95" s="15"/>
    </row>
    <row r="96" spans="1:9" s="18" customFormat="1" ht="15.9" customHeight="1" x14ac:dyDescent="0.25">
      <c r="C96" s="53"/>
      <c r="D96" s="53"/>
      <c r="E96" s="17"/>
      <c r="F96" s="17"/>
      <c r="G96" s="17"/>
      <c r="H96" s="15"/>
      <c r="I96" s="15"/>
    </row>
    <row r="97" spans="2:9" s="18" customFormat="1" ht="25.5" customHeight="1" x14ac:dyDescent="0.25">
      <c r="B97" s="85" t="s">
        <v>2</v>
      </c>
      <c r="C97" s="85"/>
      <c r="D97" s="88" t="s">
        <v>3</v>
      </c>
      <c r="E97" s="88"/>
      <c r="F97" s="17"/>
      <c r="G97" s="17"/>
      <c r="H97" s="15"/>
      <c r="I97" s="15"/>
    </row>
    <row r="98" spans="2:9" s="18" customFormat="1" ht="38.1" customHeight="1" x14ac:dyDescent="0.25">
      <c r="B98" s="85"/>
      <c r="C98" s="85"/>
      <c r="D98" s="88"/>
      <c r="E98" s="88"/>
      <c r="F98" s="17"/>
      <c r="G98" s="17"/>
      <c r="H98" s="15"/>
      <c r="I98" s="15"/>
    </row>
    <row r="99" spans="2:9" x14ac:dyDescent="0.25">
      <c r="B99" s="19"/>
      <c r="C99" s="55"/>
      <c r="D99" s="55"/>
      <c r="E99" s="55"/>
      <c r="F99" s="55"/>
    </row>
    <row r="100" spans="2:9" x14ac:dyDescent="0.25">
      <c r="B100" s="19"/>
      <c r="C100" s="55"/>
      <c r="D100" s="55"/>
      <c r="E100" s="55"/>
      <c r="F100" s="55"/>
    </row>
  </sheetData>
  <sheetProtection formatCells="0" formatRows="0" insertRows="0" insertHyperlinks="0" deleteRows="0" sort="0" autoFilter="0" pivotTables="0"/>
  <customSheetViews>
    <customSheetView guid="{B0B9736D-9E0A-43CB-9E72-F805E9BDE0DD}" showAutoFilter="1" showRuler="0">
      <selection sqref="A1:G3"/>
      <pageMargins left="0.5" right="0.1" top="0.2" bottom="0.2" header="0.1" footer="0.1"/>
      <pageSetup orientation="portrait" r:id="rId1"/>
      <headerFooter alignWithMargins="0">
        <oddFooter>&amp;LRef. No.: 030009.01/02&amp;RPage &amp;P of &amp;N</oddFooter>
      </headerFooter>
      <autoFilter ref="B1:H1"/>
    </customSheetView>
  </customSheetViews>
  <mergeCells count="20">
    <mergeCell ref="A93:C93"/>
    <mergeCell ref="B97:C97"/>
    <mergeCell ref="A90:H90"/>
    <mergeCell ref="A91:H91"/>
    <mergeCell ref="B98:C98"/>
    <mergeCell ref="D97:E97"/>
    <mergeCell ref="D98:E98"/>
    <mergeCell ref="A94:E94"/>
    <mergeCell ref="A95:E95"/>
    <mergeCell ref="A68:C68"/>
    <mergeCell ref="A69:C69"/>
    <mergeCell ref="A1:E1"/>
    <mergeCell ref="A2:E2"/>
    <mergeCell ref="A4:B4"/>
    <mergeCell ref="A8:B8"/>
    <mergeCell ref="A9:B9"/>
    <mergeCell ref="C4:E4"/>
    <mergeCell ref="A5:B5"/>
    <mergeCell ref="A6:B6"/>
    <mergeCell ref="A7:B7"/>
  </mergeCells>
  <phoneticPr fontId="3" type="noConversion"/>
  <conditionalFormatting sqref="C35:C36">
    <cfRule type="expression" dxfId="140" priority="70">
      <formula>C35&lt;=$F$5</formula>
    </cfRule>
    <cfRule type="expression" dxfId="139" priority="71">
      <formula>AND(C35&gt;$F$5,C35&lt;=$F$6)</formula>
    </cfRule>
    <cfRule type="expression" dxfId="138" priority="72">
      <formula>AND(C35&gt;$F$6,C35&lt;=$F$4)</formula>
    </cfRule>
    <cfRule type="expression" dxfId="137" priority="73">
      <formula>C35&gt;$F$4</formula>
    </cfRule>
  </conditionalFormatting>
  <conditionalFormatting sqref="C37:C38">
    <cfRule type="expression" dxfId="136" priority="66">
      <formula>C37&lt;=$F$5</formula>
    </cfRule>
    <cfRule type="expression" dxfId="135" priority="67">
      <formula>AND(C37&gt;$F$5,C37&lt;=$F$6)</formula>
    </cfRule>
    <cfRule type="expression" dxfId="134" priority="68">
      <formula>AND(C37&gt;$F$6,C37&lt;=$F$4)</formula>
    </cfRule>
    <cfRule type="expression" dxfId="133" priority="69">
      <formula>C37&gt;$F$4</formula>
    </cfRule>
  </conditionalFormatting>
  <conditionalFormatting sqref="C39:C40">
    <cfRule type="expression" dxfId="132" priority="62">
      <formula>C39&lt;=$G$5</formula>
    </cfRule>
    <cfRule type="expression" dxfId="131" priority="63">
      <formula>AND(C39&gt;$G$5,C39&lt;=$G$6)</formula>
    </cfRule>
    <cfRule type="expression" dxfId="130" priority="64">
      <formula>AND(C39&gt;$G$6,C39&lt;=$G$4)</formula>
    </cfRule>
    <cfRule type="expression" dxfId="129" priority="65">
      <formula>C39&gt;$G$4</formula>
    </cfRule>
  </conditionalFormatting>
  <conditionalFormatting sqref="C41:C42">
    <cfRule type="expression" dxfId="128" priority="58">
      <formula>C41&lt;=$G$5</formula>
    </cfRule>
    <cfRule type="expression" dxfId="127" priority="59">
      <formula>AND(C41&gt;$G$5,C41&lt;=$G$6)</formula>
    </cfRule>
    <cfRule type="expression" dxfId="126" priority="60">
      <formula>AND(C41&gt;$G$6,C41&lt;=$G$4)</formula>
    </cfRule>
    <cfRule type="expression" dxfId="125" priority="61">
      <formula>C41&gt;$G$4</formula>
    </cfRule>
  </conditionalFormatting>
  <conditionalFormatting sqref="C43:C44">
    <cfRule type="expression" dxfId="124" priority="54">
      <formula>C43&lt;=$G$5</formula>
    </cfRule>
    <cfRule type="expression" dxfId="123" priority="55">
      <formula>AND(C43&gt;$G$5,C43&lt;=$G$6)</formula>
    </cfRule>
    <cfRule type="expression" dxfId="122" priority="56">
      <formula>AND(C43&gt;$G$6,C43&lt;=$G$4)</formula>
    </cfRule>
    <cfRule type="expression" dxfId="121" priority="57">
      <formula>C43&gt;$G$4</formula>
    </cfRule>
  </conditionalFormatting>
  <conditionalFormatting sqref="C45">
    <cfRule type="expression" dxfId="120" priority="50">
      <formula>C45&lt;=$G$5</formula>
    </cfRule>
    <cfRule type="expression" dxfId="119" priority="51">
      <formula>AND(C45&gt;$G$5,C45&lt;=$G$6)</formula>
    </cfRule>
    <cfRule type="expression" dxfId="118" priority="52">
      <formula>AND(C45&gt;$G$6,C45&lt;=$G$4)</formula>
    </cfRule>
    <cfRule type="expression" dxfId="117" priority="53">
      <formula>C45&gt;$G$4</formula>
    </cfRule>
  </conditionalFormatting>
  <conditionalFormatting sqref="C46">
    <cfRule type="expression" dxfId="116" priority="46">
      <formula>C46&lt;=$G$5</formula>
    </cfRule>
    <cfRule type="expression" dxfId="115" priority="47">
      <formula>AND(C46&gt;$G$5,C46&lt;=$G$6)</formula>
    </cfRule>
    <cfRule type="expression" dxfId="114" priority="48">
      <formula>AND(C46&gt;$G$6,C46&lt;=$G$4)</formula>
    </cfRule>
    <cfRule type="expression" dxfId="113" priority="49">
      <formula>C46&gt;$G$4</formula>
    </cfRule>
  </conditionalFormatting>
  <conditionalFormatting sqref="C47">
    <cfRule type="expression" dxfId="112" priority="42">
      <formula>C47&lt;=$G$5</formula>
    </cfRule>
    <cfRule type="expression" dxfId="111" priority="43">
      <formula>AND(C47&gt;$G$5,C47&lt;=$G$6)</formula>
    </cfRule>
    <cfRule type="expression" dxfId="110" priority="44">
      <formula>AND(C47&gt;$G$6,C47&lt;=$G$4)</formula>
    </cfRule>
    <cfRule type="expression" dxfId="109" priority="45">
      <formula>C47&gt;$G$4</formula>
    </cfRule>
  </conditionalFormatting>
  <conditionalFormatting sqref="C48">
    <cfRule type="expression" dxfId="108" priority="38">
      <formula>C48&lt;=$G$5</formula>
    </cfRule>
    <cfRule type="expression" dxfId="107" priority="39">
      <formula>AND(C48&gt;$G$5,C48&lt;=$G$6)</formula>
    </cfRule>
    <cfRule type="expression" dxfId="106" priority="40">
      <formula>AND(C48&gt;$G$6,C48&lt;=$G$4)</formula>
    </cfRule>
    <cfRule type="expression" dxfId="105" priority="41">
      <formula>C48&gt;$G$4</formula>
    </cfRule>
  </conditionalFormatting>
  <conditionalFormatting sqref="C49">
    <cfRule type="expression" dxfId="104" priority="34">
      <formula>C49&lt;=$G$5</formula>
    </cfRule>
    <cfRule type="expression" dxfId="103" priority="35">
      <formula>AND(C49&gt;$G$5,C49&lt;=$G$6)</formula>
    </cfRule>
    <cfRule type="expression" dxfId="102" priority="36">
      <formula>AND(C49&gt;$G$6,C49&lt;=$G$4)</formula>
    </cfRule>
    <cfRule type="expression" dxfId="101" priority="37">
      <formula>C49&gt;$G$4</formula>
    </cfRule>
  </conditionalFormatting>
  <conditionalFormatting sqref="C50">
    <cfRule type="expression" dxfId="100" priority="30">
      <formula>C50&lt;=$G$5</formula>
    </cfRule>
    <cfRule type="expression" dxfId="99" priority="31">
      <formula>AND(C50&gt;$G$5,C50&lt;=$G$6)</formula>
    </cfRule>
    <cfRule type="expression" dxfId="98" priority="32">
      <formula>AND(C50&gt;$G$6,C50&lt;=$G$4)</formula>
    </cfRule>
    <cfRule type="expression" dxfId="97" priority="33">
      <formula>C50&gt;$G$4</formula>
    </cfRule>
  </conditionalFormatting>
  <conditionalFormatting sqref="C51">
    <cfRule type="expression" dxfId="96" priority="26">
      <formula>C51&lt;=$G$5</formula>
    </cfRule>
    <cfRule type="expression" dxfId="95" priority="27">
      <formula>AND(C51&gt;$G$5,C51&lt;=$G$6)</formula>
    </cfRule>
    <cfRule type="expression" dxfId="94" priority="28">
      <formula>AND(C51&gt;$G$6,C51&lt;=$G$4)</formula>
    </cfRule>
    <cfRule type="expression" dxfId="93" priority="29">
      <formula>C51&gt;$G$4</formula>
    </cfRule>
  </conditionalFormatting>
  <conditionalFormatting sqref="C52">
    <cfRule type="expression" dxfId="92" priority="22">
      <formula>C52&lt;=$G$5</formula>
    </cfRule>
    <cfRule type="expression" dxfId="91" priority="23">
      <formula>AND(C52&gt;$G$5,C52&lt;=$G$6)</formula>
    </cfRule>
    <cfRule type="expression" dxfId="90" priority="24">
      <formula>AND(C52&gt;$G$6,C52&lt;=$G$4)</formula>
    </cfRule>
    <cfRule type="expression" dxfId="89" priority="25">
      <formula>C52&gt;$G$4</formula>
    </cfRule>
  </conditionalFormatting>
  <conditionalFormatting sqref="C53">
    <cfRule type="expression" dxfId="88" priority="18">
      <formula>C53&lt;=$G$5</formula>
    </cfRule>
    <cfRule type="expression" dxfId="87" priority="19">
      <formula>AND(C53&gt;$G$5,C53&lt;=$G$6)</formula>
    </cfRule>
    <cfRule type="expression" dxfId="86" priority="20">
      <formula>AND(C53&gt;$G$6,C53&lt;=$G$4)</formula>
    </cfRule>
    <cfRule type="expression" dxfId="85" priority="21">
      <formula>C53&gt;$G$4</formula>
    </cfRule>
  </conditionalFormatting>
  <conditionalFormatting sqref="C54">
    <cfRule type="expression" dxfId="84" priority="14">
      <formula>C54&lt;=$G$5</formula>
    </cfRule>
    <cfRule type="expression" dxfId="83" priority="15">
      <formula>AND(C54&gt;$G$5,C54&lt;=$G$6)</formula>
    </cfRule>
    <cfRule type="expression" dxfId="82" priority="16">
      <formula>AND(C54&gt;$G$6,C54&lt;=$G$4)</formula>
    </cfRule>
    <cfRule type="expression" dxfId="81" priority="17">
      <formula>C54&gt;$G$4</formula>
    </cfRule>
  </conditionalFormatting>
  <conditionalFormatting sqref="C55">
    <cfRule type="expression" dxfId="80" priority="10">
      <formula>C55&lt;=$G$5</formula>
    </cfRule>
    <cfRule type="expression" dxfId="79" priority="11">
      <formula>AND(C55&gt;$G$5,C55&lt;=$G$6)</formula>
    </cfRule>
    <cfRule type="expression" dxfId="78" priority="12">
      <formula>AND(C55&gt;$G$6,C55&lt;=$G$4)</formula>
    </cfRule>
    <cfRule type="expression" dxfId="77" priority="13">
      <formula>C55&gt;$G$4</formula>
    </cfRule>
  </conditionalFormatting>
  <conditionalFormatting sqref="B56:B63">
    <cfRule type="expression" priority="8">
      <formula>$A$11</formula>
    </cfRule>
    <cfRule type="expression" dxfId="76" priority="9">
      <formula>B56</formula>
    </cfRule>
  </conditionalFormatting>
  <conditionalFormatting sqref="C56:C63">
    <cfRule type="expression" dxfId="75" priority="5" stopIfTrue="1">
      <formula>AND(C56&gt;$C$6,C56&lt;=$C$7)</formula>
    </cfRule>
    <cfRule type="expression" dxfId="74" priority="6">
      <formula>AND(C56&gt;$C$7,C56&lt;=$C$5)</formula>
    </cfRule>
    <cfRule type="expression" dxfId="73" priority="7">
      <formula>C56&gt;$C$5</formula>
    </cfRule>
  </conditionalFormatting>
  <conditionalFormatting sqref="C56:C63">
    <cfRule type="expression" dxfId="72" priority="1">
      <formula>C56&lt;=$B$7</formula>
    </cfRule>
    <cfRule type="expression" dxfId="71" priority="2">
      <formula>AND(C56&gt;$B$7,C56&lt;=$B$6)</formula>
    </cfRule>
    <cfRule type="expression" dxfId="70" priority="3">
      <formula>AND(C56&gt;$B$6,C56&lt;=$B$5)</formula>
    </cfRule>
    <cfRule type="expression" dxfId="69" priority="4">
      <formula>C56&gt;$B$5</formula>
    </cfRule>
  </conditionalFormatting>
  <pageMargins left="0.3" right="0.1" top="0.2" bottom="0.3" header="0.1" footer="0.2"/>
  <pageSetup paperSize="9" orientation="landscape" r:id="rId2"/>
  <headerFooter scaleWithDoc="0" alignWithMargins="0">
    <oddFooter>&amp;L&amp;"Arial,Bold"&amp;12Ref. No.: 020025.04/01 &amp;R&amp;12Page &amp;P / &amp;N</oddFooter>
  </headerFooter>
  <rowBreaks count="1" manualBreakCount="1">
    <brk id="74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view="pageBreakPreview" topLeftCell="A57" zoomScaleNormal="100" zoomScaleSheetLayoutView="100" workbookViewId="0">
      <selection activeCell="C74" sqref="C74"/>
    </sheetView>
  </sheetViews>
  <sheetFormatPr defaultColWidth="9.109375" defaultRowHeight="13.2" x14ac:dyDescent="0.25"/>
  <cols>
    <col min="1" max="1" width="11.44140625" style="13" customWidth="1"/>
    <col min="2" max="2" width="24.33203125" style="8" customWidth="1"/>
    <col min="3" max="3" width="21" style="52" customWidth="1"/>
    <col min="4" max="9" width="13.88671875" style="52" hidden="1" customWidth="1"/>
    <col min="10" max="10" width="6.6640625" style="16" customWidth="1"/>
    <col min="11" max="11" width="23.33203125" style="11" customWidth="1"/>
    <col min="12" max="12" width="27.109375" style="11" customWidth="1"/>
    <col min="13" max="14" width="7.6640625" style="8" customWidth="1"/>
    <col min="15" max="16384" width="9.109375" style="8"/>
  </cols>
  <sheetData>
    <row r="1" spans="1:18" s="3" customFormat="1" ht="33.75" customHeight="1" x14ac:dyDescent="0.25">
      <c r="A1" s="78" t="s">
        <v>0</v>
      </c>
      <c r="B1" s="78"/>
      <c r="C1" s="78"/>
      <c r="D1" s="78"/>
      <c r="E1" s="78"/>
      <c r="F1" s="29"/>
      <c r="G1" s="29"/>
      <c r="H1" s="29"/>
      <c r="I1" s="29"/>
      <c r="J1" s="30"/>
      <c r="K1" s="6"/>
      <c r="L1" s="6"/>
    </row>
    <row r="2" spans="1:18" s="3" customFormat="1" ht="30.75" customHeight="1" x14ac:dyDescent="0.25">
      <c r="A2" s="79" t="s">
        <v>34</v>
      </c>
      <c r="B2" s="79"/>
      <c r="C2" s="79"/>
      <c r="D2" s="79"/>
      <c r="E2" s="79"/>
      <c r="F2" s="31"/>
      <c r="G2" s="31"/>
      <c r="H2" s="31"/>
      <c r="I2" s="31"/>
      <c r="J2" s="32"/>
      <c r="K2" s="6"/>
      <c r="L2" s="6"/>
    </row>
    <row r="3" spans="1:18" s="3" customFormat="1" ht="6" customHeight="1" x14ac:dyDescent="0.25">
      <c r="A3" s="4"/>
      <c r="B3" s="4"/>
      <c r="C3" s="31"/>
      <c r="D3" s="31"/>
      <c r="E3" s="33"/>
      <c r="F3" s="31"/>
      <c r="G3" s="31"/>
      <c r="H3" s="31"/>
      <c r="I3" s="31"/>
      <c r="J3" s="32"/>
      <c r="K3" s="5"/>
      <c r="L3" s="6"/>
    </row>
    <row r="4" spans="1:18" s="3" customFormat="1" ht="27" customHeight="1" x14ac:dyDescent="0.25">
      <c r="A4" s="80" t="s">
        <v>19</v>
      </c>
      <c r="B4" s="80"/>
      <c r="C4" s="83" t="s">
        <v>25</v>
      </c>
      <c r="D4" s="83"/>
      <c r="E4" s="83"/>
      <c r="F4" s="34"/>
      <c r="G4" s="34"/>
      <c r="H4" s="34"/>
      <c r="I4" s="34"/>
      <c r="J4" s="35"/>
      <c r="K4" s="6"/>
      <c r="L4" s="6"/>
    </row>
    <row r="5" spans="1:18" s="3" customFormat="1" ht="27" customHeight="1" x14ac:dyDescent="0.25">
      <c r="A5" s="81" t="s">
        <v>4</v>
      </c>
      <c r="B5" s="82"/>
      <c r="C5" s="36" t="s">
        <v>26</v>
      </c>
      <c r="D5" s="37" t="s">
        <v>1</v>
      </c>
      <c r="E5" s="38" t="s">
        <v>43</v>
      </c>
      <c r="F5" s="39"/>
      <c r="G5" s="39"/>
      <c r="H5" s="39"/>
      <c r="I5" s="39"/>
      <c r="J5" s="40"/>
      <c r="K5" s="6"/>
      <c r="L5" s="6"/>
    </row>
    <row r="6" spans="1:18" s="3" customFormat="1" ht="27" customHeight="1" x14ac:dyDescent="0.25">
      <c r="A6" s="81" t="s">
        <v>5</v>
      </c>
      <c r="B6" s="82"/>
      <c r="C6" s="41" t="s">
        <v>32</v>
      </c>
      <c r="D6" s="37" t="s">
        <v>8</v>
      </c>
      <c r="E6" s="42">
        <v>11068</v>
      </c>
      <c r="F6" s="43"/>
      <c r="G6" s="43"/>
      <c r="H6" s="43"/>
      <c r="I6" s="43"/>
      <c r="J6" s="44"/>
      <c r="K6" s="6"/>
      <c r="L6" s="6"/>
    </row>
    <row r="7" spans="1:18" s="3" customFormat="1" ht="27" customHeight="1" x14ac:dyDescent="0.25">
      <c r="A7" s="81" t="s">
        <v>6</v>
      </c>
      <c r="B7" s="82"/>
      <c r="C7" s="36" t="s">
        <v>30</v>
      </c>
      <c r="D7" s="37" t="s">
        <v>9</v>
      </c>
      <c r="E7" s="42" t="s">
        <v>44</v>
      </c>
      <c r="F7" s="43"/>
      <c r="G7" s="43"/>
      <c r="H7" s="43"/>
      <c r="I7" s="43"/>
      <c r="J7" s="44"/>
      <c r="K7" s="6"/>
      <c r="L7" s="6"/>
    </row>
    <row r="8" spans="1:18" s="3" customFormat="1" ht="27" customHeight="1" x14ac:dyDescent="0.25">
      <c r="A8" s="80" t="s">
        <v>7</v>
      </c>
      <c r="B8" s="80"/>
      <c r="C8" s="36" t="s">
        <v>29</v>
      </c>
      <c r="D8" s="37" t="s">
        <v>10</v>
      </c>
      <c r="E8" s="42">
        <v>1</v>
      </c>
      <c r="F8" s="43"/>
      <c r="G8" s="43"/>
      <c r="H8" s="43"/>
      <c r="I8" s="43"/>
      <c r="J8" s="44"/>
      <c r="K8" s="6"/>
      <c r="L8" s="6"/>
    </row>
    <row r="9" spans="1:18" s="3" customFormat="1" ht="27" customHeight="1" x14ac:dyDescent="0.25">
      <c r="A9" s="81" t="s">
        <v>20</v>
      </c>
      <c r="B9" s="82"/>
      <c r="C9" s="45">
        <f>'Gowning room 1 (11075)'!C9</f>
        <v>20</v>
      </c>
      <c r="D9" s="37" t="s">
        <v>21</v>
      </c>
      <c r="E9" s="46">
        <f>'Gowning room 1 (11075)'!E9</f>
        <v>50</v>
      </c>
      <c r="F9" s="47"/>
      <c r="G9" s="47"/>
      <c r="H9" s="47"/>
      <c r="I9" s="47"/>
      <c r="J9" s="17"/>
      <c r="K9" s="6"/>
      <c r="L9" s="6"/>
    </row>
    <row r="10" spans="1:18" s="3" customFormat="1" ht="6.75" customHeight="1" x14ac:dyDescent="0.25">
      <c r="A10" s="6"/>
      <c r="B10" s="6"/>
      <c r="C10" s="48"/>
      <c r="D10" s="48"/>
      <c r="E10" s="48"/>
      <c r="F10" s="48"/>
      <c r="G10" s="48"/>
      <c r="H10" s="48"/>
      <c r="I10" s="48"/>
      <c r="J10" s="44"/>
      <c r="K10" s="6"/>
      <c r="L10" s="6"/>
    </row>
    <row r="11" spans="1:18" s="6" customFormat="1" ht="18.75" customHeight="1" x14ac:dyDescent="0.25">
      <c r="A11" s="5"/>
      <c r="B11" s="2"/>
      <c r="C11" s="49" t="s">
        <v>33</v>
      </c>
      <c r="D11" s="56" t="s">
        <v>49</v>
      </c>
      <c r="E11" s="56" t="s">
        <v>50</v>
      </c>
      <c r="F11" s="56" t="s">
        <v>51</v>
      </c>
      <c r="G11" s="56" t="s">
        <v>52</v>
      </c>
      <c r="H11" s="56" t="s">
        <v>53</v>
      </c>
      <c r="I11" s="56" t="s">
        <v>54</v>
      </c>
      <c r="J11" s="35"/>
    </row>
    <row r="12" spans="1:18" ht="25.5" customHeight="1" x14ac:dyDescent="0.25">
      <c r="A12" s="1" t="s">
        <v>16</v>
      </c>
      <c r="B12" s="7" t="s">
        <v>24</v>
      </c>
      <c r="C12" s="50" t="s">
        <v>17</v>
      </c>
      <c r="D12" s="48"/>
      <c r="E12" s="48"/>
      <c r="F12" s="48"/>
      <c r="G12" s="48"/>
      <c r="H12" s="48"/>
      <c r="I12" s="48"/>
      <c r="J12" s="17"/>
      <c r="K12" s="11" t="s">
        <v>56</v>
      </c>
      <c r="L12" s="11" t="s">
        <v>57</v>
      </c>
      <c r="M12" s="27" t="s">
        <v>22</v>
      </c>
      <c r="N12" s="27" t="s">
        <v>23</v>
      </c>
      <c r="P12" s="1" t="s">
        <v>33</v>
      </c>
      <c r="R12" s="1" t="s">
        <v>33</v>
      </c>
    </row>
    <row r="13" spans="1:18" ht="17.100000000000001" customHeight="1" x14ac:dyDescent="0.25">
      <c r="A13" s="71">
        <v>1</v>
      </c>
      <c r="B13" s="25">
        <v>43104</v>
      </c>
      <c r="C13" s="63">
        <v>3</v>
      </c>
      <c r="D13" s="56">
        <v>3</v>
      </c>
      <c r="E13" s="56">
        <v>1</v>
      </c>
      <c r="F13" s="56">
        <v>8</v>
      </c>
      <c r="G13" s="56">
        <v>13</v>
      </c>
      <c r="H13" s="56">
        <v>2</v>
      </c>
      <c r="I13" s="44">
        <v>100</v>
      </c>
      <c r="J13" s="17"/>
      <c r="K13" s="16">
        <v>20</v>
      </c>
      <c r="L13" s="16">
        <v>50</v>
      </c>
      <c r="P13" s="14"/>
      <c r="R13" s="14"/>
    </row>
    <row r="14" spans="1:18" ht="17.100000000000001" customHeight="1" x14ac:dyDescent="0.25">
      <c r="A14" s="71">
        <v>2</v>
      </c>
      <c r="B14" s="25">
        <v>43118</v>
      </c>
      <c r="C14" s="63">
        <v>0</v>
      </c>
      <c r="D14" s="56"/>
      <c r="E14" s="56"/>
      <c r="F14" s="56"/>
      <c r="G14" s="56"/>
      <c r="H14" s="56"/>
      <c r="I14" s="44"/>
      <c r="J14" s="57"/>
      <c r="K14" s="16">
        <v>20</v>
      </c>
      <c r="L14" s="16">
        <v>50</v>
      </c>
      <c r="P14" s="14"/>
      <c r="R14" s="14"/>
    </row>
    <row r="15" spans="1:18" ht="17.100000000000001" customHeight="1" x14ac:dyDescent="0.25">
      <c r="A15" s="71">
        <v>3</v>
      </c>
      <c r="B15" s="25">
        <v>43133</v>
      </c>
      <c r="C15" s="63">
        <v>0</v>
      </c>
      <c r="D15" s="56"/>
      <c r="E15" s="56"/>
      <c r="F15" s="56"/>
      <c r="G15" s="56"/>
      <c r="H15" s="56"/>
      <c r="I15" s="44"/>
      <c r="J15" s="57"/>
      <c r="K15" s="16">
        <v>20</v>
      </c>
      <c r="L15" s="16">
        <v>50</v>
      </c>
      <c r="P15" s="14"/>
      <c r="R15" s="14"/>
    </row>
    <row r="16" spans="1:18" ht="17.100000000000001" customHeight="1" x14ac:dyDescent="0.25">
      <c r="A16" s="71">
        <v>4</v>
      </c>
      <c r="B16" s="25">
        <v>43145</v>
      </c>
      <c r="C16" s="63">
        <v>2</v>
      </c>
      <c r="D16" s="56"/>
      <c r="E16" s="56"/>
      <c r="F16" s="56"/>
      <c r="G16" s="56"/>
      <c r="H16" s="56"/>
      <c r="I16" s="44"/>
      <c r="J16" s="57"/>
      <c r="K16" s="16">
        <v>20</v>
      </c>
      <c r="L16" s="16">
        <v>50</v>
      </c>
      <c r="P16" s="14"/>
      <c r="R16" s="14"/>
    </row>
    <row r="17" spans="1:18" ht="17.100000000000001" customHeight="1" x14ac:dyDescent="0.25">
      <c r="A17" s="71">
        <v>5</v>
      </c>
      <c r="B17" s="25">
        <v>43159</v>
      </c>
      <c r="C17" s="63">
        <v>1</v>
      </c>
      <c r="D17" s="56"/>
      <c r="E17" s="56"/>
      <c r="F17" s="56"/>
      <c r="G17" s="56"/>
      <c r="H17" s="56"/>
      <c r="I17" s="44"/>
      <c r="J17" s="57"/>
      <c r="K17" s="16">
        <v>20</v>
      </c>
      <c r="L17" s="16">
        <v>50</v>
      </c>
      <c r="P17" s="14"/>
      <c r="R17" s="14"/>
    </row>
    <row r="18" spans="1:18" ht="17.100000000000001" customHeight="1" x14ac:dyDescent="0.25">
      <c r="A18" s="71">
        <v>6</v>
      </c>
      <c r="B18" s="25">
        <v>43174</v>
      </c>
      <c r="C18" s="63">
        <v>1</v>
      </c>
      <c r="D18" s="56"/>
      <c r="E18" s="56"/>
      <c r="F18" s="56"/>
      <c r="G18" s="56"/>
      <c r="H18" s="56"/>
      <c r="I18" s="44"/>
      <c r="J18" s="57"/>
      <c r="K18" s="16">
        <v>20</v>
      </c>
      <c r="L18" s="16">
        <v>50</v>
      </c>
      <c r="P18" s="14"/>
      <c r="R18" s="14"/>
    </row>
    <row r="19" spans="1:18" ht="17.100000000000001" customHeight="1" x14ac:dyDescent="0.25">
      <c r="A19" s="71">
        <v>7</v>
      </c>
      <c r="B19" s="25">
        <v>43187</v>
      </c>
      <c r="C19" s="63">
        <v>1</v>
      </c>
      <c r="D19" s="56"/>
      <c r="E19" s="56"/>
      <c r="F19" s="56"/>
      <c r="G19" s="56"/>
      <c r="H19" s="56"/>
      <c r="I19" s="44"/>
      <c r="J19" s="57"/>
      <c r="K19" s="16">
        <v>20</v>
      </c>
      <c r="L19" s="16">
        <v>50</v>
      </c>
      <c r="P19" s="14"/>
      <c r="R19" s="14"/>
    </row>
    <row r="20" spans="1:18" ht="17.100000000000001" customHeight="1" x14ac:dyDescent="0.25">
      <c r="A20" s="71">
        <v>8</v>
      </c>
      <c r="B20" s="25">
        <v>43201</v>
      </c>
      <c r="C20" s="63">
        <v>4</v>
      </c>
      <c r="D20" s="56"/>
      <c r="E20" s="56"/>
      <c r="F20" s="56"/>
      <c r="G20" s="56"/>
      <c r="H20" s="56"/>
      <c r="I20" s="44"/>
      <c r="J20" s="57"/>
      <c r="K20" s="16">
        <v>20</v>
      </c>
      <c r="L20" s="16">
        <v>50</v>
      </c>
      <c r="P20" s="14"/>
      <c r="R20" s="14"/>
    </row>
    <row r="21" spans="1:18" ht="17.100000000000001" customHeight="1" x14ac:dyDescent="0.25">
      <c r="A21" s="71">
        <v>9</v>
      </c>
      <c r="B21" s="25">
        <v>43217</v>
      </c>
      <c r="C21" s="63">
        <v>3</v>
      </c>
      <c r="D21" s="56"/>
      <c r="E21" s="56"/>
      <c r="F21" s="56"/>
      <c r="G21" s="56"/>
      <c r="H21" s="56"/>
      <c r="I21" s="44"/>
      <c r="J21" s="57"/>
      <c r="K21" s="16">
        <v>20</v>
      </c>
      <c r="L21" s="16">
        <v>50</v>
      </c>
      <c r="P21" s="14"/>
      <c r="R21" s="14"/>
    </row>
    <row r="22" spans="1:18" ht="17.100000000000001" customHeight="1" x14ac:dyDescent="0.25">
      <c r="A22" s="71">
        <v>10</v>
      </c>
      <c r="B22" s="25">
        <v>43231</v>
      </c>
      <c r="C22" s="63">
        <v>5</v>
      </c>
      <c r="D22" s="56"/>
      <c r="E22" s="56"/>
      <c r="F22" s="56"/>
      <c r="G22" s="56"/>
      <c r="H22" s="56"/>
      <c r="I22" s="44"/>
      <c r="J22" s="57"/>
      <c r="K22" s="16">
        <v>20</v>
      </c>
      <c r="L22" s="16">
        <v>50</v>
      </c>
      <c r="P22" s="14"/>
      <c r="R22" s="14"/>
    </row>
    <row r="23" spans="1:18" ht="17.100000000000001" customHeight="1" x14ac:dyDescent="0.25">
      <c r="A23" s="71">
        <v>11</v>
      </c>
      <c r="B23" s="25">
        <v>43245</v>
      </c>
      <c r="C23" s="63">
        <v>7</v>
      </c>
      <c r="D23" s="56"/>
      <c r="E23" s="56"/>
      <c r="F23" s="56"/>
      <c r="G23" s="56"/>
      <c r="H23" s="56"/>
      <c r="I23" s="44"/>
      <c r="J23" s="57"/>
      <c r="K23" s="16">
        <v>20</v>
      </c>
      <c r="L23" s="16">
        <v>50</v>
      </c>
      <c r="P23" s="14"/>
      <c r="R23" s="14"/>
    </row>
    <row r="24" spans="1:18" ht="17.100000000000001" customHeight="1" x14ac:dyDescent="0.25">
      <c r="A24" s="71">
        <v>12</v>
      </c>
      <c r="B24" s="25">
        <v>43259</v>
      </c>
      <c r="C24" s="63">
        <v>2</v>
      </c>
      <c r="D24" s="56"/>
      <c r="E24" s="56"/>
      <c r="F24" s="56"/>
      <c r="G24" s="56"/>
      <c r="H24" s="56"/>
      <c r="I24" s="44"/>
      <c r="J24" s="57"/>
      <c r="K24" s="16">
        <v>20</v>
      </c>
      <c r="L24" s="16">
        <v>50</v>
      </c>
      <c r="P24" s="14"/>
      <c r="R24" s="14"/>
    </row>
    <row r="25" spans="1:18" ht="17.100000000000001" customHeight="1" x14ac:dyDescent="0.25">
      <c r="A25" s="71">
        <v>13</v>
      </c>
      <c r="B25" s="25">
        <v>43273</v>
      </c>
      <c r="C25" s="63">
        <v>2</v>
      </c>
      <c r="D25" s="56"/>
      <c r="E25" s="56"/>
      <c r="F25" s="56"/>
      <c r="G25" s="56"/>
      <c r="H25" s="56"/>
      <c r="I25" s="44"/>
      <c r="J25" s="57"/>
      <c r="K25" s="16">
        <v>20</v>
      </c>
      <c r="L25" s="16">
        <v>50</v>
      </c>
      <c r="P25" s="14"/>
      <c r="R25" s="14"/>
    </row>
    <row r="26" spans="1:18" ht="17.100000000000001" customHeight="1" x14ac:dyDescent="0.25">
      <c r="A26" s="71">
        <v>14</v>
      </c>
      <c r="B26" s="25">
        <v>43288</v>
      </c>
      <c r="C26" s="63">
        <v>4</v>
      </c>
      <c r="D26" s="56"/>
      <c r="E26" s="56"/>
      <c r="F26" s="56"/>
      <c r="G26" s="56"/>
      <c r="H26" s="56"/>
      <c r="I26" s="44"/>
      <c r="J26" s="57"/>
      <c r="K26" s="16">
        <v>20</v>
      </c>
      <c r="L26" s="16">
        <v>50</v>
      </c>
      <c r="P26" s="14"/>
      <c r="R26" s="14"/>
    </row>
    <row r="27" spans="1:18" ht="17.100000000000001" customHeight="1" x14ac:dyDescent="0.25">
      <c r="A27" s="71">
        <v>15</v>
      </c>
      <c r="B27" s="25">
        <v>43301</v>
      </c>
      <c r="C27" s="63">
        <v>1</v>
      </c>
      <c r="D27" s="56"/>
      <c r="E27" s="56"/>
      <c r="F27" s="56"/>
      <c r="G27" s="56"/>
      <c r="H27" s="56"/>
      <c r="I27" s="44"/>
      <c r="J27" s="57"/>
      <c r="K27" s="16">
        <v>20</v>
      </c>
      <c r="L27" s="16">
        <v>50</v>
      </c>
      <c r="P27" s="14"/>
      <c r="R27" s="14"/>
    </row>
    <row r="28" spans="1:18" ht="17.100000000000001" customHeight="1" x14ac:dyDescent="0.25">
      <c r="A28" s="71">
        <v>16</v>
      </c>
      <c r="B28" s="25">
        <v>43315</v>
      </c>
      <c r="C28" s="63">
        <v>0</v>
      </c>
      <c r="D28" s="56"/>
      <c r="E28" s="56"/>
      <c r="F28" s="56"/>
      <c r="G28" s="56"/>
      <c r="H28" s="56"/>
      <c r="I28" s="44"/>
      <c r="J28" s="57"/>
      <c r="K28" s="16">
        <v>20</v>
      </c>
      <c r="L28" s="16">
        <v>50</v>
      </c>
      <c r="P28" s="14"/>
      <c r="R28" s="14"/>
    </row>
    <row r="29" spans="1:18" ht="17.100000000000001" customHeight="1" x14ac:dyDescent="0.25">
      <c r="A29" s="71">
        <v>17</v>
      </c>
      <c r="B29" s="25">
        <v>43328</v>
      </c>
      <c r="C29" s="63">
        <v>7</v>
      </c>
      <c r="D29" s="56"/>
      <c r="E29" s="56"/>
      <c r="F29" s="56"/>
      <c r="G29" s="56"/>
      <c r="H29" s="56"/>
      <c r="I29" s="44"/>
      <c r="J29" s="57"/>
      <c r="K29" s="16">
        <v>20</v>
      </c>
      <c r="L29" s="16">
        <v>50</v>
      </c>
      <c r="P29" s="14"/>
      <c r="R29" s="14"/>
    </row>
    <row r="30" spans="1:18" ht="17.100000000000001" customHeight="1" x14ac:dyDescent="0.25">
      <c r="A30" s="71">
        <v>18</v>
      </c>
      <c r="B30" s="25">
        <v>43342</v>
      </c>
      <c r="C30" s="63">
        <v>7</v>
      </c>
      <c r="D30" s="56"/>
      <c r="E30" s="56"/>
      <c r="F30" s="56"/>
      <c r="G30" s="56"/>
      <c r="H30" s="56"/>
      <c r="I30" s="44"/>
      <c r="J30" s="57"/>
      <c r="K30" s="16">
        <v>20</v>
      </c>
      <c r="L30" s="16">
        <v>50</v>
      </c>
      <c r="P30" s="14"/>
      <c r="R30" s="14"/>
    </row>
    <row r="31" spans="1:18" ht="17.100000000000001" customHeight="1" x14ac:dyDescent="0.25">
      <c r="A31" s="71">
        <v>19</v>
      </c>
      <c r="B31" s="25">
        <v>43355</v>
      </c>
      <c r="C31" s="63">
        <v>1</v>
      </c>
      <c r="D31" s="56"/>
      <c r="E31" s="56"/>
      <c r="F31" s="56"/>
      <c r="G31" s="56"/>
      <c r="H31" s="56"/>
      <c r="I31" s="44"/>
      <c r="J31" s="57"/>
      <c r="K31" s="16">
        <v>20</v>
      </c>
      <c r="L31" s="16">
        <v>50</v>
      </c>
      <c r="P31" s="14"/>
      <c r="R31" s="14"/>
    </row>
    <row r="32" spans="1:18" ht="17.100000000000001" customHeight="1" x14ac:dyDescent="0.25">
      <c r="A32" s="71">
        <v>20</v>
      </c>
      <c r="B32" s="25">
        <v>43369</v>
      </c>
      <c r="C32" s="63">
        <v>8</v>
      </c>
      <c r="D32" s="56"/>
      <c r="E32" s="56"/>
      <c r="F32" s="56"/>
      <c r="G32" s="56"/>
      <c r="H32" s="56"/>
      <c r="I32" s="44"/>
      <c r="J32" s="57"/>
      <c r="K32" s="16">
        <v>20</v>
      </c>
      <c r="L32" s="16">
        <v>50</v>
      </c>
      <c r="P32" s="14"/>
      <c r="R32" s="14"/>
    </row>
    <row r="33" spans="1:18" ht="17.100000000000001" customHeight="1" x14ac:dyDescent="0.25">
      <c r="A33" s="71">
        <v>21</v>
      </c>
      <c r="B33" s="25">
        <v>43383</v>
      </c>
      <c r="C33" s="63">
        <v>2</v>
      </c>
      <c r="D33" s="56"/>
      <c r="E33" s="56"/>
      <c r="F33" s="56"/>
      <c r="G33" s="56"/>
      <c r="H33" s="56"/>
      <c r="I33" s="44"/>
      <c r="J33" s="57"/>
      <c r="K33" s="16">
        <v>20</v>
      </c>
      <c r="L33" s="16">
        <v>50</v>
      </c>
      <c r="P33" s="14"/>
      <c r="R33" s="14"/>
    </row>
    <row r="34" spans="1:18" ht="17.100000000000001" customHeight="1" x14ac:dyDescent="0.25">
      <c r="A34" s="71">
        <v>22</v>
      </c>
      <c r="B34" s="25">
        <v>43398</v>
      </c>
      <c r="C34" s="63">
        <v>1</v>
      </c>
      <c r="D34" s="56"/>
      <c r="E34" s="56"/>
      <c r="F34" s="56"/>
      <c r="G34" s="56"/>
      <c r="H34" s="56"/>
      <c r="I34" s="44"/>
      <c r="J34" s="57"/>
      <c r="K34" s="16">
        <v>20</v>
      </c>
      <c r="L34" s="16">
        <v>50</v>
      </c>
      <c r="P34" s="14"/>
      <c r="R34" s="14"/>
    </row>
    <row r="35" spans="1:18" s="61" customFormat="1" ht="17.100000000000001" customHeight="1" x14ac:dyDescent="0.25">
      <c r="A35" s="71">
        <v>23</v>
      </c>
      <c r="B35" s="64">
        <v>43412</v>
      </c>
      <c r="C35" s="65">
        <v>3</v>
      </c>
      <c r="D35" s="58"/>
      <c r="E35" s="58"/>
      <c r="F35" s="58"/>
      <c r="G35" s="58"/>
      <c r="H35" s="58"/>
      <c r="I35" s="59"/>
      <c r="J35" s="67"/>
      <c r="K35" s="16">
        <v>20</v>
      </c>
      <c r="L35" s="16">
        <v>50</v>
      </c>
      <c r="P35" s="62"/>
      <c r="R35" s="62"/>
    </row>
    <row r="36" spans="1:18" ht="17.100000000000001" customHeight="1" x14ac:dyDescent="0.25">
      <c r="A36" s="71">
        <v>24</v>
      </c>
      <c r="B36" s="64">
        <v>43427</v>
      </c>
      <c r="C36" s="65">
        <v>3</v>
      </c>
      <c r="D36" s="56"/>
      <c r="E36" s="56"/>
      <c r="F36" s="56"/>
      <c r="G36" s="56"/>
      <c r="H36" s="56"/>
      <c r="I36" s="44"/>
      <c r="J36" s="67"/>
      <c r="K36" s="16">
        <v>20</v>
      </c>
      <c r="L36" s="16">
        <v>50</v>
      </c>
      <c r="P36" s="14"/>
      <c r="R36" s="14"/>
    </row>
    <row r="37" spans="1:18" ht="17.100000000000001" customHeight="1" x14ac:dyDescent="0.25">
      <c r="A37" s="71">
        <v>25</v>
      </c>
      <c r="B37" s="64">
        <v>43438</v>
      </c>
      <c r="C37" s="65">
        <v>3</v>
      </c>
      <c r="D37" s="56"/>
      <c r="E37" s="56"/>
      <c r="F37" s="56"/>
      <c r="G37" s="56"/>
      <c r="H37" s="56"/>
      <c r="I37" s="44"/>
      <c r="J37" s="67"/>
      <c r="K37" s="16">
        <v>20</v>
      </c>
      <c r="L37" s="16">
        <v>50</v>
      </c>
      <c r="P37" s="14"/>
      <c r="R37" s="14"/>
    </row>
    <row r="38" spans="1:18" s="61" customFormat="1" ht="17.100000000000001" customHeight="1" x14ac:dyDescent="0.25">
      <c r="A38" s="26">
        <v>26</v>
      </c>
      <c r="B38" s="68">
        <v>43452</v>
      </c>
      <c r="C38" s="69">
        <v>0</v>
      </c>
      <c r="D38" s="58"/>
      <c r="E38" s="58"/>
      <c r="F38" s="58"/>
      <c r="G38" s="58"/>
      <c r="H38" s="58"/>
      <c r="I38" s="59"/>
      <c r="J38" s="60">
        <v>110</v>
      </c>
      <c r="K38" s="70">
        <v>20</v>
      </c>
      <c r="L38" s="70">
        <v>50</v>
      </c>
      <c r="P38" s="62"/>
      <c r="R38" s="62"/>
    </row>
    <row r="39" spans="1:18" ht="17.100000000000001" customHeight="1" x14ac:dyDescent="0.25">
      <c r="A39" s="71">
        <v>1</v>
      </c>
      <c r="B39" s="72">
        <v>43467</v>
      </c>
      <c r="C39" s="73">
        <v>1</v>
      </c>
      <c r="D39" s="56"/>
      <c r="E39" s="56"/>
      <c r="F39" s="56"/>
      <c r="G39" s="56"/>
      <c r="H39" s="56"/>
      <c r="I39" s="44"/>
      <c r="J39" s="57"/>
      <c r="K39" s="16">
        <v>20</v>
      </c>
      <c r="L39" s="16">
        <v>50</v>
      </c>
      <c r="P39" s="14"/>
      <c r="R39" s="14"/>
    </row>
    <row r="40" spans="1:18" ht="17.100000000000001" customHeight="1" x14ac:dyDescent="0.25">
      <c r="A40" s="71">
        <v>2</v>
      </c>
      <c r="B40" s="72">
        <v>43481</v>
      </c>
      <c r="C40" s="73">
        <v>0</v>
      </c>
      <c r="D40" s="56"/>
      <c r="E40" s="56"/>
      <c r="F40" s="56"/>
      <c r="G40" s="56"/>
      <c r="H40" s="56"/>
      <c r="I40" s="44"/>
      <c r="J40" s="57"/>
      <c r="K40" s="16">
        <v>20</v>
      </c>
      <c r="L40" s="16">
        <v>50</v>
      </c>
      <c r="P40" s="14"/>
      <c r="R40" s="14"/>
    </row>
    <row r="41" spans="1:18" ht="17.100000000000001" customHeight="1" x14ac:dyDescent="0.25">
      <c r="A41" s="71">
        <v>3</v>
      </c>
      <c r="B41" s="72">
        <v>43509</v>
      </c>
      <c r="C41" s="73">
        <v>2</v>
      </c>
      <c r="D41" s="56"/>
      <c r="E41" s="56"/>
      <c r="F41" s="56"/>
      <c r="G41" s="56"/>
      <c r="H41" s="56"/>
      <c r="I41" s="44"/>
      <c r="J41" s="57"/>
      <c r="K41" s="16">
        <v>20</v>
      </c>
      <c r="L41" s="16">
        <v>50</v>
      </c>
      <c r="P41" s="14"/>
      <c r="R41" s="14"/>
    </row>
    <row r="42" spans="1:18" ht="17.100000000000001" customHeight="1" x14ac:dyDescent="0.25">
      <c r="A42" s="71">
        <v>4</v>
      </c>
      <c r="B42" s="72">
        <v>43523</v>
      </c>
      <c r="C42" s="73">
        <v>0</v>
      </c>
      <c r="D42" s="56"/>
      <c r="E42" s="56"/>
      <c r="F42" s="56"/>
      <c r="G42" s="56"/>
      <c r="H42" s="56"/>
      <c r="I42" s="44"/>
      <c r="J42" s="57"/>
      <c r="K42" s="16">
        <v>20</v>
      </c>
      <c r="L42" s="16">
        <v>50</v>
      </c>
      <c r="P42" s="14"/>
      <c r="R42" s="14"/>
    </row>
    <row r="43" spans="1:18" ht="17.100000000000001" customHeight="1" x14ac:dyDescent="0.25">
      <c r="A43" s="71">
        <v>5</v>
      </c>
      <c r="B43" s="72">
        <v>43537</v>
      </c>
      <c r="C43" s="73">
        <v>1</v>
      </c>
      <c r="D43" s="56">
        <v>8</v>
      </c>
      <c r="E43" s="56">
        <v>1</v>
      </c>
      <c r="F43" s="56">
        <v>2</v>
      </c>
      <c r="G43" s="56">
        <v>2</v>
      </c>
      <c r="H43" s="56">
        <v>5</v>
      </c>
      <c r="I43" s="44">
        <v>100</v>
      </c>
      <c r="J43" s="17"/>
      <c r="K43" s="16">
        <v>20</v>
      </c>
      <c r="L43" s="16">
        <v>50</v>
      </c>
      <c r="P43" s="14"/>
      <c r="R43" s="14"/>
    </row>
    <row r="44" spans="1:18" ht="17.100000000000001" customHeight="1" x14ac:dyDescent="0.25">
      <c r="A44" s="71">
        <v>6</v>
      </c>
      <c r="B44" s="72">
        <v>43552</v>
      </c>
      <c r="C44" s="73">
        <v>2</v>
      </c>
      <c r="D44" s="56">
        <v>4</v>
      </c>
      <c r="E44" s="56">
        <v>2</v>
      </c>
      <c r="F44" s="56">
        <v>3</v>
      </c>
      <c r="G44" s="56">
        <v>3</v>
      </c>
      <c r="H44" s="56">
        <v>1</v>
      </c>
      <c r="I44" s="44">
        <v>100</v>
      </c>
      <c r="J44" s="17"/>
      <c r="K44" s="16">
        <v>20</v>
      </c>
      <c r="L44" s="16">
        <v>50</v>
      </c>
      <c r="P44" s="14"/>
      <c r="R44" s="14"/>
    </row>
    <row r="45" spans="1:18" ht="17.100000000000001" customHeight="1" x14ac:dyDescent="0.25">
      <c r="A45" s="71">
        <v>7</v>
      </c>
      <c r="B45" s="72">
        <v>43565</v>
      </c>
      <c r="C45" s="73">
        <v>0</v>
      </c>
      <c r="D45" s="48"/>
      <c r="E45" s="48"/>
      <c r="F45" s="48"/>
      <c r="G45" s="48"/>
      <c r="H45" s="48"/>
      <c r="I45" s="48"/>
      <c r="J45" s="17"/>
      <c r="K45" s="16">
        <v>20</v>
      </c>
      <c r="L45" s="16">
        <v>50</v>
      </c>
      <c r="P45" s="14"/>
      <c r="R45" s="14"/>
    </row>
    <row r="46" spans="1:18" ht="17.100000000000001" customHeight="1" x14ac:dyDescent="0.25">
      <c r="A46" s="71">
        <v>8</v>
      </c>
      <c r="B46" s="72">
        <v>43580</v>
      </c>
      <c r="C46" s="73">
        <v>8</v>
      </c>
      <c r="D46" s="48"/>
      <c r="E46" s="48"/>
      <c r="F46" s="48"/>
      <c r="G46" s="48"/>
      <c r="H46" s="48"/>
      <c r="I46" s="48"/>
      <c r="J46" s="17"/>
      <c r="K46" s="16">
        <v>20</v>
      </c>
      <c r="L46" s="16">
        <v>50</v>
      </c>
      <c r="P46" s="14"/>
      <c r="R46" s="14"/>
    </row>
    <row r="47" spans="1:18" ht="17.100000000000001" customHeight="1" x14ac:dyDescent="0.25">
      <c r="A47" s="71">
        <v>9</v>
      </c>
      <c r="B47" s="72">
        <v>43594</v>
      </c>
      <c r="C47" s="73">
        <v>1</v>
      </c>
      <c r="D47" s="48"/>
      <c r="E47" s="48"/>
      <c r="F47" s="48"/>
      <c r="G47" s="48"/>
      <c r="H47" s="48"/>
      <c r="I47" s="48"/>
      <c r="J47" s="17"/>
      <c r="K47" s="16">
        <v>20</v>
      </c>
      <c r="L47" s="16">
        <v>50</v>
      </c>
      <c r="P47" s="14"/>
      <c r="R47" s="14"/>
    </row>
    <row r="48" spans="1:18" ht="17.100000000000001" customHeight="1" x14ac:dyDescent="0.25">
      <c r="A48" s="71">
        <v>10</v>
      </c>
      <c r="B48" s="72">
        <v>43609</v>
      </c>
      <c r="C48" s="73">
        <v>1</v>
      </c>
      <c r="D48" s="48"/>
      <c r="E48" s="48"/>
      <c r="F48" s="48"/>
      <c r="G48" s="48"/>
      <c r="H48" s="48"/>
      <c r="I48" s="48"/>
      <c r="J48" s="17"/>
      <c r="K48" s="16">
        <v>20</v>
      </c>
      <c r="L48" s="16">
        <v>50</v>
      </c>
      <c r="P48" s="14"/>
      <c r="R48" s="14"/>
    </row>
    <row r="49" spans="1:19" ht="17.100000000000001" customHeight="1" x14ac:dyDescent="0.25">
      <c r="A49" s="71">
        <v>11</v>
      </c>
      <c r="B49" s="72">
        <v>43622</v>
      </c>
      <c r="C49" s="73">
        <v>1</v>
      </c>
      <c r="D49" s="48"/>
      <c r="E49" s="48"/>
      <c r="F49" s="48"/>
      <c r="G49" s="48"/>
      <c r="H49" s="48"/>
      <c r="I49" s="48"/>
      <c r="J49" s="17"/>
      <c r="K49" s="16">
        <v>20</v>
      </c>
      <c r="L49" s="16">
        <v>50</v>
      </c>
      <c r="P49" s="14"/>
      <c r="R49" s="14"/>
    </row>
    <row r="50" spans="1:19" ht="17.100000000000001" customHeight="1" x14ac:dyDescent="0.25">
      <c r="A50" s="71">
        <v>12</v>
      </c>
      <c r="B50" s="72">
        <v>43636</v>
      </c>
      <c r="C50" s="73">
        <v>4</v>
      </c>
      <c r="D50" s="48"/>
      <c r="E50" s="48"/>
      <c r="F50" s="48"/>
      <c r="G50" s="48"/>
      <c r="H50" s="48"/>
      <c r="I50" s="48"/>
      <c r="J50" s="17"/>
      <c r="K50" s="16">
        <v>20</v>
      </c>
      <c r="L50" s="16">
        <v>50</v>
      </c>
      <c r="P50" s="14"/>
      <c r="R50" s="14"/>
    </row>
    <row r="51" spans="1:19" ht="17.100000000000001" customHeight="1" x14ac:dyDescent="0.25">
      <c r="A51" s="71">
        <v>13</v>
      </c>
      <c r="B51" s="64">
        <v>43650</v>
      </c>
      <c r="C51" s="65">
        <v>0</v>
      </c>
      <c r="D51" s="48"/>
      <c r="E51" s="48"/>
      <c r="F51" s="48"/>
      <c r="G51" s="48"/>
      <c r="H51" s="48"/>
      <c r="I51" s="48"/>
      <c r="J51" s="17"/>
      <c r="K51" s="16">
        <v>20</v>
      </c>
      <c r="L51" s="16">
        <v>50</v>
      </c>
      <c r="P51" s="14"/>
      <c r="R51" s="14"/>
    </row>
    <row r="52" spans="1:19" ht="17.100000000000001" customHeight="1" x14ac:dyDescent="0.25">
      <c r="A52" s="71">
        <v>14</v>
      </c>
      <c r="B52" s="64">
        <v>43664</v>
      </c>
      <c r="C52" s="65">
        <v>4</v>
      </c>
      <c r="D52" s="48"/>
      <c r="E52" s="48"/>
      <c r="F52" s="48"/>
      <c r="G52" s="48"/>
      <c r="H52" s="48"/>
      <c r="I52" s="48"/>
      <c r="J52" s="17"/>
      <c r="K52" s="16">
        <v>20</v>
      </c>
      <c r="L52" s="16">
        <v>50</v>
      </c>
      <c r="P52" s="14"/>
      <c r="R52" s="14"/>
    </row>
    <row r="53" spans="1:19" ht="17.100000000000001" customHeight="1" x14ac:dyDescent="0.25">
      <c r="A53" s="71">
        <v>15</v>
      </c>
      <c r="B53" s="64">
        <v>43678</v>
      </c>
      <c r="C53" s="65">
        <v>2</v>
      </c>
      <c r="D53" s="48"/>
      <c r="E53" s="48"/>
      <c r="F53" s="48"/>
      <c r="G53" s="48"/>
      <c r="H53" s="48"/>
      <c r="I53" s="48"/>
      <c r="J53" s="17"/>
      <c r="K53" s="16">
        <v>20</v>
      </c>
      <c r="L53" s="16">
        <v>50</v>
      </c>
      <c r="P53" s="14">
        <v>2</v>
      </c>
      <c r="R53" s="14">
        <v>1</v>
      </c>
    </row>
    <row r="54" spans="1:19" ht="17.100000000000001" customHeight="1" x14ac:dyDescent="0.25">
      <c r="A54" s="71">
        <v>16</v>
      </c>
      <c r="B54" s="64">
        <v>43692</v>
      </c>
      <c r="C54" s="65">
        <v>2</v>
      </c>
      <c r="D54" s="48"/>
      <c r="E54" s="48"/>
      <c r="F54" s="48"/>
      <c r="G54" s="48"/>
      <c r="H54" s="48"/>
      <c r="I54" s="48"/>
      <c r="J54" s="17"/>
      <c r="K54" s="16">
        <f t="shared" ref="K54:K63" si="0">$C$9</f>
        <v>20</v>
      </c>
      <c r="L54" s="16">
        <f t="shared" ref="L54:L63" si="1">$E$9</f>
        <v>50</v>
      </c>
      <c r="P54" s="14">
        <v>1</v>
      </c>
      <c r="R54" s="14">
        <v>5</v>
      </c>
    </row>
    <row r="55" spans="1:19" ht="17.100000000000001" customHeight="1" x14ac:dyDescent="0.25">
      <c r="A55" s="71">
        <v>17</v>
      </c>
      <c r="B55" s="64">
        <v>43706</v>
      </c>
      <c r="C55" s="65">
        <v>3</v>
      </c>
      <c r="D55" s="48"/>
      <c r="E55" s="48"/>
      <c r="F55" s="48"/>
      <c r="G55" s="48"/>
      <c r="H55" s="48"/>
      <c r="I55" s="48"/>
      <c r="J55" s="17"/>
      <c r="K55" s="16">
        <f t="shared" si="0"/>
        <v>20</v>
      </c>
      <c r="L55" s="16">
        <f t="shared" si="1"/>
        <v>50</v>
      </c>
      <c r="P55" s="14">
        <v>3</v>
      </c>
      <c r="R55" s="14">
        <v>0</v>
      </c>
    </row>
    <row r="56" spans="1:19" ht="17.100000000000001" customHeight="1" x14ac:dyDescent="0.25">
      <c r="A56" s="71">
        <v>18</v>
      </c>
      <c r="B56" s="74">
        <v>43720</v>
      </c>
      <c r="C56" s="75">
        <v>2</v>
      </c>
      <c r="D56" s="48"/>
      <c r="E56" s="48"/>
      <c r="F56" s="48"/>
      <c r="G56" s="48"/>
      <c r="H56" s="48"/>
      <c r="I56" s="48"/>
      <c r="J56" s="67"/>
      <c r="K56" s="16">
        <f t="shared" si="0"/>
        <v>20</v>
      </c>
      <c r="L56" s="16">
        <f t="shared" si="1"/>
        <v>50</v>
      </c>
      <c r="P56" s="14"/>
      <c r="R56" s="14"/>
    </row>
    <row r="57" spans="1:19" ht="17.100000000000001" customHeight="1" x14ac:dyDescent="0.25">
      <c r="A57" s="71">
        <v>19</v>
      </c>
      <c r="B57" s="74">
        <v>43734</v>
      </c>
      <c r="C57" s="75">
        <v>1</v>
      </c>
      <c r="D57" s="48"/>
      <c r="E57" s="48"/>
      <c r="F57" s="48"/>
      <c r="G57" s="48"/>
      <c r="H57" s="48"/>
      <c r="I57" s="48"/>
      <c r="J57" s="67"/>
      <c r="K57" s="16">
        <f t="shared" si="0"/>
        <v>20</v>
      </c>
      <c r="L57" s="16">
        <f t="shared" si="1"/>
        <v>50</v>
      </c>
      <c r="P57" s="14"/>
      <c r="R57" s="14"/>
    </row>
    <row r="58" spans="1:19" ht="17.100000000000001" customHeight="1" x14ac:dyDescent="0.25">
      <c r="A58" s="71">
        <v>20</v>
      </c>
      <c r="B58" s="74">
        <v>43748</v>
      </c>
      <c r="C58" s="75">
        <v>4</v>
      </c>
      <c r="D58" s="48"/>
      <c r="E58" s="48"/>
      <c r="F58" s="48"/>
      <c r="G58" s="48"/>
      <c r="H58" s="48"/>
      <c r="I58" s="48"/>
      <c r="J58" s="67"/>
      <c r="K58" s="16">
        <f t="shared" si="0"/>
        <v>20</v>
      </c>
      <c r="L58" s="16">
        <f t="shared" si="1"/>
        <v>50</v>
      </c>
      <c r="P58" s="14"/>
      <c r="R58" s="14"/>
    </row>
    <row r="59" spans="1:19" ht="17.100000000000001" customHeight="1" x14ac:dyDescent="0.25">
      <c r="A59" s="71">
        <v>21</v>
      </c>
      <c r="B59" s="74">
        <v>43762</v>
      </c>
      <c r="C59" s="75">
        <v>1</v>
      </c>
      <c r="D59" s="48"/>
      <c r="E59" s="48"/>
      <c r="F59" s="48"/>
      <c r="G59" s="48"/>
      <c r="H59" s="48"/>
      <c r="I59" s="48"/>
      <c r="J59" s="67"/>
      <c r="K59" s="16">
        <f t="shared" si="0"/>
        <v>20</v>
      </c>
      <c r="L59" s="16">
        <f t="shared" si="1"/>
        <v>50</v>
      </c>
      <c r="P59" s="14"/>
      <c r="R59" s="14"/>
    </row>
    <row r="60" spans="1:19" ht="17.100000000000001" customHeight="1" x14ac:dyDescent="0.25">
      <c r="A60" s="71">
        <v>22</v>
      </c>
      <c r="B60" s="74">
        <v>43776</v>
      </c>
      <c r="C60" s="75">
        <v>2</v>
      </c>
      <c r="D60" s="48"/>
      <c r="E60" s="48"/>
      <c r="F60" s="48"/>
      <c r="G60" s="48"/>
      <c r="H60" s="48"/>
      <c r="I60" s="48"/>
      <c r="J60" s="67"/>
      <c r="K60" s="16">
        <f t="shared" si="0"/>
        <v>20</v>
      </c>
      <c r="L60" s="16">
        <f t="shared" si="1"/>
        <v>50</v>
      </c>
      <c r="P60" s="14"/>
      <c r="R60" s="14"/>
    </row>
    <row r="61" spans="1:19" ht="17.100000000000001" customHeight="1" x14ac:dyDescent="0.25">
      <c r="A61" s="71">
        <v>23</v>
      </c>
      <c r="B61" s="74">
        <v>43789</v>
      </c>
      <c r="C61" s="75">
        <v>4</v>
      </c>
      <c r="D61" s="48"/>
      <c r="E61" s="48"/>
      <c r="F61" s="48"/>
      <c r="G61" s="48"/>
      <c r="H61" s="48"/>
      <c r="I61" s="48"/>
      <c r="J61" s="67"/>
      <c r="K61" s="16">
        <f t="shared" si="0"/>
        <v>20</v>
      </c>
      <c r="L61" s="16">
        <f t="shared" si="1"/>
        <v>50</v>
      </c>
      <c r="P61" s="14"/>
      <c r="R61" s="14"/>
    </row>
    <row r="62" spans="1:19" ht="17.100000000000001" customHeight="1" x14ac:dyDescent="0.25">
      <c r="A62" s="71">
        <v>24</v>
      </c>
      <c r="B62" s="74">
        <v>43803</v>
      </c>
      <c r="C62" s="75">
        <v>1</v>
      </c>
      <c r="D62" s="48"/>
      <c r="E62" s="48"/>
      <c r="F62" s="48"/>
      <c r="G62" s="48"/>
      <c r="H62" s="48"/>
      <c r="I62" s="48"/>
      <c r="J62" s="67"/>
      <c r="K62" s="16">
        <f t="shared" si="0"/>
        <v>20</v>
      </c>
      <c r="L62" s="16">
        <f t="shared" si="1"/>
        <v>50</v>
      </c>
      <c r="P62" s="14"/>
      <c r="R62" s="14"/>
    </row>
    <row r="63" spans="1:19" ht="17.100000000000001" customHeight="1" x14ac:dyDescent="0.25">
      <c r="A63" s="71">
        <v>25</v>
      </c>
      <c r="B63" s="74">
        <v>43817</v>
      </c>
      <c r="C63" s="75">
        <v>5</v>
      </c>
      <c r="D63" s="48"/>
      <c r="E63" s="48"/>
      <c r="F63" s="48"/>
      <c r="G63" s="48"/>
      <c r="H63" s="48"/>
      <c r="I63" s="48"/>
      <c r="J63" s="67"/>
      <c r="K63" s="16">
        <f t="shared" si="0"/>
        <v>20</v>
      </c>
      <c r="L63" s="16">
        <f t="shared" si="1"/>
        <v>50</v>
      </c>
      <c r="P63" s="14"/>
      <c r="R63" s="14"/>
    </row>
    <row r="64" spans="1:19" ht="17.100000000000001" customHeight="1" x14ac:dyDescent="0.25">
      <c r="A64" s="9" t="s">
        <v>11</v>
      </c>
      <c r="B64" s="20"/>
      <c r="C64" s="51">
        <f t="shared" ref="C64" si="2">IF(P64=0, "&lt; 1", P64)</f>
        <v>2</v>
      </c>
      <c r="D64" s="48"/>
      <c r="E64" s="48"/>
      <c r="F64" s="48"/>
      <c r="G64" s="48"/>
      <c r="H64" s="48"/>
      <c r="I64" s="48"/>
      <c r="J64" s="17"/>
      <c r="K64" s="16"/>
      <c r="L64" s="16"/>
      <c r="P64" s="9">
        <f>ROUNDUP(AVERAGE(P13:P63), 0)</f>
        <v>2</v>
      </c>
      <c r="Q64" s="14"/>
      <c r="R64" s="9">
        <f>ROUNDUP(AVERAGE(R13:R63), 0)</f>
        <v>2</v>
      </c>
      <c r="S64" s="9" t="e">
        <f>ROUNDUP(AVERAGE(S13:S63), 0)</f>
        <v>#DIV/0!</v>
      </c>
    </row>
    <row r="65" spans="1:19" ht="17.100000000000001" customHeight="1" x14ac:dyDescent="0.25">
      <c r="A65" s="9" t="s">
        <v>12</v>
      </c>
      <c r="B65" s="21"/>
      <c r="C65" s="51">
        <f>MIN(C39:C63)</f>
        <v>0</v>
      </c>
      <c r="D65" s="48"/>
      <c r="E65" s="48"/>
      <c r="F65" s="48"/>
      <c r="G65" s="48"/>
      <c r="H65" s="48"/>
      <c r="I65" s="48"/>
      <c r="J65" s="17"/>
      <c r="K65" s="16"/>
      <c r="L65" s="16"/>
      <c r="P65" s="9">
        <f>MIN(P13:P63)</f>
        <v>1</v>
      </c>
      <c r="Q65" s="14"/>
      <c r="R65" s="9">
        <f>MIN(R13:R63)</f>
        <v>0</v>
      </c>
      <c r="S65" s="9">
        <f>MIN(S13:S63)</f>
        <v>0</v>
      </c>
    </row>
    <row r="66" spans="1:19" ht="17.100000000000001" customHeight="1" x14ac:dyDescent="0.25">
      <c r="A66" s="9" t="s">
        <v>13</v>
      </c>
      <c r="B66" s="21"/>
      <c r="C66" s="51">
        <f>MAX(C39:C63)</f>
        <v>8</v>
      </c>
      <c r="D66" s="48"/>
      <c r="E66" s="48"/>
      <c r="F66" s="48"/>
      <c r="G66" s="48"/>
      <c r="H66" s="48"/>
      <c r="I66" s="48"/>
      <c r="J66" s="17"/>
      <c r="K66" s="16"/>
      <c r="L66" s="16"/>
      <c r="P66" s="9">
        <f>MAX(P13:P63)</f>
        <v>3</v>
      </c>
      <c r="Q66" s="14"/>
      <c r="R66" s="9">
        <f>MAX(R13:R63)</f>
        <v>5</v>
      </c>
      <c r="S66" s="9">
        <f>MAX(S13:S63)</f>
        <v>0</v>
      </c>
    </row>
    <row r="67" spans="1:19" ht="17.100000000000001" customHeight="1" x14ac:dyDescent="0.25">
      <c r="A67" s="9" t="s">
        <v>14</v>
      </c>
      <c r="B67" s="21"/>
      <c r="C67" s="51">
        <f>P67</f>
        <v>1</v>
      </c>
      <c r="D67" s="48"/>
      <c r="E67" s="48"/>
      <c r="F67" s="48"/>
      <c r="G67" s="48"/>
      <c r="H67" s="48"/>
      <c r="I67" s="48"/>
      <c r="J67" s="17"/>
      <c r="K67" s="16"/>
      <c r="L67" s="16"/>
      <c r="P67" s="10">
        <f>STDEV(P13:P63)</f>
        <v>1</v>
      </c>
      <c r="Q67" s="14"/>
      <c r="R67" s="10">
        <f>STDEV(R13:R63)</f>
        <v>2.6457513110645907</v>
      </c>
      <c r="S67" s="10" t="e">
        <f>STDEV(S13:S63)</f>
        <v>#DIV/0!</v>
      </c>
    </row>
    <row r="68" spans="1:19" ht="17.100000000000001" customHeight="1" x14ac:dyDescent="0.25">
      <c r="A68" s="9" t="s">
        <v>15</v>
      </c>
      <c r="B68" s="21"/>
      <c r="C68" s="51">
        <f>P68</f>
        <v>50</v>
      </c>
      <c r="D68" s="48"/>
      <c r="E68" s="48"/>
      <c r="F68" s="48"/>
      <c r="G68" s="48"/>
      <c r="H68" s="48"/>
      <c r="I68" s="48"/>
      <c r="J68" s="17"/>
      <c r="K68" s="16"/>
      <c r="L68" s="16"/>
      <c r="P68" s="10">
        <f>IF(P64=0, "NA", P67*100/P64)</f>
        <v>50</v>
      </c>
      <c r="Q68" s="14"/>
      <c r="R68" s="10">
        <f>IF(R64=0, "NA", R67*100/R64)</f>
        <v>132.28756555322954</v>
      </c>
      <c r="S68" s="10" t="e">
        <f>IF(S64=0, "NA", S67*100/S64)</f>
        <v>#DIV/0!</v>
      </c>
    </row>
    <row r="69" spans="1:19" ht="17.100000000000001" customHeight="1" x14ac:dyDescent="0.25">
      <c r="A69" s="76" t="s">
        <v>27</v>
      </c>
      <c r="B69" s="76"/>
      <c r="C69" s="76"/>
      <c r="D69" s="48"/>
      <c r="E69" s="48"/>
      <c r="F69" s="48"/>
      <c r="G69" s="48"/>
      <c r="H69" s="48"/>
      <c r="I69" s="48"/>
      <c r="J69" s="17"/>
      <c r="K69" s="16"/>
      <c r="L69" s="16"/>
      <c r="P69" s="14"/>
      <c r="Q69" s="14"/>
    </row>
    <row r="70" spans="1:19" ht="17.100000000000001" customHeight="1" x14ac:dyDescent="0.25">
      <c r="A70" s="77" t="s">
        <v>28</v>
      </c>
      <c r="B70" s="77"/>
      <c r="C70" s="77"/>
      <c r="D70" s="48"/>
      <c r="E70" s="48"/>
      <c r="F70" s="48"/>
      <c r="G70" s="48"/>
      <c r="H70" s="48"/>
      <c r="I70" s="48"/>
      <c r="J70" s="17"/>
      <c r="K70" s="16"/>
      <c r="L70" s="16"/>
      <c r="P70"/>
      <c r="Q70"/>
      <c r="R70"/>
    </row>
    <row r="71" spans="1:19" ht="17.100000000000001" customHeight="1" thickBot="1" x14ac:dyDescent="0.3">
      <c r="A71" s="9" t="s">
        <v>11</v>
      </c>
      <c r="B71" s="21"/>
      <c r="C71" s="51">
        <f>IF(R64=0, "&lt; 1", R64)</f>
        <v>2</v>
      </c>
      <c r="D71" s="48"/>
      <c r="E71" s="48"/>
      <c r="F71" s="48"/>
      <c r="G71" s="48"/>
      <c r="H71" s="48"/>
      <c r="I71" s="48"/>
      <c r="J71" s="17"/>
      <c r="K71" s="16"/>
      <c r="L71" s="16"/>
      <c r="P71"/>
      <c r="Q71"/>
      <c r="R71"/>
    </row>
    <row r="72" spans="1:19" ht="17.100000000000001" customHeight="1" x14ac:dyDescent="0.25">
      <c r="A72" s="9" t="s">
        <v>12</v>
      </c>
      <c r="B72" s="21"/>
      <c r="C72" s="51">
        <f>MIN(C13:C38)</f>
        <v>0</v>
      </c>
      <c r="D72" s="48"/>
      <c r="E72" s="48"/>
      <c r="F72" s="48"/>
      <c r="G72" s="48"/>
      <c r="H72" s="48"/>
      <c r="I72" s="48"/>
      <c r="J72" s="17"/>
      <c r="K72" s="16"/>
      <c r="L72" s="16"/>
      <c r="P72" s="24"/>
      <c r="Q72" s="24"/>
      <c r="R72" s="24"/>
    </row>
    <row r="73" spans="1:19" ht="17.100000000000001" customHeight="1" x14ac:dyDescent="0.25">
      <c r="A73" s="9" t="s">
        <v>13</v>
      </c>
      <c r="B73" s="21"/>
      <c r="C73" s="51">
        <f>MAX(C13:C38)</f>
        <v>8</v>
      </c>
      <c r="D73" s="48"/>
      <c r="E73" s="48"/>
      <c r="F73" s="48"/>
      <c r="G73" s="48"/>
      <c r="H73" s="48"/>
      <c r="I73" s="48"/>
      <c r="J73" s="17"/>
      <c r="K73" s="16"/>
      <c r="L73" s="16"/>
      <c r="P73" s="22"/>
      <c r="Q73" s="22"/>
      <c r="R73" s="22"/>
    </row>
    <row r="74" spans="1:19" ht="17.100000000000001" customHeight="1" x14ac:dyDescent="0.25">
      <c r="A74" s="9" t="s">
        <v>14</v>
      </c>
      <c r="B74" s="21"/>
      <c r="C74" s="51">
        <f>R67</f>
        <v>2.6457513110645907</v>
      </c>
      <c r="D74" s="48"/>
      <c r="E74" s="48"/>
      <c r="F74" s="48"/>
      <c r="G74" s="48"/>
      <c r="H74" s="48"/>
      <c r="I74" s="48"/>
      <c r="J74" s="17"/>
      <c r="K74" s="16"/>
      <c r="L74" s="16"/>
      <c r="P74" s="22"/>
      <c r="Q74" s="22"/>
      <c r="R74" s="22"/>
    </row>
    <row r="75" spans="1:19" ht="17.100000000000001" customHeight="1" x14ac:dyDescent="0.25">
      <c r="A75" s="9" t="s">
        <v>15</v>
      </c>
      <c r="B75" s="21"/>
      <c r="C75" s="51">
        <f>R68</f>
        <v>132.28756555322954</v>
      </c>
      <c r="D75" s="48"/>
      <c r="E75" s="48"/>
      <c r="F75" s="48"/>
      <c r="G75" s="48"/>
      <c r="H75" s="48"/>
      <c r="I75" s="48"/>
      <c r="J75" s="17"/>
      <c r="K75" s="16"/>
      <c r="L75" s="16"/>
      <c r="P75" s="22"/>
      <c r="Q75" s="22"/>
      <c r="R75" s="22"/>
    </row>
    <row r="76" spans="1:19" ht="15.9" customHeight="1" x14ac:dyDescent="0.25">
      <c r="P76" s="22"/>
      <c r="Q76" s="22"/>
      <c r="R76" s="22"/>
    </row>
    <row r="77" spans="1:19" ht="15.9" customHeight="1" x14ac:dyDescent="0.25">
      <c r="A77" s="12"/>
      <c r="P77" s="22"/>
      <c r="Q77" s="22"/>
      <c r="R77" s="22"/>
    </row>
    <row r="78" spans="1:19" ht="15.9" customHeight="1" x14ac:dyDescent="0.25">
      <c r="P78" s="22"/>
      <c r="Q78" s="22"/>
      <c r="R78" s="22"/>
    </row>
    <row r="79" spans="1:19" ht="15.9" customHeight="1" x14ac:dyDescent="0.25">
      <c r="P79" s="22"/>
      <c r="Q79" s="22"/>
      <c r="R79" s="22"/>
    </row>
    <row r="80" spans="1:19" ht="15.9" customHeight="1" x14ac:dyDescent="0.25">
      <c r="P80" s="22"/>
      <c r="Q80" s="22"/>
      <c r="R80" s="22"/>
    </row>
    <row r="81" spans="1:18" ht="15.9" customHeight="1" x14ac:dyDescent="0.25">
      <c r="P81" s="22"/>
      <c r="Q81" s="22"/>
      <c r="R81" s="22"/>
    </row>
    <row r="82" spans="1:18" ht="15.9" customHeight="1" thickBot="1" x14ac:dyDescent="0.3">
      <c r="P82" s="23"/>
      <c r="Q82" s="23"/>
      <c r="R82" s="23"/>
    </row>
    <row r="83" spans="1:18" ht="15.9" customHeight="1" x14ac:dyDescent="0.25"/>
    <row r="84" spans="1:18" ht="15.9" customHeight="1" x14ac:dyDescent="0.25"/>
    <row r="85" spans="1:18" ht="15.9" customHeight="1" x14ac:dyDescent="0.25"/>
    <row r="86" spans="1:18" ht="15.9" customHeight="1" x14ac:dyDescent="0.25"/>
    <row r="87" spans="1:18" ht="15.9" customHeight="1" x14ac:dyDescent="0.25"/>
    <row r="88" spans="1:18" ht="15.9" customHeight="1" x14ac:dyDescent="0.25">
      <c r="A88" s="11"/>
      <c r="B88" s="11"/>
      <c r="C88" s="16"/>
      <c r="D88" s="16"/>
      <c r="E88" s="16"/>
      <c r="F88" s="16"/>
      <c r="G88" s="16"/>
      <c r="H88" s="16"/>
      <c r="I88" s="16"/>
    </row>
    <row r="89" spans="1:18" ht="15.9" customHeight="1" x14ac:dyDescent="0.25">
      <c r="A89" s="11"/>
      <c r="B89" s="11"/>
      <c r="C89" s="16"/>
      <c r="D89" s="16"/>
      <c r="E89" s="16"/>
      <c r="F89" s="16"/>
      <c r="G89" s="16"/>
      <c r="H89" s="16"/>
      <c r="I89" s="16"/>
    </row>
    <row r="90" spans="1:18" ht="15.9" customHeight="1" x14ac:dyDescent="0.25">
      <c r="B90" s="11"/>
      <c r="C90" s="16"/>
      <c r="D90" s="16"/>
      <c r="E90" s="16"/>
      <c r="F90" s="16"/>
      <c r="G90" s="16"/>
      <c r="H90" s="16"/>
      <c r="I90" s="16"/>
    </row>
    <row r="91" spans="1:18" ht="19.5" customHeight="1" x14ac:dyDescent="0.25">
      <c r="A91" s="86" t="s">
        <v>37</v>
      </c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</row>
    <row r="92" spans="1:18" ht="16.5" customHeight="1" x14ac:dyDescent="0.25">
      <c r="A92" s="87" t="s">
        <v>38</v>
      </c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</row>
    <row r="93" spans="1:18" ht="15.9" customHeight="1" x14ac:dyDescent="0.25">
      <c r="A93" s="11"/>
      <c r="B93" s="11"/>
      <c r="C93" s="16"/>
      <c r="D93" s="16"/>
      <c r="E93" s="16"/>
      <c r="F93" s="16"/>
      <c r="G93" s="16"/>
      <c r="H93" s="16"/>
      <c r="I93" s="16"/>
    </row>
    <row r="94" spans="1:18" s="18" customFormat="1" ht="15.9" customHeight="1" x14ac:dyDescent="0.25">
      <c r="A94" s="84" t="s">
        <v>18</v>
      </c>
      <c r="B94" s="84"/>
      <c r="C94" s="84"/>
      <c r="D94" s="53"/>
      <c r="E94" s="17"/>
      <c r="F94" s="17"/>
      <c r="G94" s="17"/>
      <c r="H94" s="17"/>
      <c r="I94" s="17"/>
      <c r="J94" s="17"/>
      <c r="K94" s="15"/>
      <c r="L94" s="15"/>
    </row>
    <row r="95" spans="1:18" s="18" customFormat="1" ht="39.75" customHeight="1" x14ac:dyDescent="0.25">
      <c r="A95" s="84" t="s">
        <v>41</v>
      </c>
      <c r="B95" s="84"/>
      <c r="C95" s="84"/>
      <c r="D95" s="84"/>
      <c r="E95" s="84"/>
      <c r="F95" s="47"/>
      <c r="G95" s="47"/>
      <c r="H95" s="47"/>
      <c r="I95" s="47"/>
      <c r="J95" s="17"/>
      <c r="K95" s="15"/>
      <c r="L95" s="15"/>
    </row>
    <row r="96" spans="1:18" s="18" customFormat="1" ht="31.5" customHeight="1" x14ac:dyDescent="0.25">
      <c r="A96" s="89" t="s">
        <v>42</v>
      </c>
      <c r="B96" s="89"/>
      <c r="C96" s="89"/>
      <c r="D96" s="89"/>
      <c r="E96" s="89"/>
      <c r="F96" s="54"/>
      <c r="G96" s="54"/>
      <c r="H96" s="54"/>
      <c r="I96" s="54"/>
      <c r="J96" s="17"/>
      <c r="K96" s="15"/>
      <c r="L96" s="15"/>
    </row>
    <row r="97" spans="2:12" s="18" customFormat="1" ht="15.9" customHeight="1" x14ac:dyDescent="0.25">
      <c r="C97" s="53"/>
      <c r="D97" s="53"/>
      <c r="E97" s="17"/>
      <c r="F97" s="17"/>
      <c r="G97" s="17"/>
      <c r="H97" s="17"/>
      <c r="I97" s="17"/>
      <c r="J97" s="17"/>
      <c r="K97" s="15"/>
      <c r="L97" s="15"/>
    </row>
    <row r="98" spans="2:12" s="18" customFormat="1" ht="25.5" customHeight="1" x14ac:dyDescent="0.25">
      <c r="B98" s="85" t="s">
        <v>2</v>
      </c>
      <c r="C98" s="85"/>
      <c r="D98" s="88" t="s">
        <v>3</v>
      </c>
      <c r="E98" s="88"/>
      <c r="F98" s="17"/>
      <c r="G98" s="17"/>
      <c r="H98" s="17"/>
      <c r="I98" s="17"/>
      <c r="J98" s="17"/>
      <c r="K98" s="15"/>
      <c r="L98" s="15"/>
    </row>
    <row r="99" spans="2:12" s="18" customFormat="1" ht="38.1" customHeight="1" x14ac:dyDescent="0.25">
      <c r="B99" s="85"/>
      <c r="C99" s="85"/>
      <c r="D99" s="88"/>
      <c r="E99" s="88"/>
      <c r="F99" s="17"/>
      <c r="G99" s="17"/>
      <c r="H99" s="17"/>
      <c r="I99" s="17"/>
      <c r="J99" s="17"/>
      <c r="K99" s="15"/>
      <c r="L99" s="15"/>
    </row>
    <row r="100" spans="2:12" x14ac:dyDescent="0.25">
      <c r="B100" s="19"/>
      <c r="C100" s="55"/>
      <c r="D100" s="55"/>
      <c r="E100" s="55"/>
      <c r="F100" s="55"/>
      <c r="G100" s="55"/>
      <c r="H100" s="55"/>
      <c r="I100" s="55"/>
    </row>
    <row r="101" spans="2:12" x14ac:dyDescent="0.25">
      <c r="B101" s="19"/>
      <c r="C101" s="55"/>
      <c r="D101" s="55"/>
      <c r="E101" s="55"/>
      <c r="F101" s="55"/>
      <c r="G101" s="55"/>
      <c r="H101" s="55"/>
      <c r="I101" s="55"/>
    </row>
  </sheetData>
  <sheetProtection formatCells="0" formatRows="0" insertRows="0" insertHyperlinks="0" deleteRows="0" sort="0" autoFilter="0" pivotTables="0"/>
  <mergeCells count="20">
    <mergeCell ref="A70:C70"/>
    <mergeCell ref="B99:C99"/>
    <mergeCell ref="D99:E99"/>
    <mergeCell ref="A94:C94"/>
    <mergeCell ref="A95:E95"/>
    <mergeCell ref="A96:E96"/>
    <mergeCell ref="B98:C98"/>
    <mergeCell ref="D98:E98"/>
    <mergeCell ref="A91:L91"/>
    <mergeCell ref="A92:L92"/>
    <mergeCell ref="A6:B6"/>
    <mergeCell ref="A7:B7"/>
    <mergeCell ref="A8:B8"/>
    <mergeCell ref="A9:B9"/>
    <mergeCell ref="A69:C69"/>
    <mergeCell ref="A1:E1"/>
    <mergeCell ref="A2:E2"/>
    <mergeCell ref="A4:B4"/>
    <mergeCell ref="C4:E4"/>
    <mergeCell ref="A5:B5"/>
  </mergeCells>
  <conditionalFormatting sqref="C35:C36">
    <cfRule type="expression" dxfId="68" priority="67">
      <formula>C35&lt;=$G$5</formula>
    </cfRule>
    <cfRule type="expression" dxfId="67" priority="68">
      <formula>AND(C35&gt;$G$5,C35&lt;=$G$6)</formula>
    </cfRule>
    <cfRule type="expression" dxfId="66" priority="69">
      <formula>AND(C35&gt;$G$6,C35&lt;=$G$4)</formula>
    </cfRule>
    <cfRule type="expression" dxfId="65" priority="70">
      <formula>C35&gt;$G$4</formula>
    </cfRule>
  </conditionalFormatting>
  <conditionalFormatting sqref="C37:C38">
    <cfRule type="expression" dxfId="64" priority="63">
      <formula>C37&lt;=$G$5</formula>
    </cfRule>
    <cfRule type="expression" dxfId="63" priority="64">
      <formula>AND(C37&gt;$G$5,C37&lt;=$G$6)</formula>
    </cfRule>
    <cfRule type="expression" dxfId="62" priority="65">
      <formula>AND(C37&gt;$G$6,C37&lt;=$G$4)</formula>
    </cfRule>
    <cfRule type="expression" dxfId="61" priority="66">
      <formula>C37&gt;$G$4</formula>
    </cfRule>
  </conditionalFormatting>
  <conditionalFormatting sqref="C39:C40">
    <cfRule type="expression" dxfId="60" priority="59">
      <formula>C39&lt;=$G$5</formula>
    </cfRule>
    <cfRule type="expression" dxfId="59" priority="60">
      <formula>AND(C39&gt;$G$5,C39&lt;=$G$6)</formula>
    </cfRule>
    <cfRule type="expression" dxfId="58" priority="61">
      <formula>AND(C39&gt;$G$6,C39&lt;=$G$4)</formula>
    </cfRule>
    <cfRule type="expression" dxfId="57" priority="62">
      <formula>C39&gt;$G$4</formula>
    </cfRule>
  </conditionalFormatting>
  <conditionalFormatting sqref="C41:C42">
    <cfRule type="expression" dxfId="56" priority="55">
      <formula>C41&lt;=$G$5</formula>
    </cfRule>
    <cfRule type="expression" dxfId="55" priority="56">
      <formula>AND(C41&gt;$G$5,C41&lt;=$G$6)</formula>
    </cfRule>
    <cfRule type="expression" dxfId="54" priority="57">
      <formula>AND(C41&gt;$G$6,C41&lt;=$G$4)</formula>
    </cfRule>
    <cfRule type="expression" dxfId="53" priority="58">
      <formula>C41&gt;$G$4</formula>
    </cfRule>
  </conditionalFormatting>
  <conditionalFormatting sqref="C43:C44">
    <cfRule type="expression" dxfId="52" priority="51">
      <formula>C43&lt;=$G$5</formula>
    </cfRule>
    <cfRule type="expression" dxfId="51" priority="52">
      <formula>AND(C43&gt;$G$5,C43&lt;=$G$6)</formula>
    </cfRule>
    <cfRule type="expression" dxfId="50" priority="53">
      <formula>AND(C43&gt;$G$6,C43&lt;=$G$4)</formula>
    </cfRule>
    <cfRule type="expression" dxfId="49" priority="54">
      <formula>C43&gt;$G$4</formula>
    </cfRule>
  </conditionalFormatting>
  <conditionalFormatting sqref="C45">
    <cfRule type="expression" dxfId="48" priority="47">
      <formula>C45&lt;=$G$5</formula>
    </cfRule>
    <cfRule type="expression" dxfId="47" priority="48">
      <formula>AND(C45&gt;$G$5,C45&lt;=$G$6)</formula>
    </cfRule>
    <cfRule type="expression" dxfId="46" priority="49">
      <formula>AND(C45&gt;$G$6,C45&lt;=$G$4)</formula>
    </cfRule>
    <cfRule type="expression" dxfId="45" priority="50">
      <formula>C45&gt;$G$4</formula>
    </cfRule>
  </conditionalFormatting>
  <conditionalFormatting sqref="C46">
    <cfRule type="expression" dxfId="44" priority="43">
      <formula>C46&lt;=$G$5</formula>
    </cfRule>
    <cfRule type="expression" dxfId="43" priority="44">
      <formula>AND(C46&gt;$G$5,C46&lt;=$G$6)</formula>
    </cfRule>
    <cfRule type="expression" dxfId="42" priority="45">
      <formula>AND(C46&gt;$G$6,C46&lt;=$G$4)</formula>
    </cfRule>
    <cfRule type="expression" dxfId="41" priority="46">
      <formula>C46&gt;$G$4</formula>
    </cfRule>
  </conditionalFormatting>
  <conditionalFormatting sqref="C47">
    <cfRule type="expression" dxfId="40" priority="39">
      <formula>C47&lt;=$G$5</formula>
    </cfRule>
    <cfRule type="expression" dxfId="39" priority="40">
      <formula>AND(C47&gt;$G$5,C47&lt;=$G$6)</formula>
    </cfRule>
    <cfRule type="expression" dxfId="38" priority="41">
      <formula>AND(C47&gt;$G$6,C47&lt;=$G$4)</formula>
    </cfRule>
    <cfRule type="expression" dxfId="37" priority="42">
      <formula>C47&gt;$G$4</formula>
    </cfRule>
  </conditionalFormatting>
  <conditionalFormatting sqref="C48">
    <cfRule type="expression" dxfId="36" priority="35">
      <formula>C48&lt;=$G$5</formula>
    </cfRule>
    <cfRule type="expression" dxfId="35" priority="36">
      <formula>AND(C48&gt;$G$5,C48&lt;=$G$6)</formula>
    </cfRule>
    <cfRule type="expression" dxfId="34" priority="37">
      <formula>AND(C48&gt;$G$6,C48&lt;=$G$4)</formula>
    </cfRule>
    <cfRule type="expression" dxfId="33" priority="38">
      <formula>C48&gt;$G$4</formula>
    </cfRule>
  </conditionalFormatting>
  <conditionalFormatting sqref="C49">
    <cfRule type="expression" dxfId="32" priority="31">
      <formula>C49&lt;=$G$5</formula>
    </cfRule>
    <cfRule type="expression" dxfId="31" priority="32">
      <formula>AND(C49&gt;$G$5,C49&lt;=$G$6)</formula>
    </cfRule>
    <cfRule type="expression" dxfId="30" priority="33">
      <formula>AND(C49&gt;$G$6,C49&lt;=$G$4)</formula>
    </cfRule>
    <cfRule type="expression" dxfId="29" priority="34">
      <formula>C49&gt;$G$4</formula>
    </cfRule>
  </conditionalFormatting>
  <conditionalFormatting sqref="C50">
    <cfRule type="expression" dxfId="28" priority="27">
      <formula>C50&lt;=$G$5</formula>
    </cfRule>
    <cfRule type="expression" dxfId="27" priority="28">
      <formula>AND(C50&gt;$G$5,C50&lt;=$G$6)</formula>
    </cfRule>
    <cfRule type="expression" dxfId="26" priority="29">
      <formula>AND(C50&gt;$G$6,C50&lt;=$G$4)</formula>
    </cfRule>
    <cfRule type="expression" dxfId="25" priority="30">
      <formula>C50&gt;$G$4</formula>
    </cfRule>
  </conditionalFormatting>
  <conditionalFormatting sqref="C51">
    <cfRule type="expression" dxfId="24" priority="23">
      <formula>C51&lt;=$G$5</formula>
    </cfRule>
    <cfRule type="expression" dxfId="23" priority="24">
      <formula>AND(C51&gt;$G$5,C51&lt;=$G$6)</formula>
    </cfRule>
    <cfRule type="expression" dxfId="22" priority="25">
      <formula>AND(C51&gt;$G$6,C51&lt;=$G$4)</formula>
    </cfRule>
    <cfRule type="expression" dxfId="21" priority="26">
      <formula>C51&gt;$G$4</formula>
    </cfRule>
  </conditionalFormatting>
  <conditionalFormatting sqref="C52">
    <cfRule type="expression" dxfId="20" priority="19">
      <formula>C52&lt;=$G$5</formula>
    </cfRule>
    <cfRule type="expression" dxfId="19" priority="20">
      <formula>AND(C52&gt;$G$5,C52&lt;=$G$6)</formula>
    </cfRule>
    <cfRule type="expression" dxfId="18" priority="21">
      <formula>AND(C52&gt;$G$6,C52&lt;=$G$4)</formula>
    </cfRule>
    <cfRule type="expression" dxfId="17" priority="22">
      <formula>C52&gt;$G$4</formula>
    </cfRule>
  </conditionalFormatting>
  <conditionalFormatting sqref="C53">
    <cfRule type="expression" dxfId="16" priority="15">
      <formula>C53&lt;=$G$5</formula>
    </cfRule>
    <cfRule type="expression" dxfId="15" priority="16">
      <formula>AND(C53&gt;$G$5,C53&lt;=$G$6)</formula>
    </cfRule>
    <cfRule type="expression" dxfId="14" priority="17">
      <formula>AND(C53&gt;$G$6,C53&lt;=$G$4)</formula>
    </cfRule>
    <cfRule type="expression" dxfId="13" priority="18">
      <formula>C53&gt;$G$4</formula>
    </cfRule>
  </conditionalFormatting>
  <conditionalFormatting sqref="C54">
    <cfRule type="expression" dxfId="12" priority="11">
      <formula>C54&lt;=$G$5</formula>
    </cfRule>
    <cfRule type="expression" dxfId="11" priority="12">
      <formula>AND(C54&gt;$G$5,C54&lt;=$G$6)</formula>
    </cfRule>
    <cfRule type="expression" dxfId="10" priority="13">
      <formula>AND(C54&gt;$G$6,C54&lt;=$G$4)</formula>
    </cfRule>
    <cfRule type="expression" dxfId="9" priority="14">
      <formula>C54&gt;$G$4</formula>
    </cfRule>
  </conditionalFormatting>
  <conditionalFormatting sqref="C55">
    <cfRule type="expression" dxfId="8" priority="7">
      <formula>C55&lt;=$G$5</formula>
    </cfRule>
    <cfRule type="expression" dxfId="7" priority="8">
      <formula>AND(C55&gt;$G$5,C55&lt;=$G$6)</formula>
    </cfRule>
    <cfRule type="expression" dxfId="6" priority="9">
      <formula>AND(C55&gt;$G$6,C55&lt;=$G$4)</formula>
    </cfRule>
    <cfRule type="expression" dxfId="5" priority="10">
      <formula>C55&gt;$G$4</formula>
    </cfRule>
  </conditionalFormatting>
  <conditionalFormatting sqref="B56:B63">
    <cfRule type="expression" priority="1">
      <formula>$A$11</formula>
    </cfRule>
    <cfRule type="expression" dxfId="4" priority="6">
      <formula>B56</formula>
    </cfRule>
  </conditionalFormatting>
  <conditionalFormatting sqref="C56:C63">
    <cfRule type="expression" dxfId="3" priority="2">
      <formula>C56&lt;=$B$7</formula>
    </cfRule>
    <cfRule type="expression" dxfId="2" priority="3">
      <formula>AND(C56&gt;$B$7,C56&lt;=$B$6)</formula>
    </cfRule>
    <cfRule type="expression" dxfId="1" priority="4">
      <formula>AND(C56&gt;$B$6,C56&lt;=$B$5)</formula>
    </cfRule>
    <cfRule type="expression" dxfId="0" priority="5">
      <formula>C56&gt;$B$5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75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Gowning room 1 (11075)</vt:lpstr>
      <vt:lpstr>Preparation room 1  (11068)</vt:lpstr>
      <vt:lpstr>'Gowning room 1 (11075)'!Print_Area</vt:lpstr>
      <vt:lpstr>'Preparation room 1  (11068)'!Print_Area</vt:lpstr>
      <vt:lpstr>'Gowning room 1 (11075)'!Print_Titles</vt:lpstr>
      <vt:lpstr>'Preparation room 1  (11068)'!Print_Titles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2018-01-19T06:48:51Z</cp:lastPrinted>
  <dcterms:created xsi:type="dcterms:W3CDTF">1996-10-14T23:33:28Z</dcterms:created>
  <dcterms:modified xsi:type="dcterms:W3CDTF">2020-02-15T09:12:32Z</dcterms:modified>
</cp:coreProperties>
</file>